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1900" windowHeight="10290"/>
  </bookViews>
  <sheets>
    <sheet name="913 04" sheetId="1" r:id="rId1"/>
    <sheet name="917 04" sheetId="2" r:id="rId2"/>
    <sheet name="bilance P V" sheetId="3" r:id="rId3"/>
  </sheets>
  <definedNames>
    <definedName name="_xlnm.Print_Area" localSheetId="1">'917 04'!$A$1:$Y$479</definedName>
  </definedNames>
  <calcPr calcId="145621"/>
</workbook>
</file>

<file path=xl/calcChain.xml><?xml version="1.0" encoding="utf-8"?>
<calcChain xmlns="http://schemas.openxmlformats.org/spreadsheetml/2006/main">
  <c r="W11" i="2" l="1"/>
  <c r="D42" i="3" l="1"/>
  <c r="C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2" i="3"/>
  <c r="E21" i="3"/>
  <c r="E20" i="3"/>
  <c r="E19" i="3"/>
  <c r="D18" i="3"/>
  <c r="C18" i="3"/>
  <c r="E18" i="3" s="1"/>
  <c r="E16" i="3"/>
  <c r="E15" i="3"/>
  <c r="E14" i="3"/>
  <c r="D13" i="3"/>
  <c r="C13" i="3"/>
  <c r="E13" i="3" s="1"/>
  <c r="E12" i="3"/>
  <c r="E11" i="3"/>
  <c r="E10" i="3"/>
  <c r="E9" i="3"/>
  <c r="D8" i="3"/>
  <c r="D7" i="3" s="1"/>
  <c r="C8" i="3"/>
  <c r="E8" i="3" s="1"/>
  <c r="C7" i="3"/>
  <c r="E7" i="3" s="1"/>
  <c r="E6" i="3"/>
  <c r="E5" i="3"/>
  <c r="E4" i="3"/>
  <c r="D3" i="3"/>
  <c r="D17" i="3" s="1"/>
  <c r="D23" i="3" s="1"/>
  <c r="C3" i="3"/>
  <c r="C23" i="3" s="1"/>
  <c r="E42" i="3" l="1"/>
  <c r="E23" i="3"/>
  <c r="E3" i="3"/>
  <c r="C17" i="3"/>
  <c r="E17" i="3" s="1"/>
  <c r="V568" i="2" l="1"/>
  <c r="X568" i="2" s="1"/>
  <c r="W567" i="2"/>
  <c r="U567" i="2"/>
  <c r="V567" i="2" s="1"/>
  <c r="X567" i="2" s="1"/>
  <c r="V566" i="2"/>
  <c r="X566" i="2" s="1"/>
  <c r="W565" i="2"/>
  <c r="U565" i="2"/>
  <c r="V565" i="2" s="1"/>
  <c r="V564" i="2"/>
  <c r="X564" i="2" s="1"/>
  <c r="W563" i="2"/>
  <c r="U563" i="2"/>
  <c r="V563" i="2" s="1"/>
  <c r="X563" i="2" s="1"/>
  <c r="V562" i="2"/>
  <c r="X562" i="2" s="1"/>
  <c r="W561" i="2"/>
  <c r="U561" i="2"/>
  <c r="V561" i="2" s="1"/>
  <c r="V560" i="2"/>
  <c r="X560" i="2" s="1"/>
  <c r="W559" i="2"/>
  <c r="U559" i="2"/>
  <c r="V559" i="2" s="1"/>
  <c r="X559" i="2" s="1"/>
  <c r="V558" i="2"/>
  <c r="X558" i="2" s="1"/>
  <c r="W557" i="2"/>
  <c r="U557" i="2"/>
  <c r="V557" i="2" s="1"/>
  <c r="V556" i="2"/>
  <c r="X556" i="2" s="1"/>
  <c r="W555" i="2"/>
  <c r="U555" i="2"/>
  <c r="V555" i="2" s="1"/>
  <c r="X555" i="2" s="1"/>
  <c r="V554" i="2"/>
  <c r="X554" i="2" s="1"/>
  <c r="W553" i="2"/>
  <c r="U553" i="2"/>
  <c r="V553" i="2" s="1"/>
  <c r="V552" i="2"/>
  <c r="X552" i="2" s="1"/>
  <c r="W551" i="2"/>
  <c r="U551" i="2"/>
  <c r="V551" i="2" s="1"/>
  <c r="X551" i="2" s="1"/>
  <c r="V550" i="2"/>
  <c r="X550" i="2" s="1"/>
  <c r="W549" i="2"/>
  <c r="U549" i="2"/>
  <c r="V549" i="2" s="1"/>
  <c r="V548" i="2"/>
  <c r="X548" i="2" s="1"/>
  <c r="W547" i="2"/>
  <c r="U547" i="2"/>
  <c r="V547" i="2" s="1"/>
  <c r="X547" i="2" s="1"/>
  <c r="V546" i="2"/>
  <c r="X546" i="2" s="1"/>
  <c r="W545" i="2"/>
  <c r="U545" i="2"/>
  <c r="V545" i="2" s="1"/>
  <c r="V544" i="2"/>
  <c r="X544" i="2" s="1"/>
  <c r="W543" i="2"/>
  <c r="U543" i="2"/>
  <c r="V543" i="2" s="1"/>
  <c r="X543" i="2" s="1"/>
  <c r="V542" i="2"/>
  <c r="X542" i="2" s="1"/>
  <c r="W541" i="2"/>
  <c r="U541" i="2"/>
  <c r="V541" i="2" s="1"/>
  <c r="V540" i="2"/>
  <c r="X540" i="2" s="1"/>
  <c r="W539" i="2"/>
  <c r="U539" i="2"/>
  <c r="V539" i="2" s="1"/>
  <c r="X539" i="2" s="1"/>
  <c r="V538" i="2"/>
  <c r="X538" i="2" s="1"/>
  <c r="W537" i="2"/>
  <c r="U537" i="2"/>
  <c r="V537" i="2" s="1"/>
  <c r="V536" i="2"/>
  <c r="X536" i="2" s="1"/>
  <c r="W535" i="2"/>
  <c r="U535" i="2"/>
  <c r="V535" i="2" s="1"/>
  <c r="X535" i="2" s="1"/>
  <c r="V534" i="2"/>
  <c r="X534" i="2" s="1"/>
  <c r="W533" i="2"/>
  <c r="U533" i="2"/>
  <c r="V533" i="2" s="1"/>
  <c r="V532" i="2"/>
  <c r="X532" i="2" s="1"/>
  <c r="W531" i="2"/>
  <c r="U531" i="2"/>
  <c r="V531" i="2" s="1"/>
  <c r="V530" i="2"/>
  <c r="X530" i="2" s="1"/>
  <c r="W529" i="2"/>
  <c r="U529" i="2"/>
  <c r="V529" i="2" s="1"/>
  <c r="X529" i="2" s="1"/>
  <c r="V528" i="2"/>
  <c r="X528" i="2" s="1"/>
  <c r="W527" i="2"/>
  <c r="U527" i="2"/>
  <c r="V527" i="2" s="1"/>
  <c r="X527" i="2" s="1"/>
  <c r="V526" i="2"/>
  <c r="X526" i="2" s="1"/>
  <c r="W525" i="2"/>
  <c r="U525" i="2"/>
  <c r="V525" i="2" s="1"/>
  <c r="V524" i="2"/>
  <c r="X524" i="2" s="1"/>
  <c r="W523" i="2"/>
  <c r="U523" i="2"/>
  <c r="V523" i="2" s="1"/>
  <c r="V522" i="2"/>
  <c r="X522" i="2" s="1"/>
  <c r="W521" i="2"/>
  <c r="U521" i="2"/>
  <c r="V521" i="2" s="1"/>
  <c r="X521" i="2" s="1"/>
  <c r="V520" i="2"/>
  <c r="X520" i="2" s="1"/>
  <c r="W519" i="2"/>
  <c r="U519" i="2"/>
  <c r="V519" i="2" s="1"/>
  <c r="X519" i="2" s="1"/>
  <c r="V518" i="2"/>
  <c r="X518" i="2" s="1"/>
  <c r="W517" i="2"/>
  <c r="U517" i="2"/>
  <c r="V517" i="2" s="1"/>
  <c r="X517" i="2" s="1"/>
  <c r="V516" i="2"/>
  <c r="X516" i="2" s="1"/>
  <c r="W515" i="2"/>
  <c r="U515" i="2"/>
  <c r="V515" i="2" s="1"/>
  <c r="X515" i="2" s="1"/>
  <c r="V514" i="2"/>
  <c r="X514" i="2" s="1"/>
  <c r="W513" i="2"/>
  <c r="U513" i="2"/>
  <c r="V513" i="2" s="1"/>
  <c r="X513" i="2" s="1"/>
  <c r="V512" i="2"/>
  <c r="X512" i="2" s="1"/>
  <c r="W511" i="2"/>
  <c r="U511" i="2"/>
  <c r="V511" i="2" s="1"/>
  <c r="X511" i="2" s="1"/>
  <c r="V510" i="2"/>
  <c r="X510" i="2" s="1"/>
  <c r="W509" i="2"/>
  <c r="U509" i="2"/>
  <c r="V509" i="2" s="1"/>
  <c r="X509" i="2" s="1"/>
  <c r="V508" i="2"/>
  <c r="X508" i="2" s="1"/>
  <c r="W507" i="2"/>
  <c r="U507" i="2"/>
  <c r="V507" i="2" s="1"/>
  <c r="X507" i="2" s="1"/>
  <c r="V506" i="2"/>
  <c r="X506" i="2" s="1"/>
  <c r="W505" i="2"/>
  <c r="U505" i="2"/>
  <c r="V505" i="2" s="1"/>
  <c r="V504" i="2"/>
  <c r="X504" i="2" s="1"/>
  <c r="W503" i="2"/>
  <c r="U503" i="2"/>
  <c r="V503" i="2" s="1"/>
  <c r="X503" i="2" s="1"/>
  <c r="V502" i="2"/>
  <c r="X502" i="2" s="1"/>
  <c r="W501" i="2"/>
  <c r="U501" i="2"/>
  <c r="V501" i="2" s="1"/>
  <c r="X501" i="2" s="1"/>
  <c r="V500" i="2"/>
  <c r="X500" i="2" s="1"/>
  <c r="W499" i="2"/>
  <c r="U499" i="2"/>
  <c r="V499" i="2" s="1"/>
  <c r="X499" i="2" s="1"/>
  <c r="V498" i="2"/>
  <c r="X498" i="2" s="1"/>
  <c r="W497" i="2"/>
  <c r="U497" i="2"/>
  <c r="V497" i="2" s="1"/>
  <c r="X497" i="2" s="1"/>
  <c r="V496" i="2"/>
  <c r="X496" i="2" s="1"/>
  <c r="W495" i="2"/>
  <c r="U495" i="2"/>
  <c r="V495" i="2" s="1"/>
  <c r="X495" i="2" s="1"/>
  <c r="V494" i="2"/>
  <c r="X494" i="2" s="1"/>
  <c r="W493" i="2"/>
  <c r="U493" i="2"/>
  <c r="V493" i="2" s="1"/>
  <c r="X493" i="2" s="1"/>
  <c r="V492" i="2"/>
  <c r="X492" i="2" s="1"/>
  <c r="W491" i="2"/>
  <c r="U491" i="2"/>
  <c r="V491" i="2" s="1"/>
  <c r="X491" i="2" s="1"/>
  <c r="V490" i="2"/>
  <c r="X490" i="2" s="1"/>
  <c r="W489" i="2"/>
  <c r="U489" i="2"/>
  <c r="V489" i="2" s="1"/>
  <c r="X489" i="2" s="1"/>
  <c r="V488" i="2"/>
  <c r="X488" i="2" s="1"/>
  <c r="W487" i="2"/>
  <c r="U487" i="2"/>
  <c r="V487" i="2" s="1"/>
  <c r="X487" i="2" s="1"/>
  <c r="V486" i="2"/>
  <c r="X486" i="2" s="1"/>
  <c r="W485" i="2"/>
  <c r="U485" i="2"/>
  <c r="V485" i="2" s="1"/>
  <c r="X485" i="2" s="1"/>
  <c r="V484" i="2"/>
  <c r="X484" i="2" s="1"/>
  <c r="W483" i="2"/>
  <c r="U483" i="2"/>
  <c r="V483" i="2" s="1"/>
  <c r="X483" i="2" s="1"/>
  <c r="V482" i="2"/>
  <c r="X482" i="2" s="1"/>
  <c r="W481" i="2"/>
  <c r="U481" i="2"/>
  <c r="V481" i="2" s="1"/>
  <c r="X481" i="2" s="1"/>
  <c r="V480" i="2"/>
  <c r="X480" i="2" s="1"/>
  <c r="W479" i="2"/>
  <c r="U479" i="2"/>
  <c r="V479" i="2" s="1"/>
  <c r="X479" i="2" s="1"/>
  <c r="V478" i="2"/>
  <c r="X478" i="2" s="1"/>
  <c r="W477" i="2"/>
  <c r="U477" i="2"/>
  <c r="V477" i="2" s="1"/>
  <c r="X477" i="2" s="1"/>
  <c r="V476" i="2"/>
  <c r="X476" i="2" s="1"/>
  <c r="W475" i="2"/>
  <c r="U475" i="2"/>
  <c r="V475" i="2" s="1"/>
  <c r="X475" i="2" s="1"/>
  <c r="V474" i="2"/>
  <c r="X474" i="2" s="1"/>
  <c r="W473" i="2"/>
  <c r="U473" i="2"/>
  <c r="V473" i="2" s="1"/>
  <c r="X473" i="2" s="1"/>
  <c r="V472" i="2"/>
  <c r="X472" i="2" s="1"/>
  <c r="W471" i="2"/>
  <c r="U471" i="2"/>
  <c r="V471" i="2" s="1"/>
  <c r="X471" i="2" s="1"/>
  <c r="V470" i="2"/>
  <c r="X470" i="2" s="1"/>
  <c r="W469" i="2"/>
  <c r="U469" i="2"/>
  <c r="V469" i="2" s="1"/>
  <c r="X469" i="2" s="1"/>
  <c r="V468" i="2"/>
  <c r="X468" i="2" s="1"/>
  <c r="W467" i="2"/>
  <c r="U467" i="2"/>
  <c r="V467" i="2" s="1"/>
  <c r="X467" i="2" s="1"/>
  <c r="V466" i="2"/>
  <c r="X466" i="2" s="1"/>
  <c r="W465" i="2"/>
  <c r="U465" i="2"/>
  <c r="V465" i="2" s="1"/>
  <c r="X465" i="2" s="1"/>
  <c r="V464" i="2"/>
  <c r="X464" i="2" s="1"/>
  <c r="W463" i="2"/>
  <c r="U463" i="2"/>
  <c r="V463" i="2" s="1"/>
  <c r="X463" i="2" s="1"/>
  <c r="V462" i="2"/>
  <c r="X462" i="2" s="1"/>
  <c r="W461" i="2"/>
  <c r="U461" i="2"/>
  <c r="V461" i="2" s="1"/>
  <c r="X461" i="2" s="1"/>
  <c r="V460" i="2"/>
  <c r="X460" i="2" s="1"/>
  <c r="W459" i="2"/>
  <c r="U459" i="2"/>
  <c r="V459" i="2" s="1"/>
  <c r="X459" i="2" s="1"/>
  <c r="V458" i="2"/>
  <c r="X458" i="2" s="1"/>
  <c r="W457" i="2"/>
  <c r="U457" i="2"/>
  <c r="V457" i="2" s="1"/>
  <c r="X457" i="2" s="1"/>
  <c r="V456" i="2"/>
  <c r="X456" i="2" s="1"/>
  <c r="W455" i="2"/>
  <c r="U455" i="2"/>
  <c r="V455" i="2" s="1"/>
  <c r="X455" i="2" s="1"/>
  <c r="V454" i="2"/>
  <c r="X454" i="2" s="1"/>
  <c r="W453" i="2"/>
  <c r="U453" i="2"/>
  <c r="V453" i="2" s="1"/>
  <c r="X453" i="2" s="1"/>
  <c r="V452" i="2"/>
  <c r="X452" i="2" s="1"/>
  <c r="W451" i="2"/>
  <c r="U451" i="2"/>
  <c r="V451" i="2" s="1"/>
  <c r="X451" i="2" s="1"/>
  <c r="V450" i="2"/>
  <c r="X450" i="2" s="1"/>
  <c r="W449" i="2"/>
  <c r="U449" i="2"/>
  <c r="V449" i="2" s="1"/>
  <c r="X449" i="2" s="1"/>
  <c r="V448" i="2"/>
  <c r="X448" i="2" s="1"/>
  <c r="W447" i="2"/>
  <c r="U447" i="2"/>
  <c r="V447" i="2" s="1"/>
  <c r="X447" i="2" s="1"/>
  <c r="V446" i="2"/>
  <c r="X446" i="2" s="1"/>
  <c r="W445" i="2"/>
  <c r="U445" i="2"/>
  <c r="V445" i="2" s="1"/>
  <c r="V444" i="2"/>
  <c r="X444" i="2" s="1"/>
  <c r="W443" i="2"/>
  <c r="U443" i="2"/>
  <c r="V443" i="2" s="1"/>
  <c r="X443" i="2" s="1"/>
  <c r="V442" i="2"/>
  <c r="X442" i="2" s="1"/>
  <c r="W441" i="2"/>
  <c r="U441" i="2"/>
  <c r="V441" i="2" s="1"/>
  <c r="V440" i="2"/>
  <c r="X440" i="2" s="1"/>
  <c r="W439" i="2"/>
  <c r="U439" i="2"/>
  <c r="V439" i="2" s="1"/>
  <c r="X439" i="2" s="1"/>
  <c r="V438" i="2"/>
  <c r="X438" i="2" s="1"/>
  <c r="W437" i="2"/>
  <c r="U437" i="2"/>
  <c r="V437" i="2" s="1"/>
  <c r="X437" i="2" s="1"/>
  <c r="V436" i="2"/>
  <c r="X436" i="2" s="1"/>
  <c r="W435" i="2"/>
  <c r="U435" i="2"/>
  <c r="V435" i="2" s="1"/>
  <c r="X435" i="2" s="1"/>
  <c r="V434" i="2"/>
  <c r="X434" i="2" s="1"/>
  <c r="W433" i="2"/>
  <c r="U433" i="2"/>
  <c r="V433" i="2" s="1"/>
  <c r="V432" i="2"/>
  <c r="X432" i="2" s="1"/>
  <c r="W431" i="2"/>
  <c r="U431" i="2"/>
  <c r="V431" i="2" s="1"/>
  <c r="X431" i="2" s="1"/>
  <c r="V430" i="2"/>
  <c r="X430" i="2" s="1"/>
  <c r="W429" i="2"/>
  <c r="U429" i="2"/>
  <c r="V429" i="2" s="1"/>
  <c r="V428" i="2"/>
  <c r="X428" i="2" s="1"/>
  <c r="W427" i="2"/>
  <c r="U427" i="2"/>
  <c r="V427" i="2" s="1"/>
  <c r="X427" i="2" s="1"/>
  <c r="V426" i="2"/>
  <c r="X426" i="2" s="1"/>
  <c r="W425" i="2"/>
  <c r="U425" i="2"/>
  <c r="V425" i="2" s="1"/>
  <c r="V424" i="2"/>
  <c r="X424" i="2" s="1"/>
  <c r="W423" i="2"/>
  <c r="U423" i="2"/>
  <c r="V423" i="2" s="1"/>
  <c r="X423" i="2" s="1"/>
  <c r="V422" i="2"/>
  <c r="X422" i="2" s="1"/>
  <c r="W421" i="2"/>
  <c r="U421" i="2"/>
  <c r="V421" i="2" s="1"/>
  <c r="V420" i="2"/>
  <c r="X420" i="2" s="1"/>
  <c r="W419" i="2"/>
  <c r="U419" i="2"/>
  <c r="V419" i="2" s="1"/>
  <c r="X419" i="2" s="1"/>
  <c r="V418" i="2"/>
  <c r="X418" i="2" s="1"/>
  <c r="W417" i="2"/>
  <c r="U417" i="2"/>
  <c r="V417" i="2" s="1"/>
  <c r="V416" i="2"/>
  <c r="X416" i="2" s="1"/>
  <c r="W415" i="2"/>
  <c r="U415" i="2"/>
  <c r="V415" i="2" s="1"/>
  <c r="X415" i="2" s="1"/>
  <c r="V414" i="2"/>
  <c r="X414" i="2" s="1"/>
  <c r="W413" i="2"/>
  <c r="U413" i="2"/>
  <c r="V413" i="2" s="1"/>
  <c r="V412" i="2"/>
  <c r="X412" i="2" s="1"/>
  <c r="W411" i="2"/>
  <c r="U411" i="2"/>
  <c r="V411" i="2" s="1"/>
  <c r="X411" i="2" s="1"/>
  <c r="V410" i="2"/>
  <c r="X410" i="2" s="1"/>
  <c r="W409" i="2"/>
  <c r="U409" i="2"/>
  <c r="V409" i="2" s="1"/>
  <c r="V408" i="2"/>
  <c r="X408" i="2" s="1"/>
  <c r="W407" i="2"/>
  <c r="U407" i="2"/>
  <c r="V407" i="2" s="1"/>
  <c r="X407" i="2" s="1"/>
  <c r="V406" i="2"/>
  <c r="X406" i="2" s="1"/>
  <c r="W405" i="2"/>
  <c r="U405" i="2"/>
  <c r="V405" i="2" s="1"/>
  <c r="V404" i="2"/>
  <c r="X404" i="2" s="1"/>
  <c r="W403" i="2"/>
  <c r="U403" i="2"/>
  <c r="V403" i="2" s="1"/>
  <c r="X403" i="2" s="1"/>
  <c r="V402" i="2"/>
  <c r="X402" i="2" s="1"/>
  <c r="W401" i="2"/>
  <c r="U401" i="2"/>
  <c r="V401" i="2" s="1"/>
  <c r="V400" i="2"/>
  <c r="X400" i="2" s="1"/>
  <c r="W399" i="2"/>
  <c r="U399" i="2"/>
  <c r="V399" i="2" s="1"/>
  <c r="X399" i="2" s="1"/>
  <c r="V398" i="2"/>
  <c r="X398" i="2" s="1"/>
  <c r="W397" i="2"/>
  <c r="U397" i="2"/>
  <c r="V397" i="2" s="1"/>
  <c r="V396" i="2"/>
  <c r="X396" i="2" s="1"/>
  <c r="W395" i="2"/>
  <c r="U395" i="2"/>
  <c r="V395" i="2" s="1"/>
  <c r="X395" i="2" s="1"/>
  <c r="V394" i="2"/>
  <c r="X394" i="2" s="1"/>
  <c r="W393" i="2"/>
  <c r="U393" i="2"/>
  <c r="V393" i="2" s="1"/>
  <c r="V392" i="2"/>
  <c r="X392" i="2" s="1"/>
  <c r="W391" i="2"/>
  <c r="U391" i="2"/>
  <c r="V391" i="2" s="1"/>
  <c r="X391" i="2" s="1"/>
  <c r="V390" i="2"/>
  <c r="X390" i="2" s="1"/>
  <c r="W389" i="2"/>
  <c r="U389" i="2"/>
  <c r="V389" i="2" s="1"/>
  <c r="V388" i="2"/>
  <c r="X388" i="2" s="1"/>
  <c r="W387" i="2"/>
  <c r="U387" i="2"/>
  <c r="V387" i="2" s="1"/>
  <c r="X387" i="2" s="1"/>
  <c r="V386" i="2"/>
  <c r="X386" i="2" s="1"/>
  <c r="W385" i="2"/>
  <c r="U385" i="2"/>
  <c r="V385" i="2" s="1"/>
  <c r="V384" i="2"/>
  <c r="X384" i="2" s="1"/>
  <c r="W383" i="2"/>
  <c r="U383" i="2"/>
  <c r="V383" i="2" s="1"/>
  <c r="X383" i="2" s="1"/>
  <c r="V382" i="2"/>
  <c r="X382" i="2" s="1"/>
  <c r="W381" i="2"/>
  <c r="U381" i="2"/>
  <c r="V381" i="2" s="1"/>
  <c r="V380" i="2"/>
  <c r="X380" i="2" s="1"/>
  <c r="W379" i="2"/>
  <c r="U379" i="2"/>
  <c r="V379" i="2" s="1"/>
  <c r="X379" i="2" s="1"/>
  <c r="V378" i="2"/>
  <c r="X378" i="2" s="1"/>
  <c r="W377" i="2"/>
  <c r="U377" i="2"/>
  <c r="V377" i="2" s="1"/>
  <c r="V376" i="2"/>
  <c r="X376" i="2" s="1"/>
  <c r="W375" i="2"/>
  <c r="U375" i="2"/>
  <c r="V375" i="2" s="1"/>
  <c r="X375" i="2" s="1"/>
  <c r="P374" i="2"/>
  <c r="R374" i="2" s="1"/>
  <c r="T374" i="2" s="1"/>
  <c r="V374" i="2" s="1"/>
  <c r="X374" i="2" s="1"/>
  <c r="W373" i="2"/>
  <c r="U373" i="2"/>
  <c r="O373" i="2"/>
  <c r="P373" i="2" s="1"/>
  <c r="R373" i="2" s="1"/>
  <c r="T373" i="2" s="1"/>
  <c r="R371" i="2"/>
  <c r="T371" i="2" s="1"/>
  <c r="V371" i="2" s="1"/>
  <c r="X371" i="2" s="1"/>
  <c r="Q370" i="2"/>
  <c r="R370" i="2" s="1"/>
  <c r="T370" i="2" s="1"/>
  <c r="V370" i="2" s="1"/>
  <c r="X370" i="2" s="1"/>
  <c r="P369" i="2"/>
  <c r="R369" i="2" s="1"/>
  <c r="T369" i="2" s="1"/>
  <c r="V369" i="2" s="1"/>
  <c r="X369" i="2" s="1"/>
  <c r="Q368" i="2"/>
  <c r="Q367" i="2" s="1"/>
  <c r="Q205" i="2" s="1"/>
  <c r="O368" i="2"/>
  <c r="P368" i="2" s="1"/>
  <c r="R368" i="2" s="1"/>
  <c r="T368" i="2" s="1"/>
  <c r="V368" i="2" s="1"/>
  <c r="X368" i="2" s="1"/>
  <c r="O367" i="2"/>
  <c r="P367" i="2" s="1"/>
  <c r="H366" i="2"/>
  <c r="J366" i="2" s="1"/>
  <c r="L366" i="2" s="1"/>
  <c r="N366" i="2" s="1"/>
  <c r="P366" i="2" s="1"/>
  <c r="R366" i="2" s="1"/>
  <c r="T366" i="2" s="1"/>
  <c r="V366" i="2" s="1"/>
  <c r="X366" i="2" s="1"/>
  <c r="G365" i="2"/>
  <c r="H365" i="2" s="1"/>
  <c r="J365" i="2" s="1"/>
  <c r="L365" i="2" s="1"/>
  <c r="N365" i="2" s="1"/>
  <c r="P365" i="2" s="1"/>
  <c r="R365" i="2" s="1"/>
  <c r="T365" i="2" s="1"/>
  <c r="V365" i="2" s="1"/>
  <c r="X365" i="2" s="1"/>
  <c r="H364" i="2"/>
  <c r="J364" i="2" s="1"/>
  <c r="L364" i="2" s="1"/>
  <c r="N364" i="2" s="1"/>
  <c r="P364" i="2" s="1"/>
  <c r="R364" i="2" s="1"/>
  <c r="T364" i="2" s="1"/>
  <c r="V364" i="2" s="1"/>
  <c r="X364" i="2" s="1"/>
  <c r="G363" i="2"/>
  <c r="H363" i="2" s="1"/>
  <c r="J363" i="2" s="1"/>
  <c r="L363" i="2" s="1"/>
  <c r="N363" i="2" s="1"/>
  <c r="P363" i="2" s="1"/>
  <c r="R363" i="2" s="1"/>
  <c r="T363" i="2" s="1"/>
  <c r="V363" i="2" s="1"/>
  <c r="X363" i="2" s="1"/>
  <c r="H362" i="2"/>
  <c r="J362" i="2" s="1"/>
  <c r="L362" i="2" s="1"/>
  <c r="N362" i="2" s="1"/>
  <c r="P362" i="2" s="1"/>
  <c r="R362" i="2" s="1"/>
  <c r="T362" i="2" s="1"/>
  <c r="V362" i="2" s="1"/>
  <c r="X362" i="2" s="1"/>
  <c r="G361" i="2"/>
  <c r="H361" i="2" s="1"/>
  <c r="J361" i="2" s="1"/>
  <c r="L361" i="2" s="1"/>
  <c r="N361" i="2" s="1"/>
  <c r="P361" i="2" s="1"/>
  <c r="R361" i="2" s="1"/>
  <c r="T361" i="2" s="1"/>
  <c r="V361" i="2" s="1"/>
  <c r="X361" i="2" s="1"/>
  <c r="H360" i="2"/>
  <c r="J360" i="2" s="1"/>
  <c r="L360" i="2" s="1"/>
  <c r="N360" i="2" s="1"/>
  <c r="P360" i="2" s="1"/>
  <c r="R360" i="2" s="1"/>
  <c r="T360" i="2" s="1"/>
  <c r="V360" i="2" s="1"/>
  <c r="X360" i="2" s="1"/>
  <c r="G359" i="2"/>
  <c r="H359" i="2" s="1"/>
  <c r="J359" i="2" s="1"/>
  <c r="L359" i="2" s="1"/>
  <c r="N359" i="2" s="1"/>
  <c r="P359" i="2" s="1"/>
  <c r="R359" i="2" s="1"/>
  <c r="T359" i="2" s="1"/>
  <c r="V359" i="2" s="1"/>
  <c r="X359" i="2" s="1"/>
  <c r="H358" i="2"/>
  <c r="J358" i="2" s="1"/>
  <c r="L358" i="2" s="1"/>
  <c r="N358" i="2" s="1"/>
  <c r="P358" i="2" s="1"/>
  <c r="R358" i="2" s="1"/>
  <c r="T358" i="2" s="1"/>
  <c r="V358" i="2" s="1"/>
  <c r="X358" i="2" s="1"/>
  <c r="G357" i="2"/>
  <c r="H357" i="2" s="1"/>
  <c r="J357" i="2" s="1"/>
  <c r="L357" i="2" s="1"/>
  <c r="N357" i="2" s="1"/>
  <c r="P357" i="2" s="1"/>
  <c r="R357" i="2" s="1"/>
  <c r="T357" i="2" s="1"/>
  <c r="V357" i="2" s="1"/>
  <c r="X357" i="2" s="1"/>
  <c r="H356" i="2"/>
  <c r="J356" i="2" s="1"/>
  <c r="L356" i="2" s="1"/>
  <c r="N356" i="2" s="1"/>
  <c r="P356" i="2" s="1"/>
  <c r="R356" i="2" s="1"/>
  <c r="T356" i="2" s="1"/>
  <c r="V356" i="2" s="1"/>
  <c r="X356" i="2" s="1"/>
  <c r="G355" i="2"/>
  <c r="H355" i="2" s="1"/>
  <c r="J355" i="2" s="1"/>
  <c r="L355" i="2" s="1"/>
  <c r="N355" i="2" s="1"/>
  <c r="P355" i="2" s="1"/>
  <c r="R355" i="2" s="1"/>
  <c r="T355" i="2" s="1"/>
  <c r="V355" i="2" s="1"/>
  <c r="X355" i="2" s="1"/>
  <c r="H354" i="2"/>
  <c r="J354" i="2" s="1"/>
  <c r="L354" i="2" s="1"/>
  <c r="N354" i="2" s="1"/>
  <c r="P354" i="2" s="1"/>
  <c r="R354" i="2" s="1"/>
  <c r="T354" i="2" s="1"/>
  <c r="V354" i="2" s="1"/>
  <c r="X354" i="2" s="1"/>
  <c r="G353" i="2"/>
  <c r="H353" i="2" s="1"/>
  <c r="J353" i="2" s="1"/>
  <c r="L353" i="2" s="1"/>
  <c r="N353" i="2" s="1"/>
  <c r="P353" i="2" s="1"/>
  <c r="R353" i="2" s="1"/>
  <c r="T353" i="2" s="1"/>
  <c r="V353" i="2" s="1"/>
  <c r="X353" i="2" s="1"/>
  <c r="H352" i="2"/>
  <c r="J352" i="2" s="1"/>
  <c r="L352" i="2" s="1"/>
  <c r="N352" i="2" s="1"/>
  <c r="P352" i="2" s="1"/>
  <c r="R352" i="2" s="1"/>
  <c r="T352" i="2" s="1"/>
  <c r="V352" i="2" s="1"/>
  <c r="X352" i="2" s="1"/>
  <c r="G351" i="2"/>
  <c r="H351" i="2" s="1"/>
  <c r="J351" i="2" s="1"/>
  <c r="L351" i="2" s="1"/>
  <c r="N351" i="2" s="1"/>
  <c r="P351" i="2" s="1"/>
  <c r="R351" i="2" s="1"/>
  <c r="T351" i="2" s="1"/>
  <c r="V351" i="2" s="1"/>
  <c r="X351" i="2" s="1"/>
  <c r="H350" i="2"/>
  <c r="J350" i="2" s="1"/>
  <c r="L350" i="2" s="1"/>
  <c r="N350" i="2" s="1"/>
  <c r="P350" i="2" s="1"/>
  <c r="R350" i="2" s="1"/>
  <c r="T350" i="2" s="1"/>
  <c r="V350" i="2" s="1"/>
  <c r="X350" i="2" s="1"/>
  <c r="G349" i="2"/>
  <c r="F349" i="2"/>
  <c r="G348" i="2"/>
  <c r="H348" i="2" s="1"/>
  <c r="J348" i="2" s="1"/>
  <c r="L348" i="2" s="1"/>
  <c r="N348" i="2" s="1"/>
  <c r="P348" i="2" s="1"/>
  <c r="R348" i="2" s="1"/>
  <c r="T348" i="2" s="1"/>
  <c r="V348" i="2" s="1"/>
  <c r="X348" i="2" s="1"/>
  <c r="L347" i="2"/>
  <c r="N347" i="2" s="1"/>
  <c r="P347" i="2" s="1"/>
  <c r="R347" i="2" s="1"/>
  <c r="T347" i="2" s="1"/>
  <c r="V347" i="2" s="1"/>
  <c r="X347" i="2" s="1"/>
  <c r="K346" i="2"/>
  <c r="L346" i="2" s="1"/>
  <c r="N346" i="2" s="1"/>
  <c r="P346" i="2" s="1"/>
  <c r="R346" i="2" s="1"/>
  <c r="T346" i="2" s="1"/>
  <c r="V346" i="2" s="1"/>
  <c r="X346" i="2" s="1"/>
  <c r="L345" i="2"/>
  <c r="N345" i="2" s="1"/>
  <c r="P345" i="2" s="1"/>
  <c r="R345" i="2" s="1"/>
  <c r="T345" i="2" s="1"/>
  <c r="V345" i="2" s="1"/>
  <c r="X345" i="2" s="1"/>
  <c r="K344" i="2"/>
  <c r="L344" i="2" s="1"/>
  <c r="N344" i="2" s="1"/>
  <c r="P344" i="2" s="1"/>
  <c r="R344" i="2" s="1"/>
  <c r="T344" i="2" s="1"/>
  <c r="V344" i="2" s="1"/>
  <c r="X344" i="2" s="1"/>
  <c r="L343" i="2"/>
  <c r="N343" i="2" s="1"/>
  <c r="P343" i="2" s="1"/>
  <c r="R343" i="2" s="1"/>
  <c r="T343" i="2" s="1"/>
  <c r="V343" i="2" s="1"/>
  <c r="X343" i="2" s="1"/>
  <c r="K342" i="2"/>
  <c r="L342" i="2" s="1"/>
  <c r="N342" i="2" s="1"/>
  <c r="P342" i="2" s="1"/>
  <c r="R342" i="2" s="1"/>
  <c r="T342" i="2" s="1"/>
  <c r="V342" i="2" s="1"/>
  <c r="X342" i="2" s="1"/>
  <c r="L341" i="2"/>
  <c r="N341" i="2" s="1"/>
  <c r="P341" i="2" s="1"/>
  <c r="R341" i="2" s="1"/>
  <c r="T341" i="2" s="1"/>
  <c r="V341" i="2" s="1"/>
  <c r="X341" i="2" s="1"/>
  <c r="K340" i="2"/>
  <c r="L340" i="2" s="1"/>
  <c r="N340" i="2" s="1"/>
  <c r="P340" i="2" s="1"/>
  <c r="R340" i="2" s="1"/>
  <c r="T340" i="2" s="1"/>
  <c r="V340" i="2" s="1"/>
  <c r="X340" i="2" s="1"/>
  <c r="L339" i="2"/>
  <c r="N339" i="2" s="1"/>
  <c r="P339" i="2" s="1"/>
  <c r="R339" i="2" s="1"/>
  <c r="T339" i="2" s="1"/>
  <c r="V339" i="2" s="1"/>
  <c r="X339" i="2" s="1"/>
  <c r="K338" i="2"/>
  <c r="L338" i="2" s="1"/>
  <c r="N338" i="2" s="1"/>
  <c r="P338" i="2" s="1"/>
  <c r="R338" i="2" s="1"/>
  <c r="T338" i="2" s="1"/>
  <c r="V338" i="2" s="1"/>
  <c r="X338" i="2" s="1"/>
  <c r="L337" i="2"/>
  <c r="N337" i="2" s="1"/>
  <c r="P337" i="2" s="1"/>
  <c r="R337" i="2" s="1"/>
  <c r="T337" i="2" s="1"/>
  <c r="V337" i="2" s="1"/>
  <c r="X337" i="2" s="1"/>
  <c r="K336" i="2"/>
  <c r="L336" i="2" s="1"/>
  <c r="N336" i="2" s="1"/>
  <c r="P336" i="2" s="1"/>
  <c r="R336" i="2" s="1"/>
  <c r="T336" i="2" s="1"/>
  <c r="V336" i="2" s="1"/>
  <c r="X336" i="2" s="1"/>
  <c r="L335" i="2"/>
  <c r="N335" i="2" s="1"/>
  <c r="P335" i="2" s="1"/>
  <c r="R335" i="2" s="1"/>
  <c r="T335" i="2" s="1"/>
  <c r="V335" i="2" s="1"/>
  <c r="X335" i="2" s="1"/>
  <c r="K334" i="2"/>
  <c r="L334" i="2" s="1"/>
  <c r="N334" i="2" s="1"/>
  <c r="P334" i="2" s="1"/>
  <c r="R334" i="2" s="1"/>
  <c r="T334" i="2" s="1"/>
  <c r="V334" i="2" s="1"/>
  <c r="X334" i="2" s="1"/>
  <c r="L333" i="2"/>
  <c r="N333" i="2" s="1"/>
  <c r="P333" i="2" s="1"/>
  <c r="R333" i="2" s="1"/>
  <c r="T333" i="2" s="1"/>
  <c r="V333" i="2" s="1"/>
  <c r="X333" i="2" s="1"/>
  <c r="K332" i="2"/>
  <c r="L332" i="2" s="1"/>
  <c r="N332" i="2" s="1"/>
  <c r="P332" i="2" s="1"/>
  <c r="R332" i="2" s="1"/>
  <c r="T332" i="2" s="1"/>
  <c r="V332" i="2" s="1"/>
  <c r="X332" i="2" s="1"/>
  <c r="H331" i="2"/>
  <c r="J331" i="2" s="1"/>
  <c r="L331" i="2" s="1"/>
  <c r="N331" i="2" s="1"/>
  <c r="P331" i="2" s="1"/>
  <c r="R331" i="2" s="1"/>
  <c r="T331" i="2" s="1"/>
  <c r="V331" i="2" s="1"/>
  <c r="X331" i="2" s="1"/>
  <c r="G330" i="2"/>
  <c r="H330" i="2" s="1"/>
  <c r="J330" i="2" s="1"/>
  <c r="L330" i="2" s="1"/>
  <c r="N330" i="2" s="1"/>
  <c r="P330" i="2" s="1"/>
  <c r="R330" i="2" s="1"/>
  <c r="T330" i="2" s="1"/>
  <c r="V330" i="2" s="1"/>
  <c r="X330" i="2" s="1"/>
  <c r="H329" i="2"/>
  <c r="J329" i="2" s="1"/>
  <c r="L329" i="2" s="1"/>
  <c r="N329" i="2" s="1"/>
  <c r="P329" i="2" s="1"/>
  <c r="R329" i="2" s="1"/>
  <c r="T329" i="2" s="1"/>
  <c r="V329" i="2" s="1"/>
  <c r="X329" i="2" s="1"/>
  <c r="G328" i="2"/>
  <c r="H328" i="2" s="1"/>
  <c r="J328" i="2" s="1"/>
  <c r="L328" i="2" s="1"/>
  <c r="N328" i="2" s="1"/>
  <c r="P328" i="2" s="1"/>
  <c r="R328" i="2" s="1"/>
  <c r="T328" i="2" s="1"/>
  <c r="V328" i="2" s="1"/>
  <c r="X328" i="2" s="1"/>
  <c r="H327" i="2"/>
  <c r="J327" i="2" s="1"/>
  <c r="L327" i="2" s="1"/>
  <c r="N327" i="2" s="1"/>
  <c r="P327" i="2" s="1"/>
  <c r="R327" i="2" s="1"/>
  <c r="T327" i="2" s="1"/>
  <c r="V327" i="2" s="1"/>
  <c r="X327" i="2" s="1"/>
  <c r="H326" i="2"/>
  <c r="J326" i="2" s="1"/>
  <c r="L326" i="2" s="1"/>
  <c r="N326" i="2" s="1"/>
  <c r="P326" i="2" s="1"/>
  <c r="R326" i="2" s="1"/>
  <c r="T326" i="2" s="1"/>
  <c r="V326" i="2" s="1"/>
  <c r="X326" i="2" s="1"/>
  <c r="G326" i="2"/>
  <c r="X325" i="2"/>
  <c r="V325" i="2"/>
  <c r="W324" i="2"/>
  <c r="U324" i="2"/>
  <c r="V324" i="2" s="1"/>
  <c r="H323" i="2"/>
  <c r="J323" i="2" s="1"/>
  <c r="L323" i="2" s="1"/>
  <c r="N323" i="2" s="1"/>
  <c r="P323" i="2" s="1"/>
  <c r="R323" i="2" s="1"/>
  <c r="T323" i="2" s="1"/>
  <c r="V323" i="2" s="1"/>
  <c r="X323" i="2" s="1"/>
  <c r="W322" i="2"/>
  <c r="U322" i="2"/>
  <c r="K322" i="2"/>
  <c r="G322" i="2"/>
  <c r="G321" i="2" s="1"/>
  <c r="H321" i="2" s="1"/>
  <c r="J321" i="2" s="1"/>
  <c r="L321" i="2" s="1"/>
  <c r="N321" i="2" s="1"/>
  <c r="P321" i="2" s="1"/>
  <c r="R321" i="2" s="1"/>
  <c r="T321" i="2" s="1"/>
  <c r="V321" i="2" s="1"/>
  <c r="F322" i="2"/>
  <c r="U321" i="2"/>
  <c r="K321" i="2"/>
  <c r="P320" i="2"/>
  <c r="R320" i="2" s="1"/>
  <c r="T320" i="2" s="1"/>
  <c r="V320" i="2" s="1"/>
  <c r="X320" i="2" s="1"/>
  <c r="N320" i="2"/>
  <c r="P319" i="2"/>
  <c r="R319" i="2" s="1"/>
  <c r="T319" i="2" s="1"/>
  <c r="V319" i="2" s="1"/>
  <c r="X319" i="2" s="1"/>
  <c r="M319" i="2"/>
  <c r="N319" i="2" s="1"/>
  <c r="H318" i="2"/>
  <c r="J318" i="2" s="1"/>
  <c r="L318" i="2" s="1"/>
  <c r="N318" i="2" s="1"/>
  <c r="P318" i="2" s="1"/>
  <c r="R318" i="2" s="1"/>
  <c r="T318" i="2" s="1"/>
  <c r="V318" i="2" s="1"/>
  <c r="X318" i="2" s="1"/>
  <c r="G317" i="2"/>
  <c r="H317" i="2" s="1"/>
  <c r="J317" i="2" s="1"/>
  <c r="L317" i="2" s="1"/>
  <c r="N317" i="2" s="1"/>
  <c r="P317" i="2" s="1"/>
  <c r="R317" i="2" s="1"/>
  <c r="T317" i="2" s="1"/>
  <c r="V317" i="2" s="1"/>
  <c r="X317" i="2" s="1"/>
  <c r="J316" i="2"/>
  <c r="L316" i="2" s="1"/>
  <c r="N316" i="2" s="1"/>
  <c r="P316" i="2" s="1"/>
  <c r="R316" i="2" s="1"/>
  <c r="T316" i="2" s="1"/>
  <c r="V316" i="2" s="1"/>
  <c r="X316" i="2" s="1"/>
  <c r="H316" i="2"/>
  <c r="H315" i="2"/>
  <c r="J315" i="2" s="1"/>
  <c r="L315" i="2" s="1"/>
  <c r="N315" i="2" s="1"/>
  <c r="P315" i="2" s="1"/>
  <c r="R315" i="2" s="1"/>
  <c r="T315" i="2" s="1"/>
  <c r="V315" i="2" s="1"/>
  <c r="X315" i="2" s="1"/>
  <c r="G315" i="2"/>
  <c r="H314" i="2"/>
  <c r="J314" i="2" s="1"/>
  <c r="L314" i="2" s="1"/>
  <c r="N314" i="2" s="1"/>
  <c r="P314" i="2" s="1"/>
  <c r="R314" i="2" s="1"/>
  <c r="T314" i="2" s="1"/>
  <c r="V314" i="2" s="1"/>
  <c r="X314" i="2" s="1"/>
  <c r="G313" i="2"/>
  <c r="H313" i="2" s="1"/>
  <c r="J313" i="2" s="1"/>
  <c r="L313" i="2" s="1"/>
  <c r="N313" i="2" s="1"/>
  <c r="P313" i="2" s="1"/>
  <c r="R313" i="2" s="1"/>
  <c r="T313" i="2" s="1"/>
  <c r="V313" i="2" s="1"/>
  <c r="X313" i="2" s="1"/>
  <c r="J312" i="2"/>
  <c r="L312" i="2" s="1"/>
  <c r="N312" i="2" s="1"/>
  <c r="P312" i="2" s="1"/>
  <c r="R312" i="2" s="1"/>
  <c r="T312" i="2" s="1"/>
  <c r="V312" i="2" s="1"/>
  <c r="X312" i="2" s="1"/>
  <c r="H312" i="2"/>
  <c r="H311" i="2"/>
  <c r="J311" i="2" s="1"/>
  <c r="L311" i="2" s="1"/>
  <c r="N311" i="2" s="1"/>
  <c r="P311" i="2" s="1"/>
  <c r="R311" i="2" s="1"/>
  <c r="T311" i="2" s="1"/>
  <c r="V311" i="2" s="1"/>
  <c r="X311" i="2" s="1"/>
  <c r="G311" i="2"/>
  <c r="H310" i="2"/>
  <c r="J310" i="2" s="1"/>
  <c r="L310" i="2" s="1"/>
  <c r="N310" i="2" s="1"/>
  <c r="P310" i="2" s="1"/>
  <c r="R310" i="2" s="1"/>
  <c r="T310" i="2" s="1"/>
  <c r="V310" i="2" s="1"/>
  <c r="X310" i="2" s="1"/>
  <c r="G309" i="2"/>
  <c r="H309" i="2" s="1"/>
  <c r="J309" i="2" s="1"/>
  <c r="L309" i="2" s="1"/>
  <c r="N309" i="2" s="1"/>
  <c r="P309" i="2" s="1"/>
  <c r="R309" i="2" s="1"/>
  <c r="T309" i="2" s="1"/>
  <c r="V309" i="2" s="1"/>
  <c r="X309" i="2" s="1"/>
  <c r="J308" i="2"/>
  <c r="L308" i="2" s="1"/>
  <c r="N308" i="2" s="1"/>
  <c r="P308" i="2" s="1"/>
  <c r="R308" i="2" s="1"/>
  <c r="T308" i="2" s="1"/>
  <c r="V308" i="2" s="1"/>
  <c r="X308" i="2" s="1"/>
  <c r="H308" i="2"/>
  <c r="H307" i="2"/>
  <c r="J307" i="2" s="1"/>
  <c r="L307" i="2" s="1"/>
  <c r="N307" i="2" s="1"/>
  <c r="P307" i="2" s="1"/>
  <c r="R307" i="2" s="1"/>
  <c r="T307" i="2" s="1"/>
  <c r="V307" i="2" s="1"/>
  <c r="X307" i="2" s="1"/>
  <c r="G307" i="2"/>
  <c r="H306" i="2"/>
  <c r="J306" i="2" s="1"/>
  <c r="L306" i="2" s="1"/>
  <c r="N306" i="2" s="1"/>
  <c r="P306" i="2" s="1"/>
  <c r="R306" i="2" s="1"/>
  <c r="T306" i="2" s="1"/>
  <c r="V306" i="2" s="1"/>
  <c r="X306" i="2" s="1"/>
  <c r="G305" i="2"/>
  <c r="H305" i="2" s="1"/>
  <c r="J305" i="2" s="1"/>
  <c r="L305" i="2" s="1"/>
  <c r="N305" i="2" s="1"/>
  <c r="P305" i="2" s="1"/>
  <c r="R305" i="2" s="1"/>
  <c r="T305" i="2" s="1"/>
  <c r="V305" i="2" s="1"/>
  <c r="X305" i="2" s="1"/>
  <c r="J304" i="2"/>
  <c r="L304" i="2" s="1"/>
  <c r="N304" i="2" s="1"/>
  <c r="P304" i="2" s="1"/>
  <c r="R304" i="2" s="1"/>
  <c r="T304" i="2" s="1"/>
  <c r="V304" i="2" s="1"/>
  <c r="X304" i="2" s="1"/>
  <c r="H304" i="2"/>
  <c r="H303" i="2"/>
  <c r="J303" i="2" s="1"/>
  <c r="L303" i="2" s="1"/>
  <c r="N303" i="2" s="1"/>
  <c r="P303" i="2" s="1"/>
  <c r="R303" i="2" s="1"/>
  <c r="T303" i="2" s="1"/>
  <c r="V303" i="2" s="1"/>
  <c r="X303" i="2" s="1"/>
  <c r="G303" i="2"/>
  <c r="H302" i="2"/>
  <c r="J302" i="2" s="1"/>
  <c r="L302" i="2" s="1"/>
  <c r="N302" i="2" s="1"/>
  <c r="P302" i="2" s="1"/>
  <c r="R302" i="2" s="1"/>
  <c r="T302" i="2" s="1"/>
  <c r="V302" i="2" s="1"/>
  <c r="X302" i="2" s="1"/>
  <c r="G301" i="2"/>
  <c r="F301" i="2"/>
  <c r="H301" i="2" s="1"/>
  <c r="J301" i="2" s="1"/>
  <c r="L301" i="2" s="1"/>
  <c r="N301" i="2" s="1"/>
  <c r="P301" i="2" s="1"/>
  <c r="R301" i="2" s="1"/>
  <c r="T301" i="2" s="1"/>
  <c r="V301" i="2" s="1"/>
  <c r="X301" i="2" s="1"/>
  <c r="M300" i="2"/>
  <c r="G300" i="2"/>
  <c r="H300" i="2" s="1"/>
  <c r="J300" i="2" s="1"/>
  <c r="L300" i="2" s="1"/>
  <c r="N300" i="2" s="1"/>
  <c r="P300" i="2" s="1"/>
  <c r="R300" i="2" s="1"/>
  <c r="T300" i="2" s="1"/>
  <c r="V300" i="2" s="1"/>
  <c r="X300" i="2" s="1"/>
  <c r="H299" i="2"/>
  <c r="J299" i="2" s="1"/>
  <c r="L299" i="2" s="1"/>
  <c r="N299" i="2" s="1"/>
  <c r="P299" i="2" s="1"/>
  <c r="R299" i="2" s="1"/>
  <c r="T299" i="2" s="1"/>
  <c r="V299" i="2" s="1"/>
  <c r="X299" i="2" s="1"/>
  <c r="G298" i="2"/>
  <c r="H298" i="2" s="1"/>
  <c r="J298" i="2" s="1"/>
  <c r="L298" i="2" s="1"/>
  <c r="N298" i="2" s="1"/>
  <c r="P298" i="2" s="1"/>
  <c r="R298" i="2" s="1"/>
  <c r="T298" i="2" s="1"/>
  <c r="V298" i="2" s="1"/>
  <c r="X298" i="2" s="1"/>
  <c r="H297" i="2"/>
  <c r="J297" i="2" s="1"/>
  <c r="L297" i="2" s="1"/>
  <c r="N297" i="2" s="1"/>
  <c r="P297" i="2" s="1"/>
  <c r="R297" i="2" s="1"/>
  <c r="T297" i="2" s="1"/>
  <c r="V297" i="2" s="1"/>
  <c r="X297" i="2" s="1"/>
  <c r="G296" i="2"/>
  <c r="H296" i="2" s="1"/>
  <c r="J296" i="2" s="1"/>
  <c r="L296" i="2" s="1"/>
  <c r="N296" i="2" s="1"/>
  <c r="P296" i="2" s="1"/>
  <c r="R296" i="2" s="1"/>
  <c r="T296" i="2" s="1"/>
  <c r="V296" i="2" s="1"/>
  <c r="X296" i="2" s="1"/>
  <c r="H295" i="2"/>
  <c r="J295" i="2" s="1"/>
  <c r="L295" i="2" s="1"/>
  <c r="N295" i="2" s="1"/>
  <c r="P295" i="2" s="1"/>
  <c r="R295" i="2" s="1"/>
  <c r="T295" i="2" s="1"/>
  <c r="V295" i="2" s="1"/>
  <c r="X295" i="2" s="1"/>
  <c r="G294" i="2"/>
  <c r="H294" i="2" s="1"/>
  <c r="J294" i="2" s="1"/>
  <c r="L294" i="2" s="1"/>
  <c r="N294" i="2" s="1"/>
  <c r="P294" i="2" s="1"/>
  <c r="R294" i="2" s="1"/>
  <c r="T294" i="2" s="1"/>
  <c r="V294" i="2" s="1"/>
  <c r="X294" i="2" s="1"/>
  <c r="H293" i="2"/>
  <c r="J293" i="2" s="1"/>
  <c r="L293" i="2" s="1"/>
  <c r="N293" i="2" s="1"/>
  <c r="P293" i="2" s="1"/>
  <c r="R293" i="2" s="1"/>
  <c r="T293" i="2" s="1"/>
  <c r="V293" i="2" s="1"/>
  <c r="X293" i="2" s="1"/>
  <c r="G292" i="2"/>
  <c r="H292" i="2" s="1"/>
  <c r="J292" i="2" s="1"/>
  <c r="L292" i="2" s="1"/>
  <c r="N292" i="2" s="1"/>
  <c r="P292" i="2" s="1"/>
  <c r="R292" i="2" s="1"/>
  <c r="T292" i="2" s="1"/>
  <c r="V292" i="2" s="1"/>
  <c r="X292" i="2" s="1"/>
  <c r="H291" i="2"/>
  <c r="J291" i="2" s="1"/>
  <c r="L291" i="2" s="1"/>
  <c r="N291" i="2" s="1"/>
  <c r="P291" i="2" s="1"/>
  <c r="R291" i="2" s="1"/>
  <c r="T291" i="2" s="1"/>
  <c r="V291" i="2" s="1"/>
  <c r="X291" i="2" s="1"/>
  <c r="G290" i="2"/>
  <c r="H290" i="2" s="1"/>
  <c r="J290" i="2" s="1"/>
  <c r="L290" i="2" s="1"/>
  <c r="N290" i="2" s="1"/>
  <c r="P290" i="2" s="1"/>
  <c r="R290" i="2" s="1"/>
  <c r="T290" i="2" s="1"/>
  <c r="V290" i="2" s="1"/>
  <c r="X290" i="2" s="1"/>
  <c r="H289" i="2"/>
  <c r="J289" i="2" s="1"/>
  <c r="L289" i="2" s="1"/>
  <c r="N289" i="2" s="1"/>
  <c r="P289" i="2" s="1"/>
  <c r="R289" i="2" s="1"/>
  <c r="T289" i="2" s="1"/>
  <c r="V289" i="2" s="1"/>
  <c r="X289" i="2" s="1"/>
  <c r="G288" i="2"/>
  <c r="G287" i="2" s="1"/>
  <c r="H287" i="2" s="1"/>
  <c r="J287" i="2" s="1"/>
  <c r="L287" i="2" s="1"/>
  <c r="N287" i="2" s="1"/>
  <c r="P287" i="2" s="1"/>
  <c r="R287" i="2" s="1"/>
  <c r="T287" i="2" s="1"/>
  <c r="V287" i="2" s="1"/>
  <c r="X287" i="2" s="1"/>
  <c r="F288" i="2"/>
  <c r="H286" i="2"/>
  <c r="J286" i="2" s="1"/>
  <c r="L286" i="2" s="1"/>
  <c r="N286" i="2" s="1"/>
  <c r="P286" i="2" s="1"/>
  <c r="R286" i="2" s="1"/>
  <c r="T286" i="2" s="1"/>
  <c r="V286" i="2" s="1"/>
  <c r="X286" i="2" s="1"/>
  <c r="G285" i="2"/>
  <c r="H285" i="2" s="1"/>
  <c r="J285" i="2" s="1"/>
  <c r="L285" i="2" s="1"/>
  <c r="N285" i="2" s="1"/>
  <c r="P285" i="2" s="1"/>
  <c r="R285" i="2" s="1"/>
  <c r="T285" i="2" s="1"/>
  <c r="V285" i="2" s="1"/>
  <c r="X285" i="2" s="1"/>
  <c r="J284" i="2"/>
  <c r="L284" i="2" s="1"/>
  <c r="N284" i="2" s="1"/>
  <c r="P284" i="2" s="1"/>
  <c r="R284" i="2" s="1"/>
  <c r="T284" i="2" s="1"/>
  <c r="V284" i="2" s="1"/>
  <c r="X284" i="2" s="1"/>
  <c r="H284" i="2"/>
  <c r="H283" i="2"/>
  <c r="J283" i="2" s="1"/>
  <c r="L283" i="2" s="1"/>
  <c r="N283" i="2" s="1"/>
  <c r="P283" i="2" s="1"/>
  <c r="R283" i="2" s="1"/>
  <c r="T283" i="2" s="1"/>
  <c r="V283" i="2" s="1"/>
  <c r="X283" i="2" s="1"/>
  <c r="G283" i="2"/>
  <c r="H282" i="2"/>
  <c r="J282" i="2" s="1"/>
  <c r="L282" i="2" s="1"/>
  <c r="N282" i="2" s="1"/>
  <c r="P282" i="2" s="1"/>
  <c r="R282" i="2" s="1"/>
  <c r="T282" i="2" s="1"/>
  <c r="V282" i="2" s="1"/>
  <c r="X282" i="2" s="1"/>
  <c r="G281" i="2"/>
  <c r="H281" i="2" s="1"/>
  <c r="J281" i="2" s="1"/>
  <c r="L281" i="2" s="1"/>
  <c r="N281" i="2" s="1"/>
  <c r="P281" i="2" s="1"/>
  <c r="R281" i="2" s="1"/>
  <c r="T281" i="2" s="1"/>
  <c r="V281" i="2" s="1"/>
  <c r="X281" i="2" s="1"/>
  <c r="J280" i="2"/>
  <c r="L280" i="2" s="1"/>
  <c r="N280" i="2" s="1"/>
  <c r="P280" i="2" s="1"/>
  <c r="R280" i="2" s="1"/>
  <c r="T280" i="2" s="1"/>
  <c r="V280" i="2" s="1"/>
  <c r="X280" i="2" s="1"/>
  <c r="H280" i="2"/>
  <c r="H279" i="2"/>
  <c r="J279" i="2" s="1"/>
  <c r="L279" i="2" s="1"/>
  <c r="N279" i="2" s="1"/>
  <c r="P279" i="2" s="1"/>
  <c r="R279" i="2" s="1"/>
  <c r="T279" i="2" s="1"/>
  <c r="V279" i="2" s="1"/>
  <c r="X279" i="2" s="1"/>
  <c r="G279" i="2"/>
  <c r="H278" i="2"/>
  <c r="J278" i="2" s="1"/>
  <c r="L278" i="2" s="1"/>
  <c r="N278" i="2" s="1"/>
  <c r="P278" i="2" s="1"/>
  <c r="R278" i="2" s="1"/>
  <c r="T278" i="2" s="1"/>
  <c r="V278" i="2" s="1"/>
  <c r="X278" i="2" s="1"/>
  <c r="G277" i="2"/>
  <c r="H277" i="2" s="1"/>
  <c r="J277" i="2" s="1"/>
  <c r="L277" i="2" s="1"/>
  <c r="N277" i="2" s="1"/>
  <c r="P277" i="2" s="1"/>
  <c r="R277" i="2" s="1"/>
  <c r="T277" i="2" s="1"/>
  <c r="V277" i="2" s="1"/>
  <c r="X277" i="2" s="1"/>
  <c r="J276" i="2"/>
  <c r="L276" i="2" s="1"/>
  <c r="N276" i="2" s="1"/>
  <c r="P276" i="2" s="1"/>
  <c r="R276" i="2" s="1"/>
  <c r="T276" i="2" s="1"/>
  <c r="V276" i="2" s="1"/>
  <c r="X276" i="2" s="1"/>
  <c r="H276" i="2"/>
  <c r="H275" i="2"/>
  <c r="J275" i="2" s="1"/>
  <c r="L275" i="2" s="1"/>
  <c r="N275" i="2" s="1"/>
  <c r="P275" i="2" s="1"/>
  <c r="R275" i="2" s="1"/>
  <c r="T275" i="2" s="1"/>
  <c r="V275" i="2" s="1"/>
  <c r="X275" i="2" s="1"/>
  <c r="G275" i="2"/>
  <c r="L274" i="2"/>
  <c r="N274" i="2" s="1"/>
  <c r="P274" i="2" s="1"/>
  <c r="R274" i="2" s="1"/>
  <c r="T274" i="2" s="1"/>
  <c r="V274" i="2" s="1"/>
  <c r="X274" i="2" s="1"/>
  <c r="H274" i="2"/>
  <c r="J274" i="2" s="1"/>
  <c r="G273" i="2"/>
  <c r="H273" i="2" s="1"/>
  <c r="J273" i="2" s="1"/>
  <c r="L273" i="2" s="1"/>
  <c r="N273" i="2" s="1"/>
  <c r="P273" i="2" s="1"/>
  <c r="R273" i="2" s="1"/>
  <c r="T273" i="2" s="1"/>
  <c r="V273" i="2" s="1"/>
  <c r="X273" i="2" s="1"/>
  <c r="H272" i="2"/>
  <c r="J272" i="2" s="1"/>
  <c r="L272" i="2" s="1"/>
  <c r="N272" i="2" s="1"/>
  <c r="P272" i="2" s="1"/>
  <c r="R272" i="2" s="1"/>
  <c r="T272" i="2" s="1"/>
  <c r="V272" i="2" s="1"/>
  <c r="X272" i="2" s="1"/>
  <c r="G271" i="2"/>
  <c r="H271" i="2" s="1"/>
  <c r="J271" i="2" s="1"/>
  <c r="L271" i="2" s="1"/>
  <c r="N271" i="2" s="1"/>
  <c r="P271" i="2" s="1"/>
  <c r="R271" i="2" s="1"/>
  <c r="T271" i="2" s="1"/>
  <c r="V271" i="2" s="1"/>
  <c r="X271" i="2" s="1"/>
  <c r="H270" i="2"/>
  <c r="J270" i="2" s="1"/>
  <c r="L270" i="2" s="1"/>
  <c r="N270" i="2" s="1"/>
  <c r="P270" i="2" s="1"/>
  <c r="R270" i="2" s="1"/>
  <c r="T270" i="2" s="1"/>
  <c r="V270" i="2" s="1"/>
  <c r="X270" i="2" s="1"/>
  <c r="J269" i="2"/>
  <c r="L269" i="2" s="1"/>
  <c r="N269" i="2" s="1"/>
  <c r="P269" i="2" s="1"/>
  <c r="R269" i="2" s="1"/>
  <c r="T269" i="2" s="1"/>
  <c r="V269" i="2" s="1"/>
  <c r="X269" i="2" s="1"/>
  <c r="G269" i="2"/>
  <c r="H269" i="2" s="1"/>
  <c r="H268" i="2"/>
  <c r="J268" i="2" s="1"/>
  <c r="L268" i="2" s="1"/>
  <c r="N268" i="2" s="1"/>
  <c r="P268" i="2" s="1"/>
  <c r="R268" i="2" s="1"/>
  <c r="T268" i="2" s="1"/>
  <c r="V268" i="2" s="1"/>
  <c r="X268" i="2" s="1"/>
  <c r="G267" i="2"/>
  <c r="H267" i="2" s="1"/>
  <c r="J267" i="2" s="1"/>
  <c r="L267" i="2" s="1"/>
  <c r="N267" i="2" s="1"/>
  <c r="P267" i="2" s="1"/>
  <c r="R267" i="2" s="1"/>
  <c r="T267" i="2" s="1"/>
  <c r="V267" i="2" s="1"/>
  <c r="X267" i="2" s="1"/>
  <c r="J266" i="2"/>
  <c r="L266" i="2" s="1"/>
  <c r="N266" i="2" s="1"/>
  <c r="P266" i="2" s="1"/>
  <c r="R266" i="2" s="1"/>
  <c r="T266" i="2" s="1"/>
  <c r="V266" i="2" s="1"/>
  <c r="X266" i="2" s="1"/>
  <c r="H266" i="2"/>
  <c r="H265" i="2"/>
  <c r="J265" i="2" s="1"/>
  <c r="L265" i="2" s="1"/>
  <c r="N265" i="2" s="1"/>
  <c r="P265" i="2" s="1"/>
  <c r="R265" i="2" s="1"/>
  <c r="T265" i="2" s="1"/>
  <c r="V265" i="2" s="1"/>
  <c r="X265" i="2" s="1"/>
  <c r="G265" i="2"/>
  <c r="H264" i="2"/>
  <c r="J264" i="2" s="1"/>
  <c r="L264" i="2" s="1"/>
  <c r="N264" i="2" s="1"/>
  <c r="P264" i="2" s="1"/>
  <c r="R264" i="2" s="1"/>
  <c r="T264" i="2" s="1"/>
  <c r="V264" i="2" s="1"/>
  <c r="X264" i="2" s="1"/>
  <c r="O263" i="2"/>
  <c r="H263" i="2"/>
  <c r="J263" i="2" s="1"/>
  <c r="L263" i="2" s="1"/>
  <c r="N263" i="2" s="1"/>
  <c r="P263" i="2" s="1"/>
  <c r="R263" i="2" s="1"/>
  <c r="T263" i="2" s="1"/>
  <c r="V263" i="2" s="1"/>
  <c r="X263" i="2" s="1"/>
  <c r="G263" i="2"/>
  <c r="H262" i="2"/>
  <c r="J262" i="2" s="1"/>
  <c r="L262" i="2" s="1"/>
  <c r="N262" i="2" s="1"/>
  <c r="P262" i="2" s="1"/>
  <c r="R262" i="2" s="1"/>
  <c r="T262" i="2" s="1"/>
  <c r="V262" i="2" s="1"/>
  <c r="X262" i="2" s="1"/>
  <c r="O261" i="2"/>
  <c r="H261" i="2"/>
  <c r="J261" i="2" s="1"/>
  <c r="L261" i="2" s="1"/>
  <c r="N261" i="2" s="1"/>
  <c r="P261" i="2" s="1"/>
  <c r="R261" i="2" s="1"/>
  <c r="T261" i="2" s="1"/>
  <c r="V261" i="2" s="1"/>
  <c r="X261" i="2" s="1"/>
  <c r="G261" i="2"/>
  <c r="H260" i="2"/>
  <c r="J260" i="2" s="1"/>
  <c r="L260" i="2" s="1"/>
  <c r="N260" i="2" s="1"/>
  <c r="P260" i="2" s="1"/>
  <c r="R260" i="2" s="1"/>
  <c r="T260" i="2" s="1"/>
  <c r="V260" i="2" s="1"/>
  <c r="X260" i="2" s="1"/>
  <c r="G259" i="2"/>
  <c r="H259" i="2" s="1"/>
  <c r="J259" i="2" s="1"/>
  <c r="L259" i="2" s="1"/>
  <c r="N259" i="2" s="1"/>
  <c r="P259" i="2" s="1"/>
  <c r="R259" i="2" s="1"/>
  <c r="T259" i="2" s="1"/>
  <c r="V259" i="2" s="1"/>
  <c r="X259" i="2" s="1"/>
  <c r="J258" i="2"/>
  <c r="L258" i="2" s="1"/>
  <c r="N258" i="2" s="1"/>
  <c r="P258" i="2" s="1"/>
  <c r="R258" i="2" s="1"/>
  <c r="T258" i="2" s="1"/>
  <c r="V258" i="2" s="1"/>
  <c r="X258" i="2" s="1"/>
  <c r="H258" i="2"/>
  <c r="H257" i="2"/>
  <c r="J257" i="2" s="1"/>
  <c r="L257" i="2" s="1"/>
  <c r="N257" i="2" s="1"/>
  <c r="P257" i="2" s="1"/>
  <c r="R257" i="2" s="1"/>
  <c r="T257" i="2" s="1"/>
  <c r="V257" i="2" s="1"/>
  <c r="X257" i="2" s="1"/>
  <c r="G257" i="2"/>
  <c r="H256" i="2"/>
  <c r="J256" i="2" s="1"/>
  <c r="L256" i="2" s="1"/>
  <c r="N256" i="2" s="1"/>
  <c r="P256" i="2" s="1"/>
  <c r="R256" i="2" s="1"/>
  <c r="T256" i="2" s="1"/>
  <c r="V256" i="2" s="1"/>
  <c r="X256" i="2" s="1"/>
  <c r="G255" i="2"/>
  <c r="H255" i="2" s="1"/>
  <c r="J255" i="2" s="1"/>
  <c r="L255" i="2" s="1"/>
  <c r="N255" i="2" s="1"/>
  <c r="P255" i="2" s="1"/>
  <c r="R255" i="2" s="1"/>
  <c r="T255" i="2" s="1"/>
  <c r="V255" i="2" s="1"/>
  <c r="X255" i="2" s="1"/>
  <c r="J254" i="2"/>
  <c r="L254" i="2" s="1"/>
  <c r="N254" i="2" s="1"/>
  <c r="P254" i="2" s="1"/>
  <c r="R254" i="2" s="1"/>
  <c r="T254" i="2" s="1"/>
  <c r="V254" i="2" s="1"/>
  <c r="X254" i="2" s="1"/>
  <c r="H254" i="2"/>
  <c r="O253" i="2"/>
  <c r="G253" i="2"/>
  <c r="H253" i="2" s="1"/>
  <c r="J253" i="2" s="1"/>
  <c r="L253" i="2" s="1"/>
  <c r="N253" i="2" s="1"/>
  <c r="J252" i="2"/>
  <c r="L252" i="2" s="1"/>
  <c r="N252" i="2" s="1"/>
  <c r="P252" i="2" s="1"/>
  <c r="R252" i="2" s="1"/>
  <c r="T252" i="2" s="1"/>
  <c r="V252" i="2" s="1"/>
  <c r="X252" i="2" s="1"/>
  <c r="H252" i="2"/>
  <c r="H251" i="2"/>
  <c r="J251" i="2" s="1"/>
  <c r="L251" i="2" s="1"/>
  <c r="N251" i="2" s="1"/>
  <c r="P251" i="2" s="1"/>
  <c r="R251" i="2" s="1"/>
  <c r="T251" i="2" s="1"/>
  <c r="V251" i="2" s="1"/>
  <c r="X251" i="2" s="1"/>
  <c r="G251" i="2"/>
  <c r="H250" i="2"/>
  <c r="J250" i="2" s="1"/>
  <c r="L250" i="2" s="1"/>
  <c r="N250" i="2" s="1"/>
  <c r="P250" i="2" s="1"/>
  <c r="R250" i="2" s="1"/>
  <c r="T250" i="2" s="1"/>
  <c r="V250" i="2" s="1"/>
  <c r="X250" i="2" s="1"/>
  <c r="O249" i="2"/>
  <c r="H249" i="2"/>
  <c r="J249" i="2" s="1"/>
  <c r="L249" i="2" s="1"/>
  <c r="N249" i="2" s="1"/>
  <c r="P249" i="2" s="1"/>
  <c r="R249" i="2" s="1"/>
  <c r="T249" i="2" s="1"/>
  <c r="V249" i="2" s="1"/>
  <c r="X249" i="2" s="1"/>
  <c r="G249" i="2"/>
  <c r="H248" i="2"/>
  <c r="J248" i="2" s="1"/>
  <c r="L248" i="2" s="1"/>
  <c r="N248" i="2" s="1"/>
  <c r="P248" i="2" s="1"/>
  <c r="R248" i="2" s="1"/>
  <c r="T248" i="2" s="1"/>
  <c r="V248" i="2" s="1"/>
  <c r="X248" i="2" s="1"/>
  <c r="G247" i="2"/>
  <c r="H247" i="2" s="1"/>
  <c r="J247" i="2" s="1"/>
  <c r="L247" i="2" s="1"/>
  <c r="N247" i="2" s="1"/>
  <c r="P247" i="2" s="1"/>
  <c r="R247" i="2" s="1"/>
  <c r="T247" i="2" s="1"/>
  <c r="V247" i="2" s="1"/>
  <c r="X247" i="2" s="1"/>
  <c r="J246" i="2"/>
  <c r="L246" i="2" s="1"/>
  <c r="N246" i="2" s="1"/>
  <c r="P246" i="2" s="1"/>
  <c r="R246" i="2" s="1"/>
  <c r="T246" i="2" s="1"/>
  <c r="V246" i="2" s="1"/>
  <c r="X246" i="2" s="1"/>
  <c r="H246" i="2"/>
  <c r="W245" i="2"/>
  <c r="U245" i="2"/>
  <c r="H245" i="2"/>
  <c r="J245" i="2" s="1"/>
  <c r="L245" i="2" s="1"/>
  <c r="N245" i="2" s="1"/>
  <c r="P245" i="2" s="1"/>
  <c r="R245" i="2" s="1"/>
  <c r="T245" i="2" s="1"/>
  <c r="V245" i="2" s="1"/>
  <c r="X245" i="2" s="1"/>
  <c r="G245" i="2"/>
  <c r="H244" i="2"/>
  <c r="J244" i="2" s="1"/>
  <c r="L244" i="2" s="1"/>
  <c r="N244" i="2" s="1"/>
  <c r="P244" i="2" s="1"/>
  <c r="R244" i="2" s="1"/>
  <c r="T244" i="2" s="1"/>
  <c r="V244" i="2" s="1"/>
  <c r="X244" i="2" s="1"/>
  <c r="G243" i="2"/>
  <c r="H243" i="2" s="1"/>
  <c r="J243" i="2" s="1"/>
  <c r="L243" i="2" s="1"/>
  <c r="N243" i="2" s="1"/>
  <c r="P243" i="2" s="1"/>
  <c r="R243" i="2" s="1"/>
  <c r="T243" i="2" s="1"/>
  <c r="V243" i="2" s="1"/>
  <c r="X243" i="2" s="1"/>
  <c r="J242" i="2"/>
  <c r="L242" i="2" s="1"/>
  <c r="N242" i="2" s="1"/>
  <c r="P242" i="2" s="1"/>
  <c r="R242" i="2" s="1"/>
  <c r="T242" i="2" s="1"/>
  <c r="V242" i="2" s="1"/>
  <c r="X242" i="2" s="1"/>
  <c r="H242" i="2"/>
  <c r="H241" i="2"/>
  <c r="J241" i="2" s="1"/>
  <c r="L241" i="2" s="1"/>
  <c r="N241" i="2" s="1"/>
  <c r="P241" i="2" s="1"/>
  <c r="R241" i="2" s="1"/>
  <c r="T241" i="2" s="1"/>
  <c r="V241" i="2" s="1"/>
  <c r="X241" i="2" s="1"/>
  <c r="G241" i="2"/>
  <c r="H240" i="2"/>
  <c r="J240" i="2" s="1"/>
  <c r="L240" i="2" s="1"/>
  <c r="N240" i="2" s="1"/>
  <c r="P240" i="2" s="1"/>
  <c r="R240" i="2" s="1"/>
  <c r="T240" i="2" s="1"/>
  <c r="V240" i="2" s="1"/>
  <c r="X240" i="2" s="1"/>
  <c r="G239" i="2"/>
  <c r="H239" i="2" s="1"/>
  <c r="J239" i="2" s="1"/>
  <c r="L239" i="2" s="1"/>
  <c r="N239" i="2" s="1"/>
  <c r="P239" i="2" s="1"/>
  <c r="R239" i="2" s="1"/>
  <c r="T239" i="2" s="1"/>
  <c r="V239" i="2" s="1"/>
  <c r="X239" i="2" s="1"/>
  <c r="J238" i="2"/>
  <c r="L238" i="2" s="1"/>
  <c r="N238" i="2" s="1"/>
  <c r="P238" i="2" s="1"/>
  <c r="R238" i="2" s="1"/>
  <c r="T238" i="2" s="1"/>
  <c r="V238" i="2" s="1"/>
  <c r="X238" i="2" s="1"/>
  <c r="H238" i="2"/>
  <c r="O237" i="2"/>
  <c r="G237" i="2"/>
  <c r="H237" i="2" s="1"/>
  <c r="J237" i="2" s="1"/>
  <c r="L237" i="2" s="1"/>
  <c r="N237" i="2" s="1"/>
  <c r="J236" i="2"/>
  <c r="L236" i="2" s="1"/>
  <c r="N236" i="2" s="1"/>
  <c r="P236" i="2" s="1"/>
  <c r="R236" i="2" s="1"/>
  <c r="T236" i="2" s="1"/>
  <c r="V236" i="2" s="1"/>
  <c r="X236" i="2" s="1"/>
  <c r="H236" i="2"/>
  <c r="H235" i="2"/>
  <c r="J235" i="2" s="1"/>
  <c r="L235" i="2" s="1"/>
  <c r="N235" i="2" s="1"/>
  <c r="P235" i="2" s="1"/>
  <c r="R235" i="2" s="1"/>
  <c r="T235" i="2" s="1"/>
  <c r="V235" i="2" s="1"/>
  <c r="X235" i="2" s="1"/>
  <c r="G235" i="2"/>
  <c r="H234" i="2"/>
  <c r="J234" i="2" s="1"/>
  <c r="L234" i="2" s="1"/>
  <c r="N234" i="2" s="1"/>
  <c r="P234" i="2" s="1"/>
  <c r="R234" i="2" s="1"/>
  <c r="T234" i="2" s="1"/>
  <c r="V234" i="2" s="1"/>
  <c r="X234" i="2" s="1"/>
  <c r="G233" i="2"/>
  <c r="H233" i="2" s="1"/>
  <c r="J233" i="2" s="1"/>
  <c r="L233" i="2" s="1"/>
  <c r="N233" i="2" s="1"/>
  <c r="P233" i="2" s="1"/>
  <c r="R233" i="2" s="1"/>
  <c r="T233" i="2" s="1"/>
  <c r="V233" i="2" s="1"/>
  <c r="X233" i="2" s="1"/>
  <c r="J232" i="2"/>
  <c r="L232" i="2" s="1"/>
  <c r="N232" i="2" s="1"/>
  <c r="P232" i="2" s="1"/>
  <c r="R232" i="2" s="1"/>
  <c r="T232" i="2" s="1"/>
  <c r="V232" i="2" s="1"/>
  <c r="X232" i="2" s="1"/>
  <c r="H232" i="2"/>
  <c r="H231" i="2"/>
  <c r="J231" i="2" s="1"/>
  <c r="L231" i="2" s="1"/>
  <c r="N231" i="2" s="1"/>
  <c r="P231" i="2" s="1"/>
  <c r="R231" i="2" s="1"/>
  <c r="T231" i="2" s="1"/>
  <c r="V231" i="2" s="1"/>
  <c r="X231" i="2" s="1"/>
  <c r="G231" i="2"/>
  <c r="H230" i="2"/>
  <c r="J230" i="2" s="1"/>
  <c r="L230" i="2" s="1"/>
  <c r="N230" i="2" s="1"/>
  <c r="P230" i="2" s="1"/>
  <c r="R230" i="2" s="1"/>
  <c r="T230" i="2" s="1"/>
  <c r="V230" i="2" s="1"/>
  <c r="X230" i="2" s="1"/>
  <c r="O229" i="2"/>
  <c r="H229" i="2"/>
  <c r="J229" i="2" s="1"/>
  <c r="L229" i="2" s="1"/>
  <c r="N229" i="2" s="1"/>
  <c r="P229" i="2" s="1"/>
  <c r="R229" i="2" s="1"/>
  <c r="T229" i="2" s="1"/>
  <c r="V229" i="2" s="1"/>
  <c r="X229" i="2" s="1"/>
  <c r="G229" i="2"/>
  <c r="H228" i="2"/>
  <c r="J228" i="2" s="1"/>
  <c r="L228" i="2" s="1"/>
  <c r="N228" i="2" s="1"/>
  <c r="P228" i="2" s="1"/>
  <c r="R228" i="2" s="1"/>
  <c r="T228" i="2" s="1"/>
  <c r="V228" i="2" s="1"/>
  <c r="X228" i="2" s="1"/>
  <c r="G227" i="2"/>
  <c r="H227" i="2" s="1"/>
  <c r="J227" i="2" s="1"/>
  <c r="L227" i="2" s="1"/>
  <c r="N227" i="2" s="1"/>
  <c r="P227" i="2" s="1"/>
  <c r="R227" i="2" s="1"/>
  <c r="T227" i="2" s="1"/>
  <c r="V227" i="2" s="1"/>
  <c r="X227" i="2" s="1"/>
  <c r="J226" i="2"/>
  <c r="L226" i="2" s="1"/>
  <c r="N226" i="2" s="1"/>
  <c r="P226" i="2" s="1"/>
  <c r="R226" i="2" s="1"/>
  <c r="T226" i="2" s="1"/>
  <c r="V226" i="2" s="1"/>
  <c r="X226" i="2" s="1"/>
  <c r="H226" i="2"/>
  <c r="H225" i="2"/>
  <c r="J225" i="2" s="1"/>
  <c r="L225" i="2" s="1"/>
  <c r="N225" i="2" s="1"/>
  <c r="P225" i="2" s="1"/>
  <c r="R225" i="2" s="1"/>
  <c r="T225" i="2" s="1"/>
  <c r="V225" i="2" s="1"/>
  <c r="X225" i="2" s="1"/>
  <c r="G225" i="2"/>
  <c r="H224" i="2"/>
  <c r="J224" i="2" s="1"/>
  <c r="L224" i="2" s="1"/>
  <c r="N224" i="2" s="1"/>
  <c r="P224" i="2" s="1"/>
  <c r="R224" i="2" s="1"/>
  <c r="T224" i="2" s="1"/>
  <c r="V224" i="2" s="1"/>
  <c r="X224" i="2" s="1"/>
  <c r="G223" i="2"/>
  <c r="H223" i="2" s="1"/>
  <c r="J223" i="2" s="1"/>
  <c r="L223" i="2" s="1"/>
  <c r="N223" i="2" s="1"/>
  <c r="P223" i="2" s="1"/>
  <c r="R223" i="2" s="1"/>
  <c r="T223" i="2" s="1"/>
  <c r="V223" i="2" s="1"/>
  <c r="X223" i="2" s="1"/>
  <c r="J222" i="2"/>
  <c r="L222" i="2" s="1"/>
  <c r="N222" i="2" s="1"/>
  <c r="P222" i="2" s="1"/>
  <c r="R222" i="2" s="1"/>
  <c r="T222" i="2" s="1"/>
  <c r="V222" i="2" s="1"/>
  <c r="X222" i="2" s="1"/>
  <c r="H222" i="2"/>
  <c r="H221" i="2"/>
  <c r="J221" i="2" s="1"/>
  <c r="L221" i="2" s="1"/>
  <c r="N221" i="2" s="1"/>
  <c r="P221" i="2" s="1"/>
  <c r="R221" i="2" s="1"/>
  <c r="T221" i="2" s="1"/>
  <c r="V221" i="2" s="1"/>
  <c r="X221" i="2" s="1"/>
  <c r="G221" i="2"/>
  <c r="H220" i="2"/>
  <c r="J220" i="2" s="1"/>
  <c r="L220" i="2" s="1"/>
  <c r="N220" i="2" s="1"/>
  <c r="P220" i="2" s="1"/>
  <c r="R220" i="2" s="1"/>
  <c r="T220" i="2" s="1"/>
  <c r="V220" i="2" s="1"/>
  <c r="X220" i="2" s="1"/>
  <c r="G219" i="2"/>
  <c r="H219" i="2" s="1"/>
  <c r="J219" i="2" s="1"/>
  <c r="L219" i="2" s="1"/>
  <c r="N219" i="2" s="1"/>
  <c r="P219" i="2" s="1"/>
  <c r="R219" i="2" s="1"/>
  <c r="T219" i="2" s="1"/>
  <c r="V219" i="2" s="1"/>
  <c r="X219" i="2" s="1"/>
  <c r="N218" i="2"/>
  <c r="P218" i="2" s="1"/>
  <c r="R218" i="2" s="1"/>
  <c r="T218" i="2" s="1"/>
  <c r="V218" i="2" s="1"/>
  <c r="X218" i="2" s="1"/>
  <c r="M217" i="2"/>
  <c r="N217" i="2" s="1"/>
  <c r="P217" i="2" s="1"/>
  <c r="R217" i="2" s="1"/>
  <c r="T217" i="2" s="1"/>
  <c r="V217" i="2" s="1"/>
  <c r="X217" i="2" s="1"/>
  <c r="N216" i="2"/>
  <c r="P216" i="2" s="1"/>
  <c r="R216" i="2" s="1"/>
  <c r="T216" i="2" s="1"/>
  <c r="V216" i="2" s="1"/>
  <c r="X216" i="2" s="1"/>
  <c r="M215" i="2"/>
  <c r="N215" i="2" s="1"/>
  <c r="P215" i="2" s="1"/>
  <c r="R215" i="2" s="1"/>
  <c r="T215" i="2" s="1"/>
  <c r="V215" i="2" s="1"/>
  <c r="X215" i="2" s="1"/>
  <c r="V214" i="2"/>
  <c r="X214" i="2" s="1"/>
  <c r="W213" i="2"/>
  <c r="U213" i="2"/>
  <c r="V213" i="2" s="1"/>
  <c r="X213" i="2" s="1"/>
  <c r="V212" i="2"/>
  <c r="X212" i="2" s="1"/>
  <c r="W211" i="2"/>
  <c r="U211" i="2"/>
  <c r="V211" i="2" s="1"/>
  <c r="V210" i="2"/>
  <c r="X210" i="2" s="1"/>
  <c r="W209" i="2"/>
  <c r="U209" i="2"/>
  <c r="V209" i="2" s="1"/>
  <c r="X209" i="2" s="1"/>
  <c r="H208" i="2"/>
  <c r="J208" i="2" s="1"/>
  <c r="L208" i="2" s="1"/>
  <c r="N208" i="2" s="1"/>
  <c r="P208" i="2" s="1"/>
  <c r="R208" i="2" s="1"/>
  <c r="T208" i="2" s="1"/>
  <c r="V208" i="2" s="1"/>
  <c r="X208" i="2" s="1"/>
  <c r="W207" i="2"/>
  <c r="U207" i="2"/>
  <c r="O207" i="2"/>
  <c r="M207" i="2"/>
  <c r="G207" i="2"/>
  <c r="F207" i="2"/>
  <c r="U206" i="2"/>
  <c r="U205" i="2" s="1"/>
  <c r="M206" i="2"/>
  <c r="M205" i="2" s="1"/>
  <c r="G206" i="2"/>
  <c r="H206" i="2" s="1"/>
  <c r="I205" i="2"/>
  <c r="F205" i="2"/>
  <c r="V204" i="2"/>
  <c r="X204" i="2" s="1"/>
  <c r="V203" i="2"/>
  <c r="X203" i="2" s="1"/>
  <c r="W202" i="2"/>
  <c r="U202" i="2"/>
  <c r="V202" i="2" s="1"/>
  <c r="X202" i="2" s="1"/>
  <c r="H201" i="2"/>
  <c r="J201" i="2" s="1"/>
  <c r="L201" i="2" s="1"/>
  <c r="N201" i="2" s="1"/>
  <c r="P201" i="2" s="1"/>
  <c r="R201" i="2" s="1"/>
  <c r="T201" i="2" s="1"/>
  <c r="V201" i="2" s="1"/>
  <c r="X201" i="2" s="1"/>
  <c r="J200" i="2"/>
  <c r="L200" i="2" s="1"/>
  <c r="N200" i="2" s="1"/>
  <c r="P200" i="2" s="1"/>
  <c r="R200" i="2" s="1"/>
  <c r="T200" i="2" s="1"/>
  <c r="V200" i="2" s="1"/>
  <c r="X200" i="2" s="1"/>
  <c r="G200" i="2"/>
  <c r="H200" i="2" s="1"/>
  <c r="H199" i="2"/>
  <c r="J199" i="2" s="1"/>
  <c r="L199" i="2" s="1"/>
  <c r="N199" i="2" s="1"/>
  <c r="P199" i="2" s="1"/>
  <c r="R199" i="2" s="1"/>
  <c r="T199" i="2" s="1"/>
  <c r="V199" i="2" s="1"/>
  <c r="X199" i="2" s="1"/>
  <c r="M198" i="2"/>
  <c r="G198" i="2"/>
  <c r="G181" i="2" s="1"/>
  <c r="F198" i="2"/>
  <c r="P197" i="2"/>
  <c r="R197" i="2" s="1"/>
  <c r="T197" i="2" s="1"/>
  <c r="V197" i="2" s="1"/>
  <c r="X197" i="2" s="1"/>
  <c r="N197" i="2"/>
  <c r="P196" i="2"/>
  <c r="R196" i="2" s="1"/>
  <c r="T196" i="2" s="1"/>
  <c r="V196" i="2" s="1"/>
  <c r="X196" i="2" s="1"/>
  <c r="M196" i="2"/>
  <c r="N196" i="2" s="1"/>
  <c r="N195" i="2"/>
  <c r="P195" i="2" s="1"/>
  <c r="R195" i="2" s="1"/>
  <c r="T195" i="2" s="1"/>
  <c r="V195" i="2" s="1"/>
  <c r="X195" i="2" s="1"/>
  <c r="M194" i="2"/>
  <c r="N194" i="2" s="1"/>
  <c r="P194" i="2" s="1"/>
  <c r="R194" i="2" s="1"/>
  <c r="T194" i="2" s="1"/>
  <c r="V194" i="2" s="1"/>
  <c r="X194" i="2" s="1"/>
  <c r="H193" i="2"/>
  <c r="J193" i="2" s="1"/>
  <c r="L193" i="2" s="1"/>
  <c r="N193" i="2" s="1"/>
  <c r="P193" i="2" s="1"/>
  <c r="R193" i="2" s="1"/>
  <c r="T193" i="2" s="1"/>
  <c r="V193" i="2" s="1"/>
  <c r="X193" i="2" s="1"/>
  <c r="M192" i="2"/>
  <c r="H192" i="2"/>
  <c r="J192" i="2" s="1"/>
  <c r="L192" i="2" s="1"/>
  <c r="N192" i="2" s="1"/>
  <c r="P192" i="2" s="1"/>
  <c r="R192" i="2" s="1"/>
  <c r="T192" i="2" s="1"/>
  <c r="V192" i="2" s="1"/>
  <c r="X192" i="2" s="1"/>
  <c r="F192" i="2"/>
  <c r="L191" i="2"/>
  <c r="N191" i="2" s="1"/>
  <c r="P191" i="2" s="1"/>
  <c r="R191" i="2" s="1"/>
  <c r="T191" i="2" s="1"/>
  <c r="V191" i="2" s="1"/>
  <c r="X191" i="2" s="1"/>
  <c r="H191" i="2"/>
  <c r="J191" i="2" s="1"/>
  <c r="F190" i="2"/>
  <c r="H190" i="2" s="1"/>
  <c r="J190" i="2" s="1"/>
  <c r="L190" i="2" s="1"/>
  <c r="N190" i="2" s="1"/>
  <c r="P190" i="2" s="1"/>
  <c r="R190" i="2" s="1"/>
  <c r="T190" i="2" s="1"/>
  <c r="V190" i="2" s="1"/>
  <c r="X190" i="2" s="1"/>
  <c r="N189" i="2"/>
  <c r="P189" i="2" s="1"/>
  <c r="R189" i="2" s="1"/>
  <c r="T189" i="2" s="1"/>
  <c r="V189" i="2" s="1"/>
  <c r="X189" i="2" s="1"/>
  <c r="M188" i="2"/>
  <c r="N188" i="2" s="1"/>
  <c r="P188" i="2" s="1"/>
  <c r="R188" i="2" s="1"/>
  <c r="T188" i="2" s="1"/>
  <c r="V188" i="2" s="1"/>
  <c r="X188" i="2" s="1"/>
  <c r="N187" i="2"/>
  <c r="P187" i="2" s="1"/>
  <c r="R187" i="2" s="1"/>
  <c r="T187" i="2" s="1"/>
  <c r="V187" i="2" s="1"/>
  <c r="X187" i="2" s="1"/>
  <c r="M186" i="2"/>
  <c r="N186" i="2" s="1"/>
  <c r="P186" i="2" s="1"/>
  <c r="R186" i="2" s="1"/>
  <c r="T186" i="2" s="1"/>
  <c r="V186" i="2" s="1"/>
  <c r="X186" i="2" s="1"/>
  <c r="H185" i="2"/>
  <c r="J185" i="2" s="1"/>
  <c r="L185" i="2" s="1"/>
  <c r="N185" i="2" s="1"/>
  <c r="P185" i="2" s="1"/>
  <c r="R185" i="2" s="1"/>
  <c r="T185" i="2" s="1"/>
  <c r="V185" i="2" s="1"/>
  <c r="X185" i="2" s="1"/>
  <c r="M184" i="2"/>
  <c r="F184" i="2"/>
  <c r="H183" i="2"/>
  <c r="J183" i="2" s="1"/>
  <c r="L183" i="2" s="1"/>
  <c r="N183" i="2" s="1"/>
  <c r="P183" i="2" s="1"/>
  <c r="R183" i="2" s="1"/>
  <c r="T183" i="2" s="1"/>
  <c r="V183" i="2" s="1"/>
  <c r="X183" i="2" s="1"/>
  <c r="F182" i="2"/>
  <c r="H182" i="2" s="1"/>
  <c r="J182" i="2" s="1"/>
  <c r="L182" i="2" s="1"/>
  <c r="N182" i="2" s="1"/>
  <c r="P182" i="2" s="1"/>
  <c r="R182" i="2" s="1"/>
  <c r="T182" i="2" s="1"/>
  <c r="V182" i="2" s="1"/>
  <c r="X182" i="2" s="1"/>
  <c r="X180" i="2"/>
  <c r="W179" i="2"/>
  <c r="X179" i="2" s="1"/>
  <c r="X178" i="2"/>
  <c r="X177" i="2"/>
  <c r="W177" i="2"/>
  <c r="X176" i="2"/>
  <c r="W175" i="2"/>
  <c r="X175" i="2" s="1"/>
  <c r="X174" i="2"/>
  <c r="W173" i="2"/>
  <c r="X173" i="2" s="1"/>
  <c r="X172" i="2"/>
  <c r="W171" i="2"/>
  <c r="X171" i="2" s="1"/>
  <c r="X170" i="2"/>
  <c r="X169" i="2"/>
  <c r="W169" i="2"/>
  <c r="X168" i="2"/>
  <c r="W167" i="2"/>
  <c r="X167" i="2" s="1"/>
  <c r="X166" i="2"/>
  <c r="W165" i="2"/>
  <c r="X165" i="2" s="1"/>
  <c r="X164" i="2"/>
  <c r="W163" i="2"/>
  <c r="X163" i="2" s="1"/>
  <c r="X162" i="2"/>
  <c r="W161" i="2"/>
  <c r="X161" i="2" s="1"/>
  <c r="X160" i="2"/>
  <c r="X159" i="2"/>
  <c r="W159" i="2"/>
  <c r="X158" i="2"/>
  <c r="W157" i="2"/>
  <c r="X157" i="2" s="1"/>
  <c r="V156" i="2"/>
  <c r="X156" i="2" s="1"/>
  <c r="V155" i="2"/>
  <c r="X155" i="2" s="1"/>
  <c r="W154" i="2"/>
  <c r="U154" i="2"/>
  <c r="V154" i="2" s="1"/>
  <c r="J153" i="2"/>
  <c r="L153" i="2" s="1"/>
  <c r="N153" i="2" s="1"/>
  <c r="P153" i="2" s="1"/>
  <c r="R153" i="2" s="1"/>
  <c r="T153" i="2" s="1"/>
  <c r="V153" i="2" s="1"/>
  <c r="X153" i="2" s="1"/>
  <c r="H153" i="2"/>
  <c r="M152" i="2"/>
  <c r="F152" i="2"/>
  <c r="H152" i="2" s="1"/>
  <c r="J152" i="2" s="1"/>
  <c r="L152" i="2" s="1"/>
  <c r="N151" i="2"/>
  <c r="P151" i="2" s="1"/>
  <c r="R151" i="2" s="1"/>
  <c r="T151" i="2" s="1"/>
  <c r="V151" i="2" s="1"/>
  <c r="X151" i="2" s="1"/>
  <c r="M150" i="2"/>
  <c r="N150" i="2" s="1"/>
  <c r="P150" i="2" s="1"/>
  <c r="R150" i="2" s="1"/>
  <c r="T150" i="2" s="1"/>
  <c r="V150" i="2" s="1"/>
  <c r="X150" i="2" s="1"/>
  <c r="P149" i="2"/>
  <c r="R149" i="2" s="1"/>
  <c r="T149" i="2" s="1"/>
  <c r="V149" i="2" s="1"/>
  <c r="X149" i="2" s="1"/>
  <c r="O148" i="2"/>
  <c r="P148" i="2" s="1"/>
  <c r="R148" i="2" s="1"/>
  <c r="T148" i="2" s="1"/>
  <c r="V148" i="2" s="1"/>
  <c r="X148" i="2" s="1"/>
  <c r="H147" i="2"/>
  <c r="J147" i="2" s="1"/>
  <c r="L147" i="2" s="1"/>
  <c r="N147" i="2" s="1"/>
  <c r="P147" i="2" s="1"/>
  <c r="R147" i="2" s="1"/>
  <c r="T147" i="2" s="1"/>
  <c r="V147" i="2" s="1"/>
  <c r="X147" i="2" s="1"/>
  <c r="O146" i="2"/>
  <c r="F146" i="2"/>
  <c r="H146" i="2" s="1"/>
  <c r="J146" i="2" s="1"/>
  <c r="L146" i="2" s="1"/>
  <c r="N146" i="2" s="1"/>
  <c r="P146" i="2" s="1"/>
  <c r="R146" i="2" s="1"/>
  <c r="T146" i="2" s="1"/>
  <c r="V146" i="2" s="1"/>
  <c r="X146" i="2" s="1"/>
  <c r="H145" i="2"/>
  <c r="J145" i="2" s="1"/>
  <c r="L145" i="2" s="1"/>
  <c r="N145" i="2" s="1"/>
  <c r="P145" i="2" s="1"/>
  <c r="R145" i="2" s="1"/>
  <c r="T145" i="2" s="1"/>
  <c r="V145" i="2" s="1"/>
  <c r="X145" i="2" s="1"/>
  <c r="F144" i="2"/>
  <c r="H144" i="2" s="1"/>
  <c r="J144" i="2" s="1"/>
  <c r="L144" i="2" s="1"/>
  <c r="N144" i="2" s="1"/>
  <c r="P144" i="2" s="1"/>
  <c r="R144" i="2" s="1"/>
  <c r="T144" i="2" s="1"/>
  <c r="V144" i="2" s="1"/>
  <c r="X144" i="2" s="1"/>
  <c r="J143" i="2"/>
  <c r="L143" i="2" s="1"/>
  <c r="N143" i="2" s="1"/>
  <c r="P143" i="2" s="1"/>
  <c r="R143" i="2" s="1"/>
  <c r="T143" i="2" s="1"/>
  <c r="V143" i="2" s="1"/>
  <c r="X143" i="2" s="1"/>
  <c r="I142" i="2"/>
  <c r="J142" i="2" s="1"/>
  <c r="L142" i="2" s="1"/>
  <c r="N142" i="2" s="1"/>
  <c r="P142" i="2" s="1"/>
  <c r="R142" i="2" s="1"/>
  <c r="T142" i="2" s="1"/>
  <c r="V142" i="2" s="1"/>
  <c r="X142" i="2" s="1"/>
  <c r="J141" i="2"/>
  <c r="L141" i="2" s="1"/>
  <c r="N141" i="2" s="1"/>
  <c r="P141" i="2" s="1"/>
  <c r="R141" i="2" s="1"/>
  <c r="T141" i="2" s="1"/>
  <c r="V141" i="2" s="1"/>
  <c r="X141" i="2" s="1"/>
  <c r="H141" i="2"/>
  <c r="I140" i="2"/>
  <c r="I11" i="2" s="1"/>
  <c r="I10" i="2" s="1"/>
  <c r="F140" i="2"/>
  <c r="H140" i="2" s="1"/>
  <c r="J139" i="2"/>
  <c r="L139" i="2" s="1"/>
  <c r="N139" i="2" s="1"/>
  <c r="P139" i="2" s="1"/>
  <c r="R139" i="2" s="1"/>
  <c r="T139" i="2" s="1"/>
  <c r="V139" i="2" s="1"/>
  <c r="X139" i="2" s="1"/>
  <c r="H139" i="2"/>
  <c r="W138" i="2"/>
  <c r="U138" i="2"/>
  <c r="H138" i="2"/>
  <c r="J138" i="2" s="1"/>
  <c r="L138" i="2" s="1"/>
  <c r="N138" i="2" s="1"/>
  <c r="P138" i="2" s="1"/>
  <c r="R138" i="2" s="1"/>
  <c r="T138" i="2" s="1"/>
  <c r="V138" i="2" s="1"/>
  <c r="X138" i="2" s="1"/>
  <c r="F138" i="2"/>
  <c r="L137" i="2"/>
  <c r="N137" i="2" s="1"/>
  <c r="P137" i="2" s="1"/>
  <c r="R137" i="2" s="1"/>
  <c r="T137" i="2" s="1"/>
  <c r="V137" i="2" s="1"/>
  <c r="X137" i="2" s="1"/>
  <c r="J137" i="2"/>
  <c r="H136" i="2"/>
  <c r="J136" i="2" s="1"/>
  <c r="L136" i="2" s="1"/>
  <c r="N136" i="2" s="1"/>
  <c r="P136" i="2" s="1"/>
  <c r="R136" i="2" s="1"/>
  <c r="T136" i="2" s="1"/>
  <c r="V136" i="2" s="1"/>
  <c r="X136" i="2" s="1"/>
  <c r="H135" i="2"/>
  <c r="J135" i="2" s="1"/>
  <c r="L135" i="2" s="1"/>
  <c r="N135" i="2" s="1"/>
  <c r="P135" i="2" s="1"/>
  <c r="R135" i="2" s="1"/>
  <c r="T135" i="2" s="1"/>
  <c r="V135" i="2" s="1"/>
  <c r="X135" i="2" s="1"/>
  <c r="I134" i="2"/>
  <c r="F134" i="2"/>
  <c r="H134" i="2" s="1"/>
  <c r="J134" i="2" s="1"/>
  <c r="L134" i="2" s="1"/>
  <c r="N134" i="2" s="1"/>
  <c r="P134" i="2" s="1"/>
  <c r="R134" i="2" s="1"/>
  <c r="T134" i="2" s="1"/>
  <c r="V134" i="2" s="1"/>
  <c r="X134" i="2" s="1"/>
  <c r="V133" i="2"/>
  <c r="X133" i="2" s="1"/>
  <c r="W132" i="2"/>
  <c r="U132" i="2"/>
  <c r="V132" i="2" s="1"/>
  <c r="V131" i="2"/>
  <c r="X131" i="2" s="1"/>
  <c r="W130" i="2"/>
  <c r="U130" i="2"/>
  <c r="V130" i="2" s="1"/>
  <c r="X130" i="2" s="1"/>
  <c r="H129" i="2"/>
  <c r="J129" i="2" s="1"/>
  <c r="L129" i="2" s="1"/>
  <c r="N129" i="2" s="1"/>
  <c r="P129" i="2" s="1"/>
  <c r="R129" i="2" s="1"/>
  <c r="T129" i="2" s="1"/>
  <c r="V129" i="2" s="1"/>
  <c r="X129" i="2" s="1"/>
  <c r="W128" i="2"/>
  <c r="U128" i="2"/>
  <c r="F128" i="2"/>
  <c r="H128" i="2" s="1"/>
  <c r="J128" i="2" s="1"/>
  <c r="L128" i="2" s="1"/>
  <c r="N128" i="2" s="1"/>
  <c r="P128" i="2" s="1"/>
  <c r="R128" i="2" s="1"/>
  <c r="T128" i="2" s="1"/>
  <c r="V128" i="2" s="1"/>
  <c r="X128" i="2" s="1"/>
  <c r="H127" i="2"/>
  <c r="J127" i="2" s="1"/>
  <c r="L127" i="2" s="1"/>
  <c r="N127" i="2" s="1"/>
  <c r="P127" i="2" s="1"/>
  <c r="R127" i="2" s="1"/>
  <c r="T127" i="2" s="1"/>
  <c r="V127" i="2" s="1"/>
  <c r="X127" i="2" s="1"/>
  <c r="G126" i="2"/>
  <c r="H126" i="2" s="1"/>
  <c r="J126" i="2" s="1"/>
  <c r="L126" i="2" s="1"/>
  <c r="N126" i="2" s="1"/>
  <c r="P126" i="2" s="1"/>
  <c r="R126" i="2" s="1"/>
  <c r="T126" i="2" s="1"/>
  <c r="V126" i="2" s="1"/>
  <c r="X126" i="2" s="1"/>
  <c r="H125" i="2"/>
  <c r="J125" i="2" s="1"/>
  <c r="L125" i="2" s="1"/>
  <c r="N125" i="2" s="1"/>
  <c r="P125" i="2" s="1"/>
  <c r="R125" i="2" s="1"/>
  <c r="T125" i="2" s="1"/>
  <c r="V125" i="2" s="1"/>
  <c r="X125" i="2" s="1"/>
  <c r="G124" i="2"/>
  <c r="H124" i="2" s="1"/>
  <c r="J124" i="2" s="1"/>
  <c r="L124" i="2" s="1"/>
  <c r="N124" i="2" s="1"/>
  <c r="P124" i="2" s="1"/>
  <c r="R124" i="2" s="1"/>
  <c r="T124" i="2" s="1"/>
  <c r="V124" i="2" s="1"/>
  <c r="X124" i="2" s="1"/>
  <c r="H123" i="2"/>
  <c r="J123" i="2" s="1"/>
  <c r="L123" i="2" s="1"/>
  <c r="N123" i="2" s="1"/>
  <c r="P123" i="2" s="1"/>
  <c r="R123" i="2" s="1"/>
  <c r="T123" i="2" s="1"/>
  <c r="V123" i="2" s="1"/>
  <c r="X123" i="2" s="1"/>
  <c r="G122" i="2"/>
  <c r="H122" i="2" s="1"/>
  <c r="J122" i="2" s="1"/>
  <c r="L122" i="2" s="1"/>
  <c r="N122" i="2" s="1"/>
  <c r="P122" i="2" s="1"/>
  <c r="R122" i="2" s="1"/>
  <c r="T122" i="2" s="1"/>
  <c r="V122" i="2" s="1"/>
  <c r="X122" i="2" s="1"/>
  <c r="H121" i="2"/>
  <c r="J121" i="2" s="1"/>
  <c r="L121" i="2" s="1"/>
  <c r="N121" i="2" s="1"/>
  <c r="P121" i="2" s="1"/>
  <c r="R121" i="2" s="1"/>
  <c r="T121" i="2" s="1"/>
  <c r="V121" i="2" s="1"/>
  <c r="X121" i="2" s="1"/>
  <c r="G120" i="2"/>
  <c r="H120" i="2" s="1"/>
  <c r="J120" i="2" s="1"/>
  <c r="L120" i="2" s="1"/>
  <c r="N120" i="2" s="1"/>
  <c r="P120" i="2" s="1"/>
  <c r="R120" i="2" s="1"/>
  <c r="T120" i="2" s="1"/>
  <c r="V120" i="2" s="1"/>
  <c r="X120" i="2" s="1"/>
  <c r="H119" i="2"/>
  <c r="J119" i="2" s="1"/>
  <c r="L119" i="2" s="1"/>
  <c r="N119" i="2" s="1"/>
  <c r="P119" i="2" s="1"/>
  <c r="R119" i="2" s="1"/>
  <c r="T119" i="2" s="1"/>
  <c r="V119" i="2" s="1"/>
  <c r="X119" i="2" s="1"/>
  <c r="G118" i="2"/>
  <c r="H118" i="2" s="1"/>
  <c r="J118" i="2" s="1"/>
  <c r="L118" i="2" s="1"/>
  <c r="N118" i="2" s="1"/>
  <c r="P118" i="2" s="1"/>
  <c r="R118" i="2" s="1"/>
  <c r="T118" i="2" s="1"/>
  <c r="V118" i="2" s="1"/>
  <c r="X118" i="2" s="1"/>
  <c r="H117" i="2"/>
  <c r="J117" i="2" s="1"/>
  <c r="L117" i="2" s="1"/>
  <c r="N117" i="2" s="1"/>
  <c r="P117" i="2" s="1"/>
  <c r="R117" i="2" s="1"/>
  <c r="T117" i="2" s="1"/>
  <c r="V117" i="2" s="1"/>
  <c r="X117" i="2" s="1"/>
  <c r="G116" i="2"/>
  <c r="H116" i="2" s="1"/>
  <c r="J116" i="2" s="1"/>
  <c r="L116" i="2" s="1"/>
  <c r="N116" i="2" s="1"/>
  <c r="P116" i="2" s="1"/>
  <c r="R116" i="2" s="1"/>
  <c r="T116" i="2" s="1"/>
  <c r="V116" i="2" s="1"/>
  <c r="X116" i="2" s="1"/>
  <c r="H115" i="2"/>
  <c r="J115" i="2" s="1"/>
  <c r="L115" i="2" s="1"/>
  <c r="N115" i="2" s="1"/>
  <c r="P115" i="2" s="1"/>
  <c r="R115" i="2" s="1"/>
  <c r="T115" i="2" s="1"/>
  <c r="V115" i="2" s="1"/>
  <c r="X115" i="2" s="1"/>
  <c r="G114" i="2"/>
  <c r="H114" i="2" s="1"/>
  <c r="J114" i="2" s="1"/>
  <c r="L114" i="2" s="1"/>
  <c r="N114" i="2" s="1"/>
  <c r="P114" i="2" s="1"/>
  <c r="R114" i="2" s="1"/>
  <c r="T114" i="2" s="1"/>
  <c r="V114" i="2" s="1"/>
  <c r="X114" i="2" s="1"/>
  <c r="H113" i="2"/>
  <c r="J113" i="2" s="1"/>
  <c r="L113" i="2" s="1"/>
  <c r="N113" i="2" s="1"/>
  <c r="P113" i="2" s="1"/>
  <c r="R113" i="2" s="1"/>
  <c r="T113" i="2" s="1"/>
  <c r="V113" i="2" s="1"/>
  <c r="X113" i="2" s="1"/>
  <c r="G112" i="2"/>
  <c r="H112" i="2" s="1"/>
  <c r="J112" i="2" s="1"/>
  <c r="L112" i="2" s="1"/>
  <c r="N112" i="2" s="1"/>
  <c r="P112" i="2" s="1"/>
  <c r="R112" i="2" s="1"/>
  <c r="T112" i="2" s="1"/>
  <c r="V112" i="2" s="1"/>
  <c r="X112" i="2" s="1"/>
  <c r="H111" i="2"/>
  <c r="J111" i="2" s="1"/>
  <c r="L111" i="2" s="1"/>
  <c r="N111" i="2" s="1"/>
  <c r="P111" i="2" s="1"/>
  <c r="R111" i="2" s="1"/>
  <c r="T111" i="2" s="1"/>
  <c r="V111" i="2" s="1"/>
  <c r="X111" i="2" s="1"/>
  <c r="G110" i="2"/>
  <c r="H110" i="2" s="1"/>
  <c r="J110" i="2" s="1"/>
  <c r="L110" i="2" s="1"/>
  <c r="N110" i="2" s="1"/>
  <c r="P110" i="2" s="1"/>
  <c r="R110" i="2" s="1"/>
  <c r="T110" i="2" s="1"/>
  <c r="V110" i="2" s="1"/>
  <c r="X110" i="2" s="1"/>
  <c r="H109" i="2"/>
  <c r="J109" i="2" s="1"/>
  <c r="L109" i="2" s="1"/>
  <c r="N109" i="2" s="1"/>
  <c r="P109" i="2" s="1"/>
  <c r="R109" i="2" s="1"/>
  <c r="T109" i="2" s="1"/>
  <c r="V109" i="2" s="1"/>
  <c r="X109" i="2" s="1"/>
  <c r="M108" i="2"/>
  <c r="I108" i="2"/>
  <c r="G108" i="2"/>
  <c r="F108" i="2"/>
  <c r="H108" i="2" s="1"/>
  <c r="J108" i="2" s="1"/>
  <c r="L108" i="2" s="1"/>
  <c r="N108" i="2" s="1"/>
  <c r="P108" i="2" s="1"/>
  <c r="R108" i="2" s="1"/>
  <c r="T108" i="2" s="1"/>
  <c r="V108" i="2" s="1"/>
  <c r="X108" i="2" s="1"/>
  <c r="H107" i="2"/>
  <c r="J107" i="2" s="1"/>
  <c r="L107" i="2" s="1"/>
  <c r="N107" i="2" s="1"/>
  <c r="P107" i="2" s="1"/>
  <c r="R107" i="2" s="1"/>
  <c r="T107" i="2" s="1"/>
  <c r="V107" i="2" s="1"/>
  <c r="X107" i="2" s="1"/>
  <c r="G106" i="2"/>
  <c r="H106" i="2" s="1"/>
  <c r="J106" i="2" s="1"/>
  <c r="L106" i="2" s="1"/>
  <c r="N106" i="2" s="1"/>
  <c r="P106" i="2" s="1"/>
  <c r="R106" i="2" s="1"/>
  <c r="T106" i="2" s="1"/>
  <c r="V106" i="2" s="1"/>
  <c r="X106" i="2" s="1"/>
  <c r="H105" i="2"/>
  <c r="J105" i="2" s="1"/>
  <c r="L105" i="2" s="1"/>
  <c r="N105" i="2" s="1"/>
  <c r="P105" i="2" s="1"/>
  <c r="R105" i="2" s="1"/>
  <c r="T105" i="2" s="1"/>
  <c r="V105" i="2" s="1"/>
  <c r="X105" i="2" s="1"/>
  <c r="G104" i="2"/>
  <c r="H104" i="2" s="1"/>
  <c r="J104" i="2" s="1"/>
  <c r="L104" i="2" s="1"/>
  <c r="N104" i="2" s="1"/>
  <c r="P104" i="2" s="1"/>
  <c r="R104" i="2" s="1"/>
  <c r="T104" i="2" s="1"/>
  <c r="V104" i="2" s="1"/>
  <c r="X104" i="2" s="1"/>
  <c r="H103" i="2"/>
  <c r="J103" i="2" s="1"/>
  <c r="L103" i="2" s="1"/>
  <c r="N103" i="2" s="1"/>
  <c r="P103" i="2" s="1"/>
  <c r="R103" i="2" s="1"/>
  <c r="T103" i="2" s="1"/>
  <c r="V103" i="2" s="1"/>
  <c r="X103" i="2" s="1"/>
  <c r="M102" i="2"/>
  <c r="G102" i="2"/>
  <c r="H102" i="2" s="1"/>
  <c r="J102" i="2" s="1"/>
  <c r="L102" i="2" s="1"/>
  <c r="N102" i="2" s="1"/>
  <c r="P102" i="2" s="1"/>
  <c r="R102" i="2" s="1"/>
  <c r="T102" i="2" s="1"/>
  <c r="V102" i="2" s="1"/>
  <c r="X102" i="2" s="1"/>
  <c r="H101" i="2"/>
  <c r="J101" i="2" s="1"/>
  <c r="L101" i="2" s="1"/>
  <c r="N101" i="2" s="1"/>
  <c r="P101" i="2" s="1"/>
  <c r="R101" i="2" s="1"/>
  <c r="T101" i="2" s="1"/>
  <c r="V101" i="2" s="1"/>
  <c r="X101" i="2" s="1"/>
  <c r="G100" i="2"/>
  <c r="H100" i="2" s="1"/>
  <c r="J100" i="2" s="1"/>
  <c r="L100" i="2" s="1"/>
  <c r="N100" i="2" s="1"/>
  <c r="P100" i="2" s="1"/>
  <c r="R100" i="2" s="1"/>
  <c r="T100" i="2" s="1"/>
  <c r="V100" i="2" s="1"/>
  <c r="X100" i="2" s="1"/>
  <c r="R99" i="2"/>
  <c r="T99" i="2" s="1"/>
  <c r="V99" i="2" s="1"/>
  <c r="X99" i="2" s="1"/>
  <c r="Q98" i="2"/>
  <c r="R98" i="2" s="1"/>
  <c r="T98" i="2" s="1"/>
  <c r="V98" i="2" s="1"/>
  <c r="X98" i="2" s="1"/>
  <c r="J97" i="2"/>
  <c r="L97" i="2" s="1"/>
  <c r="N97" i="2" s="1"/>
  <c r="P97" i="2" s="1"/>
  <c r="R97" i="2" s="1"/>
  <c r="T97" i="2" s="1"/>
  <c r="V97" i="2" s="1"/>
  <c r="X97" i="2" s="1"/>
  <c r="H97" i="2"/>
  <c r="H96" i="2"/>
  <c r="J96" i="2" s="1"/>
  <c r="L96" i="2" s="1"/>
  <c r="N96" i="2" s="1"/>
  <c r="P96" i="2" s="1"/>
  <c r="R96" i="2" s="1"/>
  <c r="T96" i="2" s="1"/>
  <c r="V96" i="2" s="1"/>
  <c r="X96" i="2" s="1"/>
  <c r="W95" i="2"/>
  <c r="U95" i="2"/>
  <c r="S95" i="2"/>
  <c r="Q95" i="2"/>
  <c r="M95" i="2"/>
  <c r="G95" i="2"/>
  <c r="F95" i="2"/>
  <c r="V94" i="2"/>
  <c r="X94" i="2" s="1"/>
  <c r="W93" i="2"/>
  <c r="U93" i="2"/>
  <c r="V93" i="2" s="1"/>
  <c r="X93" i="2" s="1"/>
  <c r="V92" i="2"/>
  <c r="X92" i="2" s="1"/>
  <c r="W91" i="2"/>
  <c r="U91" i="2"/>
  <c r="V91" i="2" s="1"/>
  <c r="V90" i="2"/>
  <c r="X90" i="2" s="1"/>
  <c r="W89" i="2"/>
  <c r="U89" i="2"/>
  <c r="V89" i="2" s="1"/>
  <c r="X89" i="2" s="1"/>
  <c r="V88" i="2"/>
  <c r="X88" i="2" s="1"/>
  <c r="W87" i="2"/>
  <c r="U87" i="2"/>
  <c r="V87" i="2" s="1"/>
  <c r="V86" i="2"/>
  <c r="X86" i="2" s="1"/>
  <c r="W85" i="2"/>
  <c r="U85" i="2"/>
  <c r="V85" i="2" s="1"/>
  <c r="X85" i="2" s="1"/>
  <c r="V84" i="2"/>
  <c r="X84" i="2" s="1"/>
  <c r="W83" i="2"/>
  <c r="U83" i="2"/>
  <c r="V83" i="2" s="1"/>
  <c r="V82" i="2"/>
  <c r="X82" i="2" s="1"/>
  <c r="W81" i="2"/>
  <c r="U81" i="2"/>
  <c r="V81" i="2" s="1"/>
  <c r="X81" i="2" s="1"/>
  <c r="V80" i="2"/>
  <c r="X80" i="2" s="1"/>
  <c r="W79" i="2"/>
  <c r="U79" i="2"/>
  <c r="V79" i="2" s="1"/>
  <c r="V78" i="2"/>
  <c r="X78" i="2" s="1"/>
  <c r="W77" i="2"/>
  <c r="U77" i="2"/>
  <c r="V77" i="2" s="1"/>
  <c r="X77" i="2" s="1"/>
  <c r="V76" i="2"/>
  <c r="X76" i="2" s="1"/>
  <c r="W75" i="2"/>
  <c r="U75" i="2"/>
  <c r="V75" i="2" s="1"/>
  <c r="V74" i="2"/>
  <c r="X74" i="2" s="1"/>
  <c r="W73" i="2"/>
  <c r="U73" i="2"/>
  <c r="V73" i="2" s="1"/>
  <c r="X73" i="2" s="1"/>
  <c r="V72" i="2"/>
  <c r="X72" i="2" s="1"/>
  <c r="W71" i="2"/>
  <c r="U71" i="2"/>
  <c r="V71" i="2" s="1"/>
  <c r="V70" i="2"/>
  <c r="X70" i="2" s="1"/>
  <c r="W69" i="2"/>
  <c r="U69" i="2"/>
  <c r="V69" i="2" s="1"/>
  <c r="X69" i="2" s="1"/>
  <c r="V68" i="2"/>
  <c r="X68" i="2" s="1"/>
  <c r="W67" i="2"/>
  <c r="U67" i="2"/>
  <c r="V67" i="2" s="1"/>
  <c r="V66" i="2"/>
  <c r="X66" i="2" s="1"/>
  <c r="W65" i="2"/>
  <c r="U65" i="2"/>
  <c r="V65" i="2" s="1"/>
  <c r="X65" i="2" s="1"/>
  <c r="V64" i="2"/>
  <c r="X64" i="2" s="1"/>
  <c r="W63" i="2"/>
  <c r="U63" i="2"/>
  <c r="V63" i="2" s="1"/>
  <c r="V62" i="2"/>
  <c r="X62" i="2" s="1"/>
  <c r="W61" i="2"/>
  <c r="U61" i="2"/>
  <c r="V61" i="2" s="1"/>
  <c r="X61" i="2" s="1"/>
  <c r="V60" i="2"/>
  <c r="X60" i="2" s="1"/>
  <c r="W59" i="2"/>
  <c r="U59" i="2"/>
  <c r="V59" i="2" s="1"/>
  <c r="V58" i="2"/>
  <c r="X58" i="2" s="1"/>
  <c r="W57" i="2"/>
  <c r="U57" i="2"/>
  <c r="V57" i="2" s="1"/>
  <c r="X57" i="2" s="1"/>
  <c r="V56" i="2"/>
  <c r="X56" i="2" s="1"/>
  <c r="W55" i="2"/>
  <c r="U55" i="2"/>
  <c r="V55" i="2" s="1"/>
  <c r="V54" i="2"/>
  <c r="X54" i="2" s="1"/>
  <c r="W53" i="2"/>
  <c r="U53" i="2"/>
  <c r="V53" i="2" s="1"/>
  <c r="X53" i="2" s="1"/>
  <c r="V52" i="2"/>
  <c r="X52" i="2" s="1"/>
  <c r="W51" i="2"/>
  <c r="U51" i="2"/>
  <c r="V51" i="2" s="1"/>
  <c r="V50" i="2"/>
  <c r="X50" i="2" s="1"/>
  <c r="W49" i="2"/>
  <c r="U49" i="2"/>
  <c r="V49" i="2" s="1"/>
  <c r="X49" i="2" s="1"/>
  <c r="V48" i="2"/>
  <c r="X48" i="2" s="1"/>
  <c r="W47" i="2"/>
  <c r="U47" i="2"/>
  <c r="V47" i="2" s="1"/>
  <c r="V46" i="2"/>
  <c r="X46" i="2" s="1"/>
  <c r="W45" i="2"/>
  <c r="U45" i="2"/>
  <c r="V45" i="2" s="1"/>
  <c r="X45" i="2" s="1"/>
  <c r="V44" i="2"/>
  <c r="X44" i="2" s="1"/>
  <c r="W43" i="2"/>
  <c r="U43" i="2"/>
  <c r="V43" i="2" s="1"/>
  <c r="V42" i="2"/>
  <c r="X42" i="2" s="1"/>
  <c r="W41" i="2"/>
  <c r="U41" i="2"/>
  <c r="V41" i="2" s="1"/>
  <c r="X41" i="2" s="1"/>
  <c r="V40" i="2"/>
  <c r="X40" i="2" s="1"/>
  <c r="W39" i="2"/>
  <c r="U39" i="2"/>
  <c r="V39" i="2" s="1"/>
  <c r="V38" i="2"/>
  <c r="X38" i="2" s="1"/>
  <c r="W37" i="2"/>
  <c r="U37" i="2"/>
  <c r="V37" i="2" s="1"/>
  <c r="X37" i="2" s="1"/>
  <c r="V36" i="2"/>
  <c r="X36" i="2" s="1"/>
  <c r="W35" i="2"/>
  <c r="U35" i="2"/>
  <c r="V35" i="2" s="1"/>
  <c r="V34" i="2"/>
  <c r="X34" i="2" s="1"/>
  <c r="W33" i="2"/>
  <c r="U33" i="2"/>
  <c r="V33" i="2" s="1"/>
  <c r="X33" i="2" s="1"/>
  <c r="V32" i="2"/>
  <c r="X32" i="2" s="1"/>
  <c r="W31" i="2"/>
  <c r="U31" i="2"/>
  <c r="V31" i="2" s="1"/>
  <c r="V30" i="2"/>
  <c r="X30" i="2" s="1"/>
  <c r="W29" i="2"/>
  <c r="U29" i="2"/>
  <c r="V29" i="2" s="1"/>
  <c r="X29" i="2" s="1"/>
  <c r="V28" i="2"/>
  <c r="X28" i="2" s="1"/>
  <c r="W27" i="2"/>
  <c r="U27" i="2"/>
  <c r="V27" i="2" s="1"/>
  <c r="V26" i="2"/>
  <c r="X26" i="2" s="1"/>
  <c r="W25" i="2"/>
  <c r="U25" i="2"/>
  <c r="V25" i="2" s="1"/>
  <c r="X25" i="2" s="1"/>
  <c r="V24" i="2"/>
  <c r="X24" i="2" s="1"/>
  <c r="W23" i="2"/>
  <c r="U23" i="2"/>
  <c r="V23" i="2" s="1"/>
  <c r="V22" i="2"/>
  <c r="X22" i="2" s="1"/>
  <c r="W21" i="2"/>
  <c r="U21" i="2"/>
  <c r="V21" i="2" s="1"/>
  <c r="X21" i="2" s="1"/>
  <c r="V20" i="2"/>
  <c r="X20" i="2" s="1"/>
  <c r="W19" i="2"/>
  <c r="U19" i="2"/>
  <c r="V19" i="2" s="1"/>
  <c r="V18" i="2"/>
  <c r="X18" i="2" s="1"/>
  <c r="W17" i="2"/>
  <c r="U17" i="2"/>
  <c r="V17" i="2" s="1"/>
  <c r="X17" i="2" s="1"/>
  <c r="H16" i="2"/>
  <c r="J16" i="2" s="1"/>
  <c r="L16" i="2" s="1"/>
  <c r="N16" i="2" s="1"/>
  <c r="P16" i="2" s="1"/>
  <c r="R16" i="2" s="1"/>
  <c r="T16" i="2" s="1"/>
  <c r="V16" i="2" s="1"/>
  <c r="X16" i="2" s="1"/>
  <c r="H15" i="2"/>
  <c r="J15" i="2" s="1"/>
  <c r="L15" i="2" s="1"/>
  <c r="N15" i="2" s="1"/>
  <c r="P15" i="2" s="1"/>
  <c r="R15" i="2" s="1"/>
  <c r="T15" i="2" s="1"/>
  <c r="V15" i="2" s="1"/>
  <c r="X15" i="2" s="1"/>
  <c r="W14" i="2"/>
  <c r="U14" i="2"/>
  <c r="F14" i="2"/>
  <c r="H14" i="2" s="1"/>
  <c r="J14" i="2" s="1"/>
  <c r="L14" i="2" s="1"/>
  <c r="N14" i="2" s="1"/>
  <c r="P14" i="2" s="1"/>
  <c r="R14" i="2" s="1"/>
  <c r="T14" i="2" s="1"/>
  <c r="V14" i="2" s="1"/>
  <c r="X14" i="2" s="1"/>
  <c r="R13" i="2"/>
  <c r="T13" i="2" s="1"/>
  <c r="V13" i="2" s="1"/>
  <c r="X13" i="2" s="1"/>
  <c r="R12" i="2"/>
  <c r="T12" i="2" s="1"/>
  <c r="V12" i="2" s="1"/>
  <c r="X12" i="2" s="1"/>
  <c r="Q12" i="2"/>
  <c r="Q11" i="2"/>
  <c r="M11" i="2"/>
  <c r="G11" i="2"/>
  <c r="K10" i="2"/>
  <c r="F11" i="2" l="1"/>
  <c r="H11" i="2" s="1"/>
  <c r="O11" i="2"/>
  <c r="U11" i="2"/>
  <c r="X19" i="2"/>
  <c r="X23" i="2"/>
  <c r="X27" i="2"/>
  <c r="X31" i="2"/>
  <c r="X35" i="2"/>
  <c r="X39" i="2"/>
  <c r="X43" i="2"/>
  <c r="X47" i="2"/>
  <c r="X51" i="2"/>
  <c r="X55" i="2"/>
  <c r="X59" i="2"/>
  <c r="X63" i="2"/>
  <c r="X67" i="2"/>
  <c r="X71" i="2"/>
  <c r="X75" i="2"/>
  <c r="X79" i="2"/>
  <c r="X83" i="2"/>
  <c r="X87" i="2"/>
  <c r="X91" i="2"/>
  <c r="H95" i="2"/>
  <c r="J95" i="2" s="1"/>
  <c r="L95" i="2" s="1"/>
  <c r="N95" i="2" s="1"/>
  <c r="P95" i="2" s="1"/>
  <c r="R95" i="2" s="1"/>
  <c r="T95" i="2" s="1"/>
  <c r="V95" i="2" s="1"/>
  <c r="X95" i="2" s="1"/>
  <c r="X132" i="2"/>
  <c r="J140" i="2"/>
  <c r="L140" i="2" s="1"/>
  <c r="N140" i="2" s="1"/>
  <c r="P140" i="2" s="1"/>
  <c r="R140" i="2" s="1"/>
  <c r="T140" i="2" s="1"/>
  <c r="V140" i="2" s="1"/>
  <c r="X140" i="2" s="1"/>
  <c r="N152" i="2"/>
  <c r="P152" i="2" s="1"/>
  <c r="R152" i="2" s="1"/>
  <c r="T152" i="2" s="1"/>
  <c r="V152" i="2" s="1"/>
  <c r="X152" i="2" s="1"/>
  <c r="X154" i="2"/>
  <c r="M181" i="2"/>
  <c r="H207" i="2"/>
  <c r="J207" i="2" s="1"/>
  <c r="L207" i="2" s="1"/>
  <c r="N207" i="2" s="1"/>
  <c r="P207" i="2" s="1"/>
  <c r="R207" i="2" s="1"/>
  <c r="T207" i="2" s="1"/>
  <c r="V207" i="2" s="1"/>
  <c r="X207" i="2" s="1"/>
  <c r="H288" i="2"/>
  <c r="J288" i="2" s="1"/>
  <c r="L288" i="2" s="1"/>
  <c r="N288" i="2" s="1"/>
  <c r="P288" i="2" s="1"/>
  <c r="R288" i="2" s="1"/>
  <c r="T288" i="2" s="1"/>
  <c r="V288" i="2" s="1"/>
  <c r="X288" i="2" s="1"/>
  <c r="H322" i="2"/>
  <c r="J322" i="2" s="1"/>
  <c r="L322" i="2" s="1"/>
  <c r="N322" i="2" s="1"/>
  <c r="P322" i="2" s="1"/>
  <c r="R322" i="2" s="1"/>
  <c r="T322" i="2" s="1"/>
  <c r="V322" i="2" s="1"/>
  <c r="X322" i="2" s="1"/>
  <c r="W321" i="2"/>
  <c r="X324" i="2"/>
  <c r="X525" i="2"/>
  <c r="X533" i="2"/>
  <c r="X537" i="2"/>
  <c r="X541" i="2"/>
  <c r="X545" i="2"/>
  <c r="X549" i="2"/>
  <c r="X553" i="2"/>
  <c r="M10" i="2"/>
  <c r="W206" i="2"/>
  <c r="O206" i="2"/>
  <c r="O205" i="2" s="1"/>
  <c r="O10" i="2" s="1"/>
  <c r="X557" i="2"/>
  <c r="X377" i="2"/>
  <c r="X381" i="2"/>
  <c r="X385" i="2"/>
  <c r="X389" i="2"/>
  <c r="X393" i="2"/>
  <c r="X397" i="2"/>
  <c r="X401" i="2"/>
  <c r="X405" i="2"/>
  <c r="X409" i="2"/>
  <c r="X413" i="2"/>
  <c r="X417" i="2"/>
  <c r="X421" i="2"/>
  <c r="X425" i="2"/>
  <c r="X429" i="2"/>
  <c r="X433" i="2"/>
  <c r="X441" i="2"/>
  <c r="X445" i="2"/>
  <c r="X523" i="2"/>
  <c r="X531" i="2"/>
  <c r="X505" i="2"/>
  <c r="X561" i="2"/>
  <c r="O372" i="2"/>
  <c r="P372" i="2" s="1"/>
  <c r="R372" i="2" s="1"/>
  <c r="T372" i="2" s="1"/>
  <c r="V372" i="2" s="1"/>
  <c r="X372" i="2" s="1"/>
  <c r="V373" i="2"/>
  <c r="X373" i="2" s="1"/>
  <c r="X565" i="2"/>
  <c r="Q10" i="2"/>
  <c r="R367" i="2"/>
  <c r="T367" i="2" s="1"/>
  <c r="V367" i="2" s="1"/>
  <c r="X367" i="2" s="1"/>
  <c r="H349" i="2"/>
  <c r="J349" i="2" s="1"/>
  <c r="L349" i="2" s="1"/>
  <c r="N349" i="2" s="1"/>
  <c r="P349" i="2" s="1"/>
  <c r="R349" i="2" s="1"/>
  <c r="T349" i="2" s="1"/>
  <c r="V349" i="2" s="1"/>
  <c r="X349" i="2" s="1"/>
  <c r="W205" i="2"/>
  <c r="W10" i="2" s="1"/>
  <c r="X321" i="2"/>
  <c r="G205" i="2"/>
  <c r="G10" i="2" s="1"/>
  <c r="U10" i="2"/>
  <c r="X211" i="2"/>
  <c r="P237" i="2"/>
  <c r="R237" i="2" s="1"/>
  <c r="T237" i="2" s="1"/>
  <c r="V237" i="2" s="1"/>
  <c r="X237" i="2" s="1"/>
  <c r="P253" i="2"/>
  <c r="R253" i="2" s="1"/>
  <c r="T253" i="2" s="1"/>
  <c r="V253" i="2" s="1"/>
  <c r="X253" i="2" s="1"/>
  <c r="J11" i="2"/>
  <c r="H184" i="2"/>
  <c r="J184" i="2" s="1"/>
  <c r="L184" i="2" s="1"/>
  <c r="N184" i="2" s="1"/>
  <c r="P184" i="2" s="1"/>
  <c r="R184" i="2" s="1"/>
  <c r="T184" i="2" s="1"/>
  <c r="V184" i="2" s="1"/>
  <c r="X184" i="2" s="1"/>
  <c r="F181" i="2"/>
  <c r="H198" i="2"/>
  <c r="J198" i="2" s="1"/>
  <c r="L198" i="2" s="1"/>
  <c r="N198" i="2" s="1"/>
  <c r="P198" i="2" s="1"/>
  <c r="R198" i="2" s="1"/>
  <c r="T198" i="2" s="1"/>
  <c r="V198" i="2" s="1"/>
  <c r="X198" i="2" s="1"/>
  <c r="H205" i="2"/>
  <c r="J206" i="2"/>
  <c r="I255" i="1"/>
  <c r="K255" i="1" s="1"/>
  <c r="M255" i="1" s="1"/>
  <c r="K254" i="1"/>
  <c r="M254" i="1" s="1"/>
  <c r="I254" i="1"/>
  <c r="J253" i="1"/>
  <c r="H253" i="1"/>
  <c r="G253" i="1"/>
  <c r="I253" i="1" s="1"/>
  <c r="K253" i="1" s="1"/>
  <c r="M253" i="1" s="1"/>
  <c r="J252" i="1"/>
  <c r="H252" i="1"/>
  <c r="G252" i="1"/>
  <c r="I252" i="1" s="1"/>
  <c r="K252" i="1" s="1"/>
  <c r="M252" i="1" s="1"/>
  <c r="I251" i="1"/>
  <c r="K251" i="1" s="1"/>
  <c r="M251" i="1" s="1"/>
  <c r="K250" i="1"/>
  <c r="M250" i="1" s="1"/>
  <c r="I250" i="1"/>
  <c r="J249" i="1"/>
  <c r="H249" i="1"/>
  <c r="G249" i="1"/>
  <c r="I249" i="1" s="1"/>
  <c r="K249" i="1" s="1"/>
  <c r="M249" i="1" s="1"/>
  <c r="J248" i="1"/>
  <c r="H248" i="1"/>
  <c r="G248" i="1"/>
  <c r="I248" i="1" s="1"/>
  <c r="K248" i="1" s="1"/>
  <c r="M248" i="1" s="1"/>
  <c r="I247" i="1"/>
  <c r="K247" i="1" s="1"/>
  <c r="M247" i="1" s="1"/>
  <c r="K246" i="1"/>
  <c r="M246" i="1" s="1"/>
  <c r="I246" i="1"/>
  <c r="J245" i="1"/>
  <c r="H245" i="1"/>
  <c r="G245" i="1"/>
  <c r="I245" i="1" s="1"/>
  <c r="K245" i="1" s="1"/>
  <c r="M245" i="1" s="1"/>
  <c r="J244" i="1"/>
  <c r="H244" i="1"/>
  <c r="G244" i="1"/>
  <c r="I244" i="1" s="1"/>
  <c r="K244" i="1" s="1"/>
  <c r="M244" i="1" s="1"/>
  <c r="I243" i="1"/>
  <c r="K243" i="1" s="1"/>
  <c r="M243" i="1" s="1"/>
  <c r="I242" i="1"/>
  <c r="K242" i="1" s="1"/>
  <c r="M242" i="1" s="1"/>
  <c r="J241" i="1"/>
  <c r="H241" i="1"/>
  <c r="G241" i="1"/>
  <c r="I241" i="1" s="1"/>
  <c r="K241" i="1" s="1"/>
  <c r="M241" i="1" s="1"/>
  <c r="J240" i="1"/>
  <c r="H240" i="1"/>
  <c r="G240" i="1"/>
  <c r="I240" i="1" s="1"/>
  <c r="K240" i="1" s="1"/>
  <c r="M240" i="1" s="1"/>
  <c r="I239" i="1"/>
  <c r="K239" i="1" s="1"/>
  <c r="M239" i="1" s="1"/>
  <c r="I238" i="1"/>
  <c r="K238" i="1" s="1"/>
  <c r="M238" i="1" s="1"/>
  <c r="J237" i="1"/>
  <c r="H237" i="1"/>
  <c r="G237" i="1"/>
  <c r="I237" i="1" s="1"/>
  <c r="K237" i="1" s="1"/>
  <c r="M237" i="1" s="1"/>
  <c r="J236" i="1"/>
  <c r="H236" i="1"/>
  <c r="G236" i="1"/>
  <c r="I236" i="1" s="1"/>
  <c r="K236" i="1" s="1"/>
  <c r="M236" i="1" s="1"/>
  <c r="I235" i="1"/>
  <c r="K235" i="1" s="1"/>
  <c r="M235" i="1" s="1"/>
  <c r="I234" i="1"/>
  <c r="K234" i="1" s="1"/>
  <c r="M234" i="1" s="1"/>
  <c r="L233" i="1"/>
  <c r="J233" i="1"/>
  <c r="H233" i="1"/>
  <c r="G233" i="1"/>
  <c r="I233" i="1" s="1"/>
  <c r="K233" i="1" s="1"/>
  <c r="M233" i="1" s="1"/>
  <c r="L232" i="1"/>
  <c r="J232" i="1"/>
  <c r="H232" i="1"/>
  <c r="G232" i="1"/>
  <c r="I232" i="1" s="1"/>
  <c r="K232" i="1" s="1"/>
  <c r="M232" i="1" s="1"/>
  <c r="I231" i="1"/>
  <c r="K231" i="1" s="1"/>
  <c r="M231" i="1" s="1"/>
  <c r="I230" i="1"/>
  <c r="K230" i="1" s="1"/>
  <c r="M230" i="1" s="1"/>
  <c r="J229" i="1"/>
  <c r="H229" i="1"/>
  <c r="G229" i="1"/>
  <c r="I229" i="1" s="1"/>
  <c r="K229" i="1" s="1"/>
  <c r="M229" i="1" s="1"/>
  <c r="J228" i="1"/>
  <c r="H228" i="1"/>
  <c r="G228" i="1"/>
  <c r="I228" i="1" s="1"/>
  <c r="K228" i="1" s="1"/>
  <c r="M228" i="1" s="1"/>
  <c r="K227" i="1"/>
  <c r="M227" i="1" s="1"/>
  <c r="I227" i="1"/>
  <c r="I226" i="1"/>
  <c r="K226" i="1" s="1"/>
  <c r="M226" i="1" s="1"/>
  <c r="J225" i="1"/>
  <c r="H225" i="1"/>
  <c r="G225" i="1"/>
  <c r="I225" i="1" s="1"/>
  <c r="K225" i="1" s="1"/>
  <c r="M225" i="1" s="1"/>
  <c r="J224" i="1"/>
  <c r="H224" i="1"/>
  <c r="G224" i="1"/>
  <c r="I224" i="1" s="1"/>
  <c r="K224" i="1" s="1"/>
  <c r="M224" i="1" s="1"/>
  <c r="K223" i="1"/>
  <c r="M223" i="1" s="1"/>
  <c r="I223" i="1"/>
  <c r="I222" i="1"/>
  <c r="K222" i="1" s="1"/>
  <c r="M222" i="1" s="1"/>
  <c r="J221" i="1"/>
  <c r="H221" i="1"/>
  <c r="G221" i="1"/>
  <c r="I221" i="1" s="1"/>
  <c r="K221" i="1" s="1"/>
  <c r="M221" i="1" s="1"/>
  <c r="J220" i="1"/>
  <c r="H220" i="1"/>
  <c r="G220" i="1"/>
  <c r="I220" i="1" s="1"/>
  <c r="K220" i="1" s="1"/>
  <c r="M220" i="1" s="1"/>
  <c r="K219" i="1"/>
  <c r="M219" i="1" s="1"/>
  <c r="I219" i="1"/>
  <c r="I218" i="1"/>
  <c r="K218" i="1" s="1"/>
  <c r="M218" i="1" s="1"/>
  <c r="J217" i="1"/>
  <c r="H217" i="1"/>
  <c r="G217" i="1"/>
  <c r="I217" i="1" s="1"/>
  <c r="K217" i="1" s="1"/>
  <c r="M217" i="1" s="1"/>
  <c r="J216" i="1"/>
  <c r="H216" i="1"/>
  <c r="G216" i="1"/>
  <c r="I216" i="1" s="1"/>
  <c r="K216" i="1" s="1"/>
  <c r="M216" i="1" s="1"/>
  <c r="K215" i="1"/>
  <c r="M215" i="1" s="1"/>
  <c r="I215" i="1"/>
  <c r="I214" i="1"/>
  <c r="K214" i="1" s="1"/>
  <c r="M214" i="1" s="1"/>
  <c r="J213" i="1"/>
  <c r="H213" i="1"/>
  <c r="G213" i="1"/>
  <c r="I213" i="1" s="1"/>
  <c r="K213" i="1" s="1"/>
  <c r="M213" i="1" s="1"/>
  <c r="J212" i="1"/>
  <c r="H212" i="1"/>
  <c r="G212" i="1"/>
  <c r="I212" i="1" s="1"/>
  <c r="K212" i="1" s="1"/>
  <c r="M212" i="1" s="1"/>
  <c r="K211" i="1"/>
  <c r="M211" i="1" s="1"/>
  <c r="I211" i="1"/>
  <c r="I210" i="1"/>
  <c r="K210" i="1" s="1"/>
  <c r="M210" i="1" s="1"/>
  <c r="J209" i="1"/>
  <c r="H209" i="1"/>
  <c r="G209" i="1"/>
  <c r="I209" i="1" s="1"/>
  <c r="K209" i="1" s="1"/>
  <c r="M209" i="1" s="1"/>
  <c r="J208" i="1"/>
  <c r="H208" i="1"/>
  <c r="G208" i="1"/>
  <c r="I208" i="1" s="1"/>
  <c r="K208" i="1" s="1"/>
  <c r="M208" i="1" s="1"/>
  <c r="K207" i="1"/>
  <c r="M207" i="1" s="1"/>
  <c r="I207" i="1"/>
  <c r="I206" i="1"/>
  <c r="K206" i="1" s="1"/>
  <c r="M206" i="1" s="1"/>
  <c r="J205" i="1"/>
  <c r="H205" i="1"/>
  <c r="G205" i="1"/>
  <c r="I205" i="1" s="1"/>
  <c r="K205" i="1" s="1"/>
  <c r="M205" i="1" s="1"/>
  <c r="J204" i="1"/>
  <c r="H204" i="1"/>
  <c r="G204" i="1"/>
  <c r="I204" i="1" s="1"/>
  <c r="K204" i="1" s="1"/>
  <c r="M204" i="1" s="1"/>
  <c r="I203" i="1"/>
  <c r="K203" i="1" s="1"/>
  <c r="M203" i="1" s="1"/>
  <c r="I202" i="1"/>
  <c r="K202" i="1" s="1"/>
  <c r="M202" i="1" s="1"/>
  <c r="J201" i="1"/>
  <c r="H201" i="1"/>
  <c r="G201" i="1"/>
  <c r="I201" i="1" s="1"/>
  <c r="K201" i="1" s="1"/>
  <c r="M201" i="1" s="1"/>
  <c r="J200" i="1"/>
  <c r="H200" i="1"/>
  <c r="G200" i="1"/>
  <c r="I200" i="1" s="1"/>
  <c r="K200" i="1" s="1"/>
  <c r="M200" i="1" s="1"/>
  <c r="K199" i="1"/>
  <c r="M199" i="1" s="1"/>
  <c r="I199" i="1"/>
  <c r="I198" i="1"/>
  <c r="K198" i="1" s="1"/>
  <c r="M198" i="1" s="1"/>
  <c r="J197" i="1"/>
  <c r="H197" i="1"/>
  <c r="G197" i="1"/>
  <c r="I197" i="1" s="1"/>
  <c r="K197" i="1" s="1"/>
  <c r="M197" i="1" s="1"/>
  <c r="J196" i="1"/>
  <c r="H196" i="1"/>
  <c r="G196" i="1"/>
  <c r="I196" i="1" s="1"/>
  <c r="K196" i="1" s="1"/>
  <c r="M196" i="1" s="1"/>
  <c r="K195" i="1"/>
  <c r="M195" i="1" s="1"/>
  <c r="I195" i="1"/>
  <c r="I194" i="1"/>
  <c r="K194" i="1" s="1"/>
  <c r="M194" i="1" s="1"/>
  <c r="J193" i="1"/>
  <c r="H193" i="1"/>
  <c r="G193" i="1"/>
  <c r="I193" i="1" s="1"/>
  <c r="K193" i="1" s="1"/>
  <c r="M193" i="1" s="1"/>
  <c r="J192" i="1"/>
  <c r="H192" i="1"/>
  <c r="G192" i="1"/>
  <c r="I192" i="1" s="1"/>
  <c r="K192" i="1" s="1"/>
  <c r="M192" i="1" s="1"/>
  <c r="K191" i="1"/>
  <c r="M191" i="1" s="1"/>
  <c r="I191" i="1"/>
  <c r="I190" i="1"/>
  <c r="K190" i="1" s="1"/>
  <c r="M190" i="1" s="1"/>
  <c r="J189" i="1"/>
  <c r="H189" i="1"/>
  <c r="G189" i="1"/>
  <c r="I189" i="1" s="1"/>
  <c r="K189" i="1" s="1"/>
  <c r="M189" i="1" s="1"/>
  <c r="J188" i="1"/>
  <c r="H188" i="1"/>
  <c r="G188" i="1"/>
  <c r="I188" i="1" s="1"/>
  <c r="K188" i="1" s="1"/>
  <c r="M188" i="1" s="1"/>
  <c r="K187" i="1"/>
  <c r="M187" i="1" s="1"/>
  <c r="I187" i="1"/>
  <c r="I186" i="1"/>
  <c r="K186" i="1" s="1"/>
  <c r="M186" i="1" s="1"/>
  <c r="J185" i="1"/>
  <c r="H185" i="1"/>
  <c r="G185" i="1"/>
  <c r="I185" i="1" s="1"/>
  <c r="K185" i="1" s="1"/>
  <c r="M185" i="1" s="1"/>
  <c r="J184" i="1"/>
  <c r="H184" i="1"/>
  <c r="G184" i="1"/>
  <c r="I184" i="1" s="1"/>
  <c r="K184" i="1" s="1"/>
  <c r="M184" i="1" s="1"/>
  <c r="I183" i="1"/>
  <c r="K183" i="1" s="1"/>
  <c r="M183" i="1" s="1"/>
  <c r="I182" i="1"/>
  <c r="K182" i="1" s="1"/>
  <c r="M182" i="1" s="1"/>
  <c r="L181" i="1"/>
  <c r="J181" i="1"/>
  <c r="H181" i="1"/>
  <c r="G181" i="1"/>
  <c r="I181" i="1" s="1"/>
  <c r="K181" i="1" s="1"/>
  <c r="M181" i="1" s="1"/>
  <c r="L180" i="1"/>
  <c r="J180" i="1"/>
  <c r="H180" i="1"/>
  <c r="G180" i="1"/>
  <c r="I180" i="1" s="1"/>
  <c r="K180" i="1" s="1"/>
  <c r="M180" i="1" s="1"/>
  <c r="I179" i="1"/>
  <c r="K179" i="1" s="1"/>
  <c r="M179" i="1" s="1"/>
  <c r="K178" i="1"/>
  <c r="M178" i="1" s="1"/>
  <c r="I178" i="1"/>
  <c r="J177" i="1"/>
  <c r="H177" i="1"/>
  <c r="G177" i="1"/>
  <c r="I177" i="1" s="1"/>
  <c r="K177" i="1" s="1"/>
  <c r="M177" i="1" s="1"/>
  <c r="J176" i="1"/>
  <c r="H176" i="1"/>
  <c r="G176" i="1"/>
  <c r="I176" i="1" s="1"/>
  <c r="K176" i="1" s="1"/>
  <c r="M176" i="1" s="1"/>
  <c r="I175" i="1"/>
  <c r="K175" i="1" s="1"/>
  <c r="M175" i="1" s="1"/>
  <c r="K174" i="1"/>
  <c r="M174" i="1" s="1"/>
  <c r="I174" i="1"/>
  <c r="L173" i="1"/>
  <c r="J173" i="1"/>
  <c r="H173" i="1"/>
  <c r="G173" i="1"/>
  <c r="I173" i="1" s="1"/>
  <c r="K173" i="1" s="1"/>
  <c r="M173" i="1" s="1"/>
  <c r="L172" i="1"/>
  <c r="J172" i="1"/>
  <c r="H172" i="1"/>
  <c r="G172" i="1"/>
  <c r="I172" i="1" s="1"/>
  <c r="K172" i="1" s="1"/>
  <c r="M172" i="1" s="1"/>
  <c r="I171" i="1"/>
  <c r="K171" i="1" s="1"/>
  <c r="M171" i="1" s="1"/>
  <c r="I170" i="1"/>
  <c r="K170" i="1" s="1"/>
  <c r="M170" i="1" s="1"/>
  <c r="J169" i="1"/>
  <c r="H169" i="1"/>
  <c r="G169" i="1"/>
  <c r="I169" i="1" s="1"/>
  <c r="K169" i="1" s="1"/>
  <c r="M169" i="1" s="1"/>
  <c r="J168" i="1"/>
  <c r="H168" i="1"/>
  <c r="G168" i="1"/>
  <c r="I168" i="1" s="1"/>
  <c r="K168" i="1" s="1"/>
  <c r="M168" i="1" s="1"/>
  <c r="I167" i="1"/>
  <c r="K167" i="1" s="1"/>
  <c r="M167" i="1" s="1"/>
  <c r="K166" i="1"/>
  <c r="M166" i="1" s="1"/>
  <c r="I166" i="1"/>
  <c r="J165" i="1"/>
  <c r="H165" i="1"/>
  <c r="G165" i="1"/>
  <c r="I165" i="1" s="1"/>
  <c r="K165" i="1" s="1"/>
  <c r="M165" i="1" s="1"/>
  <c r="J164" i="1"/>
  <c r="H164" i="1"/>
  <c r="G164" i="1"/>
  <c r="I164" i="1" s="1"/>
  <c r="K164" i="1" s="1"/>
  <c r="M164" i="1" s="1"/>
  <c r="I163" i="1"/>
  <c r="K163" i="1" s="1"/>
  <c r="M163" i="1" s="1"/>
  <c r="K162" i="1"/>
  <c r="M162" i="1" s="1"/>
  <c r="I162" i="1"/>
  <c r="J161" i="1"/>
  <c r="H161" i="1"/>
  <c r="G161" i="1"/>
  <c r="I161" i="1" s="1"/>
  <c r="K161" i="1" s="1"/>
  <c r="M161" i="1" s="1"/>
  <c r="J160" i="1"/>
  <c r="H160" i="1"/>
  <c r="G160" i="1"/>
  <c r="I160" i="1" s="1"/>
  <c r="K160" i="1" s="1"/>
  <c r="M160" i="1" s="1"/>
  <c r="I159" i="1"/>
  <c r="K159" i="1" s="1"/>
  <c r="M159" i="1" s="1"/>
  <c r="K158" i="1"/>
  <c r="M158" i="1" s="1"/>
  <c r="I158" i="1"/>
  <c r="J157" i="1"/>
  <c r="H157" i="1"/>
  <c r="G157" i="1"/>
  <c r="I157" i="1" s="1"/>
  <c r="K157" i="1" s="1"/>
  <c r="M157" i="1" s="1"/>
  <c r="J156" i="1"/>
  <c r="H156" i="1"/>
  <c r="G156" i="1"/>
  <c r="I156" i="1" s="1"/>
  <c r="K156" i="1" s="1"/>
  <c r="M156" i="1" s="1"/>
  <c r="I155" i="1"/>
  <c r="K155" i="1" s="1"/>
  <c r="M155" i="1" s="1"/>
  <c r="K154" i="1"/>
  <c r="M154" i="1" s="1"/>
  <c r="I154" i="1"/>
  <c r="J153" i="1"/>
  <c r="H153" i="1"/>
  <c r="G153" i="1"/>
  <c r="I153" i="1" s="1"/>
  <c r="K153" i="1" s="1"/>
  <c r="M153" i="1" s="1"/>
  <c r="J152" i="1"/>
  <c r="H152" i="1"/>
  <c r="G152" i="1"/>
  <c r="I152" i="1" s="1"/>
  <c r="K152" i="1" s="1"/>
  <c r="M152" i="1" s="1"/>
  <c r="I151" i="1"/>
  <c r="K151" i="1" s="1"/>
  <c r="M151" i="1" s="1"/>
  <c r="K150" i="1"/>
  <c r="M150" i="1" s="1"/>
  <c r="I150" i="1"/>
  <c r="J149" i="1"/>
  <c r="H149" i="1"/>
  <c r="G149" i="1"/>
  <c r="I149" i="1" s="1"/>
  <c r="K149" i="1" s="1"/>
  <c r="M149" i="1" s="1"/>
  <c r="J148" i="1"/>
  <c r="H148" i="1"/>
  <c r="G148" i="1"/>
  <c r="I148" i="1" s="1"/>
  <c r="K148" i="1" s="1"/>
  <c r="M148" i="1" s="1"/>
  <c r="I147" i="1"/>
  <c r="K147" i="1" s="1"/>
  <c r="M147" i="1" s="1"/>
  <c r="K146" i="1"/>
  <c r="M146" i="1" s="1"/>
  <c r="I146" i="1"/>
  <c r="L145" i="1"/>
  <c r="J145" i="1"/>
  <c r="H145" i="1"/>
  <c r="G145" i="1"/>
  <c r="G144" i="1" s="1"/>
  <c r="I144" i="1" s="1"/>
  <c r="K144" i="1" s="1"/>
  <c r="M144" i="1" s="1"/>
  <c r="L144" i="1"/>
  <c r="J144" i="1"/>
  <c r="H144" i="1"/>
  <c r="I143" i="1"/>
  <c r="K143" i="1" s="1"/>
  <c r="M143" i="1" s="1"/>
  <c r="K142" i="1"/>
  <c r="M142" i="1" s="1"/>
  <c r="I142" i="1"/>
  <c r="L141" i="1"/>
  <c r="J141" i="1"/>
  <c r="H141" i="1"/>
  <c r="G141" i="1"/>
  <c r="G140" i="1" s="1"/>
  <c r="I140" i="1" s="1"/>
  <c r="K140" i="1" s="1"/>
  <c r="M140" i="1" s="1"/>
  <c r="L140" i="1"/>
  <c r="J140" i="1"/>
  <c r="H140" i="1"/>
  <c r="I139" i="1"/>
  <c r="K139" i="1" s="1"/>
  <c r="M139" i="1" s="1"/>
  <c r="K138" i="1"/>
  <c r="M138" i="1" s="1"/>
  <c r="I138" i="1"/>
  <c r="L137" i="1"/>
  <c r="J137" i="1"/>
  <c r="H137" i="1"/>
  <c r="G137" i="1"/>
  <c r="G136" i="1" s="1"/>
  <c r="I136" i="1" s="1"/>
  <c r="K136" i="1" s="1"/>
  <c r="M136" i="1" s="1"/>
  <c r="L136" i="1"/>
  <c r="J136" i="1"/>
  <c r="H136" i="1"/>
  <c r="I135" i="1"/>
  <c r="K135" i="1" s="1"/>
  <c r="M135" i="1" s="1"/>
  <c r="K134" i="1"/>
  <c r="M134" i="1" s="1"/>
  <c r="I134" i="1"/>
  <c r="J133" i="1"/>
  <c r="H133" i="1"/>
  <c r="G133" i="1"/>
  <c r="I133" i="1" s="1"/>
  <c r="K133" i="1" s="1"/>
  <c r="M133" i="1" s="1"/>
  <c r="J132" i="1"/>
  <c r="H132" i="1"/>
  <c r="G132" i="1"/>
  <c r="I132" i="1" s="1"/>
  <c r="K132" i="1" s="1"/>
  <c r="M132" i="1" s="1"/>
  <c r="K131" i="1"/>
  <c r="M131" i="1" s="1"/>
  <c r="I131" i="1"/>
  <c r="I130" i="1"/>
  <c r="K130" i="1" s="1"/>
  <c r="M130" i="1" s="1"/>
  <c r="L129" i="1"/>
  <c r="L128" i="1" s="1"/>
  <c r="J129" i="1"/>
  <c r="J128" i="1" s="1"/>
  <c r="H129" i="1"/>
  <c r="H128" i="1" s="1"/>
  <c r="G129" i="1"/>
  <c r="I129" i="1" s="1"/>
  <c r="K129" i="1" s="1"/>
  <c r="M129" i="1" s="1"/>
  <c r="G128" i="1"/>
  <c r="I128" i="1" s="1"/>
  <c r="K128" i="1" s="1"/>
  <c r="M128" i="1" s="1"/>
  <c r="K127" i="1"/>
  <c r="M127" i="1" s="1"/>
  <c r="I127" i="1"/>
  <c r="I126" i="1"/>
  <c r="K126" i="1" s="1"/>
  <c r="M126" i="1" s="1"/>
  <c r="J125" i="1"/>
  <c r="H125" i="1"/>
  <c r="G125" i="1"/>
  <c r="I125" i="1" s="1"/>
  <c r="K125" i="1" s="1"/>
  <c r="M125" i="1" s="1"/>
  <c r="J124" i="1"/>
  <c r="H124" i="1"/>
  <c r="G124" i="1"/>
  <c r="I124" i="1" s="1"/>
  <c r="K124" i="1" s="1"/>
  <c r="M124" i="1" s="1"/>
  <c r="K123" i="1"/>
  <c r="M123" i="1" s="1"/>
  <c r="I123" i="1"/>
  <c r="I122" i="1"/>
  <c r="K122" i="1" s="1"/>
  <c r="M122" i="1" s="1"/>
  <c r="J121" i="1"/>
  <c r="H121" i="1"/>
  <c r="G121" i="1"/>
  <c r="I121" i="1" s="1"/>
  <c r="K121" i="1" s="1"/>
  <c r="M121" i="1" s="1"/>
  <c r="J120" i="1"/>
  <c r="H120" i="1"/>
  <c r="G120" i="1"/>
  <c r="I120" i="1" s="1"/>
  <c r="K120" i="1" s="1"/>
  <c r="M120" i="1" s="1"/>
  <c r="K119" i="1"/>
  <c r="M119" i="1" s="1"/>
  <c r="I119" i="1"/>
  <c r="I118" i="1"/>
  <c r="K118" i="1" s="1"/>
  <c r="M118" i="1" s="1"/>
  <c r="L117" i="1"/>
  <c r="L116" i="1" s="1"/>
  <c r="L11" i="1" s="1"/>
  <c r="J117" i="1"/>
  <c r="J116" i="1" s="1"/>
  <c r="J11" i="1" s="1"/>
  <c r="H117" i="1"/>
  <c r="H116" i="1" s="1"/>
  <c r="G117" i="1"/>
  <c r="I117" i="1" s="1"/>
  <c r="K117" i="1" s="1"/>
  <c r="M117" i="1" s="1"/>
  <c r="G116" i="1"/>
  <c r="I116" i="1" s="1"/>
  <c r="K116" i="1" s="1"/>
  <c r="M116" i="1" s="1"/>
  <c r="K115" i="1"/>
  <c r="M115" i="1" s="1"/>
  <c r="I115" i="1"/>
  <c r="I114" i="1"/>
  <c r="K114" i="1" s="1"/>
  <c r="M114" i="1" s="1"/>
  <c r="J113" i="1"/>
  <c r="H113" i="1"/>
  <c r="G113" i="1"/>
  <c r="I113" i="1" s="1"/>
  <c r="K113" i="1" s="1"/>
  <c r="M113" i="1" s="1"/>
  <c r="J112" i="1"/>
  <c r="H112" i="1"/>
  <c r="G112" i="1"/>
  <c r="I112" i="1" s="1"/>
  <c r="K112" i="1" s="1"/>
  <c r="M112" i="1" s="1"/>
  <c r="K111" i="1"/>
  <c r="M111" i="1" s="1"/>
  <c r="I111" i="1"/>
  <c r="I110" i="1"/>
  <c r="K110" i="1" s="1"/>
  <c r="M110" i="1" s="1"/>
  <c r="J109" i="1"/>
  <c r="H109" i="1"/>
  <c r="G109" i="1"/>
  <c r="I109" i="1" s="1"/>
  <c r="K109" i="1" s="1"/>
  <c r="M109" i="1" s="1"/>
  <c r="J108" i="1"/>
  <c r="H108" i="1"/>
  <c r="G108" i="1"/>
  <c r="I108" i="1" s="1"/>
  <c r="K108" i="1" s="1"/>
  <c r="M108" i="1" s="1"/>
  <c r="K107" i="1"/>
  <c r="M107" i="1" s="1"/>
  <c r="I107" i="1"/>
  <c r="I106" i="1"/>
  <c r="K106" i="1" s="1"/>
  <c r="M106" i="1" s="1"/>
  <c r="J105" i="1"/>
  <c r="H105" i="1"/>
  <c r="G105" i="1"/>
  <c r="I105" i="1" s="1"/>
  <c r="K105" i="1" s="1"/>
  <c r="M105" i="1" s="1"/>
  <c r="J104" i="1"/>
  <c r="H104" i="1"/>
  <c r="G104" i="1"/>
  <c r="I104" i="1" s="1"/>
  <c r="K104" i="1" s="1"/>
  <c r="M104" i="1" s="1"/>
  <c r="K103" i="1"/>
  <c r="M103" i="1" s="1"/>
  <c r="I103" i="1"/>
  <c r="I102" i="1"/>
  <c r="K102" i="1" s="1"/>
  <c r="M102" i="1" s="1"/>
  <c r="J101" i="1"/>
  <c r="H101" i="1"/>
  <c r="G101" i="1"/>
  <c r="I101" i="1" s="1"/>
  <c r="K101" i="1" s="1"/>
  <c r="M101" i="1" s="1"/>
  <c r="J100" i="1"/>
  <c r="H100" i="1"/>
  <c r="G100" i="1"/>
  <c r="I100" i="1" s="1"/>
  <c r="K100" i="1" s="1"/>
  <c r="M100" i="1" s="1"/>
  <c r="I99" i="1"/>
  <c r="K99" i="1" s="1"/>
  <c r="M99" i="1" s="1"/>
  <c r="I98" i="1"/>
  <c r="K98" i="1" s="1"/>
  <c r="M98" i="1" s="1"/>
  <c r="J97" i="1"/>
  <c r="H97" i="1"/>
  <c r="G97" i="1"/>
  <c r="I97" i="1" s="1"/>
  <c r="K97" i="1" s="1"/>
  <c r="M97" i="1" s="1"/>
  <c r="J96" i="1"/>
  <c r="H96" i="1"/>
  <c r="G96" i="1"/>
  <c r="I96" i="1" s="1"/>
  <c r="K96" i="1" s="1"/>
  <c r="M96" i="1" s="1"/>
  <c r="I95" i="1"/>
  <c r="K95" i="1" s="1"/>
  <c r="M95" i="1" s="1"/>
  <c r="K94" i="1"/>
  <c r="M94" i="1" s="1"/>
  <c r="I94" i="1"/>
  <c r="J93" i="1"/>
  <c r="H93" i="1"/>
  <c r="G93" i="1"/>
  <c r="I93" i="1" s="1"/>
  <c r="K93" i="1" s="1"/>
  <c r="M93" i="1" s="1"/>
  <c r="J92" i="1"/>
  <c r="H92" i="1"/>
  <c r="G92" i="1"/>
  <c r="I92" i="1" s="1"/>
  <c r="K92" i="1" s="1"/>
  <c r="M92" i="1" s="1"/>
  <c r="I91" i="1"/>
  <c r="K91" i="1" s="1"/>
  <c r="M91" i="1" s="1"/>
  <c r="I90" i="1"/>
  <c r="K90" i="1" s="1"/>
  <c r="M90" i="1" s="1"/>
  <c r="J89" i="1"/>
  <c r="H89" i="1"/>
  <c r="G89" i="1"/>
  <c r="I89" i="1" s="1"/>
  <c r="K89" i="1" s="1"/>
  <c r="M89" i="1" s="1"/>
  <c r="J88" i="1"/>
  <c r="H88" i="1"/>
  <c r="G88" i="1"/>
  <c r="I88" i="1" s="1"/>
  <c r="K88" i="1" s="1"/>
  <c r="M88" i="1" s="1"/>
  <c r="I87" i="1"/>
  <c r="K87" i="1" s="1"/>
  <c r="M87" i="1" s="1"/>
  <c r="K86" i="1"/>
  <c r="M86" i="1" s="1"/>
  <c r="I86" i="1"/>
  <c r="J85" i="1"/>
  <c r="H85" i="1"/>
  <c r="G85" i="1"/>
  <c r="I85" i="1" s="1"/>
  <c r="K85" i="1" s="1"/>
  <c r="M85" i="1" s="1"/>
  <c r="J84" i="1"/>
  <c r="H84" i="1"/>
  <c r="G84" i="1"/>
  <c r="I84" i="1" s="1"/>
  <c r="K84" i="1" s="1"/>
  <c r="M84" i="1" s="1"/>
  <c r="I83" i="1"/>
  <c r="K83" i="1" s="1"/>
  <c r="M83" i="1" s="1"/>
  <c r="K82" i="1"/>
  <c r="M82" i="1" s="1"/>
  <c r="I82" i="1"/>
  <c r="J81" i="1"/>
  <c r="H81" i="1"/>
  <c r="G81" i="1"/>
  <c r="I81" i="1" s="1"/>
  <c r="K81" i="1" s="1"/>
  <c r="M81" i="1" s="1"/>
  <c r="J80" i="1"/>
  <c r="H80" i="1"/>
  <c r="G80" i="1"/>
  <c r="I80" i="1" s="1"/>
  <c r="K80" i="1" s="1"/>
  <c r="M80" i="1" s="1"/>
  <c r="I79" i="1"/>
  <c r="K79" i="1" s="1"/>
  <c r="M79" i="1" s="1"/>
  <c r="I78" i="1"/>
  <c r="K78" i="1" s="1"/>
  <c r="M78" i="1" s="1"/>
  <c r="J77" i="1"/>
  <c r="H77" i="1"/>
  <c r="G77" i="1"/>
  <c r="I77" i="1" s="1"/>
  <c r="K77" i="1" s="1"/>
  <c r="M77" i="1" s="1"/>
  <c r="J76" i="1"/>
  <c r="H76" i="1"/>
  <c r="G76" i="1"/>
  <c r="I76" i="1" s="1"/>
  <c r="K76" i="1" s="1"/>
  <c r="M76" i="1" s="1"/>
  <c r="I75" i="1"/>
  <c r="K75" i="1" s="1"/>
  <c r="M75" i="1" s="1"/>
  <c r="I74" i="1"/>
  <c r="K74" i="1" s="1"/>
  <c r="M74" i="1" s="1"/>
  <c r="J73" i="1"/>
  <c r="H73" i="1"/>
  <c r="G73" i="1"/>
  <c r="I73" i="1" s="1"/>
  <c r="K73" i="1" s="1"/>
  <c r="M73" i="1" s="1"/>
  <c r="J72" i="1"/>
  <c r="H72" i="1"/>
  <c r="G72" i="1"/>
  <c r="I72" i="1" s="1"/>
  <c r="K72" i="1" s="1"/>
  <c r="M72" i="1" s="1"/>
  <c r="I71" i="1"/>
  <c r="K71" i="1" s="1"/>
  <c r="M71" i="1" s="1"/>
  <c r="I70" i="1"/>
  <c r="K70" i="1" s="1"/>
  <c r="M70" i="1" s="1"/>
  <c r="L69" i="1"/>
  <c r="J69" i="1"/>
  <c r="H69" i="1"/>
  <c r="G69" i="1"/>
  <c r="I69" i="1" s="1"/>
  <c r="K69" i="1" s="1"/>
  <c r="M69" i="1" s="1"/>
  <c r="L68" i="1"/>
  <c r="J68" i="1"/>
  <c r="H68" i="1"/>
  <c r="G68" i="1"/>
  <c r="I68" i="1" s="1"/>
  <c r="K68" i="1" s="1"/>
  <c r="M68" i="1" s="1"/>
  <c r="I67" i="1"/>
  <c r="K67" i="1" s="1"/>
  <c r="M67" i="1" s="1"/>
  <c r="K66" i="1"/>
  <c r="M66" i="1" s="1"/>
  <c r="I66" i="1"/>
  <c r="J65" i="1"/>
  <c r="H65" i="1"/>
  <c r="G65" i="1"/>
  <c r="I65" i="1" s="1"/>
  <c r="K65" i="1" s="1"/>
  <c r="M65" i="1" s="1"/>
  <c r="J64" i="1"/>
  <c r="H64" i="1"/>
  <c r="G64" i="1"/>
  <c r="I64" i="1" s="1"/>
  <c r="K64" i="1" s="1"/>
  <c r="M64" i="1" s="1"/>
  <c r="I63" i="1"/>
  <c r="K63" i="1" s="1"/>
  <c r="M63" i="1" s="1"/>
  <c r="K62" i="1"/>
  <c r="M62" i="1" s="1"/>
  <c r="I62" i="1"/>
  <c r="J61" i="1"/>
  <c r="H61" i="1"/>
  <c r="G61" i="1"/>
  <c r="I61" i="1" s="1"/>
  <c r="K61" i="1" s="1"/>
  <c r="M61" i="1" s="1"/>
  <c r="J60" i="1"/>
  <c r="H60" i="1"/>
  <c r="G60" i="1"/>
  <c r="I60" i="1" s="1"/>
  <c r="K60" i="1" s="1"/>
  <c r="M60" i="1" s="1"/>
  <c r="I59" i="1"/>
  <c r="K59" i="1" s="1"/>
  <c r="M59" i="1" s="1"/>
  <c r="K58" i="1"/>
  <c r="M58" i="1" s="1"/>
  <c r="I58" i="1"/>
  <c r="J57" i="1"/>
  <c r="H57" i="1"/>
  <c r="G57" i="1"/>
  <c r="I57" i="1" s="1"/>
  <c r="K57" i="1" s="1"/>
  <c r="M57" i="1" s="1"/>
  <c r="J56" i="1"/>
  <c r="H56" i="1"/>
  <c r="G56" i="1"/>
  <c r="I56" i="1" s="1"/>
  <c r="K56" i="1" s="1"/>
  <c r="M56" i="1" s="1"/>
  <c r="I55" i="1"/>
  <c r="K55" i="1" s="1"/>
  <c r="M55" i="1" s="1"/>
  <c r="K54" i="1"/>
  <c r="M54" i="1" s="1"/>
  <c r="I54" i="1"/>
  <c r="L53" i="1"/>
  <c r="J53" i="1"/>
  <c r="H53" i="1"/>
  <c r="G53" i="1"/>
  <c r="I53" i="1" s="1"/>
  <c r="K53" i="1" s="1"/>
  <c r="M53" i="1" s="1"/>
  <c r="L52" i="1"/>
  <c r="J52" i="1"/>
  <c r="H52" i="1"/>
  <c r="G52" i="1"/>
  <c r="I52" i="1" s="1"/>
  <c r="K52" i="1" s="1"/>
  <c r="M52" i="1" s="1"/>
  <c r="I51" i="1"/>
  <c r="K51" i="1" s="1"/>
  <c r="M51" i="1" s="1"/>
  <c r="K50" i="1"/>
  <c r="M50" i="1" s="1"/>
  <c r="I50" i="1"/>
  <c r="J49" i="1"/>
  <c r="H49" i="1"/>
  <c r="G49" i="1"/>
  <c r="I49" i="1" s="1"/>
  <c r="K49" i="1" s="1"/>
  <c r="M49" i="1" s="1"/>
  <c r="J48" i="1"/>
  <c r="H48" i="1"/>
  <c r="G48" i="1"/>
  <c r="I48" i="1" s="1"/>
  <c r="K48" i="1" s="1"/>
  <c r="M48" i="1" s="1"/>
  <c r="I47" i="1"/>
  <c r="K47" i="1" s="1"/>
  <c r="M47" i="1" s="1"/>
  <c r="K46" i="1"/>
  <c r="M46" i="1" s="1"/>
  <c r="I46" i="1"/>
  <c r="J45" i="1"/>
  <c r="H45" i="1"/>
  <c r="G45" i="1"/>
  <c r="I45" i="1" s="1"/>
  <c r="K45" i="1" s="1"/>
  <c r="M45" i="1" s="1"/>
  <c r="J44" i="1"/>
  <c r="H44" i="1"/>
  <c r="G44" i="1"/>
  <c r="I44" i="1" s="1"/>
  <c r="K44" i="1" s="1"/>
  <c r="M44" i="1" s="1"/>
  <c r="I43" i="1"/>
  <c r="K43" i="1" s="1"/>
  <c r="M43" i="1" s="1"/>
  <c r="K42" i="1"/>
  <c r="M42" i="1" s="1"/>
  <c r="I42" i="1"/>
  <c r="L41" i="1"/>
  <c r="J41" i="1"/>
  <c r="H41" i="1"/>
  <c r="G41" i="1"/>
  <c r="I41" i="1" s="1"/>
  <c r="K41" i="1" s="1"/>
  <c r="M41" i="1" s="1"/>
  <c r="L40" i="1"/>
  <c r="J40" i="1"/>
  <c r="H40" i="1"/>
  <c r="G40" i="1"/>
  <c r="I40" i="1" s="1"/>
  <c r="K40" i="1" s="1"/>
  <c r="M40" i="1" s="1"/>
  <c r="I39" i="1"/>
  <c r="K39" i="1" s="1"/>
  <c r="M39" i="1" s="1"/>
  <c r="K38" i="1"/>
  <c r="M38" i="1" s="1"/>
  <c r="I38" i="1"/>
  <c r="J37" i="1"/>
  <c r="H37" i="1"/>
  <c r="G37" i="1"/>
  <c r="I37" i="1" s="1"/>
  <c r="K37" i="1" s="1"/>
  <c r="M37" i="1" s="1"/>
  <c r="J36" i="1"/>
  <c r="H36" i="1"/>
  <c r="G36" i="1"/>
  <c r="I36" i="1" s="1"/>
  <c r="K36" i="1" s="1"/>
  <c r="M36" i="1" s="1"/>
  <c r="I35" i="1"/>
  <c r="K35" i="1" s="1"/>
  <c r="M35" i="1" s="1"/>
  <c r="K34" i="1"/>
  <c r="M34" i="1" s="1"/>
  <c r="I34" i="1"/>
  <c r="J33" i="1"/>
  <c r="H33" i="1"/>
  <c r="G33" i="1"/>
  <c r="I33" i="1" s="1"/>
  <c r="K33" i="1" s="1"/>
  <c r="M33" i="1" s="1"/>
  <c r="J32" i="1"/>
  <c r="H32" i="1"/>
  <c r="G32" i="1"/>
  <c r="I32" i="1" s="1"/>
  <c r="K32" i="1" s="1"/>
  <c r="M32" i="1" s="1"/>
  <c r="I31" i="1"/>
  <c r="K31" i="1" s="1"/>
  <c r="M31" i="1" s="1"/>
  <c r="K30" i="1"/>
  <c r="M30" i="1" s="1"/>
  <c r="I30" i="1"/>
  <c r="J29" i="1"/>
  <c r="H29" i="1"/>
  <c r="G29" i="1"/>
  <c r="I29" i="1" s="1"/>
  <c r="K29" i="1" s="1"/>
  <c r="M29" i="1" s="1"/>
  <c r="J28" i="1"/>
  <c r="H28" i="1"/>
  <c r="G28" i="1"/>
  <c r="I28" i="1" s="1"/>
  <c r="K28" i="1" s="1"/>
  <c r="M28" i="1" s="1"/>
  <c r="I27" i="1"/>
  <c r="K27" i="1" s="1"/>
  <c r="M27" i="1" s="1"/>
  <c r="K26" i="1"/>
  <c r="M26" i="1" s="1"/>
  <c r="I26" i="1"/>
  <c r="L25" i="1"/>
  <c r="J25" i="1"/>
  <c r="H25" i="1"/>
  <c r="G25" i="1"/>
  <c r="I25" i="1" s="1"/>
  <c r="K25" i="1" s="1"/>
  <c r="M25" i="1" s="1"/>
  <c r="L24" i="1"/>
  <c r="J24" i="1"/>
  <c r="H24" i="1"/>
  <c r="G24" i="1"/>
  <c r="I24" i="1" s="1"/>
  <c r="K24" i="1" s="1"/>
  <c r="M24" i="1" s="1"/>
  <c r="I23" i="1"/>
  <c r="K23" i="1" s="1"/>
  <c r="M23" i="1" s="1"/>
  <c r="K22" i="1"/>
  <c r="M22" i="1" s="1"/>
  <c r="I22" i="1"/>
  <c r="J21" i="1"/>
  <c r="H21" i="1"/>
  <c r="G21" i="1"/>
  <c r="I21" i="1" s="1"/>
  <c r="K21" i="1" s="1"/>
  <c r="M21" i="1" s="1"/>
  <c r="J20" i="1"/>
  <c r="H20" i="1"/>
  <c r="G20" i="1"/>
  <c r="I20" i="1" s="1"/>
  <c r="K20" i="1" s="1"/>
  <c r="M20" i="1" s="1"/>
  <c r="I19" i="1"/>
  <c r="K19" i="1" s="1"/>
  <c r="M19" i="1" s="1"/>
  <c r="I18" i="1"/>
  <c r="K18" i="1" s="1"/>
  <c r="M18" i="1" s="1"/>
  <c r="J17" i="1"/>
  <c r="H17" i="1"/>
  <c r="G17" i="1"/>
  <c r="I17" i="1" s="1"/>
  <c r="K17" i="1" s="1"/>
  <c r="M17" i="1" s="1"/>
  <c r="J16" i="1"/>
  <c r="H16" i="1"/>
  <c r="G16" i="1"/>
  <c r="I16" i="1" s="1"/>
  <c r="K16" i="1" s="1"/>
  <c r="M16" i="1" s="1"/>
  <c r="I15" i="1"/>
  <c r="K15" i="1" s="1"/>
  <c r="M15" i="1" s="1"/>
  <c r="K14" i="1"/>
  <c r="M14" i="1" s="1"/>
  <c r="I14" i="1"/>
  <c r="J13" i="1"/>
  <c r="H13" i="1"/>
  <c r="G13" i="1"/>
  <c r="I13" i="1" s="1"/>
  <c r="K13" i="1" s="1"/>
  <c r="M13" i="1" s="1"/>
  <c r="J12" i="1"/>
  <c r="H12" i="1"/>
  <c r="G12" i="1"/>
  <c r="I12" i="1" s="1"/>
  <c r="K12" i="1" s="1"/>
  <c r="M12" i="1" s="1"/>
  <c r="H11" i="1"/>
  <c r="G11" i="1"/>
  <c r="H181" i="2" l="1"/>
  <c r="F10" i="2"/>
  <c r="L206" i="2"/>
  <c r="N206" i="2" s="1"/>
  <c r="P206" i="2" s="1"/>
  <c r="R206" i="2" s="1"/>
  <c r="T206" i="2" s="1"/>
  <c r="V206" i="2" s="1"/>
  <c r="X206" i="2" s="1"/>
  <c r="J205" i="2"/>
  <c r="L205" i="2" s="1"/>
  <c r="N205" i="2" s="1"/>
  <c r="P205" i="2" s="1"/>
  <c r="R205" i="2" s="1"/>
  <c r="T205" i="2" s="1"/>
  <c r="V205" i="2" s="1"/>
  <c r="X205" i="2" s="1"/>
  <c r="L11" i="2"/>
  <c r="N11" i="2" s="1"/>
  <c r="P11" i="2" s="1"/>
  <c r="R11" i="2" s="1"/>
  <c r="T11" i="2" s="1"/>
  <c r="V11" i="2" s="1"/>
  <c r="X11" i="2" s="1"/>
  <c r="I11" i="1"/>
  <c r="K11" i="1" s="1"/>
  <c r="M11" i="1" s="1"/>
  <c r="I137" i="1"/>
  <c r="K137" i="1" s="1"/>
  <c r="M137" i="1" s="1"/>
  <c r="I141" i="1"/>
  <c r="K141" i="1" s="1"/>
  <c r="M141" i="1" s="1"/>
  <c r="I145" i="1"/>
  <c r="K145" i="1" s="1"/>
  <c r="M145" i="1" s="1"/>
  <c r="J181" i="2" l="1"/>
  <c r="H10" i="2"/>
  <c r="L181" i="2" l="1"/>
  <c r="N181" i="2" s="1"/>
  <c r="P181" i="2" s="1"/>
  <c r="R181" i="2" s="1"/>
  <c r="T181" i="2" s="1"/>
  <c r="V181" i="2" s="1"/>
  <c r="X181" i="2" s="1"/>
  <c r="J10" i="2"/>
  <c r="L10" i="2" s="1"/>
  <c r="N10" i="2" s="1"/>
  <c r="P10" i="2" s="1"/>
  <c r="R10" i="2" s="1"/>
  <c r="T10" i="2" s="1"/>
  <c r="V10" i="2" s="1"/>
  <c r="X10" i="2" s="1"/>
</calcChain>
</file>

<file path=xl/sharedStrings.xml><?xml version="1.0" encoding="utf-8"?>
<sst xmlns="http://schemas.openxmlformats.org/spreadsheetml/2006/main" count="2791" uniqueCount="793">
  <si>
    <t>Změna rozpočtu - rozpočtové opatření č. 316/15</t>
  </si>
  <si>
    <t>Odbor školství, mládeže, tělovýchovy a sportu</t>
  </si>
  <si>
    <t>KAPITOLA 913 04 - PŘÍSPĚVKOVÉ ORGANIZACE</t>
  </si>
  <si>
    <t>tis.Kč</t>
  </si>
  <si>
    <t>uk.</t>
  </si>
  <si>
    <t>ORG.</t>
  </si>
  <si>
    <t>§</t>
  </si>
  <si>
    <t>pol.</t>
  </si>
  <si>
    <t>91304 - P Ř Í S P Ě V K O V É  O R G A N I Z A C E</t>
  </si>
  <si>
    <t>SR 2015</t>
  </si>
  <si>
    <t>ZR-RO č. 97/15</t>
  </si>
  <si>
    <t>UR 2015</t>
  </si>
  <si>
    <t>ZR 272, 279/15</t>
  </si>
  <si>
    <t>ZR-RO č. 316/15</t>
  </si>
  <si>
    <t>SU</t>
  </si>
  <si>
    <t>x</t>
  </si>
  <si>
    <t>Provozní příspěvky PO v resortu celkem</t>
  </si>
  <si>
    <t>ZR 316/15</t>
  </si>
  <si>
    <t>DU</t>
  </si>
  <si>
    <t>1411</t>
  </si>
  <si>
    <t>Gymnázium a SOŠ pedagogická, Liberec, Jeronýmova 27</t>
  </si>
  <si>
    <t>provozní příspěvek celkem</t>
  </si>
  <si>
    <t>v tom</t>
  </si>
  <si>
    <t>na odpisy ve vlastnictví kraje</t>
  </si>
  <si>
    <t>na provoz</t>
  </si>
  <si>
    <t>1405</t>
  </si>
  <si>
    <t>Gymnázium F.X.Šaldy, Liberec, Partyzánská 530/3</t>
  </si>
  <si>
    <t>na odpisy majetku ve vlastnictví kraje</t>
  </si>
  <si>
    <t>Gymnázium, Frýdlant, Mládeže 884</t>
  </si>
  <si>
    <t>1420</t>
  </si>
  <si>
    <t>SPŠ stavební, Liberec, Sokolovské nám. 14</t>
  </si>
  <si>
    <t xml:space="preserve">SPŠ strojní a elektro. a VOŠ, Liberec, Masarykova 3 </t>
  </si>
  <si>
    <t>1422</t>
  </si>
  <si>
    <t>Střední průmyslová škola textilní, Liberec, Tyršova 1</t>
  </si>
  <si>
    <t>1414</t>
  </si>
  <si>
    <t>Obchodní akademie a Jazyková škola s PSJZ Liberec,Šamánkova 8</t>
  </si>
  <si>
    <t>1429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</si>
  <si>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</si>
  <si>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</si>
  <si>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</si>
  <si>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</si>
  <si>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Střední škola strojní, stavební a dopravní, Liberec, Truhlářská 360/3</t>
  </si>
  <si>
    <t>1442</t>
  </si>
  <si>
    <t>Střední škola gastronomie a služeb, Liberec, Dvorská 447/29</t>
  </si>
  <si>
    <t>1432</t>
  </si>
  <si>
    <t>Střední škola a Mateřská škola, Na Bojišti 15,Liberec, p.o.</t>
  </si>
  <si>
    <t>1450</t>
  </si>
  <si>
    <t>Střední odborná škola, Liberec, Jablonecká 999</t>
  </si>
  <si>
    <t>1481</t>
  </si>
  <si>
    <t>Domov mládeže, Liberec, Zeyerova 33</t>
  </si>
  <si>
    <t>1455</t>
  </si>
  <si>
    <t>ZŠ a MŠ logopedická, E.Krásnohorské 921, Liberec</t>
  </si>
  <si>
    <t>1456</t>
  </si>
  <si>
    <t>ZŠ a MŠ pro tělesně postižené, Liberec, Lužická 920/7</t>
  </si>
  <si>
    <t>1475</t>
  </si>
  <si>
    <t>Dětský domov, Frýdlant, Větrov 3005</t>
  </si>
  <si>
    <t>1493</t>
  </si>
  <si>
    <t>Pedagogicko-psychologická poradna, Liberec, Truhlářská 3</t>
  </si>
  <si>
    <t>1485</t>
  </si>
  <si>
    <t>Dům dětí a mládeže Větrník, Liberec, Riegrova 16</t>
  </si>
  <si>
    <t>1465</t>
  </si>
  <si>
    <t>Základní škola, Nové Město pod Smrkem, Textilanská 661</t>
  </si>
  <si>
    <t>1460</t>
  </si>
  <si>
    <t>ZŠ a MŠ při nemocnici, Liberec, Husova 367/10</t>
  </si>
  <si>
    <t>1471</t>
  </si>
  <si>
    <t>Dětský domov, Jablonné v Podještědí, Zámecká 1</t>
  </si>
  <si>
    <t>1499</t>
  </si>
  <si>
    <t>Centrum vzdělanosti LK, Liberec, Masarykova 18</t>
  </si>
  <si>
    <t>1404</t>
  </si>
  <si>
    <t>Gymnázium, Tanvald, Školní 305</t>
  </si>
  <si>
    <t>1403</t>
  </si>
  <si>
    <t>Gymnázium, Jablonec nad Nisou, U Balvanu 16</t>
  </si>
  <si>
    <t>1409</t>
  </si>
  <si>
    <t>Gymnázium Dr. Antona Randy, Jablonec nad Nisou, Dr. Randy 4096/13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</si>
  <si>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</si>
  <si>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</si>
  <si>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</si>
  <si>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</si>
  <si>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</si>
  <si>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</si>
  <si>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</si>
  <si>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Střední průmyslová škola technická, Jablonec nad Nisou, Belgická 4852</t>
  </si>
  <si>
    <t>1440</t>
  </si>
  <si>
    <t>Střední škola řemesel a služeb, Jablonec nad Nisou, Smetanova 66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</si>
  <si>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</si>
  <si>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</si>
  <si>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</si>
  <si>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</si>
  <si>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</si>
  <si>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</si>
  <si>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</si>
  <si>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</si>
  <si>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1492</t>
  </si>
  <si>
    <t>Pedagogicko-psychologická poradna, Jablonec nad Nisou, Palackého 48</t>
  </si>
  <si>
    <t>1401</t>
  </si>
  <si>
    <t>Gymnázium, Česká Lípa, Žitavská 2969</t>
  </si>
  <si>
    <t>1402</t>
  </si>
  <si>
    <t>Gymnázium, Mimoň, Letná 263</t>
  </si>
  <si>
    <t>1412</t>
  </si>
  <si>
    <t>Obchodní akademie, Česká Lípa, nám. Osvobození 422</t>
  </si>
  <si>
    <t>1418</t>
  </si>
  <si>
    <t>Střední průmyslová škola, Česká Lípa, Havlíčkova 426</t>
  </si>
  <si>
    <t>1437</t>
  </si>
  <si>
    <t>Střední odborná škola a Střední odborné učiliště, Česká Lípa, 28. října 2707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</si>
  <si>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</si>
  <si>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</si>
  <si>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</si>
  <si>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</si>
  <si>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</si>
  <si>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</si>
  <si>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</si>
  <si>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</si>
  <si>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</si>
  <si>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</si>
  <si>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</si>
  <si>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</si>
  <si>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</si>
  <si>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</si>
  <si>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</si>
  <si>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</si>
  <si>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</si>
  <si>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</si>
  <si>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</si>
  <si>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Gymnázium, Turnov, Jana Palacha  804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</si>
  <si>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</si>
  <si>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</si>
  <si>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</si>
  <si>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</si>
  <si>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</si>
  <si>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Střední škola, Lomnice n.P., Antala Staška 213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</si>
  <si>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</si>
  <si>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</si>
  <si>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</si>
  <si>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</si>
  <si>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</si>
  <si>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</si>
  <si>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</si>
  <si>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</si>
  <si>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1476</t>
  </si>
  <si>
    <t>Dětský domov, Semily, Nad školami 480</t>
  </si>
  <si>
    <t>1494</t>
  </si>
  <si>
    <t>Pedagogicko-psychologická poradna a Speciálně pedagogické centrum, Semily, Nádražní 213</t>
  </si>
  <si>
    <t>1452</t>
  </si>
  <si>
    <t>OA, Hotelová škola a Střední odborná škola, Turnov, Zborovská 519</t>
  </si>
  <si>
    <t>Příloha č.1 - tab. ZR-RO č. 316/15</t>
  </si>
  <si>
    <t>KAPITOLA 917 04 - TRANSFERY</t>
  </si>
  <si>
    <t>ZR-RO č. 133,134,138,147,158,159/15</t>
  </si>
  <si>
    <t xml:space="preserve">ZR-RO č.246, 244,261opravená,249, 266 </t>
  </si>
  <si>
    <t>ZR č. 1,2,17,24/15</t>
  </si>
  <si>
    <t>ZR-RO č. 76,80/15</t>
  </si>
  <si>
    <t>ZR-RO č. 120/15</t>
  </si>
  <si>
    <t>ZR-RO č. 192,191,200/15</t>
  </si>
  <si>
    <t>v tis. Kč</t>
  </si>
  <si>
    <t>č.a.</t>
  </si>
  <si>
    <t>par.</t>
  </si>
  <si>
    <t>91704 - T R A N S F E R Y</t>
  </si>
  <si>
    <t>ZR-RO č. 229,233,257/15</t>
  </si>
  <si>
    <t>RU č.1/15</t>
  </si>
  <si>
    <t>Výdajový limit resortu v kapitole</t>
  </si>
  <si>
    <t>Ostatní činnosti ve školství</t>
  </si>
  <si>
    <t>04802020000</t>
  </si>
  <si>
    <t>Sdružení pro rozvoj Libereckého kraje z.s., Liberec - Pakt zaměstnanosti Libereckého kraje</t>
  </si>
  <si>
    <t>5222</t>
  </si>
  <si>
    <t>neinvestiční transfery spolkům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</si>
  <si>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</si>
  <si>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</si>
  <si>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</si>
  <si>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</si>
  <si>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</si>
  <si>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04700011424</t>
  </si>
  <si>
    <t>VOŠ a SŠ Nový Bor, Wolkerova 316, p.o.- Doprava žáků na veletrh EDUCA</t>
  </si>
  <si>
    <t>04700014442</t>
  </si>
  <si>
    <t>ZŠ Česká Lípa, Pátova 406,p.o.- Doprava žáků na veletrh EDUCA</t>
  </si>
  <si>
    <t>04700015443</t>
  </si>
  <si>
    <t>ZŠ Dr. Františka Ladislava Riegra Semily, Jizerská 564- Doprava žáků na veletrh EDUCA</t>
  </si>
  <si>
    <t>04700014443</t>
  </si>
  <si>
    <t>ZŠ Česká Lípa, 28. října 2733, p.o.- Doprava žáků na veletrh EDUCA 2015</t>
  </si>
  <si>
    <t>04700014438</t>
  </si>
  <si>
    <t>ZŠ Slovanka, Česká Lípa, Antonína Sovy 3056, p.o.- Doprava žáků na veletrh EDUCA</t>
  </si>
  <si>
    <t>04700012491</t>
  </si>
  <si>
    <t>ZŠ Lidická, Hrádek nad Nisou, Školní ul. 325, okres Liberec- Doprava žáků na veletrh EDUCA 2015</t>
  </si>
  <si>
    <t>04700011463</t>
  </si>
  <si>
    <t>ZŠ, Údolí Kamenice 238, Tanvald- Doprava žáků ze školy ZŠ Tanvald, Údolí Kamenice 238, na veletrh EDUCA 2015 LIBEREC</t>
  </si>
  <si>
    <t>04700014436</t>
  </si>
  <si>
    <t>ZŠ, Česká Lípa, Školní 2520, p.o.- Doprava žáků va veletrh EDUCA 2015</t>
  </si>
  <si>
    <t>04700013436</t>
  </si>
  <si>
    <t xml:space="preserve">ZŠ Smržovka, okres Jablonec nad Nisou, p.o., Komenského 964, Smržovka 468 51- Doprava žáků na veletrh vzdělávání EDUCA 2015 </t>
  </si>
  <si>
    <t>04700015471</t>
  </si>
  <si>
    <t>ZŠ Vysoké nad Jizerou, okres Semily- Doprava žáků na veletrh EDUCA</t>
  </si>
  <si>
    <t>04700013416</t>
  </si>
  <si>
    <t>ZŠ Jablonec nad Nisou - Mšeno, Mozartova 24- Doprava žáků na veletrh EDUCA 2015</t>
  </si>
  <si>
    <t>04700014451</t>
  </si>
  <si>
    <t>ZŠ a MŠ, Kamenický Šenov, náměstí Míru 616, p.o.- Doprava žáků na veletrh EDUCA</t>
  </si>
  <si>
    <t>04700014467</t>
  </si>
  <si>
    <t>ZŠ a MŠ, Mimoň, Mírová 81, okres Česká Lípa- Doprava žáků na veletrh EDUCA</t>
  </si>
  <si>
    <t>04700013441</t>
  </si>
  <si>
    <t>ZŠ Velké Hamry, Školní 541 - p.o. - EDUCA 2015 - doprava žáků ze ZŠ Velké Hamry</t>
  </si>
  <si>
    <t>04700013447</t>
  </si>
  <si>
    <t>ZŠ Železný Brod, Pelechovská 800, p.o.- Doprava žáků na veletrh EDUCA</t>
  </si>
  <si>
    <t>04700014481</t>
  </si>
  <si>
    <t>ZŠ a MŠ Bohumila Hynka Cvikov, p.o.- Doprava žáků na veletrh EDUCA</t>
  </si>
  <si>
    <t>04700015408</t>
  </si>
  <si>
    <t>ZŠ Dr. h. c. Jana Masaryka Harrachov- Doprava žáků na veletrh EDUCA 2015 LIBEREC</t>
  </si>
  <si>
    <t>04700012494</t>
  </si>
  <si>
    <t>ZŠ Nové Město pod Smrkem, p.o.- Doprava žáků na veletrh EDUCA 2015</t>
  </si>
  <si>
    <t>04700011438</t>
  </si>
  <si>
    <t>SŠ technická, Jablonec nad Nisou, Belgická 4852, p.o.- Doprava žáků na veletrh EDUCA</t>
  </si>
  <si>
    <t>04700014455</t>
  </si>
  <si>
    <t>ZŠ Dr.Miroslava Tyrše, Česká Lípa, Mánesova 1526, p.o.- Doprava žáků na veletrh EDUCA 2015</t>
  </si>
  <si>
    <t>04700015479</t>
  </si>
  <si>
    <t>ZŠ, Rokytnice nad Jizerou, okres Semily- Doprava žáků na veletrh EDUCA</t>
  </si>
  <si>
    <t>04700011448</t>
  </si>
  <si>
    <t>SŠ hospodářská a lesnická, Frýdlant, Bělíkova 1387, p.o.- Doprava žáků na veletrh EDUCA</t>
  </si>
  <si>
    <t>04700013446</t>
  </si>
  <si>
    <t>ZŠ Železný Brod, Školní 700, p.o.- Zajištění dopravy žáků 9.tříd na veletrh EDUCA LIBEREC 16.10. 2015</t>
  </si>
  <si>
    <t>04700014439</t>
  </si>
  <si>
    <t>ZŠ a MŠ, Česká Lípa, Jižní 1903, p.o.- Doprava žáků na veletrh EDUCA</t>
  </si>
  <si>
    <t>04700014452</t>
  </si>
  <si>
    <t>ZŠ K.H.Máchy Doksy, Valdštejnská 253, okres Česká Lípa- Doprava žáků na veletrh EDUCA 2015</t>
  </si>
  <si>
    <t>04700014434</t>
  </si>
  <si>
    <t>ZŠ a MŠ Skalice u České Lípy okres Česká Lípa, p.o.- Doprava žáků na veletrh EDUCA</t>
  </si>
  <si>
    <t>04700015456</t>
  </si>
  <si>
    <t>ZŠ Turnov, Skálova 600, okres Semily- Doprava žáků na veletrh EDUCA</t>
  </si>
  <si>
    <t>04700012460</t>
  </si>
  <si>
    <t>ZŠ Chrastava, náměstí 1. máje 228, okres Liberec-p.o.- Doprava žáků na veletrh EDUCA</t>
  </si>
  <si>
    <t>04700015457</t>
  </si>
  <si>
    <t>Základní škola Turnov, Žižkova 518, okres Semily- Doprava žáků na veletrh EDUCA 2015</t>
  </si>
  <si>
    <t>04700015416</t>
  </si>
  <si>
    <t>Základní škola Jilemnice, Jana Harracha 97, okres Semily- Doprava žáků na veletrh Educa</t>
  </si>
  <si>
    <t>04700012314</t>
  </si>
  <si>
    <t>ZŠ praktická a ZŠ speciální, Frýdlant, okres Liberec- Doprava žáků na veletrh EDUCA 2015</t>
  </si>
  <si>
    <t>04700013412</t>
  </si>
  <si>
    <t>ZŠ Jablonec nad Nisou, Liberecká 26, p.o.- Doprava žáků na veletrh EDUCA 2015</t>
  </si>
  <si>
    <t>04700012495</t>
  </si>
  <si>
    <t>Základní škola Český Dub, okres Liberec, p.o.- Doprava žáků na veletrh EDUCA</t>
  </si>
  <si>
    <t>04700012325</t>
  </si>
  <si>
    <t>ZŠ a ZUŠ Jablonné v Podještědí, p.o.- EDUCA 2015 MY JOB LIBEREC</t>
  </si>
  <si>
    <t>04700013404</t>
  </si>
  <si>
    <t>ZŠ a MŠ Desná, okres Jablonec nad Nisou, p.o.- Veletrh vzdělávání EDUCA LIBEREC</t>
  </si>
  <si>
    <t>04700013415</t>
  </si>
  <si>
    <t>ZŠ Jablonec nad Nisou - Mšeno, Arbesova 30, p.o.- Doprava žáků na veletrh EDUCA</t>
  </si>
  <si>
    <t>04700014449</t>
  </si>
  <si>
    <t>ZŠ a MŠ Jestřebí, p.o.- Doprava žáků na veletrh EDUCA</t>
  </si>
  <si>
    <t>04700015476</t>
  </si>
  <si>
    <t>ZŠ, MŠ a ZUŠ, Jablonec nad Jizerou- Doprava žáků na veletrh EDUCA</t>
  </si>
  <si>
    <t>ZŠ a MŠ, Osečná, okres Liberec, p.o. - Doprava žáků na veletrh EDUCA</t>
  </si>
  <si>
    <t>04700020000</t>
  </si>
  <si>
    <t>soutěže-podpora talentovaných dětí a mládeže</t>
  </si>
  <si>
    <t>04801980000</t>
  </si>
  <si>
    <t>Student Cyber Games, Veveří 24, Brno - pIšQworky 2015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</si>
  <si>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</si>
  <si>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</si>
  <si>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</si>
  <si>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</si>
  <si>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</si>
  <si>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</si>
  <si>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</si>
  <si>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</si>
  <si>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</si>
  <si>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</si>
  <si>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</si>
  <si>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</si>
  <si>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</si>
  <si>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</si>
  <si>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</si>
  <si>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</si>
  <si>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</si>
  <si>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</si>
  <si>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</si>
  <si>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</si>
  <si>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</si>
  <si>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</si>
  <si>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</si>
  <si>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</si>
  <si>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</si>
  <si>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</si>
  <si>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</si>
  <si>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</si>
  <si>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</si>
  <si>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</si>
  <si>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</si>
  <si>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</si>
  <si>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</si>
  <si>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04803011437</t>
  </si>
  <si>
    <t>SOŠ a SOU, Česká Lípa, 28.října 2707, p.o. - Burza středních škol QUO VADIS 2015</t>
  </si>
  <si>
    <t>04803021452</t>
  </si>
  <si>
    <t>OA, HŠ a SOŠ, Turnov, Zborovská 519, p.o. - 21. BURZA STŘEDNÍCH ŠKOL 2015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</si>
  <si>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</si>
  <si>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</si>
  <si>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</si>
  <si>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</si>
  <si>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</si>
  <si>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</si>
  <si>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</si>
  <si>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</si>
  <si>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</si>
  <si>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</si>
  <si>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</si>
  <si>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</si>
  <si>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</si>
  <si>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</si>
  <si>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</si>
  <si>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</si>
  <si>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</si>
  <si>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</si>
  <si>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</si>
  <si>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</si>
  <si>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</si>
  <si>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</si>
  <si>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</si>
  <si>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04802030000</t>
  </si>
  <si>
    <t>Finanční dary žákům základních a středních škol za reprezentaci LK</t>
  </si>
  <si>
    <t>dary obyvatelstvu</t>
  </si>
  <si>
    <t>04803221420</t>
  </si>
  <si>
    <t>SPŠ stavební, Liberec, Sokolovské nám. 14,p.o.-Oprava podlah a schodiště – Appeltův dům a hlavní budova</t>
  </si>
  <si>
    <t>04803231420</t>
  </si>
  <si>
    <t>SPŠ stavební, Liberec, Sokolovské nám. 14,p.o.-Podhledy a osvětlení tříd 3. NP v hlavní budově</t>
  </si>
  <si>
    <t>04803241429</t>
  </si>
  <si>
    <t>SZŠ a VOŠ zdravotnická, Liberec, Kostelní 9,p.o.-Nákup software pro výuku a oprava zasíťování počítačů</t>
  </si>
  <si>
    <t>04803251429</t>
  </si>
  <si>
    <t>SZŠ a VOŠ zdravotnická, Liberec, Kostelní 9,p.o.-Nákup hardwarového vybavení pro výuku</t>
  </si>
  <si>
    <t>04803261429</t>
  </si>
  <si>
    <t>SZŠ a VOŠ zdravotnická, Liberec, Kostelní 9,p.o.-Nákup učebních pomůcek pro obor Ošetřovatelství</t>
  </si>
  <si>
    <t>04803281437</t>
  </si>
  <si>
    <t>SOŠ a SOU, Česká Lípa, 28. října 2707,p.o.-Další etapa oprav asfaltových komunikací v areálu školy</t>
  </si>
  <si>
    <t>04803291438</t>
  </si>
  <si>
    <t>SŠ gastro. a služeb, Liberec, Dvorská 447/29,p.o.-Oprava části topení v objektu Dvorská 458 (kosmetika, krejčovství)</t>
  </si>
  <si>
    <t>04803311455</t>
  </si>
  <si>
    <t>04803321457</t>
  </si>
  <si>
    <t>ZŠ, Jablonec n/N., Liberecká 1734/31,p.o.-Úpravy a modernizace odborných učeben pro žáky zš praktické a přípravného stupně zš speciální</t>
  </si>
  <si>
    <t>04803331462</t>
  </si>
  <si>
    <t>ZŠ a MŠ, Jablonec n/N., Kamenná 404/4,p.o.-Malířské a natěračské práce v budově školy</t>
  </si>
  <si>
    <t>04803341474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</si>
  <si>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</si>
  <si>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</si>
  <si>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</si>
  <si>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</si>
  <si>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</si>
  <si>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</si>
  <si>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</si>
  <si>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</si>
  <si>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</si>
  <si>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</si>
  <si>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</si>
  <si>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</si>
  <si>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</si>
  <si>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</si>
  <si>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</si>
  <si>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</si>
  <si>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</si>
  <si>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</si>
  <si>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</si>
  <si>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</si>
  <si>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</si>
  <si>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</si>
  <si>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</si>
  <si>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</si>
  <si>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</si>
  <si>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</si>
  <si>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>04803030000</t>
  </si>
  <si>
    <t>Český tenisový svaz, Štvanice 38, Praha 7 - Významné turnaje ČTS v Libereckém kraji</t>
  </si>
  <si>
    <t>04803050000</t>
  </si>
  <si>
    <t>Svaz lyžařů ČR, Praha, Cukrovarnická 483/42, Praha - FIS CUP ve skoku na lyžích mužů a žen 2015</t>
  </si>
  <si>
    <t>04803060000</t>
  </si>
  <si>
    <t>1. Novoborský šachový klub, z.s., Nový Bor, Sklářská 705 - Mistrovství ČR v rapid šachu dětí do 14 let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</si>
  <si>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</si>
  <si>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</si>
  <si>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</si>
  <si>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</si>
  <si>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</si>
  <si>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</si>
  <si>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</si>
  <si>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</si>
  <si>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</si>
  <si>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</si>
  <si>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</si>
  <si>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</si>
  <si>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</si>
  <si>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</si>
  <si>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</si>
  <si>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</si>
  <si>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</si>
  <si>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</si>
  <si>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</si>
  <si>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</si>
  <si>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</si>
  <si>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</si>
  <si>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</si>
  <si>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</si>
  <si>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</si>
  <si>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</si>
  <si>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</si>
  <si>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</si>
  <si>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</si>
  <si>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</si>
  <si>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</si>
  <si>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</si>
  <si>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</si>
  <si>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</si>
  <si>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</si>
  <si>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</si>
  <si>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</si>
  <si>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</si>
  <si>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</si>
  <si>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</si>
  <si>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</si>
  <si>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</si>
  <si>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</si>
  <si>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</si>
  <si>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</si>
  <si>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</si>
  <si>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</si>
  <si>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</si>
  <si>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</si>
  <si>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</si>
  <si>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</si>
  <si>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</si>
  <si>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</si>
  <si>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</si>
  <si>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</si>
  <si>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</si>
  <si>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</si>
  <si>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</si>
  <si>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</si>
  <si>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</si>
  <si>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</si>
  <si>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</si>
  <si>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</si>
  <si>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</si>
  <si>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</si>
  <si>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</si>
  <si>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</si>
  <si>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</si>
  <si>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</si>
  <si>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</si>
  <si>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</si>
  <si>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</si>
  <si>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</si>
  <si>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</si>
  <si>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</si>
  <si>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</si>
  <si>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</si>
  <si>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</si>
  <si>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</si>
  <si>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</si>
  <si>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</si>
  <si>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</si>
  <si>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</si>
  <si>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</si>
  <si>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</si>
  <si>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</si>
  <si>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</si>
  <si>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</si>
  <si>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</si>
  <si>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</si>
  <si>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</si>
  <si>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</si>
  <si>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</si>
  <si>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</si>
  <si>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</si>
  <si>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</si>
  <si>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</si>
  <si>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</si>
  <si>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</si>
  <si>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</si>
  <si>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</si>
  <si>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</si>
  <si>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</si>
  <si>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</si>
  <si>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</si>
  <si>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</si>
  <si>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</si>
  <si>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</si>
  <si>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</si>
  <si>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</si>
  <si>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</si>
  <si>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</si>
  <si>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</si>
  <si>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</si>
  <si>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</si>
  <si>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</si>
  <si>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</si>
  <si>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</si>
  <si>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</si>
  <si>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04803040000</t>
  </si>
  <si>
    <t>VK Dukla Liberec, Jeronýmova 522/14, Liberec - Liga mistrů ve volejbale mužů - Home Credit Aréna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</si>
  <si>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</si>
  <si>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</si>
  <si>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</si>
  <si>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</si>
  <si>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</si>
  <si>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</si>
  <si>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</si>
  <si>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</si>
  <si>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</si>
  <si>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</si>
  <si>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</si>
  <si>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</si>
  <si>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</si>
  <si>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</si>
  <si>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</si>
  <si>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</si>
  <si>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</si>
  <si>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</si>
  <si>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</si>
  <si>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</si>
  <si>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</si>
  <si>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</si>
  <si>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</si>
  <si>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</si>
  <si>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</si>
  <si>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</si>
  <si>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</si>
  <si>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</si>
  <si>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</si>
  <si>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</si>
  <si>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</si>
  <si>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</si>
  <si>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</si>
  <si>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</si>
  <si>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</si>
  <si>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</si>
  <si>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</si>
  <si>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</si>
  <si>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</si>
  <si>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</si>
  <si>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</si>
  <si>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</si>
  <si>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Olympijský víceboj, odznak všestrannosti olympijských vítězů</t>
  </si>
  <si>
    <t>04801950000</t>
  </si>
  <si>
    <t>04801990000</t>
  </si>
  <si>
    <t>Česká olympijská a.s., Praha, Benešovská 1925/6 - Olympijský víceboj, Odznak všestrannosti olympijských vítězů</t>
  </si>
  <si>
    <t xml:space="preserve">Program na podporu sportovních činností dětí a mládeže </t>
  </si>
  <si>
    <t>04801960000</t>
  </si>
  <si>
    <t>04802040000</t>
  </si>
  <si>
    <t>Tenisový klub Slovanka Česká Lípa - Celý rok TK Slovanka Č. Lípa</t>
  </si>
  <si>
    <t>04802050000</t>
  </si>
  <si>
    <t>Klub mládeže stolního tenisu Liberec - Pravidelná sport.čin.dětí a mládeže klubu KMST Liberec</t>
  </si>
  <si>
    <t>04802060000</t>
  </si>
  <si>
    <t xml:space="preserve">Sportovní klub stolního tenisu Liberec - Pravidelná činnosti dětí a mládeže </t>
  </si>
  <si>
    <t>04802070000</t>
  </si>
  <si>
    <t>TJ SLOVAN VESEC, Liberec - Celoroční činnosti TJ Slovan Vesec</t>
  </si>
  <si>
    <t>04802080000</t>
  </si>
  <si>
    <t>FC Nový Bor o.s. - Celoroční činnosti FC Nový Bor o.s.</t>
  </si>
  <si>
    <t>04802090000</t>
  </si>
  <si>
    <t>TJ Sokol Paseky nad Jizerou - Celoroční činnosti TJ. Sokol Paseky nad Jizerou</t>
  </si>
  <si>
    <t>04802100000</t>
  </si>
  <si>
    <t xml:space="preserve">Sportovní klub OK Jiskra Nový Bor - Pravidelná sport.činnost dětí a mládeže v OK Jiskra Nový Bor </t>
  </si>
  <si>
    <t>04802110000</t>
  </si>
  <si>
    <t>FK-Cvikov - Nákup hliníkových fotbalových branek pro mládež</t>
  </si>
  <si>
    <t>04802120000</t>
  </si>
  <si>
    <t>TJ Desná - Zlepšení podmínek pro sportování mládeže v TJ Desná</t>
  </si>
  <si>
    <t>04802130000</t>
  </si>
  <si>
    <t>Tělovýchovná jednota Sokol Horní Branná - Celoroční činnost TJ Sokol Horní Branná</t>
  </si>
  <si>
    <t>04802140000</t>
  </si>
  <si>
    <t>Novoborské mažoretky o. s. , Nový Bor- Celoroční činnost souboru mažoretek</t>
  </si>
  <si>
    <t>04802150000</t>
  </si>
  <si>
    <t>SPORTOVNÍ KLUB NOVÝ BOR - Celoroční činnost SK Nový Bor</t>
  </si>
  <si>
    <t>04802160000</t>
  </si>
  <si>
    <t>Český krkonošský spolek SKI Jilemnice o.s. - Celoroční činnost ČKS SKI Jilemnice</t>
  </si>
  <si>
    <t>04802170000</t>
  </si>
  <si>
    <t>Tělovýchovná jednota Semily - Celoroční činnost oddílů mládeže TJ Semily</t>
  </si>
  <si>
    <t>04802180000</t>
  </si>
  <si>
    <t>Vem Camará Capoeira Jablonec n/N o.s. - Celoroční činnost Vem Camará Capoeira Jablonec n/N o.s.</t>
  </si>
  <si>
    <t>04802190000</t>
  </si>
  <si>
    <t>OK JILEMNICE - Celoroční činnost dětí a mládeže v orientačním běhu v OK JILEMNICE</t>
  </si>
  <si>
    <t>04802200000</t>
  </si>
  <si>
    <t>Tělovýchovně sportovní club Turnov, o.s. - Celoroční činnost oddílů</t>
  </si>
  <si>
    <t>04802210000</t>
  </si>
  <si>
    <t>Sport Aerobic Liberec o.s. - Zkvalitnění trénin.podmínek dětí a mládeže ve Sport Aerobic Liberec</t>
  </si>
  <si>
    <t>04802220000</t>
  </si>
  <si>
    <t>AC SYNER Turnov - Celoroční činnost mládeže AC SYNER Turnov</t>
  </si>
  <si>
    <t>04802230000</t>
  </si>
  <si>
    <t xml:space="preserve">TJ Delfín Jablonec n/N- Materiálové vybavení mládeže v oddílech kanoistiky, jachtingu, vodní turistiky </t>
  </si>
  <si>
    <t>04802240000</t>
  </si>
  <si>
    <t>Jiskra Raspenava o.s. - Celoroční sportovní činnost JISKRA RASPENAVA o.s.</t>
  </si>
  <si>
    <t>04802250000</t>
  </si>
  <si>
    <t>FBC Lomnice n. P. - Celoroční činnost FBC Lomnice n.P. -od náboru po soustředění.</t>
  </si>
  <si>
    <t>04802260000</t>
  </si>
  <si>
    <t>SKP KORNSPITZ Jablonec z.s. - Sportovní činnost dětí a mládeže</t>
  </si>
  <si>
    <t>04802270000</t>
  </si>
  <si>
    <t>TJ DUKLA Liberec, občanské sdružení - Podpora celoroční sport.činnosti mlád.při TJ DUKLA Liberec</t>
  </si>
  <si>
    <t>04802280000</t>
  </si>
  <si>
    <t>Patriots Liberec - Celoroční činnost Patriots Liberec</t>
  </si>
  <si>
    <t>04802290000</t>
  </si>
  <si>
    <t>SPORT RELAX, Česká Lípa - Činností k úspěchům</t>
  </si>
  <si>
    <t>04802300000</t>
  </si>
  <si>
    <t>HC Frýdlant - Činnost oddílu ledního hokeje HC Frýdlant</t>
  </si>
  <si>
    <t>04802310000</t>
  </si>
  <si>
    <t>TJ SOKOL Ruprechtice, Liberec - Činnost dětí a mládeže 2015</t>
  </si>
  <si>
    <t>04802320000</t>
  </si>
  <si>
    <t>TJ Jiskra Josefův Důl - Zintenzivnění činnosti mládeže lyžařského a fotbalového oddílu</t>
  </si>
  <si>
    <t>04802330000</t>
  </si>
  <si>
    <t>Badmintonový klub TU v Liberci - Celoroční činnost Badmintonového klubu TU v Liberci</t>
  </si>
  <si>
    <t>04802340000</t>
  </si>
  <si>
    <t>TJ JO NISA JABLONEC NAD NISOU, o.s. - Celoroční činnost TJ JO NISA</t>
  </si>
  <si>
    <t>04802350000</t>
  </si>
  <si>
    <t>TJ Elektro-Praga, o.s., Jablonec n/N - Celor.činnost mlad.házenkářů v TJ Elektro-Praga, Jablonec n.N.</t>
  </si>
  <si>
    <t>04802360000</t>
  </si>
  <si>
    <t>TJ SOKOL Liberec 3-Františkov-Celoroční činnost TJ Sokol Liberec 3-Františkov (všestrannost)</t>
  </si>
  <si>
    <t>04802370000</t>
  </si>
  <si>
    <t>FK HEJNICE - Celoroční činnost FK HEJNICE</t>
  </si>
  <si>
    <t>04802380000</t>
  </si>
  <si>
    <t>TJ Spartak Smržovka - Podpora sportovní činnosti dětí a mládeže v TJ Spartak Smržovka</t>
  </si>
  <si>
    <t>04802390000</t>
  </si>
  <si>
    <t xml:space="preserve">TJ Fotbalový klub ŽBS Železný Brod - Sportovní činnost mládeže </t>
  </si>
  <si>
    <t>04802400000</t>
  </si>
  <si>
    <t>TJ Sokol Jablonec nad Jizerou - Celoroční činnost TJ Sokol Jablonec nad Jizerou</t>
  </si>
  <si>
    <t>04802410000</t>
  </si>
  <si>
    <t>TJ Jilemnice - Celoroční činnost Tělovýchovné jednoty Jilemnice</t>
  </si>
  <si>
    <t>04802420000</t>
  </si>
  <si>
    <t>Athletic Club Česká Lípa - Celoroční činnost AC Česká Lípa</t>
  </si>
  <si>
    <t>04802430000</t>
  </si>
  <si>
    <t>TJ Start Liberec - Rozvoj, údržba a zlepšování podmínek tenisového areálu TJ Start Liberec</t>
  </si>
  <si>
    <t>04802440000</t>
  </si>
  <si>
    <t>TJ Saně Smržovka z.s. - Podpora trénikové činnosti mládeže</t>
  </si>
  <si>
    <t>04802450000</t>
  </si>
  <si>
    <t>TJ LOKOMOTIVA Liberec I, občanské sdružení - Celoroční činnost mládež.družstev TJ Lokomotiva</t>
  </si>
  <si>
    <t>04802460000</t>
  </si>
  <si>
    <t xml:space="preserve">TJ Jiskra Višňová - Celoroční sportovní činnost dětí a mládeže ve fotbalovém klubu TJ Jiskra Višňová </t>
  </si>
  <si>
    <t>04802470000</t>
  </si>
  <si>
    <t>Sportovní klub moderní gymnastiky Liberec - Celoroční činnost SK moderní gymnastiky Liberec</t>
  </si>
  <si>
    <t>04802480000</t>
  </si>
  <si>
    <t>TJ Spartak Rokytnice nad Jizerou, o.s.  - Celoroční činnost TJ Spartak</t>
  </si>
  <si>
    <t>04802490000</t>
  </si>
  <si>
    <t>FK Jiskra Mšeno-Jablonec n.N. - Celoroční činnost FK Jiskra Mšeno-Jablonec n.N.</t>
  </si>
  <si>
    <t>04802500000</t>
  </si>
  <si>
    <t>Vem Camará Capoeira Liberec o.s. - Celoroční činnost Vem Camará Capoeira Libereco.s.</t>
  </si>
  <si>
    <t>04802510000</t>
  </si>
  <si>
    <t>TJ Spartak Chrastava - Celoroční činnost TJ Spartaku Chrastava</t>
  </si>
  <si>
    <t>04802520000</t>
  </si>
  <si>
    <t>Atletický klub AC Slovan Liberec, o.s. - Celoroční čínnost atletického klubu AC Slovan Liberec</t>
  </si>
  <si>
    <t>04802530000</t>
  </si>
  <si>
    <t>Hokejový klub Česká Lípa - Celoroční činnost HC ČESKÁ LÍPA o.s.</t>
  </si>
  <si>
    <t>04802540000</t>
  </si>
  <si>
    <t>AC Jablonec nad Nisou, o.s. - Celoroční činnost atletického klubu - AC Jablonec nad Nisou, o. s.</t>
  </si>
  <si>
    <t>04802550000</t>
  </si>
  <si>
    <t>Klub biatlonu Jilemnice, z.s. - Celoroční činnost Klubu biatlonu Jilemnice, z.s.</t>
  </si>
  <si>
    <t>04802560000</t>
  </si>
  <si>
    <t>Sportovní plavecký klub Liberec - Celoroční tréninková činnost dětí a mládeže SPKLi</t>
  </si>
  <si>
    <t>04802570000</t>
  </si>
  <si>
    <t>TJ Sokol Martinice - Zajištění činnosti fotbalové mládeže v TJ Sokol Martinice</t>
  </si>
  <si>
    <t>04802580000</t>
  </si>
  <si>
    <t>AQUA KLUB Liberec - Celoroční činnost</t>
  </si>
  <si>
    <t>04802590000</t>
  </si>
  <si>
    <t>Orientační klub Chrastava - Podpora tréninkové a závodní činnosti mládeže OK Chrastava</t>
  </si>
  <si>
    <t>04802600000</t>
  </si>
  <si>
    <t>TJ Lokomotiva Česká Lípa, o.s.  - Celoroční činnost dětí a mládeže v oddílech TJ Lokomotiva Česká Lípa</t>
  </si>
  <si>
    <t>04802610000</t>
  </si>
  <si>
    <t>Tělocvičná jednota Sokol Chotyně - FK Chotyně 2012 - starší a mladší žáci</t>
  </si>
  <si>
    <t>04802620000</t>
  </si>
  <si>
    <t>Slavia Liberec orienteering - Celoroční činnost dětí a mládeže SK Slavia Liberec orienteering</t>
  </si>
  <si>
    <t>04802630000</t>
  </si>
  <si>
    <t>Sportovní klub JEŠTĚD,Liberec - Celoroční činnost Sportovního klubu JEŠTĚD</t>
  </si>
  <si>
    <t>04802640000</t>
  </si>
  <si>
    <t>Gymnastika Liberec, z.s. - PRUŽNÁ GYMNASTICKÁ PODLAHA - PROSTNÁ</t>
  </si>
  <si>
    <t>04802650000</t>
  </si>
  <si>
    <t>A-STYL o.s., Liberec - Celoroční sportovní činnost A-STYL Centra</t>
  </si>
  <si>
    <t>04802660000</t>
  </si>
  <si>
    <t>Gryf z.s., Liberec - Celoroční činnost Gryf z.s.</t>
  </si>
  <si>
    <t>04802670000</t>
  </si>
  <si>
    <t>Judo klub Jablonec nad Nisou, z.s. - Celoroční činnosti judo klubu</t>
  </si>
  <si>
    <t>04802680000</t>
  </si>
  <si>
    <t>TJ LIAZ Jablonec nad Nisou, o.s. - Celoroční činnost dětí a mládeže atletického oddílu TJ LIAZ Jablonec n.N.</t>
  </si>
  <si>
    <t>04802690000</t>
  </si>
  <si>
    <t>LIBEREC HANDBALL - Celoroční činnost sportovního klubu Liberec Handball</t>
  </si>
  <si>
    <t>04802700000</t>
  </si>
  <si>
    <t>Tělovýchovná jednota SLAVIA Liberec - Celoroční činnost TJ Slavia Liberec</t>
  </si>
  <si>
    <t>04802710000</t>
  </si>
  <si>
    <t>Tělovýchovná jednota Jiskra Nový Bor, o.s. - Celoroční činnost mládežnických družstev TJ Jiskra Nový Bor</t>
  </si>
  <si>
    <t>04802720000</t>
  </si>
  <si>
    <t>Floorball Club Česká Lípa z.s. - Celoroční činnost sport.výchovy ve spolku Floorball Club Česká Lípa</t>
  </si>
  <si>
    <t>04802730000</t>
  </si>
  <si>
    <t>Baseball Club Blesk Jablonec nad Nisou  - Celoroční činnost Baseball Clubu Blesk Jablonec n/N</t>
  </si>
  <si>
    <t>04802740000</t>
  </si>
  <si>
    <t>Lyžařský sportovní klub Lomnice nad Popelkou - Celoroční činnost LSK Lomnice</t>
  </si>
  <si>
    <t>04802750000</t>
  </si>
  <si>
    <t>Sportovní klub Studenec - Celoroční činnost sportovních oddílů SK Studenec</t>
  </si>
  <si>
    <t>04802760000</t>
  </si>
  <si>
    <t>Tělovýchovná jednota Sokol Rozstání o.s. - Celoroční činnost TJ Sokol Rozstání o.s.</t>
  </si>
  <si>
    <t>04802770000</t>
  </si>
  <si>
    <t>Sportovní klub NIKÉ Jilemnice - PLAVEME CELÝ ROK</t>
  </si>
  <si>
    <t>04802780000</t>
  </si>
  <si>
    <t>TJ Stadion Nový Bor - Celoroční činnost TJ Stadion Nový Bor</t>
  </si>
  <si>
    <t>04802790000</t>
  </si>
  <si>
    <t>MMA Liberec o.s. - Celoroční činnost MMA Liberec o.s.</t>
  </si>
  <si>
    <t>04802800000</t>
  </si>
  <si>
    <t>FC Lomnice nad Popelkou - Pravidelná sportovní činnost dětí a mládeže.</t>
  </si>
  <si>
    <t>04802810000</t>
  </si>
  <si>
    <t>Sbor dobrovolných hasičů Semily I. - Sportovní vybavení SDH Semily 1</t>
  </si>
  <si>
    <t>04802820000</t>
  </si>
  <si>
    <t>TJ Sokol Nová Ves nad Popelkou, z.s. - Celoroční činnost oddílu stolního tenisu</t>
  </si>
  <si>
    <t>04802830000</t>
  </si>
  <si>
    <t>Sportovní klub Hodkovice n/M o.s. - Celoroční činnost Sportovního klubu Hodkovice n/M</t>
  </si>
  <si>
    <t>04802840000</t>
  </si>
  <si>
    <t>Hokejový klub Lomnice nad Popelkou - Celoroční činnost Hokejové klubu Lomnice n/P</t>
  </si>
  <si>
    <t>04802850000</t>
  </si>
  <si>
    <t>TJ Doksy - Zlepšení podmínek sportovní přípravy mládeže TJ Doksy</t>
  </si>
  <si>
    <t>04802860000</t>
  </si>
  <si>
    <t>Tenisový klub Frýdlant o.s. - Celoroční činnost mládeže Tenisového klubu Frýdlant</t>
  </si>
  <si>
    <t>04802870000</t>
  </si>
  <si>
    <t>TJ Slovan Hrádek nad Nisou  - Celoroční činnost - TJ Slovan Hrádek nad Nisou</t>
  </si>
  <si>
    <t>04802880000</t>
  </si>
  <si>
    <t>TJ Sokol Rovensko pod Troskami - Podpora sportovní činnosti dětí v TJ Sokol Rovensko p/T</t>
  </si>
  <si>
    <t>04802890000</t>
  </si>
  <si>
    <t>TJ Bižuterie, o.s., Jablonec n/N - Pravidelná sportovní činnost dětí a mládeže v oddílu moderní gymnastiky.</t>
  </si>
  <si>
    <t>04802900000</t>
  </si>
  <si>
    <t>Shotokan Sport Centrum Česká Lípa - Celoroční činnost Shotokan Sport Centrum Česká Lípa</t>
  </si>
  <si>
    <t>04802910000</t>
  </si>
  <si>
    <t>FBC Panthers Liberec, z.s. - Celoroční činnost mládeže v klubu FBC Panthers Liberec</t>
  </si>
  <si>
    <t>04802920000</t>
  </si>
  <si>
    <t>Vysokoškolský sportovní klub Slavia TU Liberec o.s. - Celor.činnost oddílu volejbalu mládeže - dívky</t>
  </si>
  <si>
    <t>04802930000</t>
  </si>
  <si>
    <t>Ski klub Jablonec nad Nisou o.s. - Celor.činnost žákov.a dorosten. družstev Ski klubu Jablonec n/N</t>
  </si>
  <si>
    <t>04802940000</t>
  </si>
  <si>
    <t>"kulturní ŠUM", Česká Lípa - Celoroční činnost mažoretky Rytmic Česká Lípa</t>
  </si>
  <si>
    <t>04802950000</t>
  </si>
  <si>
    <t>Občanské sdružení Fit Studio Aerobiku J.Boučkové, Železný Brod-Celor.činn.projektuDěti na startu FSA J.Boučkové</t>
  </si>
  <si>
    <t>04802960000</t>
  </si>
  <si>
    <t>Tělocvičná jednota Sokol Bozkov - Celoroční činnost TJ Sokol Bozkov</t>
  </si>
  <si>
    <t>04802970000</t>
  </si>
  <si>
    <t>Basketbalový klub Kondoři Liberec - Celoroční činnost Basketbalového klubu Kondoři Liberec</t>
  </si>
  <si>
    <t>04802980000</t>
  </si>
  <si>
    <t>1. FbK Jablonec n./N. - Celoroční činnost mládežnických kategorií 1. FbK Jablonec nad Nisou</t>
  </si>
  <si>
    <t>04802990000</t>
  </si>
  <si>
    <t>TJ Turnov, o.s. - Podpora sportovní činnosti dětí a mládeže sportovních oddílů TJ Turnov</t>
  </si>
  <si>
    <t>04803000000</t>
  </si>
  <si>
    <t>ČLTK Bižuterie JABLONEC n.N. - Celoroční činnost ČLTK Bižuterie JABLONEC n.N.</t>
  </si>
  <si>
    <t>Příloha č.2 - tab. ZR-RO č. 316/15</t>
  </si>
  <si>
    <t>SPŠ technická, Jablonec n/N., Belgická 4852,p.o.-Oprava osobního výtahu – havarijní stav</t>
  </si>
  <si>
    <t xml:space="preserve">ZŠ a mš logopedická, Liberec, E.Krásnohorské 921,p.o.-Oprava – výměna povrchu venkovního hřiště </t>
  </si>
  <si>
    <t xml:space="preserve">Dětský domov, Jablonec n/N., Pasecká 20,p.o.-Náklady spojené s pořízením nové bytové jednotky </t>
  </si>
  <si>
    <t>Zdrojová část rozpočtu LK 2015</t>
  </si>
  <si>
    <t>Příloha č.3 - tab. ZR-RO č. 316/15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</si>
  <si>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</si>
  <si>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</si>
  <si>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</si>
  <si>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</si>
  <si>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</si>
  <si>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</si>
  <si>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</si>
  <si>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</si>
  <si>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</si>
  <si>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</si>
  <si>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</si>
  <si>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</si>
  <si>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</si>
  <si>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</si>
  <si>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</si>
  <si>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</si>
  <si>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</si>
  <si>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</si>
  <si>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</si>
  <si>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</si>
  <si>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</si>
  <si>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</si>
  <si>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</si>
  <si>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</si>
  <si>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</si>
  <si>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</si>
  <si>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</si>
  <si>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</si>
  <si>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</si>
  <si>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</si>
  <si>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</si>
  <si>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</si>
  <si>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</si>
  <si>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</si>
  <si>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</si>
  <si>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</si>
  <si>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</si>
  <si>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</si>
  <si>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</si>
  <si>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</si>
  <si>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</si>
  <si>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</si>
  <si>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</si>
  <si>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</si>
  <si>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</si>
  <si>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</si>
  <si>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</si>
  <si>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</si>
  <si>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</si>
  <si>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</si>
  <si>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</si>
  <si>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</si>
  <si>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</si>
  <si>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</si>
  <si>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</si>
  <si>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</si>
  <si>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</si>
  <si>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</si>
  <si>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04803301442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</si>
</sst>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#,##0.0000"/>
    <numFmt numFmtId="167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indexed="18"/>
      <name val="Arial"/>
      <family val="2"/>
      <charset val="238"/>
    </font>
    <font>
      <b/>
      <sz val="8"/>
      <color indexed="18"/>
      <name val="Arial CE"/>
      <charset val="238"/>
    </font>
    <font>
      <b/>
      <sz val="8"/>
      <color rgb="FF0070C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sz val="8"/>
      <color indexed="10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rgb="FF0000FF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rgb="FF0101B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43">
    <xf numFmtId="0" fontId="0" fillId="0" borderId="0" xfId="0"/>
    <xf numFmtId="0" fontId="1" fillId="0" borderId="0" xfId="1" applyFill="1"/>
    <xf numFmtId="4" fontId="1" fillId="0" borderId="0" xfId="1" applyNumberFormat="1" applyFill="1"/>
    <xf numFmtId="0" fontId="4" fillId="0" borderId="0" xfId="1" applyFont="1" applyFill="1"/>
    <xf numFmtId="0" fontId="4" fillId="0" borderId="0" xfId="0" applyFont="1" applyFill="1"/>
    <xf numFmtId="0" fontId="6" fillId="0" borderId="0" xfId="0" applyFont="1" applyFill="1"/>
    <xf numFmtId="0" fontId="2" fillId="0" borderId="0" xfId="3"/>
    <xf numFmtId="0" fontId="1" fillId="0" borderId="0" xfId="4"/>
    <xf numFmtId="0" fontId="3" fillId="0" borderId="0" xfId="2" applyFont="1" applyAlignment="1">
      <alignment horizontal="right"/>
    </xf>
    <xf numFmtId="0" fontId="0" fillId="0" borderId="0" xfId="1" applyFont="1" applyFill="1"/>
    <xf numFmtId="0" fontId="8" fillId="0" borderId="0" xfId="1" applyFont="1" applyFill="1"/>
    <xf numFmtId="0" fontId="7" fillId="0" borderId="0" xfId="5" applyFont="1" applyFill="1" applyAlignment="1">
      <alignment horizontal="center"/>
    </xf>
    <xf numFmtId="0" fontId="1" fillId="0" borderId="0" xfId="5" applyFont="1" applyFill="1" applyAlignment="1">
      <alignment horizontal="center"/>
    </xf>
    <xf numFmtId="0" fontId="9" fillId="0" borderId="0" xfId="1" applyFont="1" applyFill="1"/>
    <xf numFmtId="0" fontId="4" fillId="0" borderId="0" xfId="6" applyFont="1" applyFill="1"/>
    <xf numFmtId="0" fontId="7" fillId="0" borderId="0" xfId="4" applyFont="1" applyFill="1" applyAlignment="1">
      <alignment horizontal="center"/>
    </xf>
    <xf numFmtId="0" fontId="0" fillId="0" borderId="0" xfId="0" applyFill="1"/>
    <xf numFmtId="0" fontId="10" fillId="0" borderId="0" xfId="4" applyFont="1" applyFill="1" applyAlignment="1">
      <alignment horizontal="center"/>
    </xf>
    <xf numFmtId="0" fontId="10" fillId="0" borderId="7" xfId="6" applyFont="1" applyFill="1" applyBorder="1" applyAlignment="1">
      <alignment horizontal="center" vertical="center"/>
    </xf>
    <xf numFmtId="165" fontId="4" fillId="0" borderId="0" xfId="0" applyNumberFormat="1" applyFont="1" applyFill="1"/>
    <xf numFmtId="0" fontId="4" fillId="0" borderId="19" xfId="7" applyFont="1" applyFill="1" applyBorder="1" applyAlignment="1">
      <alignment horizontal="center" vertical="center"/>
    </xf>
    <xf numFmtId="0" fontId="4" fillId="0" borderId="17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4" fillId="0" borderId="20" xfId="7" applyFont="1" applyFill="1" applyBorder="1" applyAlignment="1">
      <alignment horizontal="center" vertical="center"/>
    </xf>
    <xf numFmtId="0" fontId="4" fillId="0" borderId="24" xfId="7" applyFont="1" applyFill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/>
    </xf>
    <xf numFmtId="49" fontId="4" fillId="0" borderId="0" xfId="7" applyNumberFormat="1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 vertical="center"/>
    </xf>
    <xf numFmtId="0" fontId="3" fillId="0" borderId="0" xfId="8" applyFont="1" applyFill="1" applyBorder="1"/>
    <xf numFmtId="4" fontId="4" fillId="0" borderId="0" xfId="7" applyNumberFormat="1" applyFont="1" applyFill="1" applyBorder="1"/>
    <xf numFmtId="164" fontId="4" fillId="0" borderId="0" xfId="7" applyNumberFormat="1" applyFont="1" applyFill="1" applyBorder="1"/>
    <xf numFmtId="165" fontId="4" fillId="0" borderId="0" xfId="1" applyNumberFormat="1" applyFont="1" applyFill="1"/>
    <xf numFmtId="0" fontId="4" fillId="2" borderId="0" xfId="1" applyFont="1" applyFill="1"/>
    <xf numFmtId="0" fontId="4" fillId="0" borderId="0" xfId="1" applyFont="1" applyFill="1" applyAlignment="1">
      <alignment horizontal="right"/>
    </xf>
    <xf numFmtId="0" fontId="0" fillId="0" borderId="0" xfId="0" applyFont="1" applyFill="1" applyBorder="1" applyAlignment="1">
      <alignment horizontal="left"/>
    </xf>
    <xf numFmtId="0" fontId="10" fillId="0" borderId="0" xfId="7" applyFont="1" applyFill="1" applyBorder="1" applyAlignment="1">
      <alignment horizontal="center"/>
    </xf>
    <xf numFmtId="49" fontId="10" fillId="0" borderId="0" xfId="7" applyNumberFormat="1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1" applyFill="1" applyBorder="1"/>
    <xf numFmtId="0" fontId="4" fillId="0" borderId="0" xfId="1" applyFont="1" applyFill="1" applyBorder="1"/>
    <xf numFmtId="0" fontId="10" fillId="0" borderId="0" xfId="6" applyFont="1" applyFill="1" applyBorder="1" applyAlignment="1">
      <alignment vertical="center"/>
    </xf>
    <xf numFmtId="0" fontId="1" fillId="0" borderId="0" xfId="7" applyFill="1"/>
    <xf numFmtId="4" fontId="1" fillId="0" borderId="0" xfId="7" applyNumberFormat="1" applyFill="1"/>
    <xf numFmtId="0" fontId="10" fillId="0" borderId="0" xfId="7" applyFont="1" applyFill="1" applyAlignment="1">
      <alignment horizontal="center"/>
    </xf>
    <xf numFmtId="0" fontId="0" fillId="0" borderId="0" xfId="1" applyFont="1" applyFill="1" applyBorder="1"/>
    <xf numFmtId="0" fontId="11" fillId="0" borderId="1" xfId="7" applyFont="1" applyFill="1" applyBorder="1" applyAlignment="1">
      <alignment horizontal="center" vertical="center"/>
    </xf>
    <xf numFmtId="0" fontId="20" fillId="0" borderId="5" xfId="9" applyFont="1" applyFill="1" applyBorder="1" applyAlignment="1">
      <alignment horizontal="center" vertical="center"/>
    </xf>
    <xf numFmtId="0" fontId="20" fillId="0" borderId="6" xfId="9" applyFont="1" applyFill="1" applyBorder="1" applyAlignment="1">
      <alignment horizontal="center" vertical="center"/>
    </xf>
    <xf numFmtId="0" fontId="11" fillId="0" borderId="5" xfId="7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wrapText="1"/>
    </xf>
    <xf numFmtId="0" fontId="10" fillId="0" borderId="8" xfId="1" applyFont="1" applyFill="1" applyBorder="1" applyAlignment="1">
      <alignment horizontal="center" vertical="center" wrapText="1"/>
    </xf>
    <xf numFmtId="0" fontId="11" fillId="0" borderId="48" xfId="7" applyFont="1" applyFill="1" applyBorder="1" applyAlignment="1">
      <alignment horizontal="center" vertical="center"/>
    </xf>
    <xf numFmtId="0" fontId="11" fillId="0" borderId="9" xfId="7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horizontal="left" vertical="center"/>
    </xf>
    <xf numFmtId="4" fontId="11" fillId="0" borderId="8" xfId="7" applyNumberFormat="1" applyFont="1" applyFill="1" applyBorder="1" applyAlignment="1">
      <alignment horizontal="right"/>
    </xf>
    <xf numFmtId="4" fontId="10" fillId="0" borderId="8" xfId="7" applyNumberFormat="1" applyFont="1" applyFill="1" applyBorder="1" applyAlignment="1">
      <alignment horizontal="right"/>
    </xf>
    <xf numFmtId="4" fontId="10" fillId="0" borderId="44" xfId="1" applyNumberFormat="1" applyFont="1" applyFill="1" applyBorder="1" applyAlignment="1"/>
    <xf numFmtId="164" fontId="10" fillId="0" borderId="44" xfId="1" applyNumberFormat="1" applyFont="1" applyFill="1" applyBorder="1" applyAlignment="1"/>
    <xf numFmtId="164" fontId="10" fillId="0" borderId="44" xfId="1" applyNumberFormat="1" applyFont="1" applyFill="1" applyBorder="1"/>
    <xf numFmtId="164" fontId="10" fillId="0" borderId="45" xfId="1" applyNumberFormat="1" applyFont="1" applyFill="1" applyBorder="1"/>
    <xf numFmtId="0" fontId="4" fillId="0" borderId="50" xfId="6" applyFont="1" applyFill="1" applyBorder="1" applyAlignment="1">
      <alignment horizontal="left" vertical="center" wrapText="1"/>
    </xf>
    <xf numFmtId="0" fontId="21" fillId="0" borderId="48" xfId="7" applyFont="1" applyFill="1" applyBorder="1" applyAlignment="1">
      <alignment horizontal="center" vertical="center"/>
    </xf>
    <xf numFmtId="0" fontId="22" fillId="0" borderId="3" xfId="9" applyFont="1" applyFill="1" applyBorder="1" applyAlignment="1">
      <alignment horizontal="center" vertical="center"/>
    </xf>
    <xf numFmtId="0" fontId="21" fillId="0" borderId="6" xfId="7" applyFont="1" applyFill="1" applyBorder="1" applyAlignment="1">
      <alignment horizontal="center" vertical="center"/>
    </xf>
    <xf numFmtId="0" fontId="21" fillId="0" borderId="2" xfId="7" applyFont="1" applyFill="1" applyBorder="1" applyAlignment="1">
      <alignment horizontal="center" vertical="center"/>
    </xf>
    <xf numFmtId="0" fontId="21" fillId="0" borderId="2" xfId="7" applyFont="1" applyFill="1" applyBorder="1" applyAlignment="1">
      <alignment vertical="center"/>
    </xf>
    <xf numFmtId="4" fontId="21" fillId="0" borderId="8" xfId="7" applyNumberFormat="1" applyFont="1" applyFill="1" applyBorder="1" applyAlignment="1">
      <alignment horizontal="right"/>
    </xf>
    <xf numFmtId="4" fontId="21" fillId="0" borderId="8" xfId="1" applyNumberFormat="1" applyFont="1" applyFill="1" applyBorder="1" applyAlignment="1"/>
    <xf numFmtId="164" fontId="21" fillId="0" borderId="8" xfId="1" applyNumberFormat="1" applyFont="1" applyFill="1" applyBorder="1" applyAlignment="1"/>
    <xf numFmtId="164" fontId="21" fillId="0" borderId="8" xfId="1" applyNumberFormat="1" applyFont="1" applyFill="1" applyBorder="1"/>
    <xf numFmtId="0" fontId="10" fillId="0" borderId="1" xfId="7" applyFont="1" applyFill="1" applyBorder="1" applyAlignment="1">
      <alignment horizontal="center" vertical="center"/>
    </xf>
    <xf numFmtId="49" fontId="10" fillId="0" borderId="51" xfId="7" applyNumberFormat="1" applyFont="1" applyFill="1" applyBorder="1" applyAlignment="1">
      <alignment horizontal="center" vertical="center"/>
    </xf>
    <xf numFmtId="0" fontId="10" fillId="0" borderId="4" xfId="7" applyFont="1" applyFill="1" applyBorder="1" applyAlignment="1">
      <alignment horizontal="center" vertical="center"/>
    </xf>
    <xf numFmtId="0" fontId="10" fillId="0" borderId="5" xfId="7" applyFont="1" applyFill="1" applyBorder="1" applyAlignment="1">
      <alignment horizontal="center" vertical="center"/>
    </xf>
    <xf numFmtId="0" fontId="10" fillId="0" borderId="5" xfId="7" applyFont="1" applyFill="1" applyBorder="1" applyAlignment="1">
      <alignment vertical="center" wrapText="1"/>
    </xf>
    <xf numFmtId="4" fontId="10" fillId="0" borderId="45" xfId="7" applyNumberFormat="1" applyFont="1" applyFill="1" applyBorder="1" applyAlignment="1">
      <alignment horizontal="right"/>
    </xf>
    <xf numFmtId="4" fontId="10" fillId="0" borderId="45" xfId="1" applyNumberFormat="1" applyFont="1" applyFill="1" applyBorder="1" applyAlignment="1"/>
    <xf numFmtId="164" fontId="10" fillId="0" borderId="45" xfId="1" applyNumberFormat="1" applyFont="1" applyFill="1" applyBorder="1" applyAlignment="1"/>
    <xf numFmtId="164" fontId="10" fillId="0" borderId="32" xfId="1" applyNumberFormat="1" applyFont="1" applyFill="1" applyBorder="1"/>
    <xf numFmtId="49" fontId="4" fillId="0" borderId="25" xfId="7" applyNumberFormat="1" applyFont="1" applyFill="1" applyBorder="1" applyAlignment="1">
      <alignment horizontal="center" vertical="center"/>
    </xf>
    <xf numFmtId="49" fontId="4" fillId="0" borderId="20" xfId="10" applyNumberFormat="1" applyFont="1" applyFill="1" applyBorder="1" applyAlignment="1">
      <alignment horizontal="center" wrapText="1"/>
    </xf>
    <xf numFmtId="0" fontId="4" fillId="0" borderId="24" xfId="10" applyFont="1" applyFill="1" applyBorder="1" applyAlignment="1">
      <alignment wrapText="1"/>
    </xf>
    <xf numFmtId="4" fontId="4" fillId="0" borderId="22" xfId="7" applyNumberFormat="1" applyFont="1" applyFill="1" applyBorder="1" applyAlignment="1">
      <alignment horizontal="right"/>
    </xf>
    <xf numFmtId="4" fontId="4" fillId="0" borderId="22" xfId="1" applyNumberFormat="1" applyFont="1" applyFill="1" applyBorder="1" applyAlignment="1"/>
    <xf numFmtId="164" fontId="4" fillId="0" borderId="22" xfId="1" applyNumberFormat="1" applyFont="1" applyFill="1" applyBorder="1" applyAlignment="1"/>
    <xf numFmtId="164" fontId="4" fillId="0" borderId="22" xfId="1" applyNumberFormat="1" applyFont="1" applyFill="1" applyBorder="1"/>
    <xf numFmtId="0" fontId="10" fillId="0" borderId="16" xfId="7" applyFont="1" applyFill="1" applyBorder="1" applyAlignment="1">
      <alignment horizontal="center" vertical="center"/>
    </xf>
    <xf numFmtId="49" fontId="10" fillId="0" borderId="18" xfId="7" applyNumberFormat="1" applyFont="1" applyFill="1" applyBorder="1" applyAlignment="1">
      <alignment horizontal="center" vertical="center"/>
    </xf>
    <xf numFmtId="0" fontId="10" fillId="0" borderId="19" xfId="7" applyFont="1" applyFill="1" applyBorder="1" applyAlignment="1">
      <alignment horizontal="center" vertical="center"/>
    </xf>
    <xf numFmtId="0" fontId="10" fillId="0" borderId="17" xfId="7" applyFont="1" applyFill="1" applyBorder="1" applyAlignment="1">
      <alignment horizontal="center" vertical="center"/>
    </xf>
    <xf numFmtId="0" fontId="10" fillId="0" borderId="17" xfId="7" applyFont="1" applyFill="1" applyBorder="1" applyAlignment="1">
      <alignment vertical="center" wrapText="1"/>
    </xf>
    <xf numFmtId="4" fontId="10" fillId="0" borderId="32" xfId="7" applyNumberFormat="1" applyFont="1" applyFill="1" applyBorder="1" applyAlignment="1">
      <alignment horizontal="right"/>
    </xf>
    <xf numFmtId="4" fontId="10" fillId="0" borderId="32" xfId="1" applyNumberFormat="1" applyFont="1" applyFill="1" applyBorder="1" applyAlignment="1"/>
    <xf numFmtId="164" fontId="10" fillId="0" borderId="32" xfId="1" applyNumberFormat="1" applyFont="1" applyFill="1" applyBorder="1" applyAlignment="1"/>
    <xf numFmtId="164" fontId="10" fillId="0" borderId="22" xfId="1" applyNumberFormat="1" applyFont="1" applyFill="1" applyBorder="1"/>
    <xf numFmtId="0" fontId="23" fillId="0" borderId="23" xfId="7" applyFont="1" applyFill="1" applyBorder="1" applyAlignment="1">
      <alignment horizontal="center" vertical="center"/>
    </xf>
    <xf numFmtId="49" fontId="23" fillId="0" borderId="25" xfId="7" applyNumberFormat="1" applyFont="1" applyFill="1" applyBorder="1" applyAlignment="1">
      <alignment horizontal="center" vertical="center"/>
    </xf>
    <xf numFmtId="0" fontId="23" fillId="0" borderId="20" xfId="7" applyFont="1" applyFill="1" applyBorder="1" applyAlignment="1">
      <alignment horizontal="center" vertical="center"/>
    </xf>
    <xf numFmtId="0" fontId="4" fillId="0" borderId="24" xfId="7" applyFont="1" applyFill="1" applyBorder="1" applyAlignment="1">
      <alignment vertical="center"/>
    </xf>
    <xf numFmtId="4" fontId="4" fillId="0" borderId="37" xfId="7" applyNumberFormat="1" applyFont="1" applyFill="1" applyBorder="1" applyAlignment="1">
      <alignment horizontal="right"/>
    </xf>
    <xf numFmtId="0" fontId="10" fillId="0" borderId="23" xfId="7" applyFont="1" applyFill="1" applyBorder="1" applyAlignment="1">
      <alignment horizontal="center" vertical="center"/>
    </xf>
    <xf numFmtId="49" fontId="10" fillId="0" borderId="25" xfId="7" applyNumberFormat="1" applyFont="1" applyFill="1" applyBorder="1" applyAlignment="1">
      <alignment horizontal="center" vertical="center"/>
    </xf>
    <xf numFmtId="0" fontId="10" fillId="0" borderId="20" xfId="7" applyFont="1" applyFill="1" applyBorder="1" applyAlignment="1">
      <alignment horizontal="center" vertical="center"/>
    </xf>
    <xf numFmtId="0" fontId="10" fillId="0" borderId="24" xfId="7" applyFont="1" applyFill="1" applyBorder="1" applyAlignment="1">
      <alignment horizontal="center" vertical="center"/>
    </xf>
    <xf numFmtId="0" fontId="10" fillId="0" borderId="24" xfId="7" applyFont="1" applyFill="1" applyBorder="1" applyAlignment="1">
      <alignment vertical="center" wrapText="1"/>
    </xf>
    <xf numFmtId="4" fontId="4" fillId="0" borderId="32" xfId="7" applyNumberFormat="1" applyFont="1" applyFill="1" applyBorder="1" applyAlignment="1">
      <alignment horizontal="right"/>
    </xf>
    <xf numFmtId="0" fontId="4" fillId="0" borderId="34" xfId="7" applyFont="1" applyFill="1" applyBorder="1" applyAlignment="1">
      <alignment horizontal="center" vertical="center"/>
    </xf>
    <xf numFmtId="0" fontId="4" fillId="0" borderId="34" xfId="7" applyFont="1" applyFill="1" applyBorder="1" applyAlignment="1">
      <alignment vertical="center"/>
    </xf>
    <xf numFmtId="0" fontId="4" fillId="0" borderId="24" xfId="7" applyFont="1" applyFill="1" applyBorder="1" applyAlignment="1">
      <alignment vertical="center" wrapText="1"/>
    </xf>
    <xf numFmtId="4" fontId="10" fillId="0" borderId="22" xfId="7" applyNumberFormat="1" applyFont="1" applyFill="1" applyBorder="1" applyAlignment="1">
      <alignment horizontal="right"/>
    </xf>
    <xf numFmtId="4" fontId="10" fillId="0" borderId="22" xfId="1" applyNumberFormat="1" applyFont="1" applyFill="1" applyBorder="1" applyAlignment="1"/>
    <xf numFmtId="164" fontId="10" fillId="0" borderId="22" xfId="1" applyNumberFormat="1" applyFont="1" applyFill="1" applyBorder="1" applyAlignment="1"/>
    <xf numFmtId="0" fontId="4" fillId="0" borderId="17" xfId="7" applyFont="1" applyFill="1" applyBorder="1" applyAlignment="1">
      <alignment vertical="center"/>
    </xf>
    <xf numFmtId="0" fontId="10" fillId="0" borderId="24" xfId="7" applyFont="1" applyFill="1" applyBorder="1" applyAlignment="1">
      <alignment vertical="center"/>
    </xf>
    <xf numFmtId="0" fontId="10" fillId="0" borderId="23" xfId="7" applyFont="1" applyFill="1" applyBorder="1" applyAlignment="1">
      <alignment horizontal="center"/>
    </xf>
    <xf numFmtId="49" fontId="10" fillId="0" borderId="20" xfId="7" applyNumberFormat="1" applyFont="1" applyFill="1" applyBorder="1" applyAlignment="1">
      <alignment horizontal="center"/>
    </xf>
    <xf numFmtId="0" fontId="10" fillId="0" borderId="20" xfId="7" applyFont="1" applyFill="1" applyBorder="1" applyAlignment="1">
      <alignment horizontal="center"/>
    </xf>
    <xf numFmtId="0" fontId="10" fillId="0" borderId="24" xfId="7" applyFont="1" applyFill="1" applyBorder="1" applyAlignment="1">
      <alignment wrapText="1"/>
    </xf>
    <xf numFmtId="4" fontId="10" fillId="0" borderId="22" xfId="0" applyNumberFormat="1" applyFont="1" applyFill="1" applyBorder="1" applyAlignment="1">
      <alignment horizontal="right" wrapText="1"/>
    </xf>
    <xf numFmtId="4" fontId="10" fillId="0" borderId="22" xfId="0" applyNumberFormat="1" applyFont="1" applyFill="1" applyBorder="1" applyAlignment="1">
      <alignment horizontal="right"/>
    </xf>
    <xf numFmtId="0" fontId="23" fillId="0" borderId="23" xfId="7" applyFont="1" applyFill="1" applyBorder="1" applyAlignment="1">
      <alignment horizontal="center"/>
    </xf>
    <xf numFmtId="49" fontId="4" fillId="0" borderId="20" xfId="7" applyNumberFormat="1" applyFont="1" applyFill="1" applyBorder="1" applyAlignment="1">
      <alignment horizontal="center"/>
    </xf>
    <xf numFmtId="0" fontId="23" fillId="0" borderId="20" xfId="7" applyFont="1" applyFill="1" applyBorder="1" applyAlignment="1">
      <alignment horizontal="center"/>
    </xf>
    <xf numFmtId="0" fontId="4" fillId="0" borderId="20" xfId="7" applyFont="1" applyFill="1" applyBorder="1" applyAlignment="1">
      <alignment horizontal="center"/>
    </xf>
    <xf numFmtId="0" fontId="4" fillId="0" borderId="24" xfId="7" applyFont="1" applyFill="1" applyBorder="1" applyAlignment="1">
      <alignment wrapText="1"/>
    </xf>
    <xf numFmtId="4" fontId="4" fillId="0" borderId="22" xfId="0" applyNumberFormat="1" applyFont="1" applyFill="1" applyBorder="1" applyAlignment="1">
      <alignment horizontal="right" wrapText="1"/>
    </xf>
    <xf numFmtId="4" fontId="4" fillId="0" borderId="22" xfId="0" applyNumberFormat="1" applyFont="1" applyFill="1" applyBorder="1" applyAlignment="1">
      <alignment horizontal="right"/>
    </xf>
    <xf numFmtId="49" fontId="23" fillId="0" borderId="20" xfId="7" applyNumberFormat="1" applyFont="1" applyFill="1" applyBorder="1" applyAlignment="1">
      <alignment horizontal="center"/>
    </xf>
    <xf numFmtId="49" fontId="10" fillId="0" borderId="24" xfId="1" applyNumberFormat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vertical="center" wrapText="1"/>
    </xf>
    <xf numFmtId="0" fontId="4" fillId="0" borderId="23" xfId="1" applyFont="1" applyFill="1" applyBorder="1" applyAlignment="1">
      <alignment horizontal="center" vertical="center" wrapText="1"/>
    </xf>
    <xf numFmtId="49" fontId="4" fillId="0" borderId="24" xfId="1" applyNumberFormat="1" applyFont="1" applyFill="1" applyBorder="1" applyAlignment="1">
      <alignment horizontal="center" vertical="center" wrapText="1"/>
    </xf>
    <xf numFmtId="4" fontId="10" fillId="0" borderId="22" xfId="0" applyNumberFormat="1" applyFont="1" applyFill="1" applyBorder="1" applyAlignment="1"/>
    <xf numFmtId="0" fontId="23" fillId="0" borderId="24" xfId="7" applyFont="1" applyFill="1" applyBorder="1" applyAlignment="1">
      <alignment horizontal="center" vertical="center"/>
    </xf>
    <xf numFmtId="4" fontId="4" fillId="0" borderId="22" xfId="0" applyNumberFormat="1" applyFont="1" applyFill="1" applyBorder="1" applyAlignment="1"/>
    <xf numFmtId="0" fontId="10" fillId="0" borderId="52" xfId="1" applyFont="1" applyFill="1" applyBorder="1" applyAlignment="1">
      <alignment horizontal="center" vertical="center" wrapText="1"/>
    </xf>
    <xf numFmtId="49" fontId="10" fillId="0" borderId="20" xfId="1" applyNumberFormat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vertical="center" wrapText="1"/>
    </xf>
    <xf numFmtId="0" fontId="4" fillId="0" borderId="52" xfId="1" applyFont="1" applyFill="1" applyBorder="1" applyAlignment="1">
      <alignment horizontal="center" vertical="center" wrapText="1"/>
    </xf>
    <xf numFmtId="49" fontId="4" fillId="0" borderId="20" xfId="1" applyNumberFormat="1" applyFont="1" applyFill="1" applyBorder="1" applyAlignment="1">
      <alignment horizontal="center" vertical="center" wrapText="1"/>
    </xf>
    <xf numFmtId="0" fontId="4" fillId="0" borderId="39" xfId="7" applyFont="1" applyFill="1" applyBorder="1" applyAlignment="1">
      <alignment wrapText="1"/>
    </xf>
    <xf numFmtId="49" fontId="23" fillId="0" borderId="39" xfId="7" applyNumberFormat="1" applyFont="1" applyFill="1" applyBorder="1" applyAlignment="1">
      <alignment horizontal="center" vertical="center"/>
    </xf>
    <xf numFmtId="0" fontId="23" fillId="0" borderId="33" xfId="7" applyFont="1" applyFill="1" applyBorder="1" applyAlignment="1">
      <alignment horizontal="center" vertical="center"/>
    </xf>
    <xf numFmtId="49" fontId="23" fillId="0" borderId="35" xfId="7" applyNumberFormat="1" applyFont="1" applyFill="1" applyBorder="1" applyAlignment="1">
      <alignment horizontal="center" vertical="center"/>
    </xf>
    <xf numFmtId="0" fontId="23" fillId="0" borderId="36" xfId="7" applyFont="1" applyFill="1" applyBorder="1" applyAlignment="1">
      <alignment horizontal="center" vertical="center"/>
    </xf>
    <xf numFmtId="4" fontId="4" fillId="0" borderId="37" xfId="1" applyNumberFormat="1" applyFont="1" applyFill="1" applyBorder="1" applyAlignment="1"/>
    <xf numFmtId="0" fontId="10" fillId="0" borderId="33" xfId="7" applyFont="1" applyFill="1" applyBorder="1" applyAlignment="1">
      <alignment horizontal="center" vertical="center"/>
    </xf>
    <xf numFmtId="49" fontId="10" fillId="0" borderId="35" xfId="7" applyNumberFormat="1" applyFont="1" applyFill="1" applyBorder="1" applyAlignment="1">
      <alignment horizontal="center" vertical="center"/>
    </xf>
    <xf numFmtId="0" fontId="10" fillId="0" borderId="36" xfId="7" applyFont="1" applyFill="1" applyBorder="1" applyAlignment="1">
      <alignment horizontal="center" vertical="center"/>
    </xf>
    <xf numFmtId="0" fontId="10" fillId="0" borderId="34" xfId="7" applyFont="1" applyFill="1" applyBorder="1" applyAlignment="1">
      <alignment horizontal="center" vertical="center"/>
    </xf>
    <xf numFmtId="0" fontId="10" fillId="0" borderId="34" xfId="7" applyFont="1" applyFill="1" applyBorder="1" applyAlignment="1">
      <alignment vertical="center" wrapText="1"/>
    </xf>
    <xf numFmtId="4" fontId="10" fillId="0" borderId="37" xfId="7" applyNumberFormat="1" applyFont="1" applyFill="1" applyBorder="1" applyAlignment="1">
      <alignment horizontal="right"/>
    </xf>
    <xf numFmtId="4" fontId="10" fillId="0" borderId="37" xfId="1" applyNumberFormat="1" applyFont="1" applyFill="1" applyBorder="1" applyAlignment="1"/>
    <xf numFmtId="164" fontId="4" fillId="0" borderId="37" xfId="1" applyNumberFormat="1" applyFont="1" applyFill="1" applyBorder="1" applyAlignment="1"/>
    <xf numFmtId="164" fontId="4" fillId="0" borderId="37" xfId="1" applyNumberFormat="1" applyFont="1" applyFill="1" applyBorder="1"/>
    <xf numFmtId="164" fontId="10" fillId="0" borderId="37" xfId="1" applyNumberFormat="1" applyFont="1" applyFill="1" applyBorder="1" applyAlignment="1"/>
    <xf numFmtId="164" fontId="10" fillId="0" borderId="37" xfId="1" applyNumberFormat="1" applyFont="1" applyFill="1" applyBorder="1"/>
    <xf numFmtId="0" fontId="23" fillId="0" borderId="53" xfId="7" applyFont="1" applyFill="1" applyBorder="1" applyAlignment="1">
      <alignment horizontal="center" vertical="center"/>
    </xf>
    <xf numFmtId="49" fontId="23" fillId="0" borderId="54" xfId="7" applyNumberFormat="1" applyFont="1" applyFill="1" applyBorder="1" applyAlignment="1">
      <alignment horizontal="center" vertical="center"/>
    </xf>
    <xf numFmtId="0" fontId="23" fillId="0" borderId="55" xfId="7" applyFont="1" applyFill="1" applyBorder="1" applyAlignment="1">
      <alignment horizontal="center" vertical="center"/>
    </xf>
    <xf numFmtId="0" fontId="4" fillId="0" borderId="50" xfId="7" applyFont="1" applyFill="1" applyBorder="1" applyAlignment="1">
      <alignment horizontal="center" vertical="center"/>
    </xf>
    <xf numFmtId="0" fontId="4" fillId="0" borderId="20" xfId="7" applyFont="1" applyFill="1" applyBorder="1" applyAlignment="1">
      <alignment vertical="center"/>
    </xf>
    <xf numFmtId="4" fontId="4" fillId="0" borderId="56" xfId="7" applyNumberFormat="1" applyFont="1" applyFill="1" applyBorder="1" applyAlignment="1">
      <alignment horizontal="right"/>
    </xf>
    <xf numFmtId="164" fontId="4" fillId="0" borderId="45" xfId="1" applyNumberFormat="1" applyFont="1" applyFill="1" applyBorder="1"/>
    <xf numFmtId="49" fontId="21" fillId="0" borderId="3" xfId="7" applyNumberFormat="1" applyFont="1" applyFill="1" applyBorder="1" applyAlignment="1">
      <alignment horizontal="center" vertical="center"/>
    </xf>
    <xf numFmtId="49" fontId="10" fillId="0" borderId="20" xfId="7" applyNumberFormat="1" applyFont="1" applyFill="1" applyBorder="1" applyAlignment="1">
      <alignment horizontal="center" vertical="center"/>
    </xf>
    <xf numFmtId="49" fontId="23" fillId="0" borderId="50" xfId="7" applyNumberFormat="1" applyFont="1" applyFill="1" applyBorder="1" applyAlignment="1">
      <alignment horizontal="center" vertical="center"/>
    </xf>
    <xf numFmtId="0" fontId="4" fillId="0" borderId="36" xfId="7" applyFont="1" applyFill="1" applyBorder="1" applyAlignment="1">
      <alignment horizontal="center" vertical="center"/>
    </xf>
    <xf numFmtId="0" fontId="4" fillId="0" borderId="50" xfId="7" applyFont="1" applyFill="1" applyBorder="1" applyAlignment="1">
      <alignment vertical="center"/>
    </xf>
    <xf numFmtId="4" fontId="10" fillId="0" borderId="22" xfId="1" applyNumberFormat="1" applyFont="1" applyFill="1" applyBorder="1"/>
    <xf numFmtId="164" fontId="10" fillId="0" borderId="20" xfId="1" applyNumberFormat="1" applyFont="1" applyFill="1" applyBorder="1"/>
    <xf numFmtId="164" fontId="10" fillId="0" borderId="57" xfId="1" applyNumberFormat="1" applyFont="1" applyFill="1" applyBorder="1"/>
    <xf numFmtId="4" fontId="4" fillId="0" borderId="22" xfId="1" applyNumberFormat="1" applyFont="1" applyFill="1" applyBorder="1"/>
    <xf numFmtId="164" fontId="4" fillId="0" borderId="20" xfId="1" applyNumberFormat="1" applyFont="1" applyFill="1" applyBorder="1"/>
    <xf numFmtId="164" fontId="4" fillId="0" borderId="57" xfId="1" applyNumberFormat="1" applyFont="1" applyFill="1" applyBorder="1"/>
    <xf numFmtId="4" fontId="4" fillId="0" borderId="45" xfId="7" applyNumberFormat="1" applyFont="1" applyFill="1" applyBorder="1" applyAlignment="1">
      <alignment horizontal="right"/>
    </xf>
    <xf numFmtId="4" fontId="4" fillId="0" borderId="45" xfId="1" applyNumberFormat="1" applyFont="1" applyFill="1" applyBorder="1"/>
    <xf numFmtId="164" fontId="4" fillId="0" borderId="58" xfId="1" applyNumberFormat="1" applyFont="1" applyFill="1" applyBorder="1"/>
    <xf numFmtId="4" fontId="21" fillId="0" borderId="46" xfId="1" applyNumberFormat="1" applyFont="1" applyFill="1" applyBorder="1" applyAlignment="1"/>
    <xf numFmtId="164" fontId="21" fillId="0" borderId="46" xfId="1" applyNumberFormat="1" applyFont="1" applyFill="1" applyBorder="1" applyAlignment="1"/>
    <xf numFmtId="164" fontId="21" fillId="0" borderId="46" xfId="1" applyNumberFormat="1" applyFont="1" applyFill="1" applyBorder="1"/>
    <xf numFmtId="0" fontId="24" fillId="0" borderId="48" xfId="11" applyFont="1" applyFill="1" applyBorder="1" applyAlignment="1">
      <alignment horizontal="center" wrapText="1"/>
    </xf>
    <xf numFmtId="49" fontId="24" fillId="0" borderId="2" xfId="10" applyNumberFormat="1" applyFont="1" applyFill="1" applyBorder="1" applyAlignment="1">
      <alignment horizontal="center" wrapText="1"/>
    </xf>
    <xf numFmtId="49" fontId="24" fillId="0" borderId="6" xfId="10" applyNumberFormat="1" applyFont="1" applyFill="1" applyBorder="1" applyAlignment="1">
      <alignment horizontal="center" wrapText="1"/>
    </xf>
    <xf numFmtId="0" fontId="24" fillId="0" borderId="49" xfId="10" applyFont="1" applyFill="1" applyBorder="1" applyAlignment="1">
      <alignment wrapText="1"/>
    </xf>
    <xf numFmtId="4" fontId="24" fillId="0" borderId="59" xfId="10" applyNumberFormat="1" applyFont="1" applyFill="1" applyBorder="1" applyAlignment="1">
      <alignment wrapText="1"/>
    </xf>
    <xf numFmtId="4" fontId="24" fillId="0" borderId="8" xfId="7" applyNumberFormat="1" applyFont="1" applyFill="1" applyBorder="1" applyAlignment="1">
      <alignment horizontal="right"/>
    </xf>
    <xf numFmtId="4" fontId="24" fillId="0" borderId="8" xfId="1" applyNumberFormat="1" applyFont="1" applyFill="1" applyBorder="1" applyAlignment="1"/>
    <xf numFmtId="164" fontId="24" fillId="0" borderId="8" xfId="1" applyNumberFormat="1" applyFont="1" applyFill="1" applyBorder="1" applyAlignment="1"/>
    <xf numFmtId="164" fontId="24" fillId="0" borderId="8" xfId="1" applyNumberFormat="1" applyFont="1" applyFill="1" applyBorder="1"/>
    <xf numFmtId="4" fontId="10" fillId="0" borderId="32" xfId="0" applyNumberFormat="1" applyFont="1" applyFill="1" applyBorder="1" applyAlignment="1">
      <alignment horizontal="right"/>
    </xf>
    <xf numFmtId="0" fontId="23" fillId="0" borderId="16" xfId="7" applyFont="1" applyFill="1" applyBorder="1" applyAlignment="1">
      <alignment horizontal="center" vertical="center"/>
    </xf>
    <xf numFmtId="49" fontId="23" fillId="0" borderId="18" xfId="7" applyNumberFormat="1" applyFont="1" applyFill="1" applyBorder="1" applyAlignment="1">
      <alignment horizontal="center" vertical="center"/>
    </xf>
    <xf numFmtId="0" fontId="10" fillId="0" borderId="33" xfId="11" applyFont="1" applyFill="1" applyBorder="1" applyAlignment="1">
      <alignment horizontal="center" wrapText="1"/>
    </xf>
    <xf numFmtId="49" fontId="10" fillId="0" borderId="34" xfId="10" applyNumberFormat="1" applyFont="1" applyFill="1" applyBorder="1" applyAlignment="1">
      <alignment horizontal="center" wrapText="1"/>
    </xf>
    <xf numFmtId="49" fontId="10" fillId="0" borderId="36" xfId="10" applyNumberFormat="1" applyFont="1" applyFill="1" applyBorder="1" applyAlignment="1">
      <alignment horizontal="center" wrapText="1"/>
    </xf>
    <xf numFmtId="0" fontId="10" fillId="0" borderId="34" xfId="10" applyFont="1" applyFill="1" applyBorder="1" applyAlignment="1">
      <alignment wrapText="1"/>
    </xf>
    <xf numFmtId="4" fontId="10" fillId="0" borderId="37" xfId="10" applyNumberFormat="1" applyFont="1" applyFill="1" applyBorder="1" applyAlignment="1">
      <alignment horizontal="right" wrapText="1"/>
    </xf>
    <xf numFmtId="0" fontId="15" fillId="0" borderId="33" xfId="11" applyFont="1" applyFill="1" applyBorder="1" applyAlignment="1">
      <alignment horizontal="center" wrapText="1"/>
    </xf>
    <xf numFmtId="49" fontId="15" fillId="0" borderId="34" xfId="10" applyNumberFormat="1" applyFont="1" applyFill="1" applyBorder="1" applyAlignment="1">
      <alignment horizontal="center" wrapText="1"/>
    </xf>
    <xf numFmtId="49" fontId="4" fillId="0" borderId="36" xfId="10" applyNumberFormat="1" applyFont="1" applyFill="1" applyBorder="1" applyAlignment="1">
      <alignment horizontal="center" wrapText="1"/>
    </xf>
    <xf numFmtId="0" fontId="4" fillId="0" borderId="34" xfId="10" applyFont="1" applyFill="1" applyBorder="1" applyAlignment="1">
      <alignment wrapText="1"/>
    </xf>
    <xf numFmtId="4" fontId="4" fillId="0" borderId="37" xfId="10" applyNumberFormat="1" applyFont="1" applyFill="1" applyBorder="1" applyAlignment="1">
      <alignment horizontal="right" wrapText="1"/>
    </xf>
    <xf numFmtId="4" fontId="4" fillId="0" borderId="37" xfId="0" applyNumberFormat="1" applyFont="1" applyFill="1" applyBorder="1" applyAlignment="1">
      <alignment horizontal="right"/>
    </xf>
    <xf numFmtId="4" fontId="24" fillId="0" borderId="8" xfId="0" applyNumberFormat="1" applyFont="1" applyFill="1" applyBorder="1" applyAlignment="1">
      <alignment horizontal="right"/>
    </xf>
    <xf numFmtId="0" fontId="10" fillId="0" borderId="23" xfId="11" applyFont="1" applyFill="1" applyBorder="1" applyAlignment="1">
      <alignment horizontal="center" wrapText="1"/>
    </xf>
    <xf numFmtId="49" fontId="10" fillId="0" borderId="24" xfId="10" applyNumberFormat="1" applyFont="1" applyFill="1" applyBorder="1" applyAlignment="1">
      <alignment horizontal="center" wrapText="1"/>
    </xf>
    <xf numFmtId="49" fontId="10" fillId="0" borderId="20" xfId="10" applyNumberFormat="1" applyFont="1" applyFill="1" applyBorder="1" applyAlignment="1">
      <alignment horizontal="center" wrapText="1"/>
    </xf>
    <xf numFmtId="0" fontId="10" fillId="0" borderId="24" xfId="10" applyFont="1" applyFill="1" applyBorder="1" applyAlignment="1">
      <alignment wrapText="1"/>
    </xf>
    <xf numFmtId="4" fontId="10" fillId="0" borderId="22" xfId="10" applyNumberFormat="1" applyFont="1" applyFill="1" applyBorder="1" applyAlignment="1">
      <alignment horizontal="right" wrapText="1"/>
    </xf>
    <xf numFmtId="0" fontId="15" fillId="0" borderId="23" xfId="11" applyFont="1" applyFill="1" applyBorder="1" applyAlignment="1">
      <alignment horizontal="center" wrapText="1"/>
    </xf>
    <xf numFmtId="49" fontId="15" fillId="0" borderId="24" xfId="10" applyNumberFormat="1" applyFont="1" applyFill="1" applyBorder="1" applyAlignment="1">
      <alignment horizontal="center" wrapText="1"/>
    </xf>
    <xf numFmtId="4" fontId="4" fillId="0" borderId="22" xfId="10" applyNumberFormat="1" applyFont="1" applyFill="1" applyBorder="1" applyAlignment="1">
      <alignment horizontal="right" wrapText="1"/>
    </xf>
    <xf numFmtId="49" fontId="10" fillId="0" borderId="42" xfId="10" applyNumberFormat="1" applyFont="1" applyFill="1" applyBorder="1" applyAlignment="1">
      <alignment horizontal="center" wrapText="1"/>
    </xf>
    <xf numFmtId="49" fontId="4" fillId="0" borderId="34" xfId="10" applyNumberFormat="1" applyFont="1" applyFill="1" applyBorder="1" applyAlignment="1">
      <alignment horizontal="center" wrapText="1"/>
    </xf>
    <xf numFmtId="0" fontId="10" fillId="0" borderId="17" xfId="7" applyFont="1" applyFill="1" applyBorder="1" applyAlignment="1">
      <alignment vertical="center"/>
    </xf>
    <xf numFmtId="0" fontId="10" fillId="0" borderId="16" xfId="11" applyFont="1" applyFill="1" applyBorder="1" applyAlignment="1">
      <alignment horizontal="center" wrapText="1"/>
    </xf>
    <xf numFmtId="49" fontId="10" fillId="0" borderId="17" xfId="10" applyNumberFormat="1" applyFont="1" applyFill="1" applyBorder="1" applyAlignment="1">
      <alignment horizontal="center" wrapText="1"/>
    </xf>
    <xf numFmtId="49" fontId="10" fillId="0" borderId="19" xfId="10" applyNumberFormat="1" applyFont="1" applyFill="1" applyBorder="1" applyAlignment="1">
      <alignment horizontal="center" wrapText="1"/>
    </xf>
    <xf numFmtId="0" fontId="10" fillId="0" borderId="17" xfId="10" applyFont="1" applyFill="1" applyBorder="1" applyAlignment="1">
      <alignment wrapText="1"/>
    </xf>
    <xf numFmtId="4" fontId="10" fillId="0" borderId="32" xfId="10" applyNumberFormat="1" applyFont="1" applyFill="1" applyBorder="1" applyAlignment="1">
      <alignment horizontal="right" wrapText="1"/>
    </xf>
    <xf numFmtId="0" fontId="4" fillId="0" borderId="39" xfId="0" applyFont="1" applyFill="1" applyBorder="1" applyAlignment="1"/>
    <xf numFmtId="0" fontId="15" fillId="0" borderId="26" xfId="11" applyFont="1" applyFill="1" applyBorder="1" applyAlignment="1">
      <alignment horizontal="center" wrapText="1"/>
    </xf>
    <xf numFmtId="0" fontId="4" fillId="0" borderId="27" xfId="0" applyFont="1" applyFill="1" applyBorder="1" applyAlignment="1"/>
    <xf numFmtId="49" fontId="4" fillId="0" borderId="29" xfId="10" applyNumberFormat="1" applyFont="1" applyFill="1" applyBorder="1" applyAlignment="1">
      <alignment horizontal="center" wrapText="1"/>
    </xf>
    <xf numFmtId="0" fontId="4" fillId="0" borderId="27" xfId="10" applyFont="1" applyFill="1" applyBorder="1" applyAlignment="1">
      <alignment wrapText="1"/>
    </xf>
    <xf numFmtId="4" fontId="4" fillId="0" borderId="31" xfId="0" applyNumberFormat="1" applyFont="1" applyFill="1" applyBorder="1" applyAlignment="1">
      <alignment horizontal="right"/>
    </xf>
    <xf numFmtId="4" fontId="4" fillId="0" borderId="31" xfId="7" applyNumberFormat="1" applyFont="1" applyFill="1" applyBorder="1" applyAlignment="1">
      <alignment horizontal="right"/>
    </xf>
    <xf numFmtId="4" fontId="4" fillId="0" borderId="31" xfId="1" applyNumberFormat="1" applyFont="1" applyFill="1" applyBorder="1" applyAlignment="1"/>
    <xf numFmtId="164" fontId="4" fillId="0" borderId="31" xfId="1" applyNumberFormat="1" applyFont="1" applyFill="1" applyBorder="1" applyAlignment="1"/>
    <xf numFmtId="0" fontId="24" fillId="0" borderId="1" xfId="11" applyFont="1" applyFill="1" applyBorder="1" applyAlignment="1">
      <alignment horizontal="center" wrapText="1"/>
    </xf>
    <xf numFmtId="49" fontId="24" fillId="0" borderId="5" xfId="10" applyNumberFormat="1" applyFont="1" applyFill="1" applyBorder="1" applyAlignment="1">
      <alignment horizontal="center" wrapText="1"/>
    </xf>
    <xf numFmtId="49" fontId="24" fillId="0" borderId="4" xfId="10" applyNumberFormat="1" applyFont="1" applyFill="1" applyBorder="1" applyAlignment="1">
      <alignment horizontal="center" wrapText="1"/>
    </xf>
    <xf numFmtId="0" fontId="24" fillId="0" borderId="60" xfId="1" applyFont="1" applyFill="1" applyBorder="1" applyAlignment="1">
      <alignment wrapText="1"/>
    </xf>
    <xf numFmtId="4" fontId="24" fillId="0" borderId="44" xfId="1" applyNumberFormat="1" applyFont="1" applyFill="1" applyBorder="1" applyAlignment="1"/>
    <xf numFmtId="0" fontId="1" fillId="0" borderId="44" xfId="1" applyFill="1" applyBorder="1" applyAlignment="1"/>
    <xf numFmtId="164" fontId="24" fillId="0" borderId="44" xfId="1" applyNumberFormat="1" applyFont="1" applyFill="1" applyBorder="1" applyAlignment="1"/>
    <xf numFmtId="0" fontId="10" fillId="0" borderId="57" xfId="1" applyFont="1" applyFill="1" applyBorder="1" applyAlignment="1">
      <alignment wrapText="1"/>
    </xf>
    <xf numFmtId="0" fontId="1" fillId="0" borderId="22" xfId="1" applyFill="1" applyBorder="1" applyAlignment="1"/>
    <xf numFmtId="0" fontId="24" fillId="0" borderId="23" xfId="11" applyFont="1" applyFill="1" applyBorder="1" applyAlignment="1">
      <alignment horizontal="center" wrapText="1"/>
    </xf>
    <xf numFmtId="0" fontId="4" fillId="0" borderId="39" xfId="10" applyFont="1" applyFill="1" applyBorder="1" applyAlignment="1">
      <alignment wrapText="1"/>
    </xf>
    <xf numFmtId="0" fontId="4" fillId="0" borderId="22" xfId="1" applyFont="1" applyFill="1" applyBorder="1" applyAlignment="1"/>
    <xf numFmtId="0" fontId="24" fillId="0" borderId="61" xfId="11" applyFont="1" applyFill="1" applyBorder="1" applyAlignment="1">
      <alignment horizontal="center" wrapText="1"/>
    </xf>
    <xf numFmtId="49" fontId="10" fillId="0" borderId="62" xfId="10" applyNumberFormat="1" applyFont="1" applyFill="1" applyBorder="1" applyAlignment="1">
      <alignment horizontal="center" wrapText="1"/>
    </xf>
    <xf numFmtId="49" fontId="4" fillId="0" borderId="63" xfId="10" applyNumberFormat="1" applyFont="1" applyFill="1" applyBorder="1" applyAlignment="1">
      <alignment horizontal="center" wrapText="1"/>
    </xf>
    <xf numFmtId="0" fontId="4" fillId="0" borderId="0" xfId="10" applyFont="1" applyFill="1" applyBorder="1" applyAlignment="1">
      <alignment wrapText="1"/>
    </xf>
    <xf numFmtId="4" fontId="4" fillId="0" borderId="46" xfId="1" applyNumberFormat="1" applyFont="1" applyFill="1" applyBorder="1" applyAlignment="1"/>
    <xf numFmtId="0" fontId="1" fillId="0" borderId="46" xfId="1" applyFill="1" applyBorder="1" applyAlignment="1"/>
    <xf numFmtId="0" fontId="4" fillId="0" borderId="46" xfId="1" applyFont="1" applyFill="1" applyBorder="1" applyAlignment="1"/>
    <xf numFmtId="164" fontId="4" fillId="0" borderId="46" xfId="1" applyNumberFormat="1" applyFont="1" applyFill="1" applyBorder="1" applyAlignment="1"/>
    <xf numFmtId="0" fontId="24" fillId="0" borderId="49" xfId="1" applyFont="1" applyFill="1" applyBorder="1" applyAlignment="1">
      <alignment wrapText="1"/>
    </xf>
    <xf numFmtId="0" fontId="1" fillId="0" borderId="8" xfId="1" applyFill="1" applyBorder="1" applyAlignment="1"/>
    <xf numFmtId="164" fontId="24" fillId="0" borderId="31" xfId="1" applyNumberFormat="1" applyFont="1" applyFill="1" applyBorder="1" applyAlignment="1"/>
    <xf numFmtId="0" fontId="10" fillId="0" borderId="1" xfId="11" applyFont="1" applyFill="1" applyBorder="1" applyAlignment="1">
      <alignment horizontal="center" wrapText="1"/>
    </xf>
    <xf numFmtId="49" fontId="10" fillId="0" borderId="5" xfId="10" applyNumberFormat="1" applyFont="1" applyFill="1" applyBorder="1" applyAlignment="1">
      <alignment horizontal="center" wrapText="1"/>
    </xf>
    <xf numFmtId="49" fontId="10" fillId="0" borderId="4" xfId="10" applyNumberFormat="1" applyFont="1" applyFill="1" applyBorder="1" applyAlignment="1">
      <alignment horizontal="center" wrapText="1"/>
    </xf>
    <xf numFmtId="0" fontId="10" fillId="0" borderId="64" xfId="1" applyFont="1" applyFill="1" applyBorder="1" applyAlignment="1">
      <alignment wrapText="1"/>
    </xf>
    <xf numFmtId="0" fontId="10" fillId="0" borderId="15" xfId="1" applyFont="1" applyFill="1" applyBorder="1"/>
    <xf numFmtId="164" fontId="10" fillId="0" borderId="15" xfId="1" applyNumberFormat="1" applyFont="1" applyFill="1" applyBorder="1"/>
    <xf numFmtId="0" fontId="24" fillId="0" borderId="26" xfId="11" applyFont="1" applyFill="1" applyBorder="1" applyAlignment="1">
      <alignment horizontal="center" wrapText="1"/>
    </xf>
    <xf numFmtId="49" fontId="10" fillId="0" borderId="27" xfId="10" applyNumberFormat="1" applyFont="1" applyFill="1" applyBorder="1" applyAlignment="1">
      <alignment horizontal="center" wrapText="1"/>
    </xf>
    <xf numFmtId="0" fontId="4" fillId="0" borderId="43" xfId="10" applyFont="1" applyFill="1" applyBorder="1" applyAlignment="1">
      <alignment wrapText="1"/>
    </xf>
    <xf numFmtId="0" fontId="1" fillId="0" borderId="31" xfId="1" applyFill="1" applyBorder="1" applyAlignment="1"/>
    <xf numFmtId="0" fontId="4" fillId="0" borderId="31" xfId="1" applyFont="1" applyFill="1" applyBorder="1" applyAlignment="1"/>
    <xf numFmtId="164" fontId="4" fillId="0" borderId="31" xfId="1" applyNumberFormat="1" applyFont="1" applyFill="1" applyBorder="1"/>
    <xf numFmtId="0" fontId="4" fillId="0" borderId="22" xfId="1" applyFont="1" applyFill="1" applyBorder="1"/>
    <xf numFmtId="0" fontId="10" fillId="0" borderId="39" xfId="1" applyFont="1" applyFill="1" applyBorder="1" applyAlignment="1">
      <alignment wrapText="1"/>
    </xf>
    <xf numFmtId="0" fontId="10" fillId="0" borderId="22" xfId="1" applyFont="1" applyFill="1" applyBorder="1"/>
    <xf numFmtId="4" fontId="4" fillId="0" borderId="31" xfId="1" applyNumberFormat="1" applyFont="1" applyFill="1" applyBorder="1"/>
    <xf numFmtId="0" fontId="4" fillId="0" borderId="31" xfId="1" applyFont="1" applyFill="1" applyBorder="1"/>
    <xf numFmtId="0" fontId="2" fillId="0" borderId="0" xfId="3" applyFill="1"/>
    <xf numFmtId="0" fontId="1" fillId="0" borderId="0" xfId="4" applyFill="1"/>
    <xf numFmtId="0" fontId="10" fillId="0" borderId="48" xfId="6" applyFont="1" applyFill="1" applyBorder="1" applyAlignment="1">
      <alignment horizontal="center" vertical="center"/>
    </xf>
    <xf numFmtId="0" fontId="10" fillId="0" borderId="49" xfId="6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wrapText="1"/>
    </xf>
    <xf numFmtId="0" fontId="10" fillId="0" borderId="20" xfId="0" applyFont="1" applyFill="1" applyBorder="1" applyAlignment="1">
      <alignment horizontal="left" wrapText="1"/>
    </xf>
    <xf numFmtId="0" fontId="10" fillId="0" borderId="36" xfId="0" applyFont="1" applyFill="1" applyBorder="1" applyAlignment="1">
      <alignment wrapText="1"/>
    </xf>
    <xf numFmtId="0" fontId="10" fillId="0" borderId="24" xfId="0" applyFont="1" applyFill="1" applyBorder="1" applyAlignment="1">
      <alignment wrapText="1"/>
    </xf>
    <xf numFmtId="0" fontId="10" fillId="0" borderId="27" xfId="0" applyFont="1" applyFill="1" applyBorder="1" applyAlignment="1">
      <alignment wrapText="1"/>
    </xf>
    <xf numFmtId="14" fontId="1" fillId="0" borderId="0" xfId="1" applyNumberFormat="1" applyFill="1"/>
    <xf numFmtId="0" fontId="10" fillId="0" borderId="36" xfId="0" applyFont="1" applyFill="1" applyBorder="1" applyAlignment="1">
      <alignment horizontal="left" wrapText="1"/>
    </xf>
    <xf numFmtId="0" fontId="26" fillId="0" borderId="0" xfId="0" applyFont="1" applyFill="1"/>
    <xf numFmtId="0" fontId="26" fillId="0" borderId="0" xfId="0" applyFont="1" applyFill="1" applyAlignment="1">
      <alignment horizontal="right"/>
    </xf>
    <xf numFmtId="0" fontId="27" fillId="3" borderId="48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49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vertical="center" wrapText="1"/>
    </xf>
    <xf numFmtId="0" fontId="28" fillId="0" borderId="19" xfId="0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4" fontId="28" fillId="0" borderId="30" xfId="0" applyNumberFormat="1" applyFont="1" applyBorder="1" applyAlignment="1">
      <alignment horizontal="right" vertical="center" wrapText="1"/>
    </xf>
    <xf numFmtId="0" fontId="29" fillId="0" borderId="23" xfId="0" applyFont="1" applyBorder="1" applyAlignment="1">
      <alignment vertical="center" wrapText="1"/>
    </xf>
    <xf numFmtId="0" fontId="29" fillId="0" borderId="20" xfId="0" applyFont="1" applyBorder="1" applyAlignment="1">
      <alignment horizontal="right" vertical="center" wrapText="1"/>
    </xf>
    <xf numFmtId="4" fontId="29" fillId="0" borderId="20" xfId="0" applyNumberFormat="1" applyFont="1" applyBorder="1" applyAlignment="1">
      <alignment horizontal="right" vertical="center" wrapText="1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horizontal="right" vertical="center" wrapText="1"/>
    </xf>
    <xf numFmtId="0" fontId="28" fillId="0" borderId="23" xfId="0" applyFont="1" applyBorder="1" applyAlignment="1">
      <alignment vertical="center" wrapText="1"/>
    </xf>
    <xf numFmtId="4" fontId="28" fillId="0" borderId="20" xfId="0" applyNumberFormat="1" applyFont="1" applyBorder="1" applyAlignment="1">
      <alignment horizontal="right" vertical="center" wrapText="1"/>
    </xf>
    <xf numFmtId="4" fontId="28" fillId="0" borderId="21" xfId="0" applyNumberFormat="1" applyFont="1" applyBorder="1" applyAlignment="1">
      <alignment horizontal="right" vertical="center" wrapText="1"/>
    </xf>
    <xf numFmtId="4" fontId="29" fillId="0" borderId="21" xfId="0" applyNumberFormat="1" applyFont="1" applyBorder="1" applyAlignment="1">
      <alignment horizontal="right" vertical="center" wrapText="1"/>
    </xf>
    <xf numFmtId="0" fontId="28" fillId="0" borderId="20" xfId="0" applyFont="1" applyBorder="1" applyAlignment="1">
      <alignment horizontal="right" vertical="center" wrapText="1"/>
    </xf>
    <xf numFmtId="0" fontId="29" fillId="0" borderId="33" xfId="0" applyFont="1" applyBorder="1" applyAlignment="1">
      <alignment vertical="center" wrapText="1"/>
    </xf>
    <xf numFmtId="0" fontId="29" fillId="0" borderId="36" xfId="0" applyFont="1" applyBorder="1" applyAlignment="1">
      <alignment horizontal="right" vertical="center" wrapText="1"/>
    </xf>
    <xf numFmtId="4" fontId="29" fillId="0" borderId="36" xfId="0" applyNumberFormat="1" applyFont="1" applyBorder="1" applyAlignment="1">
      <alignment horizontal="right" vertical="center" wrapText="1"/>
    </xf>
    <xf numFmtId="4" fontId="29" fillId="0" borderId="65" xfId="0" applyNumberFormat="1" applyFont="1" applyBorder="1" applyAlignment="1">
      <alignment horizontal="right" vertical="center" wrapText="1"/>
    </xf>
    <xf numFmtId="0" fontId="28" fillId="0" borderId="48" xfId="0" applyFont="1" applyBorder="1" applyAlignment="1">
      <alignment vertical="center" wrapText="1"/>
    </xf>
    <xf numFmtId="0" fontId="28" fillId="0" borderId="6" xfId="0" applyFont="1" applyBorder="1" applyAlignment="1">
      <alignment horizontal="right" vertical="center" wrapText="1"/>
    </xf>
    <xf numFmtId="4" fontId="28" fillId="0" borderId="6" xfId="0" applyNumberFormat="1" applyFont="1" applyBorder="1" applyAlignment="1">
      <alignment horizontal="right" vertical="center" wrapText="1"/>
    </xf>
    <xf numFmtId="4" fontId="28" fillId="0" borderId="49" xfId="0" applyNumberFormat="1" applyFont="1" applyBorder="1" applyAlignment="1">
      <alignment horizontal="right" vertical="center" wrapText="1"/>
    </xf>
    <xf numFmtId="0" fontId="26" fillId="0" borderId="0" xfId="0" applyFont="1" applyFill="1" applyBorder="1"/>
    <xf numFmtId="167" fontId="26" fillId="0" borderId="47" xfId="0" applyNumberFormat="1" applyFont="1" applyFill="1" applyBorder="1" applyAlignment="1">
      <alignment horizontal="right"/>
    </xf>
    <xf numFmtId="0" fontId="29" fillId="0" borderId="16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right" vertical="center" wrapText="1"/>
    </xf>
    <xf numFmtId="4" fontId="29" fillId="0" borderId="30" xfId="0" applyNumberFormat="1" applyFont="1" applyBorder="1" applyAlignment="1">
      <alignment horizontal="right" vertical="center" wrapText="1"/>
    </xf>
    <xf numFmtId="0" fontId="29" fillId="0" borderId="23" xfId="0" applyFont="1" applyBorder="1" applyAlignment="1">
      <alignment horizontal="left" vertical="center" wrapText="1"/>
    </xf>
    <xf numFmtId="4" fontId="0" fillId="0" borderId="0" xfId="0" applyNumberFormat="1"/>
    <xf numFmtId="0" fontId="28" fillId="0" borderId="48" xfId="0" applyFont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6" applyFont="1" applyFill="1" applyBorder="1" applyAlignment="1">
      <alignment horizontal="center" vertical="center"/>
    </xf>
    <xf numFmtId="0" fontId="10" fillId="2" borderId="6" xfId="6" applyFont="1" applyFill="1" applyBorder="1" applyAlignment="1">
      <alignment horizontal="center" vertical="center" wrapText="1"/>
    </xf>
    <xf numFmtId="0" fontId="10" fillId="2" borderId="7" xfId="6" applyFont="1" applyFill="1" applyBorder="1" applyAlignment="1">
      <alignment horizontal="center" vertical="center"/>
    </xf>
    <xf numFmtId="0" fontId="10" fillId="2" borderId="8" xfId="6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left" vertical="center"/>
    </xf>
    <xf numFmtId="164" fontId="10" fillId="2" borderId="4" xfId="1" applyNumberFormat="1" applyFont="1" applyFill="1" applyBorder="1" applyAlignment="1">
      <alignment vertical="center"/>
    </xf>
    <xf numFmtId="165" fontId="10" fillId="2" borderId="4" xfId="1" applyNumberFormat="1" applyFont="1" applyFill="1" applyBorder="1" applyAlignment="1">
      <alignment vertical="center"/>
    </xf>
    <xf numFmtId="165" fontId="10" fillId="2" borderId="10" xfId="1" applyNumberFormat="1" applyFont="1" applyFill="1" applyBorder="1" applyAlignment="1">
      <alignment vertical="center"/>
    </xf>
    <xf numFmtId="0" fontId="13" fillId="2" borderId="11" xfId="7" applyFont="1" applyFill="1" applyBorder="1" applyAlignment="1">
      <alignment horizontal="center" vertical="center"/>
    </xf>
    <xf numFmtId="0" fontId="13" fillId="2" borderId="14" xfId="7" applyFont="1" applyFill="1" applyBorder="1" applyAlignment="1">
      <alignment horizontal="center" vertical="center"/>
    </xf>
    <xf numFmtId="0" fontId="13" fillId="2" borderId="12" xfId="7" applyFont="1" applyFill="1" applyBorder="1" applyAlignment="1">
      <alignment horizontal="center" vertical="center"/>
    </xf>
    <xf numFmtId="0" fontId="14" fillId="2" borderId="12" xfId="8" applyFont="1" applyFill="1" applyBorder="1" applyAlignment="1">
      <alignment horizontal="left" vertical="center"/>
    </xf>
    <xf numFmtId="164" fontId="13" fillId="2" borderId="14" xfId="7" applyNumberFormat="1" applyFont="1" applyFill="1" applyBorder="1" applyAlignment="1">
      <alignment vertical="center"/>
    </xf>
    <xf numFmtId="165" fontId="13" fillId="2" borderId="14" xfId="7" applyNumberFormat="1" applyFont="1" applyFill="1" applyBorder="1" applyAlignment="1">
      <alignment vertical="center"/>
    </xf>
    <xf numFmtId="165" fontId="13" fillId="2" borderId="10" xfId="7" applyNumberFormat="1" applyFont="1" applyFill="1" applyBorder="1" applyAlignment="1">
      <alignment vertical="center"/>
    </xf>
    <xf numFmtId="0" fontId="4" fillId="2" borderId="16" xfId="7" applyFont="1" applyFill="1" applyBorder="1" applyAlignment="1">
      <alignment horizontal="center" vertical="center"/>
    </xf>
    <xf numFmtId="0" fontId="4" fillId="2" borderId="19" xfId="7" applyFont="1" applyFill="1" applyBorder="1" applyAlignment="1">
      <alignment horizontal="center" vertical="center"/>
    </xf>
    <xf numFmtId="0" fontId="4" fillId="2" borderId="17" xfId="7" applyFont="1" applyFill="1" applyBorder="1" applyAlignment="1">
      <alignment horizontal="center" vertical="center"/>
    </xf>
    <xf numFmtId="0" fontId="3" fillId="2" borderId="17" xfId="8" applyFont="1" applyFill="1" applyBorder="1" applyAlignment="1">
      <alignment horizontal="left" vertical="center"/>
    </xf>
    <xf numFmtId="164" fontId="4" fillId="2" borderId="19" xfId="7" applyNumberFormat="1" applyFont="1" applyFill="1" applyBorder="1" applyAlignment="1">
      <alignment vertical="center"/>
    </xf>
    <xf numFmtId="165" fontId="3" fillId="2" borderId="20" xfId="3" applyNumberFormat="1" applyFont="1" applyFill="1" applyBorder="1" applyAlignment="1">
      <alignment vertical="center"/>
    </xf>
    <xf numFmtId="165" fontId="4" fillId="2" borderId="21" xfId="7" applyNumberFormat="1" applyFont="1" applyFill="1" applyBorder="1" applyAlignment="1">
      <alignment vertical="center"/>
    </xf>
    <xf numFmtId="166" fontId="4" fillId="2" borderId="22" xfId="1" applyNumberFormat="1" applyFont="1" applyFill="1" applyBorder="1"/>
    <xf numFmtId="0" fontId="16" fillId="2" borderId="23" xfId="7" applyFont="1" applyFill="1" applyBorder="1" applyAlignment="1">
      <alignment horizontal="center" vertical="center"/>
    </xf>
    <xf numFmtId="0" fontId="16" fillId="2" borderId="20" xfId="7" applyFont="1" applyFill="1" applyBorder="1" applyAlignment="1">
      <alignment horizontal="center" vertical="center"/>
    </xf>
    <xf numFmtId="0" fontId="16" fillId="2" borderId="24" xfId="7" applyFont="1" applyFill="1" applyBorder="1" applyAlignment="1">
      <alignment horizontal="center" vertical="center"/>
    </xf>
    <xf numFmtId="0" fontId="17" fillId="2" borderId="24" xfId="8" applyFont="1" applyFill="1" applyBorder="1" applyAlignment="1">
      <alignment horizontal="left" vertical="center"/>
    </xf>
    <xf numFmtId="164" fontId="16" fillId="2" borderId="20" xfId="7" applyNumberFormat="1" applyFont="1" applyFill="1" applyBorder="1" applyAlignment="1">
      <alignment vertical="center"/>
    </xf>
    <xf numFmtId="165" fontId="17" fillId="2" borderId="20" xfId="3" applyNumberFormat="1" applyFont="1" applyFill="1" applyBorder="1" applyAlignment="1">
      <alignment vertical="center"/>
    </xf>
    <xf numFmtId="165" fontId="16" fillId="2" borderId="21" xfId="7" applyNumberFormat="1" applyFont="1" applyFill="1" applyBorder="1" applyAlignment="1">
      <alignment vertical="center"/>
    </xf>
    <xf numFmtId="166" fontId="16" fillId="2" borderId="22" xfId="1" applyNumberFormat="1" applyFont="1" applyFill="1" applyBorder="1"/>
    <xf numFmtId="0" fontId="16" fillId="2" borderId="26" xfId="7" applyFont="1" applyFill="1" applyBorder="1" applyAlignment="1">
      <alignment horizontal="center" vertical="center"/>
    </xf>
    <xf numFmtId="0" fontId="16" fillId="2" borderId="29" xfId="7" applyFont="1" applyFill="1" applyBorder="1" applyAlignment="1">
      <alignment horizontal="center" vertical="center"/>
    </xf>
    <xf numFmtId="0" fontId="16" fillId="2" borderId="27" xfId="7" applyFont="1" applyFill="1" applyBorder="1" applyAlignment="1">
      <alignment horizontal="center" vertical="center"/>
    </xf>
    <xf numFmtId="0" fontId="17" fillId="2" borderId="27" xfId="8" applyFont="1" applyFill="1" applyBorder="1" applyAlignment="1">
      <alignment horizontal="left" vertical="center"/>
    </xf>
    <xf numFmtId="164" fontId="16" fillId="2" borderId="29" xfId="7" applyNumberFormat="1" applyFont="1" applyFill="1" applyBorder="1" applyAlignment="1">
      <alignment vertical="center"/>
    </xf>
    <xf numFmtId="165" fontId="16" fillId="2" borderId="29" xfId="7" applyNumberFormat="1" applyFont="1" applyFill="1" applyBorder="1" applyAlignment="1">
      <alignment vertical="center"/>
    </xf>
    <xf numFmtId="165" fontId="16" fillId="2" borderId="30" xfId="7" applyNumberFormat="1" applyFont="1" applyFill="1" applyBorder="1" applyAlignment="1">
      <alignment vertical="center"/>
    </xf>
    <xf numFmtId="166" fontId="16" fillId="2" borderId="31" xfId="1" applyNumberFormat="1" applyFont="1" applyFill="1" applyBorder="1"/>
    <xf numFmtId="0" fontId="16" fillId="2" borderId="33" xfId="7" applyFont="1" applyFill="1" applyBorder="1" applyAlignment="1">
      <alignment horizontal="center" vertical="center"/>
    </xf>
    <xf numFmtId="0" fontId="16" fillId="2" borderId="36" xfId="7" applyFont="1" applyFill="1" applyBorder="1" applyAlignment="1">
      <alignment horizontal="center" vertical="center"/>
    </xf>
    <xf numFmtId="0" fontId="16" fillId="2" borderId="34" xfId="7" applyFont="1" applyFill="1" applyBorder="1" applyAlignment="1">
      <alignment horizontal="center" vertical="center"/>
    </xf>
    <xf numFmtId="0" fontId="17" fillId="2" borderId="34" xfId="8" applyFont="1" applyFill="1" applyBorder="1" applyAlignment="1">
      <alignment horizontal="left" vertical="center"/>
    </xf>
    <xf numFmtId="164" fontId="16" fillId="2" borderId="36" xfId="7" applyNumberFormat="1" applyFont="1" applyFill="1" applyBorder="1" applyAlignment="1">
      <alignment vertical="center"/>
    </xf>
    <xf numFmtId="166" fontId="16" fillId="2" borderId="37" xfId="1" applyNumberFormat="1" applyFont="1" applyFill="1" applyBorder="1"/>
    <xf numFmtId="0" fontId="13" fillId="2" borderId="16" xfId="7" applyFont="1" applyFill="1" applyBorder="1" applyAlignment="1">
      <alignment horizontal="center" vertical="center"/>
    </xf>
    <xf numFmtId="0" fontId="13" fillId="2" borderId="19" xfId="7" applyFont="1" applyFill="1" applyBorder="1" applyAlignment="1">
      <alignment horizontal="center" vertical="center"/>
    </xf>
    <xf numFmtId="0" fontId="13" fillId="2" borderId="17" xfId="7" applyFont="1" applyFill="1" applyBorder="1" applyAlignment="1">
      <alignment horizontal="center" vertical="center"/>
    </xf>
    <xf numFmtId="0" fontId="14" fillId="2" borderId="17" xfId="8" applyFont="1" applyFill="1" applyBorder="1" applyAlignment="1">
      <alignment horizontal="left" vertical="center"/>
    </xf>
    <xf numFmtId="164" fontId="13" fillId="2" borderId="19" xfId="7" applyNumberFormat="1" applyFont="1" applyFill="1" applyBorder="1" applyAlignment="1">
      <alignment vertical="center"/>
    </xf>
    <xf numFmtId="0" fontId="4" fillId="2" borderId="23" xfId="7" applyFont="1" applyFill="1" applyBorder="1" applyAlignment="1">
      <alignment horizontal="center" vertical="center"/>
    </xf>
    <xf numFmtId="0" fontId="4" fillId="2" borderId="20" xfId="7" applyFont="1" applyFill="1" applyBorder="1" applyAlignment="1">
      <alignment horizontal="center" vertical="center"/>
    </xf>
    <xf numFmtId="0" fontId="4" fillId="2" borderId="24" xfId="7" applyFont="1" applyFill="1" applyBorder="1" applyAlignment="1">
      <alignment horizontal="center" vertical="center"/>
    </xf>
    <xf numFmtId="0" fontId="3" fillId="2" borderId="24" xfId="8" applyFont="1" applyFill="1" applyBorder="1" applyAlignment="1">
      <alignment horizontal="left" vertical="center"/>
    </xf>
    <xf numFmtId="164" fontId="4" fillId="2" borderId="20" xfId="7" applyNumberFormat="1" applyFont="1" applyFill="1" applyBorder="1" applyAlignment="1">
      <alignment vertical="center"/>
    </xf>
    <xf numFmtId="0" fontId="13" fillId="2" borderId="16" xfId="7" applyFont="1" applyFill="1" applyBorder="1" applyAlignment="1">
      <alignment horizontal="center"/>
    </xf>
    <xf numFmtId="0" fontId="14" fillId="2" borderId="19" xfId="8" applyFont="1" applyFill="1" applyBorder="1" applyAlignment="1">
      <alignment horizontal="left" vertical="center"/>
    </xf>
    <xf numFmtId="164" fontId="13" fillId="2" borderId="38" xfId="7" applyNumberFormat="1" applyFont="1" applyFill="1" applyBorder="1" applyAlignment="1">
      <alignment vertical="center"/>
    </xf>
    <xf numFmtId="0" fontId="4" fillId="2" borderId="23" xfId="7" applyFont="1" applyFill="1" applyBorder="1" applyAlignment="1">
      <alignment horizontal="center"/>
    </xf>
    <xf numFmtId="0" fontId="3" fillId="2" borderId="20" xfId="8" applyFont="1" applyFill="1" applyBorder="1" applyAlignment="1">
      <alignment horizontal="left" vertical="center"/>
    </xf>
    <xf numFmtId="164" fontId="4" fillId="2" borderId="39" xfId="7" applyNumberFormat="1" applyFont="1" applyFill="1" applyBorder="1" applyAlignment="1">
      <alignment vertical="center"/>
    </xf>
    <xf numFmtId="0" fontId="16" fillId="2" borderId="23" xfId="7" applyFont="1" applyFill="1" applyBorder="1" applyAlignment="1">
      <alignment horizontal="center"/>
    </xf>
    <xf numFmtId="0" fontId="17" fillId="2" borderId="20" xfId="8" applyFont="1" applyFill="1" applyBorder="1" applyAlignment="1">
      <alignment horizontal="left" vertical="center"/>
    </xf>
    <xf numFmtId="164" fontId="16" fillId="2" borderId="39" xfId="7" applyNumberFormat="1" applyFont="1" applyFill="1" applyBorder="1" applyAlignment="1">
      <alignment vertical="center"/>
    </xf>
    <xf numFmtId="0" fontId="16" fillId="2" borderId="26" xfId="7" applyFont="1" applyFill="1" applyBorder="1" applyAlignment="1">
      <alignment horizontal="center"/>
    </xf>
    <xf numFmtId="0" fontId="17" fillId="2" borderId="29" xfId="8" applyFont="1" applyFill="1" applyBorder="1" applyAlignment="1">
      <alignment horizontal="left" vertical="center"/>
    </xf>
    <xf numFmtId="164" fontId="16" fillId="2" borderId="40" xfId="7" applyNumberFormat="1" applyFont="1" applyFill="1" applyBorder="1" applyAlignment="1">
      <alignment vertical="center"/>
    </xf>
    <xf numFmtId="0" fontId="13" fillId="2" borderId="11" xfId="7" applyFont="1" applyFill="1" applyBorder="1" applyAlignment="1">
      <alignment horizontal="center"/>
    </xf>
    <xf numFmtId="0" fontId="14" fillId="2" borderId="14" xfId="8" applyFont="1" applyFill="1" applyBorder="1" applyAlignment="1">
      <alignment horizontal="left" vertical="center"/>
    </xf>
    <xf numFmtId="164" fontId="13" fillId="2" borderId="41" xfId="7" applyNumberFormat="1" applyFont="1" applyFill="1" applyBorder="1" applyAlignment="1">
      <alignment vertical="center"/>
    </xf>
    <xf numFmtId="0" fontId="16" fillId="2" borderId="33" xfId="7" applyFont="1" applyFill="1" applyBorder="1" applyAlignment="1">
      <alignment horizontal="center"/>
    </xf>
    <xf numFmtId="0" fontId="17" fillId="2" borderId="36" xfId="8" applyFont="1" applyFill="1" applyBorder="1" applyAlignment="1">
      <alignment horizontal="left" vertical="center"/>
    </xf>
    <xf numFmtId="164" fontId="16" fillId="2" borderId="42" xfId="7" applyNumberFormat="1" applyFont="1" applyFill="1" applyBorder="1" applyAlignment="1">
      <alignment vertical="center"/>
    </xf>
    <xf numFmtId="165" fontId="16" fillId="2" borderId="43" xfId="7" applyNumberFormat="1" applyFont="1" applyFill="1" applyBorder="1" applyAlignment="1">
      <alignment vertical="center"/>
    </xf>
    <xf numFmtId="166" fontId="30" fillId="2" borderId="15" xfId="1" applyNumberFormat="1" applyFont="1" applyFill="1" applyBorder="1"/>
    <xf numFmtId="166" fontId="30" fillId="2" borderId="32" xfId="1" applyNumberFormat="1" applyFont="1" applyFill="1" applyBorder="1"/>
    <xf numFmtId="14" fontId="0" fillId="0" borderId="0" xfId="0" applyNumberFormat="1" applyFill="1"/>
    <xf numFmtId="0" fontId="10" fillId="2" borderId="2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49" fontId="13" fillId="2" borderId="12" xfId="7" applyNumberFormat="1" applyFont="1" applyFill="1" applyBorder="1" applyAlignment="1">
      <alignment horizontal="center" vertical="center"/>
    </xf>
    <xf numFmtId="49" fontId="13" fillId="2" borderId="13" xfId="7" applyNumberFormat="1" applyFont="1" applyFill="1" applyBorder="1" applyAlignment="1">
      <alignment horizontal="center" vertical="center"/>
    </xf>
    <xf numFmtId="0" fontId="1" fillId="2" borderId="17" xfId="7" applyFill="1" applyBorder="1" applyAlignment="1">
      <alignment horizontal="center" vertical="center"/>
    </xf>
    <xf numFmtId="0" fontId="1" fillId="2" borderId="18" xfId="7" applyFill="1" applyBorder="1" applyAlignment="1">
      <alignment horizontal="center" vertical="center"/>
    </xf>
    <xf numFmtId="0" fontId="13" fillId="2" borderId="24" xfId="7" applyFont="1" applyFill="1" applyBorder="1" applyAlignment="1">
      <alignment horizontal="center" vertical="center"/>
    </xf>
    <xf numFmtId="0" fontId="13" fillId="2" borderId="25" xfId="7" applyFont="1" applyFill="1" applyBorder="1" applyAlignment="1">
      <alignment horizontal="center" vertical="center"/>
    </xf>
    <xf numFmtId="0" fontId="13" fillId="2" borderId="27" xfId="7" applyFont="1" applyFill="1" applyBorder="1" applyAlignment="1">
      <alignment horizontal="center" vertical="center"/>
    </xf>
    <xf numFmtId="0" fontId="13" fillId="2" borderId="28" xfId="7" applyFont="1" applyFill="1" applyBorder="1" applyAlignment="1">
      <alignment horizontal="center" vertical="center"/>
    </xf>
    <xf numFmtId="0" fontId="13" fillId="2" borderId="12" xfId="7" applyFont="1" applyFill="1" applyBorder="1" applyAlignment="1">
      <alignment horizontal="center" vertical="center"/>
    </xf>
    <xf numFmtId="0" fontId="13" fillId="2" borderId="13" xfId="7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/>
    </xf>
    <xf numFmtId="0" fontId="5" fillId="0" borderId="0" xfId="3" applyFont="1" applyFill="1" applyAlignment="1">
      <alignment horizontal="center"/>
    </xf>
    <xf numFmtId="0" fontId="7" fillId="0" borderId="0" xfId="4" applyFont="1" applyFill="1" applyAlignment="1">
      <alignment horizontal="center"/>
    </xf>
    <xf numFmtId="4" fontId="7" fillId="0" borderId="0" xfId="5" applyNumberFormat="1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12" fillId="2" borderId="2" xfId="3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/>
    </xf>
    <xf numFmtId="0" fontId="13" fillId="2" borderId="17" xfId="7" applyFont="1" applyFill="1" applyBorder="1" applyAlignment="1">
      <alignment horizontal="center" vertical="center"/>
    </xf>
    <xf numFmtId="0" fontId="13" fillId="2" borderId="18" xfId="7" applyFont="1" applyFill="1" applyBorder="1" applyAlignment="1">
      <alignment horizontal="center" vertical="center"/>
    </xf>
    <xf numFmtId="0" fontId="13" fillId="2" borderId="34" xfId="7" applyFont="1" applyFill="1" applyBorder="1" applyAlignment="1">
      <alignment horizontal="center" vertical="center"/>
    </xf>
    <xf numFmtId="0" fontId="13" fillId="2" borderId="35" xfId="7" applyFont="1" applyFill="1" applyBorder="1" applyAlignment="1">
      <alignment horizontal="center" vertical="center"/>
    </xf>
    <xf numFmtId="49" fontId="18" fillId="2" borderId="24" xfId="7" applyNumberFormat="1" applyFont="1" applyFill="1" applyBorder="1" applyAlignment="1">
      <alignment horizontal="center" vertical="center"/>
    </xf>
    <xf numFmtId="49" fontId="18" fillId="2" borderId="25" xfId="7" applyNumberFormat="1" applyFont="1" applyFill="1" applyBorder="1" applyAlignment="1">
      <alignment horizontal="center" vertical="center"/>
    </xf>
    <xf numFmtId="49" fontId="18" fillId="2" borderId="27" xfId="7" applyNumberFormat="1" applyFont="1" applyFill="1" applyBorder="1" applyAlignment="1">
      <alignment horizontal="center" vertical="center"/>
    </xf>
    <xf numFmtId="49" fontId="18" fillId="2" borderId="28" xfId="7" applyNumberFormat="1" applyFont="1" applyFill="1" applyBorder="1" applyAlignment="1">
      <alignment horizontal="center" vertical="center"/>
    </xf>
    <xf numFmtId="49" fontId="13" fillId="2" borderId="17" xfId="7" applyNumberFormat="1" applyFont="1" applyFill="1" applyBorder="1" applyAlignment="1">
      <alignment horizontal="center" vertical="center"/>
    </xf>
    <xf numFmtId="49" fontId="13" fillId="2" borderId="18" xfId="7" applyNumberFormat="1" applyFont="1" applyFill="1" applyBorder="1" applyAlignment="1">
      <alignment horizontal="center" vertical="center"/>
    </xf>
    <xf numFmtId="49" fontId="18" fillId="2" borderId="34" xfId="7" applyNumberFormat="1" applyFont="1" applyFill="1" applyBorder="1" applyAlignment="1">
      <alignment horizontal="center" vertical="center"/>
    </xf>
    <xf numFmtId="49" fontId="18" fillId="2" borderId="35" xfId="7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wrapText="1"/>
    </xf>
    <xf numFmtId="0" fontId="10" fillId="0" borderId="47" xfId="1" applyFont="1" applyFill="1" applyBorder="1" applyAlignment="1">
      <alignment horizontal="center" wrapText="1"/>
    </xf>
    <xf numFmtId="0" fontId="10" fillId="0" borderId="44" xfId="6" applyFont="1" applyFill="1" applyBorder="1" applyAlignment="1">
      <alignment horizontal="center" vertical="center" wrapText="1"/>
    </xf>
    <xf numFmtId="0" fontId="0" fillId="0" borderId="46" xfId="0" applyFill="1" applyBorder="1" applyAlignment="1">
      <alignment wrapText="1"/>
    </xf>
    <xf numFmtId="0" fontId="10" fillId="0" borderId="44" xfId="1" applyFont="1" applyFill="1" applyBorder="1" applyAlignment="1">
      <alignment horizontal="center" wrapText="1"/>
    </xf>
    <xf numFmtId="0" fontId="10" fillId="0" borderId="46" xfId="0" applyFont="1" applyFill="1" applyBorder="1" applyAlignment="1">
      <alignment horizontal="center" wrapText="1"/>
    </xf>
    <xf numFmtId="0" fontId="3" fillId="0" borderId="0" xfId="2" applyFont="1" applyFill="1" applyAlignment="1">
      <alignment horizontal="right"/>
    </xf>
    <xf numFmtId="0" fontId="7" fillId="0" borderId="0" xfId="6" applyFont="1" applyFill="1" applyAlignment="1">
      <alignment horizontal="center"/>
    </xf>
    <xf numFmtId="0" fontId="0" fillId="0" borderId="45" xfId="0" applyFill="1" applyBorder="1" applyAlignment="1">
      <alignment wrapText="1"/>
    </xf>
    <xf numFmtId="0" fontId="25" fillId="3" borderId="47" xfId="0" applyFont="1" applyFill="1" applyBorder="1" applyAlignment="1">
      <alignment horizontal="center"/>
    </xf>
  </cellXfs>
  <cellStyles count="12">
    <cellStyle name="Normální" xfId="0" builtinId="0"/>
    <cellStyle name="normální 2" xfId="4"/>
    <cellStyle name="Normální 3" xfId="6"/>
    <cellStyle name="normální_03 Podrobny_rozpis_rozpoctu_2010_Klíma" xfId="5"/>
    <cellStyle name="normální_03. Ekonomický" xfId="11"/>
    <cellStyle name="normální_04 - OSMTVS" xfId="9"/>
    <cellStyle name="normální_2. Rozpočet 2007 - tabulky" xfId="3"/>
    <cellStyle name="normální_Rozpis výdajů 03 bez PO 2 2" xfId="1"/>
    <cellStyle name="normální_Rozpis výdajů 03 bez PO_03. Ekonomický" xfId="10"/>
    <cellStyle name="normální_Rozpis výdajů 03 bez PO_04 - OSMTVS" xfId="7"/>
    <cellStyle name="normální_Rozpočet 2004 (ZK)" xfId="2"/>
    <cellStyle name="normální_Rozpočet 2005 (ZK)_04 - OSMTVS" xfId="8"/>
  </cellStyles>
  <dxfs count="0"/>
  <tableStyles count="0" defaultTableStyle="TableStyleMedium2" defaultPivotStyle="PivotStyleLight16"/>
  <colors>
    <mruColors>
      <color rgb="FF0101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7"/>
  <sheetViews>
    <sheetView tabSelected="1" topLeftCell="A223" zoomScaleNormal="100" workbookViewId="0">
      <selection activeCell="V245" sqref="V245"/>
    </sheetView>
  </sheetViews>
  <sheetFormatPr defaultRowHeight="15" x14ac:dyDescent="0.25"/>
  <cols>
    <col min="1" max="1" width="2.85546875" customWidth="1"/>
    <col min="2" max="2" width="4.28515625" customWidth="1"/>
    <col min="3" max="3" width="2.7109375" customWidth="1"/>
    <col min="4" max="4" width="4.85546875" customWidth="1"/>
    <col min="5" max="5" width="4.5703125" customWidth="1"/>
    <col min="6" max="6" width="41" customWidth="1"/>
    <col min="7" max="7" width="12.7109375" customWidth="1"/>
    <col min="8" max="10" width="0" hidden="1" customWidth="1"/>
    <col min="11" max="11" width="13.28515625" customWidth="1"/>
    <col min="12" max="12" width="11" customWidth="1"/>
    <col min="13" max="13" width="13.28515625" customWidth="1"/>
    <col min="14" max="14" width="12.7109375" customWidth="1"/>
  </cols>
  <sheetData>
    <row r="1" spans="1:14" x14ac:dyDescent="0.3">
      <c r="A1" s="1"/>
      <c r="B1" s="1"/>
      <c r="C1" s="1"/>
      <c r="D1" s="1"/>
      <c r="E1" s="1"/>
      <c r="F1" s="1"/>
      <c r="G1" s="2"/>
      <c r="H1" s="1"/>
      <c r="I1" s="1"/>
      <c r="J1" s="414"/>
      <c r="K1" s="414"/>
      <c r="L1" s="3"/>
      <c r="N1" s="4"/>
    </row>
    <row r="2" spans="1:14" s="16" customFormat="1" ht="18" x14ac:dyDescent="0.25">
      <c r="A2" s="415" t="s">
        <v>0</v>
      </c>
      <c r="B2" s="415"/>
      <c r="C2" s="415"/>
      <c r="D2" s="415"/>
      <c r="E2" s="415"/>
      <c r="F2" s="415"/>
      <c r="G2" s="415"/>
      <c r="H2" s="415"/>
      <c r="I2" s="415"/>
      <c r="J2" s="1"/>
      <c r="K2" s="5"/>
      <c r="L2" s="3"/>
      <c r="M2" s="32" t="s">
        <v>144</v>
      </c>
      <c r="N2" s="4"/>
    </row>
    <row r="3" spans="1:14" x14ac:dyDescent="0.3">
      <c r="A3" s="6"/>
      <c r="B3" s="6"/>
      <c r="C3" s="6"/>
      <c r="D3" s="6"/>
      <c r="E3" s="6"/>
      <c r="F3" s="6"/>
      <c r="G3" s="6"/>
      <c r="H3" s="7"/>
      <c r="I3" s="7"/>
      <c r="J3" s="1"/>
      <c r="K3" s="1"/>
      <c r="L3" s="3"/>
      <c r="N3" s="4"/>
    </row>
    <row r="4" spans="1:14" ht="15.75" x14ac:dyDescent="0.25">
      <c r="A4" s="416" t="s">
        <v>1</v>
      </c>
      <c r="B4" s="416"/>
      <c r="C4" s="416"/>
      <c r="D4" s="416"/>
      <c r="E4" s="416"/>
      <c r="F4" s="416"/>
      <c r="G4" s="416"/>
      <c r="H4" s="416"/>
      <c r="I4" s="416"/>
      <c r="J4" s="1"/>
      <c r="K4" s="1"/>
      <c r="L4" s="3"/>
      <c r="N4" s="4"/>
    </row>
    <row r="5" spans="1:14" x14ac:dyDescent="0.3">
      <c r="A5" s="6"/>
      <c r="B5" s="6"/>
      <c r="C5" s="6"/>
      <c r="D5" s="6"/>
      <c r="E5" s="6"/>
      <c r="F5" s="6"/>
      <c r="G5" s="6"/>
      <c r="H5" s="7"/>
      <c r="I5" s="7"/>
      <c r="J5" s="1"/>
      <c r="K5" s="1"/>
      <c r="L5" s="3"/>
      <c r="N5" s="4"/>
    </row>
    <row r="6" spans="1:14" x14ac:dyDescent="0.3">
      <c r="A6" s="6"/>
      <c r="B6" s="6"/>
      <c r="C6" s="6"/>
      <c r="D6" s="6"/>
      <c r="E6" s="6"/>
      <c r="F6" s="6"/>
      <c r="G6" s="7"/>
      <c r="H6" s="8"/>
      <c r="I6" s="8"/>
      <c r="J6" s="1"/>
      <c r="K6" s="1"/>
      <c r="L6" s="3"/>
      <c r="N6" s="4"/>
    </row>
    <row r="7" spans="1:14" ht="15.75" x14ac:dyDescent="0.25">
      <c r="A7" s="416" t="s">
        <v>2</v>
      </c>
      <c r="B7" s="416"/>
      <c r="C7" s="416"/>
      <c r="D7" s="416"/>
      <c r="E7" s="416"/>
      <c r="F7" s="416"/>
      <c r="G7" s="416"/>
      <c r="H7" s="416"/>
      <c r="I7" s="416"/>
      <c r="J7" s="1"/>
      <c r="K7" s="9"/>
      <c r="L7" s="10"/>
      <c r="N7" s="4"/>
    </row>
    <row r="8" spans="1:14" ht="15.75" x14ac:dyDescent="0.3">
      <c r="A8" s="11"/>
      <c r="B8" s="11"/>
      <c r="C8" s="11"/>
      <c r="D8" s="11"/>
      <c r="E8" s="11"/>
      <c r="F8" s="12"/>
      <c r="G8" s="417"/>
      <c r="H8" s="418"/>
      <c r="I8" s="418"/>
      <c r="J8" s="13"/>
      <c r="K8" s="13"/>
      <c r="L8" s="14"/>
      <c r="N8" s="4"/>
    </row>
    <row r="9" spans="1:14" ht="16.5" thickBot="1" x14ac:dyDescent="0.3">
      <c r="A9" s="15"/>
      <c r="B9" s="15"/>
      <c r="C9" s="15"/>
      <c r="D9" s="15"/>
      <c r="E9" s="15"/>
      <c r="F9" s="15"/>
      <c r="G9" s="15"/>
      <c r="H9" s="15"/>
      <c r="I9" s="1"/>
      <c r="J9" s="16"/>
      <c r="K9" s="16"/>
      <c r="L9" s="3"/>
      <c r="M9" s="17" t="s">
        <v>3</v>
      </c>
      <c r="N9" s="4"/>
    </row>
    <row r="10" spans="1:14" ht="23.25" thickBot="1" x14ac:dyDescent="0.3">
      <c r="A10" s="321" t="s">
        <v>4</v>
      </c>
      <c r="B10" s="419" t="s">
        <v>5</v>
      </c>
      <c r="C10" s="420"/>
      <c r="D10" s="322" t="s">
        <v>6</v>
      </c>
      <c r="E10" s="323" t="s">
        <v>7</v>
      </c>
      <c r="F10" s="324" t="s">
        <v>8</v>
      </c>
      <c r="G10" s="325" t="s">
        <v>9</v>
      </c>
      <c r="H10" s="326" t="s">
        <v>10</v>
      </c>
      <c r="I10" s="327" t="s">
        <v>11</v>
      </c>
      <c r="J10" s="326" t="s">
        <v>12</v>
      </c>
      <c r="K10" s="327" t="s">
        <v>11</v>
      </c>
      <c r="L10" s="328" t="s">
        <v>13</v>
      </c>
      <c r="M10" s="327" t="s">
        <v>11</v>
      </c>
      <c r="N10" s="4"/>
    </row>
    <row r="11" spans="1:14" ht="15.75" thickBot="1" x14ac:dyDescent="0.3">
      <c r="A11" s="321" t="s">
        <v>14</v>
      </c>
      <c r="B11" s="402" t="s">
        <v>15</v>
      </c>
      <c r="C11" s="403"/>
      <c r="D11" s="322" t="s">
        <v>15</v>
      </c>
      <c r="E11" s="323" t="s">
        <v>15</v>
      </c>
      <c r="F11" s="329" t="s">
        <v>16</v>
      </c>
      <c r="G11" s="330">
        <f>G12+G16+G20+G24+G28+G32+G36+G40+G44+G48+G52+G56+G60+G64+G68+G72+G76+G80+G84+G88+G92+G96+G100+G104+G108+G112+G116+G120+G124+G128+G132+G136+G140+G144+G148+G152+G156+G160+G164+G168+G172+G176+G180+G184+G188+G192+G196+G200+G204+G208+G212+G216+G220+G224+G228+G232+G236+G240+G244+G248+G252</f>
        <v>261312.99999999997</v>
      </c>
      <c r="H11" s="331">
        <f>H12+H16+H20+H24+H28+H32+H36+H40+H44+H48+H52+H56+H60+H64+H68+H72+H76+H80+H84+H88+H92+H96+H100+H104+H108+H112+H116+H120+H124+H128+H132+H136+H140+H144+H148+H152+H156+H160+H164+H168+H172+H176+H180+H184+H188+H192+H196+H200+H204+H208+H212+H216+H220+H224+H228+H232+H236+H240+H244+H248+H252</f>
        <v>663.91039999999998</v>
      </c>
      <c r="I11" s="332">
        <f>+G11+H11</f>
        <v>261976.91039999996</v>
      </c>
      <c r="J11" s="331">
        <f>J12+J16+J20+J24+J28+J32+J36+J40+J44+J48+J52+J56+J60+J64+J68+J72+J76+J80+J84+J88+J92+J96+J100+J104+J108+J112+J116+J120+J124+J128+J132+J136+J140+J144+J148+J152+J156+J160+J164+J168+J172+J176+J180+J184+J188+J192+J196+J200+J204+J208+J212+J216+J220+J224+J228+J232+J236+J240+J244+J248+J252</f>
        <v>-974.04200000000014</v>
      </c>
      <c r="K11" s="332">
        <f>+I11+J11</f>
        <v>261002.86839999998</v>
      </c>
      <c r="L11" s="331">
        <f>L12+L16+L20+L24+L28+L32+L36+L40+L44+L48+L52+L56+L60+L64+L68+L72+L76+L80+L84+L88+L92+L96+L100+L104+L108+L112+L116+L120+L124+L128+L132+L136+L140+L144+L148+L152+L156+L160+L164+L168+L172+L176+L180+L184+L188+L192+L196+L200+L204+L208+L212+L216+L220+L224+L228+L232+L236+L240+L244+L248+L252</f>
        <v>-2210</v>
      </c>
      <c r="M11" s="332">
        <f>+K11+L11</f>
        <v>258792.86839999998</v>
      </c>
      <c r="N11" s="19" t="s">
        <v>17</v>
      </c>
    </row>
    <row r="12" spans="1:14" x14ac:dyDescent="0.25">
      <c r="A12" s="333" t="s">
        <v>18</v>
      </c>
      <c r="B12" s="404" t="s">
        <v>19</v>
      </c>
      <c r="C12" s="405"/>
      <c r="D12" s="334" t="s">
        <v>15</v>
      </c>
      <c r="E12" s="335" t="s">
        <v>15</v>
      </c>
      <c r="F12" s="336" t="s">
        <v>20</v>
      </c>
      <c r="G12" s="337">
        <f>G13</f>
        <v>5727.5700000000006</v>
      </c>
      <c r="H12" s="338">
        <f>+H13</f>
        <v>0</v>
      </c>
      <c r="I12" s="339">
        <f>+G12+H12</f>
        <v>5727.5700000000006</v>
      </c>
      <c r="J12" s="338">
        <f>+J13</f>
        <v>-4.3239999999999998</v>
      </c>
      <c r="K12" s="339">
        <f>+I12+J12</f>
        <v>5723.246000000001</v>
      </c>
      <c r="L12" s="399">
        <v>0</v>
      </c>
      <c r="M12" s="339">
        <f>+K12+L12</f>
        <v>5723.246000000001</v>
      </c>
      <c r="N12" s="4"/>
    </row>
    <row r="13" spans="1:14" x14ac:dyDescent="0.25">
      <c r="A13" s="340"/>
      <c r="B13" s="406"/>
      <c r="C13" s="407"/>
      <c r="D13" s="341">
        <v>3121</v>
      </c>
      <c r="E13" s="342">
        <v>5331</v>
      </c>
      <c r="F13" s="343" t="s">
        <v>21</v>
      </c>
      <c r="G13" s="344">
        <f>G14+G15</f>
        <v>5727.5700000000006</v>
      </c>
      <c r="H13" s="345">
        <f>SUM(H14:H15)</f>
        <v>0</v>
      </c>
      <c r="I13" s="346">
        <f t="shared" ref="I13:I76" si="0">+G13+H13</f>
        <v>5727.5700000000006</v>
      </c>
      <c r="J13" s="345">
        <f>SUM(J14:J15)</f>
        <v>-4.3239999999999998</v>
      </c>
      <c r="K13" s="346">
        <f t="shared" ref="K13:M76" si="1">+I13+J13</f>
        <v>5723.246000000001</v>
      </c>
      <c r="L13" s="347">
        <v>0</v>
      </c>
      <c r="M13" s="346">
        <f t="shared" si="1"/>
        <v>5723.246000000001</v>
      </c>
      <c r="N13" s="4"/>
    </row>
    <row r="14" spans="1:14" x14ac:dyDescent="0.25">
      <c r="A14" s="348"/>
      <c r="B14" s="408"/>
      <c r="C14" s="409"/>
      <c r="D14" s="349"/>
      <c r="E14" s="350" t="s">
        <v>22</v>
      </c>
      <c r="F14" s="351" t="s">
        <v>23</v>
      </c>
      <c r="G14" s="352">
        <v>962.26</v>
      </c>
      <c r="H14" s="353">
        <v>0</v>
      </c>
      <c r="I14" s="354">
        <f t="shared" si="0"/>
        <v>962.26</v>
      </c>
      <c r="J14" s="353">
        <v>-4.3239999999999998</v>
      </c>
      <c r="K14" s="354">
        <f t="shared" si="1"/>
        <v>957.93600000000004</v>
      </c>
      <c r="L14" s="355">
        <v>0</v>
      </c>
      <c r="M14" s="354">
        <f t="shared" si="1"/>
        <v>957.93600000000004</v>
      </c>
      <c r="N14" s="4"/>
    </row>
    <row r="15" spans="1:14" ht="15.75" thickBot="1" x14ac:dyDescent="0.35">
      <c r="A15" s="356"/>
      <c r="B15" s="410"/>
      <c r="C15" s="411"/>
      <c r="D15" s="357"/>
      <c r="E15" s="358"/>
      <c r="F15" s="359" t="s">
        <v>24</v>
      </c>
      <c r="G15" s="360">
        <v>4765.3100000000004</v>
      </c>
      <c r="H15" s="361">
        <v>0</v>
      </c>
      <c r="I15" s="362">
        <f t="shared" si="0"/>
        <v>4765.3100000000004</v>
      </c>
      <c r="J15" s="361">
        <v>0</v>
      </c>
      <c r="K15" s="362">
        <f t="shared" si="1"/>
        <v>4765.3100000000004</v>
      </c>
      <c r="L15" s="363">
        <v>0</v>
      </c>
      <c r="M15" s="362">
        <f t="shared" si="1"/>
        <v>4765.3100000000004</v>
      </c>
      <c r="N15" s="4"/>
    </row>
    <row r="16" spans="1:14" x14ac:dyDescent="0.25">
      <c r="A16" s="333" t="s">
        <v>18</v>
      </c>
      <c r="B16" s="412" t="s">
        <v>25</v>
      </c>
      <c r="C16" s="413"/>
      <c r="D16" s="334" t="s">
        <v>15</v>
      </c>
      <c r="E16" s="335" t="s">
        <v>15</v>
      </c>
      <c r="F16" s="336" t="s">
        <v>26</v>
      </c>
      <c r="G16" s="337">
        <f>G17</f>
        <v>4474.8499999999995</v>
      </c>
      <c r="H16" s="338">
        <f>+H17</f>
        <v>64.910399999999996</v>
      </c>
      <c r="I16" s="339">
        <f t="shared" si="0"/>
        <v>4539.7603999999992</v>
      </c>
      <c r="J16" s="338">
        <f>+J17</f>
        <v>4.1950000000000003</v>
      </c>
      <c r="K16" s="339">
        <f t="shared" si="1"/>
        <v>4543.9553999999989</v>
      </c>
      <c r="L16" s="400">
        <v>0</v>
      </c>
      <c r="M16" s="339">
        <f t="shared" si="1"/>
        <v>4543.9553999999989</v>
      </c>
      <c r="N16" s="4"/>
    </row>
    <row r="17" spans="1:14" x14ac:dyDescent="0.25">
      <c r="A17" s="340"/>
      <c r="B17" s="408"/>
      <c r="C17" s="409"/>
      <c r="D17" s="341">
        <v>3121</v>
      </c>
      <c r="E17" s="342">
        <v>5331</v>
      </c>
      <c r="F17" s="343" t="s">
        <v>21</v>
      </c>
      <c r="G17" s="344">
        <f>SUM(G18:G19)</f>
        <v>4474.8499999999995</v>
      </c>
      <c r="H17" s="345">
        <f t="shared" ref="H17" si="2">SUM(H18:H19)</f>
        <v>64.910399999999996</v>
      </c>
      <c r="I17" s="346">
        <f t="shared" si="0"/>
        <v>4539.7603999999992</v>
      </c>
      <c r="J17" s="345">
        <f t="shared" ref="J17" si="3">SUM(J18:J19)</f>
        <v>4.1950000000000003</v>
      </c>
      <c r="K17" s="346">
        <f t="shared" si="1"/>
        <v>4543.9553999999989</v>
      </c>
      <c r="L17" s="347">
        <v>0</v>
      </c>
      <c r="M17" s="346">
        <f t="shared" si="1"/>
        <v>4543.9553999999989</v>
      </c>
      <c r="N17" s="4"/>
    </row>
    <row r="18" spans="1:14" x14ac:dyDescent="0.25">
      <c r="A18" s="348"/>
      <c r="B18" s="408"/>
      <c r="C18" s="409"/>
      <c r="D18" s="349"/>
      <c r="E18" s="350" t="s">
        <v>22</v>
      </c>
      <c r="F18" s="351" t="s">
        <v>27</v>
      </c>
      <c r="G18" s="352">
        <v>935.65</v>
      </c>
      <c r="H18" s="353">
        <v>0</v>
      </c>
      <c r="I18" s="354">
        <f t="shared" si="0"/>
        <v>935.65</v>
      </c>
      <c r="J18" s="353">
        <v>4.1950000000000003</v>
      </c>
      <c r="K18" s="354">
        <f t="shared" si="1"/>
        <v>939.84500000000003</v>
      </c>
      <c r="L18" s="355">
        <v>0</v>
      </c>
      <c r="M18" s="354">
        <f t="shared" si="1"/>
        <v>939.84500000000003</v>
      </c>
      <c r="N18" s="4"/>
    </row>
    <row r="19" spans="1:14" ht="15.75" thickBot="1" x14ac:dyDescent="0.35">
      <c r="A19" s="364"/>
      <c r="B19" s="423"/>
      <c r="C19" s="424"/>
      <c r="D19" s="365"/>
      <c r="E19" s="366"/>
      <c r="F19" s="367" t="s">
        <v>24</v>
      </c>
      <c r="G19" s="368">
        <v>3539.2</v>
      </c>
      <c r="H19" s="361">
        <v>64.910399999999996</v>
      </c>
      <c r="I19" s="362">
        <f t="shared" si="0"/>
        <v>3604.1104</v>
      </c>
      <c r="J19" s="361">
        <v>0</v>
      </c>
      <c r="K19" s="362">
        <f t="shared" si="1"/>
        <v>3604.1104</v>
      </c>
      <c r="L19" s="369">
        <v>0</v>
      </c>
      <c r="M19" s="362">
        <f t="shared" si="1"/>
        <v>3604.1104</v>
      </c>
      <c r="N19" s="4"/>
    </row>
    <row r="20" spans="1:14" x14ac:dyDescent="0.25">
      <c r="A20" s="333" t="s">
        <v>18</v>
      </c>
      <c r="B20" s="412">
        <v>1406</v>
      </c>
      <c r="C20" s="413"/>
      <c r="D20" s="334" t="s">
        <v>15</v>
      </c>
      <c r="E20" s="335" t="s">
        <v>15</v>
      </c>
      <c r="F20" s="336" t="s">
        <v>28</v>
      </c>
      <c r="G20" s="337">
        <f>G21</f>
        <v>1259.81</v>
      </c>
      <c r="H20" s="338">
        <f t="shared" ref="H20:J20" si="4">+H21</f>
        <v>45</v>
      </c>
      <c r="I20" s="339">
        <f t="shared" si="0"/>
        <v>1304.81</v>
      </c>
      <c r="J20" s="338">
        <f t="shared" si="4"/>
        <v>5.1319999999999997</v>
      </c>
      <c r="K20" s="339">
        <f t="shared" si="1"/>
        <v>1309.942</v>
      </c>
      <c r="L20" s="399">
        <v>0</v>
      </c>
      <c r="M20" s="339">
        <f t="shared" si="1"/>
        <v>1309.942</v>
      </c>
      <c r="N20" s="4"/>
    </row>
    <row r="21" spans="1:14" x14ac:dyDescent="0.25">
      <c r="A21" s="340"/>
      <c r="B21" s="421"/>
      <c r="C21" s="422"/>
      <c r="D21" s="341">
        <v>3121</v>
      </c>
      <c r="E21" s="342">
        <v>5331</v>
      </c>
      <c r="F21" s="343" t="s">
        <v>21</v>
      </c>
      <c r="G21" s="344">
        <f>G22+G23</f>
        <v>1259.81</v>
      </c>
      <c r="H21" s="345">
        <f t="shared" ref="H21" si="5">SUM(H22:H23)</f>
        <v>45</v>
      </c>
      <c r="I21" s="346">
        <f t="shared" si="0"/>
        <v>1304.81</v>
      </c>
      <c r="J21" s="345">
        <f t="shared" ref="J21" si="6">SUM(J22:J23)</f>
        <v>5.1319999999999997</v>
      </c>
      <c r="K21" s="346">
        <f t="shared" si="1"/>
        <v>1309.942</v>
      </c>
      <c r="L21" s="347">
        <v>0</v>
      </c>
      <c r="M21" s="346">
        <f t="shared" si="1"/>
        <v>1309.942</v>
      </c>
      <c r="N21" s="4"/>
    </row>
    <row r="22" spans="1:14" x14ac:dyDescent="0.25">
      <c r="A22" s="348"/>
      <c r="B22" s="408"/>
      <c r="C22" s="409"/>
      <c r="D22" s="349"/>
      <c r="E22" s="350" t="s">
        <v>22</v>
      </c>
      <c r="F22" s="351" t="s">
        <v>27</v>
      </c>
      <c r="G22" s="352">
        <v>27.8</v>
      </c>
      <c r="H22" s="353">
        <v>0</v>
      </c>
      <c r="I22" s="354">
        <f t="shared" si="0"/>
        <v>27.8</v>
      </c>
      <c r="J22" s="353">
        <v>5.1319999999999997</v>
      </c>
      <c r="K22" s="354">
        <f t="shared" si="1"/>
        <v>32.932000000000002</v>
      </c>
      <c r="L22" s="355">
        <v>0</v>
      </c>
      <c r="M22" s="354">
        <f t="shared" si="1"/>
        <v>32.932000000000002</v>
      </c>
      <c r="N22" s="4"/>
    </row>
    <row r="23" spans="1:14" ht="15.75" thickBot="1" x14ac:dyDescent="0.35">
      <c r="A23" s="356"/>
      <c r="B23" s="410"/>
      <c r="C23" s="411"/>
      <c r="D23" s="357"/>
      <c r="E23" s="358"/>
      <c r="F23" s="359" t="s">
        <v>24</v>
      </c>
      <c r="G23" s="360">
        <v>1232.01</v>
      </c>
      <c r="H23" s="361">
        <v>45</v>
      </c>
      <c r="I23" s="362">
        <f t="shared" si="0"/>
        <v>1277.01</v>
      </c>
      <c r="J23" s="361">
        <v>0</v>
      </c>
      <c r="K23" s="362">
        <f t="shared" si="1"/>
        <v>1277.01</v>
      </c>
      <c r="L23" s="363">
        <v>0</v>
      </c>
      <c r="M23" s="362">
        <f t="shared" si="1"/>
        <v>1277.01</v>
      </c>
      <c r="N23" s="4"/>
    </row>
    <row r="24" spans="1:14" x14ac:dyDescent="0.25">
      <c r="A24" s="333" t="s">
        <v>18</v>
      </c>
      <c r="B24" s="412" t="s">
        <v>29</v>
      </c>
      <c r="C24" s="413"/>
      <c r="D24" s="334" t="s">
        <v>15</v>
      </c>
      <c r="E24" s="335" t="s">
        <v>15</v>
      </c>
      <c r="F24" s="336" t="s">
        <v>30</v>
      </c>
      <c r="G24" s="337">
        <f>G25</f>
        <v>3175.89</v>
      </c>
      <c r="H24" s="338">
        <f t="shared" ref="H24:J24" si="7">+H25</f>
        <v>0</v>
      </c>
      <c r="I24" s="339">
        <f t="shared" si="0"/>
        <v>3175.89</v>
      </c>
      <c r="J24" s="338">
        <f t="shared" si="7"/>
        <v>20.526</v>
      </c>
      <c r="K24" s="339">
        <f t="shared" si="1"/>
        <v>3196.4159999999997</v>
      </c>
      <c r="L24" s="400">
        <f>L25</f>
        <v>-210</v>
      </c>
      <c r="M24" s="339">
        <f t="shared" si="1"/>
        <v>2986.4159999999997</v>
      </c>
      <c r="N24" s="19" t="s">
        <v>17</v>
      </c>
    </row>
    <row r="25" spans="1:14" x14ac:dyDescent="0.25">
      <c r="A25" s="340"/>
      <c r="B25" s="421"/>
      <c r="C25" s="422"/>
      <c r="D25" s="341">
        <v>3122</v>
      </c>
      <c r="E25" s="342">
        <v>5331</v>
      </c>
      <c r="F25" s="343" t="s">
        <v>21</v>
      </c>
      <c r="G25" s="344">
        <f>G26+G27</f>
        <v>3175.89</v>
      </c>
      <c r="H25" s="345">
        <f t="shared" ref="H25" si="8">SUM(H26:H27)</f>
        <v>0</v>
      </c>
      <c r="I25" s="346">
        <f t="shared" si="0"/>
        <v>3175.89</v>
      </c>
      <c r="J25" s="345">
        <f t="shared" ref="J25" si="9">SUM(J26:J27)</f>
        <v>20.526</v>
      </c>
      <c r="K25" s="346">
        <f t="shared" si="1"/>
        <v>3196.4159999999997</v>
      </c>
      <c r="L25" s="347">
        <f>L27+L26</f>
        <v>-210</v>
      </c>
      <c r="M25" s="346">
        <f t="shared" si="1"/>
        <v>2986.4159999999997</v>
      </c>
      <c r="N25" s="19"/>
    </row>
    <row r="26" spans="1:14" x14ac:dyDescent="0.25">
      <c r="A26" s="348"/>
      <c r="B26" s="408"/>
      <c r="C26" s="409"/>
      <c r="D26" s="349"/>
      <c r="E26" s="350" t="s">
        <v>22</v>
      </c>
      <c r="F26" s="351" t="s">
        <v>27</v>
      </c>
      <c r="G26" s="352">
        <v>128.96</v>
      </c>
      <c r="H26" s="353">
        <v>0</v>
      </c>
      <c r="I26" s="354">
        <f t="shared" si="0"/>
        <v>128.96</v>
      </c>
      <c r="J26" s="353">
        <v>20.526</v>
      </c>
      <c r="K26" s="354">
        <f t="shared" si="1"/>
        <v>149.48600000000002</v>
      </c>
      <c r="L26" s="355">
        <v>0</v>
      </c>
      <c r="M26" s="354">
        <f t="shared" si="1"/>
        <v>149.48600000000002</v>
      </c>
      <c r="N26" s="19"/>
    </row>
    <row r="27" spans="1:14" ht="15.75" thickBot="1" x14ac:dyDescent="0.35">
      <c r="A27" s="356"/>
      <c r="B27" s="410"/>
      <c r="C27" s="411"/>
      <c r="D27" s="357"/>
      <c r="E27" s="358"/>
      <c r="F27" s="359" t="s">
        <v>24</v>
      </c>
      <c r="G27" s="360">
        <v>3046.93</v>
      </c>
      <c r="H27" s="361">
        <v>0</v>
      </c>
      <c r="I27" s="362">
        <f t="shared" si="0"/>
        <v>3046.93</v>
      </c>
      <c r="J27" s="361">
        <v>0</v>
      </c>
      <c r="K27" s="362">
        <f t="shared" si="1"/>
        <v>3046.93</v>
      </c>
      <c r="L27" s="369">
        <v>-210</v>
      </c>
      <c r="M27" s="362">
        <f t="shared" si="1"/>
        <v>2836.93</v>
      </c>
      <c r="N27" s="19"/>
    </row>
    <row r="28" spans="1:14" x14ac:dyDescent="0.25">
      <c r="A28" s="370" t="s">
        <v>18</v>
      </c>
      <c r="B28" s="421">
        <v>1421</v>
      </c>
      <c r="C28" s="422"/>
      <c r="D28" s="371" t="s">
        <v>15</v>
      </c>
      <c r="E28" s="372" t="s">
        <v>15</v>
      </c>
      <c r="F28" s="373" t="s">
        <v>31</v>
      </c>
      <c r="G28" s="374">
        <f>G29</f>
        <v>6042.69</v>
      </c>
      <c r="H28" s="338">
        <f t="shared" ref="H28:J28" si="10">+H29</f>
        <v>0</v>
      </c>
      <c r="I28" s="339">
        <f t="shared" si="0"/>
        <v>6042.69</v>
      </c>
      <c r="J28" s="338">
        <f t="shared" si="10"/>
        <v>5.4740000000000002</v>
      </c>
      <c r="K28" s="339">
        <f t="shared" si="1"/>
        <v>6048.1639999999998</v>
      </c>
      <c r="L28" s="399">
        <v>0</v>
      </c>
      <c r="M28" s="339">
        <f t="shared" si="1"/>
        <v>6048.1639999999998</v>
      </c>
      <c r="N28" s="19"/>
    </row>
    <row r="29" spans="1:14" x14ac:dyDescent="0.25">
      <c r="A29" s="340"/>
      <c r="B29" s="421"/>
      <c r="C29" s="422"/>
      <c r="D29" s="341">
        <v>3122</v>
      </c>
      <c r="E29" s="342">
        <v>5331</v>
      </c>
      <c r="F29" s="343" t="s">
        <v>21</v>
      </c>
      <c r="G29" s="344">
        <f>SUM(G30:G31)</f>
        <v>6042.69</v>
      </c>
      <c r="H29" s="345">
        <f t="shared" ref="H29" si="11">SUM(H30:H31)</f>
        <v>0</v>
      </c>
      <c r="I29" s="346">
        <f t="shared" si="0"/>
        <v>6042.69</v>
      </c>
      <c r="J29" s="345">
        <f t="shared" ref="J29" si="12">SUM(J30:J31)</f>
        <v>5.4740000000000002</v>
      </c>
      <c r="K29" s="346">
        <f t="shared" si="1"/>
        <v>6048.1639999999998</v>
      </c>
      <c r="L29" s="347">
        <v>0</v>
      </c>
      <c r="M29" s="346">
        <f t="shared" si="1"/>
        <v>6048.1639999999998</v>
      </c>
      <c r="N29" s="19"/>
    </row>
    <row r="30" spans="1:14" x14ac:dyDescent="0.25">
      <c r="A30" s="348"/>
      <c r="B30" s="408"/>
      <c r="C30" s="409"/>
      <c r="D30" s="349"/>
      <c r="E30" s="350" t="s">
        <v>22</v>
      </c>
      <c r="F30" s="351" t="s">
        <v>27</v>
      </c>
      <c r="G30" s="352">
        <v>416.61</v>
      </c>
      <c r="H30" s="353">
        <v>0</v>
      </c>
      <c r="I30" s="354">
        <f t="shared" si="0"/>
        <v>416.61</v>
      </c>
      <c r="J30" s="353">
        <v>5.4740000000000002</v>
      </c>
      <c r="K30" s="354">
        <f t="shared" si="1"/>
        <v>422.084</v>
      </c>
      <c r="L30" s="355">
        <v>0</v>
      </c>
      <c r="M30" s="354">
        <f t="shared" si="1"/>
        <v>422.084</v>
      </c>
      <c r="N30" s="19"/>
    </row>
    <row r="31" spans="1:14" ht="15.75" thickBot="1" x14ac:dyDescent="0.35">
      <c r="A31" s="364"/>
      <c r="B31" s="423"/>
      <c r="C31" s="424"/>
      <c r="D31" s="365"/>
      <c r="E31" s="366"/>
      <c r="F31" s="367" t="s">
        <v>24</v>
      </c>
      <c r="G31" s="368">
        <v>5626.08</v>
      </c>
      <c r="H31" s="361">
        <v>0</v>
      </c>
      <c r="I31" s="362">
        <f t="shared" si="0"/>
        <v>5626.08</v>
      </c>
      <c r="J31" s="361">
        <v>0</v>
      </c>
      <c r="K31" s="362">
        <f t="shared" si="1"/>
        <v>5626.08</v>
      </c>
      <c r="L31" s="363">
        <v>0</v>
      </c>
      <c r="M31" s="362">
        <f t="shared" si="1"/>
        <v>5626.08</v>
      </c>
      <c r="N31" s="19"/>
    </row>
    <row r="32" spans="1:14" x14ac:dyDescent="0.25">
      <c r="A32" s="333" t="s">
        <v>18</v>
      </c>
      <c r="B32" s="412" t="s">
        <v>32</v>
      </c>
      <c r="C32" s="413"/>
      <c r="D32" s="334" t="s">
        <v>15</v>
      </c>
      <c r="E32" s="335" t="s">
        <v>15</v>
      </c>
      <c r="F32" s="336" t="s">
        <v>33</v>
      </c>
      <c r="G32" s="337">
        <f>G33</f>
        <v>1866.79</v>
      </c>
      <c r="H32" s="338">
        <f t="shared" ref="H32:J32" si="13">+H33</f>
        <v>0</v>
      </c>
      <c r="I32" s="339">
        <f t="shared" si="0"/>
        <v>1866.79</v>
      </c>
      <c r="J32" s="338">
        <f t="shared" si="13"/>
        <v>-2.0339999999999998</v>
      </c>
      <c r="K32" s="339">
        <f t="shared" si="1"/>
        <v>1864.7559999999999</v>
      </c>
      <c r="L32" s="400">
        <v>0</v>
      </c>
      <c r="M32" s="339">
        <f t="shared" si="1"/>
        <v>1864.7559999999999</v>
      </c>
      <c r="N32" s="19"/>
    </row>
    <row r="33" spans="1:14" x14ac:dyDescent="0.25">
      <c r="A33" s="340"/>
      <c r="B33" s="421"/>
      <c r="C33" s="422"/>
      <c r="D33" s="341">
        <v>3122</v>
      </c>
      <c r="E33" s="342">
        <v>5331</v>
      </c>
      <c r="F33" s="343" t="s">
        <v>21</v>
      </c>
      <c r="G33" s="344">
        <f>G34+G35</f>
        <v>1866.79</v>
      </c>
      <c r="H33" s="345">
        <f t="shared" ref="H33" si="14">SUM(H34:H35)</f>
        <v>0</v>
      </c>
      <c r="I33" s="346">
        <f t="shared" si="0"/>
        <v>1866.79</v>
      </c>
      <c r="J33" s="345">
        <f t="shared" ref="J33" si="15">SUM(J34:J35)</f>
        <v>-2.0339999999999998</v>
      </c>
      <c r="K33" s="346">
        <f t="shared" si="1"/>
        <v>1864.7559999999999</v>
      </c>
      <c r="L33" s="347">
        <v>0</v>
      </c>
      <c r="M33" s="346">
        <f t="shared" si="1"/>
        <v>1864.7559999999999</v>
      </c>
      <c r="N33" s="19"/>
    </row>
    <row r="34" spans="1:14" x14ac:dyDescent="0.25">
      <c r="A34" s="348"/>
      <c r="B34" s="408"/>
      <c r="C34" s="409"/>
      <c r="D34" s="349"/>
      <c r="E34" s="350" t="s">
        <v>22</v>
      </c>
      <c r="F34" s="351" t="s">
        <v>27</v>
      </c>
      <c r="G34" s="352">
        <v>85.17</v>
      </c>
      <c r="H34" s="353">
        <v>0</v>
      </c>
      <c r="I34" s="354">
        <f t="shared" si="0"/>
        <v>85.17</v>
      </c>
      <c r="J34" s="353">
        <v>-2.0339999999999998</v>
      </c>
      <c r="K34" s="354">
        <f t="shared" si="1"/>
        <v>83.135999999999996</v>
      </c>
      <c r="L34" s="355">
        <v>0</v>
      </c>
      <c r="M34" s="354">
        <f t="shared" si="1"/>
        <v>83.135999999999996</v>
      </c>
      <c r="N34" s="19"/>
    </row>
    <row r="35" spans="1:14" ht="15.75" thickBot="1" x14ac:dyDescent="0.35">
      <c r="A35" s="356"/>
      <c r="B35" s="410"/>
      <c r="C35" s="411"/>
      <c r="D35" s="357"/>
      <c r="E35" s="358"/>
      <c r="F35" s="359" t="s">
        <v>24</v>
      </c>
      <c r="G35" s="360">
        <v>1781.62</v>
      </c>
      <c r="H35" s="361">
        <v>0</v>
      </c>
      <c r="I35" s="362">
        <f t="shared" si="0"/>
        <v>1781.62</v>
      </c>
      <c r="J35" s="361">
        <v>0</v>
      </c>
      <c r="K35" s="362">
        <f t="shared" si="1"/>
        <v>1781.62</v>
      </c>
      <c r="L35" s="369">
        <v>0</v>
      </c>
      <c r="M35" s="362">
        <f t="shared" si="1"/>
        <v>1781.62</v>
      </c>
      <c r="N35" s="19"/>
    </row>
    <row r="36" spans="1:14" x14ac:dyDescent="0.25">
      <c r="A36" s="333" t="s">
        <v>18</v>
      </c>
      <c r="B36" s="404" t="s">
        <v>34</v>
      </c>
      <c r="C36" s="405"/>
      <c r="D36" s="334" t="s">
        <v>15</v>
      </c>
      <c r="E36" s="335" t="s">
        <v>15</v>
      </c>
      <c r="F36" s="336" t="s">
        <v>35</v>
      </c>
      <c r="G36" s="337">
        <f>G37</f>
        <v>3076.25</v>
      </c>
      <c r="H36" s="338">
        <f t="shared" ref="H36:J36" si="16">+H37</f>
        <v>0</v>
      </c>
      <c r="I36" s="339">
        <f t="shared" si="0"/>
        <v>3076.25</v>
      </c>
      <c r="J36" s="338">
        <f t="shared" si="16"/>
        <v>-35.564</v>
      </c>
      <c r="K36" s="339">
        <f t="shared" si="1"/>
        <v>3040.6860000000001</v>
      </c>
      <c r="L36" s="399">
        <v>0</v>
      </c>
      <c r="M36" s="339">
        <f t="shared" si="1"/>
        <v>3040.6860000000001</v>
      </c>
      <c r="N36" s="19"/>
    </row>
    <row r="37" spans="1:14" x14ac:dyDescent="0.25">
      <c r="A37" s="375"/>
      <c r="B37" s="425"/>
      <c r="C37" s="426"/>
      <c r="D37" s="376">
        <v>3122</v>
      </c>
      <c r="E37" s="377">
        <v>5331</v>
      </c>
      <c r="F37" s="378" t="s">
        <v>21</v>
      </c>
      <c r="G37" s="379">
        <f>G38+G39</f>
        <v>3076.25</v>
      </c>
      <c r="H37" s="345">
        <f t="shared" ref="H37" si="17">SUM(H38:H39)</f>
        <v>0</v>
      </c>
      <c r="I37" s="346">
        <f t="shared" si="0"/>
        <v>3076.25</v>
      </c>
      <c r="J37" s="345">
        <f t="shared" ref="J37" si="18">SUM(J38:J39)</f>
        <v>-35.564</v>
      </c>
      <c r="K37" s="346">
        <f t="shared" si="1"/>
        <v>3040.6860000000001</v>
      </c>
      <c r="L37" s="347">
        <v>0</v>
      </c>
      <c r="M37" s="346">
        <f t="shared" si="1"/>
        <v>3040.6860000000001</v>
      </c>
      <c r="N37" s="19"/>
    </row>
    <row r="38" spans="1:14" x14ac:dyDescent="0.25">
      <c r="A38" s="348"/>
      <c r="B38" s="425"/>
      <c r="C38" s="426"/>
      <c r="D38" s="349"/>
      <c r="E38" s="350" t="s">
        <v>22</v>
      </c>
      <c r="F38" s="351" t="s">
        <v>27</v>
      </c>
      <c r="G38" s="352">
        <v>553.20000000000005</v>
      </c>
      <c r="H38" s="353">
        <v>0</v>
      </c>
      <c r="I38" s="354">
        <f t="shared" si="0"/>
        <v>553.20000000000005</v>
      </c>
      <c r="J38" s="353">
        <v>-35.564</v>
      </c>
      <c r="K38" s="354">
        <f t="shared" si="1"/>
        <v>517.63600000000008</v>
      </c>
      <c r="L38" s="355">
        <v>0</v>
      </c>
      <c r="M38" s="354">
        <f t="shared" si="1"/>
        <v>517.63600000000008</v>
      </c>
      <c r="N38" s="19"/>
    </row>
    <row r="39" spans="1:14" ht="15.75" thickBot="1" x14ac:dyDescent="0.3">
      <c r="A39" s="356"/>
      <c r="B39" s="427"/>
      <c r="C39" s="428"/>
      <c r="D39" s="357"/>
      <c r="E39" s="358"/>
      <c r="F39" s="359" t="s">
        <v>24</v>
      </c>
      <c r="G39" s="360">
        <v>2523.0500000000002</v>
      </c>
      <c r="H39" s="361">
        <v>0</v>
      </c>
      <c r="I39" s="362">
        <f t="shared" si="0"/>
        <v>2523.0500000000002</v>
      </c>
      <c r="J39" s="361">
        <v>0</v>
      </c>
      <c r="K39" s="362">
        <f t="shared" si="1"/>
        <v>2523.0500000000002</v>
      </c>
      <c r="L39" s="363">
        <v>0</v>
      </c>
      <c r="M39" s="362">
        <f t="shared" si="1"/>
        <v>2523.0500000000002</v>
      </c>
      <c r="N39" s="19"/>
    </row>
    <row r="40" spans="1:14" x14ac:dyDescent="0.25">
      <c r="A40" s="333" t="s">
        <v>18</v>
      </c>
      <c r="B40" s="404" t="s">
        <v>36</v>
      </c>
      <c r="C40" s="405"/>
      <c r="D40" s="334" t="s">
        <v>15</v>
      </c>
      <c r="E40" s="335" t="s">
        <v>15</v>
      </c>
      <c r="F40" s="336" t="s">
        <v>37</v>
      </c>
      <c r="G40" s="337">
        <f>G41</f>
        <v>3929.37</v>
      </c>
      <c r="H40" s="338">
        <f t="shared" ref="H40:J40" si="19">+H41</f>
        <v>0</v>
      </c>
      <c r="I40" s="339">
        <f t="shared" si="0"/>
        <v>3929.37</v>
      </c>
      <c r="J40" s="338">
        <f t="shared" si="19"/>
        <v>-400.00599999999997</v>
      </c>
      <c r="K40" s="339">
        <f t="shared" si="1"/>
        <v>3529.364</v>
      </c>
      <c r="L40" s="400">
        <f>L41</f>
        <v>-450</v>
      </c>
      <c r="M40" s="339">
        <f t="shared" si="1"/>
        <v>3079.364</v>
      </c>
      <c r="N40" s="19" t="s">
        <v>17</v>
      </c>
    </row>
    <row r="41" spans="1:14" x14ac:dyDescent="0.25">
      <c r="A41" s="375"/>
      <c r="B41" s="425"/>
      <c r="C41" s="426"/>
      <c r="D41" s="376">
        <v>3122</v>
      </c>
      <c r="E41" s="377">
        <v>5331</v>
      </c>
      <c r="F41" s="378" t="s">
        <v>21</v>
      </c>
      <c r="G41" s="379">
        <f>G42+G43</f>
        <v>3929.37</v>
      </c>
      <c r="H41" s="345">
        <f t="shared" ref="H41" si="20">SUM(H42:H43)</f>
        <v>0</v>
      </c>
      <c r="I41" s="346">
        <f t="shared" si="0"/>
        <v>3929.37</v>
      </c>
      <c r="J41" s="345">
        <f t="shared" ref="J41" si="21">SUM(J42:J43)</f>
        <v>-400.00599999999997</v>
      </c>
      <c r="K41" s="346">
        <f t="shared" si="1"/>
        <v>3529.364</v>
      </c>
      <c r="L41" s="347">
        <f>L42+L43</f>
        <v>-450</v>
      </c>
      <c r="M41" s="346">
        <f t="shared" si="1"/>
        <v>3079.364</v>
      </c>
      <c r="N41" s="19"/>
    </row>
    <row r="42" spans="1:14" x14ac:dyDescent="0.25">
      <c r="A42" s="348"/>
      <c r="B42" s="425"/>
      <c r="C42" s="426"/>
      <c r="D42" s="349"/>
      <c r="E42" s="350" t="s">
        <v>22</v>
      </c>
      <c r="F42" s="351" t="s">
        <v>27</v>
      </c>
      <c r="G42" s="352">
        <v>226.25</v>
      </c>
      <c r="H42" s="353">
        <v>0</v>
      </c>
      <c r="I42" s="354">
        <f t="shared" si="0"/>
        <v>226.25</v>
      </c>
      <c r="J42" s="353">
        <v>-6.0000000000000001E-3</v>
      </c>
      <c r="K42" s="354">
        <f t="shared" si="1"/>
        <v>226.244</v>
      </c>
      <c r="L42" s="355">
        <v>0</v>
      </c>
      <c r="M42" s="354">
        <f t="shared" si="1"/>
        <v>226.244</v>
      </c>
      <c r="N42" s="19"/>
    </row>
    <row r="43" spans="1:14" ht="15.75" thickBot="1" x14ac:dyDescent="0.3">
      <c r="A43" s="356"/>
      <c r="B43" s="427"/>
      <c r="C43" s="428"/>
      <c r="D43" s="357"/>
      <c r="E43" s="358"/>
      <c r="F43" s="359" t="s">
        <v>24</v>
      </c>
      <c r="G43" s="360">
        <v>3703.12</v>
      </c>
      <c r="H43" s="361">
        <v>0</v>
      </c>
      <c r="I43" s="362">
        <f t="shared" si="0"/>
        <v>3703.12</v>
      </c>
      <c r="J43" s="361">
        <v>-400</v>
      </c>
      <c r="K43" s="362">
        <f t="shared" si="1"/>
        <v>3303.12</v>
      </c>
      <c r="L43" s="369">
        <v>-450</v>
      </c>
      <c r="M43" s="362">
        <f t="shared" si="1"/>
        <v>2853.12</v>
      </c>
      <c r="N43" s="19"/>
    </row>
    <row r="44" spans="1:14" x14ac:dyDescent="0.25">
      <c r="A44" s="333" t="s">
        <v>18</v>
      </c>
      <c r="B44" s="404" t="s">
        <v>38</v>
      </c>
      <c r="C44" s="405"/>
      <c r="D44" s="334" t="s">
        <v>15</v>
      </c>
      <c r="E44" s="335" t="s">
        <v>15</v>
      </c>
      <c r="F44" s="336" t="s">
        <v>39</v>
      </c>
      <c r="G44" s="337">
        <f>G45</f>
        <v>11393.92</v>
      </c>
      <c r="H44" s="338">
        <f t="shared" ref="H44:J44" si="22">+H45</f>
        <v>250</v>
      </c>
      <c r="I44" s="339">
        <f t="shared" si="0"/>
        <v>11643.92</v>
      </c>
      <c r="J44" s="338">
        <f t="shared" si="22"/>
        <v>53.951000000000001</v>
      </c>
      <c r="K44" s="339">
        <f t="shared" si="1"/>
        <v>11697.870999999999</v>
      </c>
      <c r="L44" s="399">
        <v>0</v>
      </c>
      <c r="M44" s="339">
        <f t="shared" si="1"/>
        <v>11697.870999999999</v>
      </c>
      <c r="N44" s="19"/>
    </row>
    <row r="45" spans="1:14" x14ac:dyDescent="0.25">
      <c r="A45" s="375"/>
      <c r="B45" s="425"/>
      <c r="C45" s="426"/>
      <c r="D45" s="376">
        <v>3123</v>
      </c>
      <c r="E45" s="377">
        <v>5331</v>
      </c>
      <c r="F45" s="378" t="s">
        <v>21</v>
      </c>
      <c r="G45" s="379">
        <f>G46+G47</f>
        <v>11393.92</v>
      </c>
      <c r="H45" s="345">
        <f t="shared" ref="H45" si="23">SUM(H46:H47)</f>
        <v>250</v>
      </c>
      <c r="I45" s="346">
        <f t="shared" si="0"/>
        <v>11643.92</v>
      </c>
      <c r="J45" s="345">
        <f t="shared" ref="J45" si="24">SUM(J46:J47)</f>
        <v>53.951000000000001</v>
      </c>
      <c r="K45" s="346">
        <f t="shared" si="1"/>
        <v>11697.870999999999</v>
      </c>
      <c r="L45" s="347">
        <v>0</v>
      </c>
      <c r="M45" s="346">
        <f t="shared" si="1"/>
        <v>11697.870999999999</v>
      </c>
      <c r="N45" s="19"/>
    </row>
    <row r="46" spans="1:14" x14ac:dyDescent="0.25">
      <c r="A46" s="348"/>
      <c r="B46" s="425"/>
      <c r="C46" s="426"/>
      <c r="D46" s="349"/>
      <c r="E46" s="350" t="s">
        <v>22</v>
      </c>
      <c r="F46" s="351" t="s">
        <v>27</v>
      </c>
      <c r="G46" s="352">
        <v>1678.4</v>
      </c>
      <c r="H46" s="353">
        <v>0</v>
      </c>
      <c r="I46" s="354">
        <f t="shared" si="0"/>
        <v>1678.4</v>
      </c>
      <c r="J46" s="353">
        <v>53.951000000000001</v>
      </c>
      <c r="K46" s="354">
        <f t="shared" si="1"/>
        <v>1732.3510000000001</v>
      </c>
      <c r="L46" s="355">
        <v>0</v>
      </c>
      <c r="M46" s="354">
        <f t="shared" si="1"/>
        <v>1732.3510000000001</v>
      </c>
      <c r="N46" s="19"/>
    </row>
    <row r="47" spans="1:14" ht="15.75" thickBot="1" x14ac:dyDescent="0.3">
      <c r="A47" s="356"/>
      <c r="B47" s="427"/>
      <c r="C47" s="428"/>
      <c r="D47" s="357"/>
      <c r="E47" s="358"/>
      <c r="F47" s="359" t="s">
        <v>24</v>
      </c>
      <c r="G47" s="360">
        <v>9715.52</v>
      </c>
      <c r="H47" s="361">
        <v>250</v>
      </c>
      <c r="I47" s="362">
        <f t="shared" si="0"/>
        <v>9965.52</v>
      </c>
      <c r="J47" s="361">
        <v>0</v>
      </c>
      <c r="K47" s="362">
        <f t="shared" si="1"/>
        <v>9965.52</v>
      </c>
      <c r="L47" s="363">
        <v>0</v>
      </c>
      <c r="M47" s="362">
        <f t="shared" si="1"/>
        <v>9965.52</v>
      </c>
      <c r="N47" s="19"/>
    </row>
    <row r="48" spans="1:14" x14ac:dyDescent="0.25">
      <c r="A48" s="370" t="s">
        <v>18</v>
      </c>
      <c r="B48" s="429" t="s">
        <v>40</v>
      </c>
      <c r="C48" s="430"/>
      <c r="D48" s="371" t="s">
        <v>15</v>
      </c>
      <c r="E48" s="372" t="s">
        <v>15</v>
      </c>
      <c r="F48" s="373" t="s">
        <v>41</v>
      </c>
      <c r="G48" s="374">
        <f>G49</f>
        <v>12983.5</v>
      </c>
      <c r="H48" s="338">
        <f t="shared" ref="H48:J48" si="25">+H49</f>
        <v>0</v>
      </c>
      <c r="I48" s="339">
        <f t="shared" si="0"/>
        <v>12983.5</v>
      </c>
      <c r="J48" s="338">
        <f t="shared" si="25"/>
        <v>-66.875</v>
      </c>
      <c r="K48" s="339">
        <f t="shared" si="1"/>
        <v>12916.625</v>
      </c>
      <c r="L48" s="400">
        <v>0</v>
      </c>
      <c r="M48" s="339">
        <f t="shared" si="1"/>
        <v>12916.625</v>
      </c>
      <c r="N48" s="19"/>
    </row>
    <row r="49" spans="1:14" x14ac:dyDescent="0.25">
      <c r="A49" s="375"/>
      <c r="B49" s="425"/>
      <c r="C49" s="426"/>
      <c r="D49" s="376">
        <v>3123</v>
      </c>
      <c r="E49" s="377">
        <v>5331</v>
      </c>
      <c r="F49" s="378" t="s">
        <v>21</v>
      </c>
      <c r="G49" s="379">
        <f>G50+G51</f>
        <v>12983.5</v>
      </c>
      <c r="H49" s="345">
        <f t="shared" ref="H49" si="26">SUM(H50:H51)</f>
        <v>0</v>
      </c>
      <c r="I49" s="346">
        <f t="shared" si="0"/>
        <v>12983.5</v>
      </c>
      <c r="J49" s="345">
        <f t="shared" ref="J49" si="27">SUM(J50:J51)</f>
        <v>-66.875</v>
      </c>
      <c r="K49" s="346">
        <f t="shared" si="1"/>
        <v>12916.625</v>
      </c>
      <c r="L49" s="347">
        <v>0</v>
      </c>
      <c r="M49" s="346">
        <f t="shared" si="1"/>
        <v>12916.625</v>
      </c>
      <c r="N49" s="19"/>
    </row>
    <row r="50" spans="1:14" x14ac:dyDescent="0.25">
      <c r="A50" s="348"/>
      <c r="B50" s="425"/>
      <c r="C50" s="426"/>
      <c r="D50" s="349"/>
      <c r="E50" s="350" t="s">
        <v>22</v>
      </c>
      <c r="F50" s="351" t="s">
        <v>27</v>
      </c>
      <c r="G50" s="352">
        <v>1793.48</v>
      </c>
      <c r="H50" s="353">
        <v>0</v>
      </c>
      <c r="I50" s="354">
        <f t="shared" si="0"/>
        <v>1793.48</v>
      </c>
      <c r="J50" s="353">
        <v>-66.875</v>
      </c>
      <c r="K50" s="354">
        <f t="shared" si="1"/>
        <v>1726.605</v>
      </c>
      <c r="L50" s="355">
        <v>0</v>
      </c>
      <c r="M50" s="354">
        <f t="shared" si="1"/>
        <v>1726.605</v>
      </c>
      <c r="N50" s="19"/>
    </row>
    <row r="51" spans="1:14" ht="15.75" thickBot="1" x14ac:dyDescent="0.3">
      <c r="A51" s="364"/>
      <c r="B51" s="431"/>
      <c r="C51" s="432"/>
      <c r="D51" s="365"/>
      <c r="E51" s="366"/>
      <c r="F51" s="367" t="s">
        <v>24</v>
      </c>
      <c r="G51" s="368">
        <v>11190.02</v>
      </c>
      <c r="H51" s="361">
        <v>0</v>
      </c>
      <c r="I51" s="362">
        <f t="shared" si="0"/>
        <v>11190.02</v>
      </c>
      <c r="J51" s="361">
        <v>0</v>
      </c>
      <c r="K51" s="362">
        <f t="shared" si="1"/>
        <v>11190.02</v>
      </c>
      <c r="L51" s="369">
        <v>0</v>
      </c>
      <c r="M51" s="362">
        <f t="shared" si="1"/>
        <v>11190.02</v>
      </c>
      <c r="N51" s="19"/>
    </row>
    <row r="52" spans="1:14" x14ac:dyDescent="0.25">
      <c r="A52" s="333" t="s">
        <v>18</v>
      </c>
      <c r="B52" s="404" t="s">
        <v>42</v>
      </c>
      <c r="C52" s="405"/>
      <c r="D52" s="334" t="s">
        <v>15</v>
      </c>
      <c r="E52" s="335" t="s">
        <v>15</v>
      </c>
      <c r="F52" s="336" t="s">
        <v>43</v>
      </c>
      <c r="G52" s="337">
        <f>G53</f>
        <v>10575.91</v>
      </c>
      <c r="H52" s="338">
        <f t="shared" ref="H52:J52" si="28">+H53</f>
        <v>0</v>
      </c>
      <c r="I52" s="339">
        <f t="shared" si="0"/>
        <v>10575.91</v>
      </c>
      <c r="J52" s="338">
        <f t="shared" si="28"/>
        <v>-279.63200000000001</v>
      </c>
      <c r="K52" s="339">
        <f t="shared" si="1"/>
        <v>10296.278</v>
      </c>
      <c r="L52" s="399">
        <f>L53</f>
        <v>-230</v>
      </c>
      <c r="M52" s="339">
        <f t="shared" si="1"/>
        <v>10066.278</v>
      </c>
      <c r="N52" s="19" t="s">
        <v>17</v>
      </c>
    </row>
    <row r="53" spans="1:14" x14ac:dyDescent="0.25">
      <c r="A53" s="375"/>
      <c r="B53" s="425"/>
      <c r="C53" s="426"/>
      <c r="D53" s="376">
        <v>3123</v>
      </c>
      <c r="E53" s="377">
        <v>5331</v>
      </c>
      <c r="F53" s="378" t="s">
        <v>21</v>
      </c>
      <c r="G53" s="379">
        <f>G54+G55</f>
        <v>10575.91</v>
      </c>
      <c r="H53" s="345">
        <f t="shared" ref="H53" si="29">SUM(H54:H55)</f>
        <v>0</v>
      </c>
      <c r="I53" s="346">
        <f t="shared" si="0"/>
        <v>10575.91</v>
      </c>
      <c r="J53" s="345">
        <f t="shared" ref="J53" si="30">SUM(J54:J55)</f>
        <v>-279.63200000000001</v>
      </c>
      <c r="K53" s="346">
        <f t="shared" si="1"/>
        <v>10296.278</v>
      </c>
      <c r="L53" s="347">
        <f>L55+L54</f>
        <v>-230</v>
      </c>
      <c r="M53" s="346">
        <f t="shared" si="1"/>
        <v>10066.278</v>
      </c>
      <c r="N53" s="19"/>
    </row>
    <row r="54" spans="1:14" x14ac:dyDescent="0.25">
      <c r="A54" s="348"/>
      <c r="B54" s="425"/>
      <c r="C54" s="426"/>
      <c r="D54" s="349"/>
      <c r="E54" s="350" t="s">
        <v>22</v>
      </c>
      <c r="F54" s="351" t="s">
        <v>27</v>
      </c>
      <c r="G54" s="352">
        <v>1557.19</v>
      </c>
      <c r="H54" s="353">
        <v>0</v>
      </c>
      <c r="I54" s="354">
        <f t="shared" si="0"/>
        <v>1557.19</v>
      </c>
      <c r="J54" s="353">
        <v>-279.63200000000001</v>
      </c>
      <c r="K54" s="354">
        <f t="shared" si="1"/>
        <v>1277.558</v>
      </c>
      <c r="L54" s="355">
        <v>0</v>
      </c>
      <c r="M54" s="354">
        <f t="shared" si="1"/>
        <v>1277.558</v>
      </c>
      <c r="N54" s="19"/>
    </row>
    <row r="55" spans="1:14" ht="15.75" thickBot="1" x14ac:dyDescent="0.3">
      <c r="A55" s="356"/>
      <c r="B55" s="427"/>
      <c r="C55" s="428"/>
      <c r="D55" s="357"/>
      <c r="E55" s="358"/>
      <c r="F55" s="359" t="s">
        <v>24</v>
      </c>
      <c r="G55" s="360">
        <v>9018.7199999999993</v>
      </c>
      <c r="H55" s="361">
        <v>0</v>
      </c>
      <c r="I55" s="362">
        <f t="shared" si="0"/>
        <v>9018.7199999999993</v>
      </c>
      <c r="J55" s="361">
        <v>0</v>
      </c>
      <c r="K55" s="362">
        <f t="shared" si="1"/>
        <v>9018.7199999999993</v>
      </c>
      <c r="L55" s="363">
        <v>-230</v>
      </c>
      <c r="M55" s="362">
        <f t="shared" si="1"/>
        <v>8788.7199999999993</v>
      </c>
      <c r="N55" s="19"/>
    </row>
    <row r="56" spans="1:14" x14ac:dyDescent="0.25">
      <c r="A56" s="333" t="s">
        <v>18</v>
      </c>
      <c r="B56" s="404" t="s">
        <v>44</v>
      </c>
      <c r="C56" s="405"/>
      <c r="D56" s="334" t="s">
        <v>15</v>
      </c>
      <c r="E56" s="335" t="s">
        <v>15</v>
      </c>
      <c r="F56" s="336" t="s">
        <v>45</v>
      </c>
      <c r="G56" s="337">
        <f>G57</f>
        <v>9833.7300000000014</v>
      </c>
      <c r="H56" s="338">
        <f t="shared" ref="H56:J56" si="31">+H57</f>
        <v>0</v>
      </c>
      <c r="I56" s="339">
        <f t="shared" si="0"/>
        <v>9833.7300000000014</v>
      </c>
      <c r="J56" s="338">
        <f t="shared" si="31"/>
        <v>6.0000000000000001E-3</v>
      </c>
      <c r="K56" s="339">
        <f t="shared" si="1"/>
        <v>9833.7360000000008</v>
      </c>
      <c r="L56" s="400">
        <v>0</v>
      </c>
      <c r="M56" s="339">
        <f t="shared" si="1"/>
        <v>9833.7360000000008</v>
      </c>
      <c r="N56" s="19"/>
    </row>
    <row r="57" spans="1:14" x14ac:dyDescent="0.25">
      <c r="A57" s="375"/>
      <c r="B57" s="425"/>
      <c r="C57" s="426"/>
      <c r="D57" s="376">
        <v>3123</v>
      </c>
      <c r="E57" s="377">
        <v>5331</v>
      </c>
      <c r="F57" s="378" t="s">
        <v>21</v>
      </c>
      <c r="G57" s="379">
        <f>G58+G59</f>
        <v>9833.7300000000014</v>
      </c>
      <c r="H57" s="345">
        <f t="shared" ref="H57" si="32">SUM(H58:H59)</f>
        <v>0</v>
      </c>
      <c r="I57" s="346">
        <f t="shared" si="0"/>
        <v>9833.7300000000014</v>
      </c>
      <c r="J57" s="345">
        <f t="shared" ref="J57" si="33">SUM(J58:J59)</f>
        <v>6.0000000000000001E-3</v>
      </c>
      <c r="K57" s="346">
        <f t="shared" si="1"/>
        <v>9833.7360000000008</v>
      </c>
      <c r="L57" s="347">
        <v>0</v>
      </c>
      <c r="M57" s="346">
        <f t="shared" si="1"/>
        <v>9833.7360000000008</v>
      </c>
      <c r="N57" s="19"/>
    </row>
    <row r="58" spans="1:14" x14ac:dyDescent="0.25">
      <c r="A58" s="348"/>
      <c r="B58" s="425"/>
      <c r="C58" s="426"/>
      <c r="D58" s="349"/>
      <c r="E58" s="350" t="s">
        <v>22</v>
      </c>
      <c r="F58" s="351" t="s">
        <v>27</v>
      </c>
      <c r="G58" s="352">
        <v>128.69999999999999</v>
      </c>
      <c r="H58" s="353">
        <v>0</v>
      </c>
      <c r="I58" s="354">
        <f t="shared" si="0"/>
        <v>128.69999999999999</v>
      </c>
      <c r="J58" s="353">
        <v>6.0000000000000001E-3</v>
      </c>
      <c r="K58" s="354">
        <f t="shared" si="1"/>
        <v>128.70599999999999</v>
      </c>
      <c r="L58" s="355">
        <v>0</v>
      </c>
      <c r="M58" s="354">
        <f t="shared" si="1"/>
        <v>128.70599999999999</v>
      </c>
      <c r="N58" s="19"/>
    </row>
    <row r="59" spans="1:14" ht="15.75" thickBot="1" x14ac:dyDescent="0.3">
      <c r="A59" s="356"/>
      <c r="B59" s="427"/>
      <c r="C59" s="428"/>
      <c r="D59" s="357"/>
      <c r="E59" s="358"/>
      <c r="F59" s="359" t="s">
        <v>24</v>
      </c>
      <c r="G59" s="360">
        <v>9705.0300000000007</v>
      </c>
      <c r="H59" s="361">
        <v>0</v>
      </c>
      <c r="I59" s="362">
        <f t="shared" si="0"/>
        <v>9705.0300000000007</v>
      </c>
      <c r="J59" s="361">
        <v>0</v>
      </c>
      <c r="K59" s="362">
        <f t="shared" si="1"/>
        <v>9705.0300000000007</v>
      </c>
      <c r="L59" s="369">
        <v>0</v>
      </c>
      <c r="M59" s="362">
        <f t="shared" si="1"/>
        <v>9705.0300000000007</v>
      </c>
      <c r="N59" s="19"/>
    </row>
    <row r="60" spans="1:14" x14ac:dyDescent="0.25">
      <c r="A60" s="380" t="s">
        <v>18</v>
      </c>
      <c r="B60" s="429" t="s">
        <v>46</v>
      </c>
      <c r="C60" s="430"/>
      <c r="D60" s="371" t="s">
        <v>15</v>
      </c>
      <c r="E60" s="372" t="s">
        <v>15</v>
      </c>
      <c r="F60" s="381" t="s">
        <v>47</v>
      </c>
      <c r="G60" s="382">
        <f>G61</f>
        <v>9159.82</v>
      </c>
      <c r="H60" s="338">
        <f t="shared" ref="H60:J60" si="34">+H61</f>
        <v>0</v>
      </c>
      <c r="I60" s="339">
        <f t="shared" si="0"/>
        <v>9159.82</v>
      </c>
      <c r="J60" s="338">
        <f t="shared" si="34"/>
        <v>59.344999999999999</v>
      </c>
      <c r="K60" s="339">
        <f t="shared" si="1"/>
        <v>9219.1649999999991</v>
      </c>
      <c r="L60" s="399">
        <v>0</v>
      </c>
      <c r="M60" s="339">
        <f t="shared" si="1"/>
        <v>9219.1649999999991</v>
      </c>
      <c r="N60" s="19"/>
    </row>
    <row r="61" spans="1:14" x14ac:dyDescent="0.25">
      <c r="A61" s="383"/>
      <c r="B61" s="425"/>
      <c r="C61" s="426"/>
      <c r="D61" s="376">
        <v>3124</v>
      </c>
      <c r="E61" s="377">
        <v>5331</v>
      </c>
      <c r="F61" s="384" t="s">
        <v>21</v>
      </c>
      <c r="G61" s="385">
        <f>G62+G63</f>
        <v>9159.82</v>
      </c>
      <c r="H61" s="345">
        <f t="shared" ref="H61" si="35">SUM(H62:H63)</f>
        <v>0</v>
      </c>
      <c r="I61" s="346">
        <f t="shared" si="0"/>
        <v>9159.82</v>
      </c>
      <c r="J61" s="345">
        <f t="shared" ref="J61" si="36">SUM(J62:J63)</f>
        <v>59.344999999999999</v>
      </c>
      <c r="K61" s="346">
        <f t="shared" si="1"/>
        <v>9219.1649999999991</v>
      </c>
      <c r="L61" s="347">
        <v>0</v>
      </c>
      <c r="M61" s="346">
        <f t="shared" si="1"/>
        <v>9219.1649999999991</v>
      </c>
      <c r="N61" s="19"/>
    </row>
    <row r="62" spans="1:14" x14ac:dyDescent="0.25">
      <c r="A62" s="386"/>
      <c r="B62" s="425"/>
      <c r="C62" s="426"/>
      <c r="D62" s="349"/>
      <c r="E62" s="350" t="s">
        <v>22</v>
      </c>
      <c r="F62" s="387" t="s">
        <v>27</v>
      </c>
      <c r="G62" s="388">
        <v>1947.17</v>
      </c>
      <c r="H62" s="353">
        <v>0</v>
      </c>
      <c r="I62" s="354">
        <f t="shared" si="0"/>
        <v>1947.17</v>
      </c>
      <c r="J62" s="353">
        <v>59.344999999999999</v>
      </c>
      <c r="K62" s="354">
        <f t="shared" si="1"/>
        <v>2006.5150000000001</v>
      </c>
      <c r="L62" s="355">
        <v>0</v>
      </c>
      <c r="M62" s="354">
        <f t="shared" si="1"/>
        <v>2006.5150000000001</v>
      </c>
      <c r="N62" s="19"/>
    </row>
    <row r="63" spans="1:14" ht="15.75" thickBot="1" x14ac:dyDescent="0.3">
      <c r="A63" s="389"/>
      <c r="B63" s="427"/>
      <c r="C63" s="428"/>
      <c r="D63" s="357"/>
      <c r="E63" s="358"/>
      <c r="F63" s="390" t="s">
        <v>24</v>
      </c>
      <c r="G63" s="391">
        <v>7212.65</v>
      </c>
      <c r="H63" s="361">
        <v>0</v>
      </c>
      <c r="I63" s="362">
        <f t="shared" si="0"/>
        <v>7212.65</v>
      </c>
      <c r="J63" s="361">
        <v>0</v>
      </c>
      <c r="K63" s="362">
        <f t="shared" si="1"/>
        <v>7212.65</v>
      </c>
      <c r="L63" s="363">
        <v>0</v>
      </c>
      <c r="M63" s="362">
        <f t="shared" si="1"/>
        <v>7212.65</v>
      </c>
      <c r="N63" s="19"/>
    </row>
    <row r="64" spans="1:14" x14ac:dyDescent="0.25">
      <c r="A64" s="392" t="s">
        <v>18</v>
      </c>
      <c r="B64" s="404" t="s">
        <v>48</v>
      </c>
      <c r="C64" s="405"/>
      <c r="D64" s="334" t="s">
        <v>15</v>
      </c>
      <c r="E64" s="335" t="s">
        <v>15</v>
      </c>
      <c r="F64" s="393" t="s">
        <v>49</v>
      </c>
      <c r="G64" s="394">
        <f>G65</f>
        <v>3076.44</v>
      </c>
      <c r="H64" s="338">
        <f t="shared" ref="H64:J64" si="37">+H65</f>
        <v>0</v>
      </c>
      <c r="I64" s="339">
        <f t="shared" si="0"/>
        <v>3076.44</v>
      </c>
      <c r="J64" s="338">
        <f t="shared" si="37"/>
        <v>-158.548</v>
      </c>
      <c r="K64" s="339">
        <f t="shared" si="1"/>
        <v>2917.8919999999998</v>
      </c>
      <c r="L64" s="400">
        <v>0</v>
      </c>
      <c r="M64" s="339">
        <f t="shared" si="1"/>
        <v>2917.8919999999998</v>
      </c>
      <c r="N64" s="19"/>
    </row>
    <row r="65" spans="1:14" x14ac:dyDescent="0.25">
      <c r="A65" s="383"/>
      <c r="B65" s="425"/>
      <c r="C65" s="426"/>
      <c r="D65" s="376">
        <v>3147</v>
      </c>
      <c r="E65" s="377">
        <v>5331</v>
      </c>
      <c r="F65" s="384" t="s">
        <v>21</v>
      </c>
      <c r="G65" s="385">
        <f>G66+G67</f>
        <v>3076.44</v>
      </c>
      <c r="H65" s="345">
        <f t="shared" ref="H65" si="38">SUM(H66:H67)</f>
        <v>0</v>
      </c>
      <c r="I65" s="346">
        <f t="shared" si="0"/>
        <v>3076.44</v>
      </c>
      <c r="J65" s="345">
        <f t="shared" ref="J65" si="39">SUM(J66:J67)</f>
        <v>-158.548</v>
      </c>
      <c r="K65" s="346">
        <f t="shared" si="1"/>
        <v>2917.8919999999998</v>
      </c>
      <c r="L65" s="347">
        <v>0</v>
      </c>
      <c r="M65" s="346">
        <f t="shared" si="1"/>
        <v>2917.8919999999998</v>
      </c>
      <c r="N65" s="19"/>
    </row>
    <row r="66" spans="1:14" x14ac:dyDescent="0.25">
      <c r="A66" s="386"/>
      <c r="B66" s="425"/>
      <c r="C66" s="426"/>
      <c r="D66" s="349"/>
      <c r="E66" s="350" t="s">
        <v>22</v>
      </c>
      <c r="F66" s="387" t="s">
        <v>27</v>
      </c>
      <c r="G66" s="388">
        <v>335.5</v>
      </c>
      <c r="H66" s="353">
        <v>0</v>
      </c>
      <c r="I66" s="354">
        <f t="shared" si="0"/>
        <v>335.5</v>
      </c>
      <c r="J66" s="353">
        <v>-158.548</v>
      </c>
      <c r="K66" s="354">
        <f t="shared" si="1"/>
        <v>176.952</v>
      </c>
      <c r="L66" s="355">
        <v>0</v>
      </c>
      <c r="M66" s="354">
        <f t="shared" si="1"/>
        <v>176.952</v>
      </c>
      <c r="N66" s="19"/>
    </row>
    <row r="67" spans="1:14" ht="15.75" thickBot="1" x14ac:dyDescent="0.3">
      <c r="A67" s="389"/>
      <c r="B67" s="427"/>
      <c r="C67" s="428"/>
      <c r="D67" s="357"/>
      <c r="E67" s="358"/>
      <c r="F67" s="390" t="s">
        <v>24</v>
      </c>
      <c r="G67" s="391">
        <v>2740.94</v>
      </c>
      <c r="H67" s="361">
        <v>0</v>
      </c>
      <c r="I67" s="362">
        <f t="shared" si="0"/>
        <v>2740.94</v>
      </c>
      <c r="J67" s="361">
        <v>0</v>
      </c>
      <c r="K67" s="362">
        <f t="shared" si="1"/>
        <v>2740.94</v>
      </c>
      <c r="L67" s="369">
        <v>0</v>
      </c>
      <c r="M67" s="362">
        <f t="shared" si="1"/>
        <v>2740.94</v>
      </c>
      <c r="N67" s="19"/>
    </row>
    <row r="68" spans="1:14" x14ac:dyDescent="0.25">
      <c r="A68" s="392" t="s">
        <v>18</v>
      </c>
      <c r="B68" s="404" t="s">
        <v>50</v>
      </c>
      <c r="C68" s="405"/>
      <c r="D68" s="334" t="s">
        <v>15</v>
      </c>
      <c r="E68" s="335" t="s">
        <v>15</v>
      </c>
      <c r="F68" s="393" t="s">
        <v>51</v>
      </c>
      <c r="G68" s="394">
        <f>G69</f>
        <v>5799.1500000000005</v>
      </c>
      <c r="H68" s="338">
        <f t="shared" ref="H68:J68" si="40">+H69</f>
        <v>0</v>
      </c>
      <c r="I68" s="339">
        <f t="shared" si="0"/>
        <v>5799.1500000000005</v>
      </c>
      <c r="J68" s="338">
        <f t="shared" si="40"/>
        <v>8.6530000000000005</v>
      </c>
      <c r="K68" s="339">
        <f t="shared" si="1"/>
        <v>5807.8030000000008</v>
      </c>
      <c r="L68" s="399">
        <f>L69</f>
        <v>-300</v>
      </c>
      <c r="M68" s="339">
        <f t="shared" si="1"/>
        <v>5507.8030000000008</v>
      </c>
      <c r="N68" s="19" t="s">
        <v>17</v>
      </c>
    </row>
    <row r="69" spans="1:14" x14ac:dyDescent="0.25">
      <c r="A69" s="383"/>
      <c r="B69" s="425"/>
      <c r="C69" s="426"/>
      <c r="D69" s="376">
        <v>3113</v>
      </c>
      <c r="E69" s="377">
        <v>5331</v>
      </c>
      <c r="F69" s="384" t="s">
        <v>21</v>
      </c>
      <c r="G69" s="385">
        <f>G70+G71</f>
        <v>5799.1500000000005</v>
      </c>
      <c r="H69" s="345">
        <f t="shared" ref="H69" si="41">SUM(H70:H71)</f>
        <v>0</v>
      </c>
      <c r="I69" s="346">
        <f t="shared" si="0"/>
        <v>5799.1500000000005</v>
      </c>
      <c r="J69" s="345">
        <f t="shared" ref="J69" si="42">SUM(J70:J71)</f>
        <v>8.6530000000000005</v>
      </c>
      <c r="K69" s="346">
        <f t="shared" si="1"/>
        <v>5807.8030000000008</v>
      </c>
      <c r="L69" s="347">
        <f>L71+L70</f>
        <v>-300</v>
      </c>
      <c r="M69" s="346">
        <f t="shared" si="1"/>
        <v>5507.8030000000008</v>
      </c>
      <c r="N69" s="19"/>
    </row>
    <row r="70" spans="1:14" x14ac:dyDescent="0.25">
      <c r="A70" s="386"/>
      <c r="B70" s="425"/>
      <c r="C70" s="426"/>
      <c r="D70" s="349"/>
      <c r="E70" s="350" t="s">
        <v>22</v>
      </c>
      <c r="F70" s="387" t="s">
        <v>27</v>
      </c>
      <c r="G70" s="388">
        <v>925.3</v>
      </c>
      <c r="H70" s="353">
        <v>0</v>
      </c>
      <c r="I70" s="354">
        <f t="shared" si="0"/>
        <v>925.3</v>
      </c>
      <c r="J70" s="353">
        <v>8.6530000000000005</v>
      </c>
      <c r="K70" s="354">
        <f t="shared" si="1"/>
        <v>933.95299999999997</v>
      </c>
      <c r="L70" s="355">
        <v>0</v>
      </c>
      <c r="M70" s="354">
        <f t="shared" si="1"/>
        <v>933.95299999999997</v>
      </c>
      <c r="N70" s="19"/>
    </row>
    <row r="71" spans="1:14" ht="15.75" thickBot="1" x14ac:dyDescent="0.3">
      <c r="A71" s="389"/>
      <c r="B71" s="427"/>
      <c r="C71" s="428"/>
      <c r="D71" s="357"/>
      <c r="E71" s="358"/>
      <c r="F71" s="390" t="s">
        <v>24</v>
      </c>
      <c r="G71" s="391">
        <v>4873.8500000000004</v>
      </c>
      <c r="H71" s="361">
        <v>0</v>
      </c>
      <c r="I71" s="362">
        <f t="shared" si="0"/>
        <v>4873.8500000000004</v>
      </c>
      <c r="J71" s="361">
        <v>0</v>
      </c>
      <c r="K71" s="362">
        <f t="shared" si="1"/>
        <v>4873.8500000000004</v>
      </c>
      <c r="L71" s="363">
        <v>-300</v>
      </c>
      <c r="M71" s="362">
        <f t="shared" si="1"/>
        <v>4573.8500000000004</v>
      </c>
      <c r="N71" s="19"/>
    </row>
    <row r="72" spans="1:14" x14ac:dyDescent="0.25">
      <c r="A72" s="392" t="s">
        <v>18</v>
      </c>
      <c r="B72" s="404" t="s">
        <v>52</v>
      </c>
      <c r="C72" s="405"/>
      <c r="D72" s="334" t="s">
        <v>15</v>
      </c>
      <c r="E72" s="335" t="s">
        <v>15</v>
      </c>
      <c r="F72" s="393" t="s">
        <v>53</v>
      </c>
      <c r="G72" s="394">
        <f>G73</f>
        <v>2772.8599999999997</v>
      </c>
      <c r="H72" s="338">
        <f t="shared" ref="H72:J72" si="43">+H73</f>
        <v>0</v>
      </c>
      <c r="I72" s="339">
        <f t="shared" si="0"/>
        <v>2772.8599999999997</v>
      </c>
      <c r="J72" s="338">
        <f t="shared" si="43"/>
        <v>-4.2249999999999996</v>
      </c>
      <c r="K72" s="339">
        <f t="shared" si="1"/>
        <v>2768.6349999999998</v>
      </c>
      <c r="L72" s="400">
        <v>0</v>
      </c>
      <c r="M72" s="339">
        <f t="shared" si="1"/>
        <v>2768.6349999999998</v>
      </c>
      <c r="N72" s="19"/>
    </row>
    <row r="73" spans="1:14" x14ac:dyDescent="0.25">
      <c r="A73" s="383"/>
      <c r="B73" s="425"/>
      <c r="C73" s="426"/>
      <c r="D73" s="376">
        <v>3113</v>
      </c>
      <c r="E73" s="377">
        <v>5331</v>
      </c>
      <c r="F73" s="384" t="s">
        <v>21</v>
      </c>
      <c r="G73" s="385">
        <f>G74+G75</f>
        <v>2772.8599999999997</v>
      </c>
      <c r="H73" s="345">
        <f t="shared" ref="H73" si="44">SUM(H74:H75)</f>
        <v>0</v>
      </c>
      <c r="I73" s="346">
        <f t="shared" si="0"/>
        <v>2772.8599999999997</v>
      </c>
      <c r="J73" s="345">
        <f t="shared" ref="J73" si="45">SUM(J74:J75)</f>
        <v>-4.2249999999999996</v>
      </c>
      <c r="K73" s="346">
        <f t="shared" si="1"/>
        <v>2768.6349999999998</v>
      </c>
      <c r="L73" s="347">
        <v>0</v>
      </c>
      <c r="M73" s="346">
        <f t="shared" si="1"/>
        <v>2768.6349999999998</v>
      </c>
      <c r="N73" s="19"/>
    </row>
    <row r="74" spans="1:14" x14ac:dyDescent="0.25">
      <c r="A74" s="386"/>
      <c r="B74" s="425"/>
      <c r="C74" s="426"/>
      <c r="D74" s="349"/>
      <c r="E74" s="350" t="s">
        <v>22</v>
      </c>
      <c r="F74" s="387" t="s">
        <v>27</v>
      </c>
      <c r="G74" s="388">
        <v>258.14</v>
      </c>
      <c r="H74" s="353">
        <v>0</v>
      </c>
      <c r="I74" s="354">
        <f t="shared" si="0"/>
        <v>258.14</v>
      </c>
      <c r="J74" s="353">
        <v>-4.2249999999999996</v>
      </c>
      <c r="K74" s="354">
        <f t="shared" si="1"/>
        <v>253.91499999999999</v>
      </c>
      <c r="L74" s="355">
        <v>0</v>
      </c>
      <c r="M74" s="354">
        <f t="shared" si="1"/>
        <v>253.91499999999999</v>
      </c>
      <c r="N74" s="19"/>
    </row>
    <row r="75" spans="1:14" ht="15.75" thickBot="1" x14ac:dyDescent="0.3">
      <c r="A75" s="389"/>
      <c r="B75" s="427"/>
      <c r="C75" s="428"/>
      <c r="D75" s="357"/>
      <c r="E75" s="358"/>
      <c r="F75" s="390" t="s">
        <v>24</v>
      </c>
      <c r="G75" s="391">
        <v>2514.7199999999998</v>
      </c>
      <c r="H75" s="361">
        <v>0</v>
      </c>
      <c r="I75" s="362">
        <f t="shared" si="0"/>
        <v>2514.7199999999998</v>
      </c>
      <c r="J75" s="361">
        <v>0</v>
      </c>
      <c r="K75" s="362">
        <f t="shared" si="1"/>
        <v>2514.7199999999998</v>
      </c>
      <c r="L75" s="369">
        <v>0</v>
      </c>
      <c r="M75" s="362">
        <f t="shared" si="1"/>
        <v>2514.7199999999998</v>
      </c>
      <c r="N75" s="19"/>
    </row>
    <row r="76" spans="1:14" x14ac:dyDescent="0.25">
      <c r="A76" s="392" t="s">
        <v>18</v>
      </c>
      <c r="B76" s="404" t="s">
        <v>54</v>
      </c>
      <c r="C76" s="405"/>
      <c r="D76" s="334" t="s">
        <v>15</v>
      </c>
      <c r="E76" s="335" t="s">
        <v>15</v>
      </c>
      <c r="F76" s="393" t="s">
        <v>55</v>
      </c>
      <c r="G76" s="394">
        <f>G77</f>
        <v>3298.5099999999998</v>
      </c>
      <c r="H76" s="338">
        <f t="shared" ref="H76:J76" si="46">+H77</f>
        <v>0</v>
      </c>
      <c r="I76" s="339">
        <f t="shared" si="0"/>
        <v>3298.5099999999998</v>
      </c>
      <c r="J76" s="338">
        <f t="shared" si="46"/>
        <v>-8.3539999999999992</v>
      </c>
      <c r="K76" s="339">
        <f t="shared" si="1"/>
        <v>3290.1559999999999</v>
      </c>
      <c r="L76" s="399">
        <v>0</v>
      </c>
      <c r="M76" s="339">
        <f t="shared" si="1"/>
        <v>3290.1559999999999</v>
      </c>
      <c r="N76" s="19"/>
    </row>
    <row r="77" spans="1:14" x14ac:dyDescent="0.25">
      <c r="A77" s="383"/>
      <c r="B77" s="425"/>
      <c r="C77" s="426"/>
      <c r="D77" s="376">
        <v>3133</v>
      </c>
      <c r="E77" s="377">
        <v>5331</v>
      </c>
      <c r="F77" s="384" t="s">
        <v>21</v>
      </c>
      <c r="G77" s="385">
        <f>G78+G79</f>
        <v>3298.5099999999998</v>
      </c>
      <c r="H77" s="345">
        <f t="shared" ref="H77" si="47">SUM(H78:H79)</f>
        <v>0</v>
      </c>
      <c r="I77" s="346">
        <f t="shared" ref="I77:I140" si="48">+G77+H77</f>
        <v>3298.5099999999998</v>
      </c>
      <c r="J77" s="345">
        <f t="shared" ref="J77" si="49">SUM(J78:J79)</f>
        <v>-8.3539999999999992</v>
      </c>
      <c r="K77" s="346">
        <f t="shared" ref="K77:M140" si="50">+I77+J77</f>
        <v>3290.1559999999999</v>
      </c>
      <c r="L77" s="347">
        <v>0</v>
      </c>
      <c r="M77" s="346">
        <f t="shared" si="50"/>
        <v>3290.1559999999999</v>
      </c>
      <c r="N77" s="19"/>
    </row>
    <row r="78" spans="1:14" x14ac:dyDescent="0.25">
      <c r="A78" s="386"/>
      <c r="B78" s="425"/>
      <c r="C78" s="426"/>
      <c r="D78" s="349"/>
      <c r="E78" s="350" t="s">
        <v>22</v>
      </c>
      <c r="F78" s="387" t="s">
        <v>27</v>
      </c>
      <c r="G78" s="388">
        <v>317.93</v>
      </c>
      <c r="H78" s="353">
        <v>0</v>
      </c>
      <c r="I78" s="354">
        <f t="shared" si="48"/>
        <v>317.93</v>
      </c>
      <c r="J78" s="353">
        <v>-8.3539999999999992</v>
      </c>
      <c r="K78" s="354">
        <f t="shared" si="50"/>
        <v>309.57600000000002</v>
      </c>
      <c r="L78" s="355">
        <v>0</v>
      </c>
      <c r="M78" s="354">
        <f t="shared" si="50"/>
        <v>309.57600000000002</v>
      </c>
      <c r="N78" s="19"/>
    </row>
    <row r="79" spans="1:14" ht="15.75" thickBot="1" x14ac:dyDescent="0.3">
      <c r="A79" s="389"/>
      <c r="B79" s="427"/>
      <c r="C79" s="428"/>
      <c r="D79" s="357"/>
      <c r="E79" s="358"/>
      <c r="F79" s="390" t="s">
        <v>24</v>
      </c>
      <c r="G79" s="391">
        <v>2980.58</v>
      </c>
      <c r="H79" s="361">
        <v>0</v>
      </c>
      <c r="I79" s="362">
        <f t="shared" si="48"/>
        <v>2980.58</v>
      </c>
      <c r="J79" s="361">
        <v>0</v>
      </c>
      <c r="K79" s="362">
        <f t="shared" si="50"/>
        <v>2980.58</v>
      </c>
      <c r="L79" s="363">
        <v>0</v>
      </c>
      <c r="M79" s="362">
        <f t="shared" si="50"/>
        <v>2980.58</v>
      </c>
      <c r="N79" s="19"/>
    </row>
    <row r="80" spans="1:14" x14ac:dyDescent="0.25">
      <c r="A80" s="392" t="s">
        <v>18</v>
      </c>
      <c r="B80" s="404" t="s">
        <v>56</v>
      </c>
      <c r="C80" s="405"/>
      <c r="D80" s="334" t="s">
        <v>15</v>
      </c>
      <c r="E80" s="335" t="s">
        <v>15</v>
      </c>
      <c r="F80" s="393" t="s">
        <v>57</v>
      </c>
      <c r="G80" s="394">
        <f>G81</f>
        <v>1273.46</v>
      </c>
      <c r="H80" s="338">
        <f t="shared" ref="H80:J80" si="51">+H81</f>
        <v>0</v>
      </c>
      <c r="I80" s="339">
        <f t="shared" si="48"/>
        <v>1273.46</v>
      </c>
      <c r="J80" s="338">
        <f t="shared" si="51"/>
        <v>0</v>
      </c>
      <c r="K80" s="339">
        <f t="shared" si="50"/>
        <v>1273.46</v>
      </c>
      <c r="L80" s="400">
        <v>0</v>
      </c>
      <c r="M80" s="339">
        <f t="shared" si="50"/>
        <v>1273.46</v>
      </c>
      <c r="N80" s="19"/>
    </row>
    <row r="81" spans="1:14" x14ac:dyDescent="0.25">
      <c r="A81" s="383"/>
      <c r="B81" s="425"/>
      <c r="C81" s="426"/>
      <c r="D81" s="376">
        <v>3146</v>
      </c>
      <c r="E81" s="377">
        <v>5331</v>
      </c>
      <c r="F81" s="384" t="s">
        <v>21</v>
      </c>
      <c r="G81" s="385">
        <f>G82+G83</f>
        <v>1273.46</v>
      </c>
      <c r="H81" s="345">
        <f t="shared" ref="H81" si="52">SUM(H82:H83)</f>
        <v>0</v>
      </c>
      <c r="I81" s="346">
        <f t="shared" si="48"/>
        <v>1273.46</v>
      </c>
      <c r="J81" s="345">
        <f t="shared" ref="J81" si="53">SUM(J82:J83)</f>
        <v>0</v>
      </c>
      <c r="K81" s="346">
        <f t="shared" si="50"/>
        <v>1273.46</v>
      </c>
      <c r="L81" s="347">
        <v>0</v>
      </c>
      <c r="M81" s="346">
        <f t="shared" si="50"/>
        <v>1273.46</v>
      </c>
      <c r="N81" s="19"/>
    </row>
    <row r="82" spans="1:14" x14ac:dyDescent="0.25">
      <c r="A82" s="386"/>
      <c r="B82" s="425"/>
      <c r="C82" s="426"/>
      <c r="D82" s="349"/>
      <c r="E82" s="350" t="s">
        <v>22</v>
      </c>
      <c r="F82" s="387" t="s">
        <v>27</v>
      </c>
      <c r="G82" s="388">
        <v>17.02</v>
      </c>
      <c r="H82" s="353">
        <v>0</v>
      </c>
      <c r="I82" s="354">
        <f t="shared" si="48"/>
        <v>17.02</v>
      </c>
      <c r="J82" s="353">
        <v>0</v>
      </c>
      <c r="K82" s="354">
        <f t="shared" si="50"/>
        <v>17.02</v>
      </c>
      <c r="L82" s="355">
        <v>0</v>
      </c>
      <c r="M82" s="354">
        <f t="shared" si="50"/>
        <v>17.02</v>
      </c>
      <c r="N82" s="19"/>
    </row>
    <row r="83" spans="1:14" ht="15.75" thickBot="1" x14ac:dyDescent="0.3">
      <c r="A83" s="389"/>
      <c r="B83" s="427"/>
      <c r="C83" s="428"/>
      <c r="D83" s="357"/>
      <c r="E83" s="358"/>
      <c r="F83" s="390" t="s">
        <v>24</v>
      </c>
      <c r="G83" s="391">
        <v>1256.44</v>
      </c>
      <c r="H83" s="361">
        <v>0</v>
      </c>
      <c r="I83" s="362">
        <f t="shared" si="48"/>
        <v>1256.44</v>
      </c>
      <c r="J83" s="361">
        <v>0</v>
      </c>
      <c r="K83" s="362">
        <f t="shared" si="50"/>
        <v>1256.44</v>
      </c>
      <c r="L83" s="369">
        <v>0</v>
      </c>
      <c r="M83" s="362">
        <f t="shared" si="50"/>
        <v>1256.44</v>
      </c>
      <c r="N83" s="19"/>
    </row>
    <row r="84" spans="1:14" x14ac:dyDescent="0.25">
      <c r="A84" s="392" t="s">
        <v>18</v>
      </c>
      <c r="B84" s="404" t="s">
        <v>58</v>
      </c>
      <c r="C84" s="405"/>
      <c r="D84" s="334" t="s">
        <v>15</v>
      </c>
      <c r="E84" s="335" t="s">
        <v>15</v>
      </c>
      <c r="F84" s="393" t="s">
        <v>59</v>
      </c>
      <c r="G84" s="394">
        <f>G85</f>
        <v>3076.84</v>
      </c>
      <c r="H84" s="338">
        <f t="shared" ref="H84:J84" si="54">+H85</f>
        <v>0</v>
      </c>
      <c r="I84" s="339">
        <f t="shared" si="48"/>
        <v>3076.84</v>
      </c>
      <c r="J84" s="338">
        <f t="shared" si="54"/>
        <v>35.25</v>
      </c>
      <c r="K84" s="339">
        <f t="shared" si="50"/>
        <v>3112.09</v>
      </c>
      <c r="L84" s="399">
        <v>0</v>
      </c>
      <c r="M84" s="339">
        <f t="shared" si="50"/>
        <v>3112.09</v>
      </c>
      <c r="N84" s="19"/>
    </row>
    <row r="85" spans="1:14" x14ac:dyDescent="0.25">
      <c r="A85" s="383"/>
      <c r="B85" s="425"/>
      <c r="C85" s="426"/>
      <c r="D85" s="376">
        <v>3233</v>
      </c>
      <c r="E85" s="377">
        <v>5331</v>
      </c>
      <c r="F85" s="384" t="s">
        <v>21</v>
      </c>
      <c r="G85" s="385">
        <f>G86+G87</f>
        <v>3076.84</v>
      </c>
      <c r="H85" s="345">
        <f t="shared" ref="H85" si="55">SUM(H86:H87)</f>
        <v>0</v>
      </c>
      <c r="I85" s="346">
        <f t="shared" si="48"/>
        <v>3076.84</v>
      </c>
      <c r="J85" s="345">
        <f t="shared" ref="J85" si="56">SUM(J86:J87)</f>
        <v>35.25</v>
      </c>
      <c r="K85" s="346">
        <f t="shared" si="50"/>
        <v>3112.09</v>
      </c>
      <c r="L85" s="347">
        <v>0</v>
      </c>
      <c r="M85" s="346">
        <f t="shared" si="50"/>
        <v>3112.09</v>
      </c>
      <c r="N85" s="19"/>
    </row>
    <row r="86" spans="1:14" x14ac:dyDescent="0.25">
      <c r="A86" s="386"/>
      <c r="B86" s="425"/>
      <c r="C86" s="426"/>
      <c r="D86" s="349"/>
      <c r="E86" s="350" t="s">
        <v>22</v>
      </c>
      <c r="F86" s="387" t="s">
        <v>27</v>
      </c>
      <c r="G86" s="388">
        <v>233.15</v>
      </c>
      <c r="H86" s="353">
        <v>0</v>
      </c>
      <c r="I86" s="354">
        <f t="shared" si="48"/>
        <v>233.15</v>
      </c>
      <c r="J86" s="353">
        <v>35.25</v>
      </c>
      <c r="K86" s="354">
        <f t="shared" si="50"/>
        <v>268.39999999999998</v>
      </c>
      <c r="L86" s="355">
        <v>0</v>
      </c>
      <c r="M86" s="354">
        <f t="shared" si="50"/>
        <v>268.39999999999998</v>
      </c>
      <c r="N86" s="19"/>
    </row>
    <row r="87" spans="1:14" ht="15.75" thickBot="1" x14ac:dyDescent="0.3">
      <c r="A87" s="389"/>
      <c r="B87" s="427"/>
      <c r="C87" s="428"/>
      <c r="D87" s="357"/>
      <c r="E87" s="358"/>
      <c r="F87" s="390" t="s">
        <v>24</v>
      </c>
      <c r="G87" s="391">
        <v>2843.69</v>
      </c>
      <c r="H87" s="361">
        <v>0</v>
      </c>
      <c r="I87" s="362">
        <f t="shared" si="48"/>
        <v>2843.69</v>
      </c>
      <c r="J87" s="361">
        <v>0</v>
      </c>
      <c r="K87" s="362">
        <f t="shared" si="50"/>
        <v>2843.69</v>
      </c>
      <c r="L87" s="363">
        <v>0</v>
      </c>
      <c r="M87" s="362">
        <f t="shared" si="50"/>
        <v>2843.69</v>
      </c>
      <c r="N87" s="19"/>
    </row>
    <row r="88" spans="1:14" x14ac:dyDescent="0.25">
      <c r="A88" s="392" t="s">
        <v>18</v>
      </c>
      <c r="B88" s="404" t="s">
        <v>60</v>
      </c>
      <c r="C88" s="405"/>
      <c r="D88" s="334" t="s">
        <v>15</v>
      </c>
      <c r="E88" s="335" t="s">
        <v>15</v>
      </c>
      <c r="F88" s="393" t="s">
        <v>61</v>
      </c>
      <c r="G88" s="394">
        <f>G89</f>
        <v>510.17999999999995</v>
      </c>
      <c r="H88" s="338">
        <f t="shared" ref="H88:J88" si="57">+H89</f>
        <v>0</v>
      </c>
      <c r="I88" s="339">
        <f t="shared" si="48"/>
        <v>510.17999999999995</v>
      </c>
      <c r="J88" s="338">
        <f t="shared" si="57"/>
        <v>70</v>
      </c>
      <c r="K88" s="339">
        <f t="shared" si="50"/>
        <v>580.17999999999995</v>
      </c>
      <c r="L88" s="400">
        <v>0</v>
      </c>
      <c r="M88" s="339">
        <f t="shared" si="50"/>
        <v>580.17999999999995</v>
      </c>
      <c r="N88" s="19"/>
    </row>
    <row r="89" spans="1:14" x14ac:dyDescent="0.25">
      <c r="A89" s="383"/>
      <c r="B89" s="425"/>
      <c r="C89" s="426"/>
      <c r="D89" s="376">
        <v>3113</v>
      </c>
      <c r="E89" s="377">
        <v>5331</v>
      </c>
      <c r="F89" s="384" t="s">
        <v>21</v>
      </c>
      <c r="G89" s="385">
        <f>G90+G91</f>
        <v>510.17999999999995</v>
      </c>
      <c r="H89" s="345">
        <f t="shared" ref="H89" si="58">SUM(H90:H91)</f>
        <v>0</v>
      </c>
      <c r="I89" s="346">
        <f t="shared" si="48"/>
        <v>510.17999999999995</v>
      </c>
      <c r="J89" s="345">
        <f t="shared" ref="J89" si="59">SUM(J90:J91)</f>
        <v>70</v>
      </c>
      <c r="K89" s="346">
        <f t="shared" si="50"/>
        <v>580.17999999999995</v>
      </c>
      <c r="L89" s="347">
        <v>0</v>
      </c>
      <c r="M89" s="346">
        <f t="shared" si="50"/>
        <v>580.17999999999995</v>
      </c>
      <c r="N89" s="19"/>
    </row>
    <row r="90" spans="1:14" x14ac:dyDescent="0.25">
      <c r="A90" s="386"/>
      <c r="B90" s="425"/>
      <c r="C90" s="426"/>
      <c r="D90" s="349"/>
      <c r="E90" s="350" t="s">
        <v>22</v>
      </c>
      <c r="F90" s="387" t="s">
        <v>27</v>
      </c>
      <c r="G90" s="388">
        <v>53.22</v>
      </c>
      <c r="H90" s="353">
        <v>0</v>
      </c>
      <c r="I90" s="354">
        <f t="shared" si="48"/>
        <v>53.22</v>
      </c>
      <c r="J90" s="353">
        <v>0</v>
      </c>
      <c r="K90" s="354">
        <f t="shared" si="50"/>
        <v>53.22</v>
      </c>
      <c r="L90" s="355">
        <v>0</v>
      </c>
      <c r="M90" s="354">
        <f t="shared" si="50"/>
        <v>53.22</v>
      </c>
      <c r="N90" s="19"/>
    </row>
    <row r="91" spans="1:14" ht="15.75" thickBot="1" x14ac:dyDescent="0.3">
      <c r="A91" s="389"/>
      <c r="B91" s="427"/>
      <c r="C91" s="428"/>
      <c r="D91" s="357"/>
      <c r="E91" s="358"/>
      <c r="F91" s="390" t="s">
        <v>24</v>
      </c>
      <c r="G91" s="391">
        <v>456.96</v>
      </c>
      <c r="H91" s="361">
        <v>0</v>
      </c>
      <c r="I91" s="362">
        <f t="shared" si="48"/>
        <v>456.96</v>
      </c>
      <c r="J91" s="361">
        <v>70</v>
      </c>
      <c r="K91" s="362">
        <f t="shared" si="50"/>
        <v>526.96</v>
      </c>
      <c r="L91" s="369">
        <v>0</v>
      </c>
      <c r="M91" s="362">
        <f t="shared" si="50"/>
        <v>526.96</v>
      </c>
      <c r="N91" s="19"/>
    </row>
    <row r="92" spans="1:14" x14ac:dyDescent="0.25">
      <c r="A92" s="380" t="s">
        <v>18</v>
      </c>
      <c r="B92" s="404" t="s">
        <v>62</v>
      </c>
      <c r="C92" s="405"/>
      <c r="D92" s="371" t="s">
        <v>15</v>
      </c>
      <c r="E92" s="372" t="s">
        <v>15</v>
      </c>
      <c r="F92" s="381" t="s">
        <v>63</v>
      </c>
      <c r="G92" s="382">
        <f>G93</f>
        <v>836.7</v>
      </c>
      <c r="H92" s="338">
        <f t="shared" ref="H92:J92" si="60">+H93</f>
        <v>0</v>
      </c>
      <c r="I92" s="339">
        <f t="shared" si="48"/>
        <v>836.7</v>
      </c>
      <c r="J92" s="338">
        <f t="shared" si="60"/>
        <v>0</v>
      </c>
      <c r="K92" s="339">
        <f t="shared" si="50"/>
        <v>836.7</v>
      </c>
      <c r="L92" s="399">
        <v>0</v>
      </c>
      <c r="M92" s="339">
        <f t="shared" si="50"/>
        <v>836.7</v>
      </c>
      <c r="N92" s="19"/>
    </row>
    <row r="93" spans="1:14" x14ac:dyDescent="0.25">
      <c r="A93" s="383"/>
      <c r="B93" s="425"/>
      <c r="C93" s="426"/>
      <c r="D93" s="376">
        <v>3113</v>
      </c>
      <c r="E93" s="377">
        <v>5331</v>
      </c>
      <c r="F93" s="384" t="s">
        <v>21</v>
      </c>
      <c r="G93" s="385">
        <f>G94+G95</f>
        <v>836.7</v>
      </c>
      <c r="H93" s="345">
        <f t="shared" ref="H93" si="61">SUM(H94:H95)</f>
        <v>0</v>
      </c>
      <c r="I93" s="346">
        <f t="shared" si="48"/>
        <v>836.7</v>
      </c>
      <c r="J93" s="345">
        <f t="shared" ref="J93" si="62">SUM(J94:J95)</f>
        <v>0</v>
      </c>
      <c r="K93" s="346">
        <f t="shared" si="50"/>
        <v>836.7</v>
      </c>
      <c r="L93" s="347">
        <v>0</v>
      </c>
      <c r="M93" s="346">
        <f t="shared" si="50"/>
        <v>836.7</v>
      </c>
      <c r="N93" s="19"/>
    </row>
    <row r="94" spans="1:14" x14ac:dyDescent="0.25">
      <c r="A94" s="386"/>
      <c r="B94" s="425"/>
      <c r="C94" s="426"/>
      <c r="D94" s="349"/>
      <c r="E94" s="350" t="s">
        <v>22</v>
      </c>
      <c r="F94" s="387" t="s">
        <v>27</v>
      </c>
      <c r="G94" s="388">
        <v>83.87</v>
      </c>
      <c r="H94" s="353">
        <v>0</v>
      </c>
      <c r="I94" s="354">
        <f t="shared" si="48"/>
        <v>83.87</v>
      </c>
      <c r="J94" s="353">
        <v>0</v>
      </c>
      <c r="K94" s="354">
        <f t="shared" si="50"/>
        <v>83.87</v>
      </c>
      <c r="L94" s="355">
        <v>0</v>
      </c>
      <c r="M94" s="354">
        <f t="shared" si="50"/>
        <v>83.87</v>
      </c>
      <c r="N94" s="19"/>
    </row>
    <row r="95" spans="1:14" ht="15.75" thickBot="1" x14ac:dyDescent="0.3">
      <c r="A95" s="395"/>
      <c r="B95" s="431"/>
      <c r="C95" s="432"/>
      <c r="D95" s="365"/>
      <c r="E95" s="366"/>
      <c r="F95" s="396" t="s">
        <v>24</v>
      </c>
      <c r="G95" s="397">
        <v>752.83</v>
      </c>
      <c r="H95" s="361">
        <v>0</v>
      </c>
      <c r="I95" s="362">
        <f t="shared" si="48"/>
        <v>752.83</v>
      </c>
      <c r="J95" s="361">
        <v>0</v>
      </c>
      <c r="K95" s="362">
        <f t="shared" si="50"/>
        <v>752.83</v>
      </c>
      <c r="L95" s="363">
        <v>0</v>
      </c>
      <c r="M95" s="362">
        <f t="shared" si="50"/>
        <v>752.83</v>
      </c>
      <c r="N95" s="19"/>
    </row>
    <row r="96" spans="1:14" x14ac:dyDescent="0.25">
      <c r="A96" s="392" t="s">
        <v>18</v>
      </c>
      <c r="B96" s="404" t="s">
        <v>64</v>
      </c>
      <c r="C96" s="405"/>
      <c r="D96" s="334" t="s">
        <v>15</v>
      </c>
      <c r="E96" s="335" t="s">
        <v>15</v>
      </c>
      <c r="F96" s="393" t="s">
        <v>65</v>
      </c>
      <c r="G96" s="394">
        <f>G97</f>
        <v>5101.03</v>
      </c>
      <c r="H96" s="338">
        <f t="shared" ref="H96:J96" si="63">+H97</f>
        <v>0</v>
      </c>
      <c r="I96" s="339">
        <f t="shared" si="48"/>
        <v>5101.03</v>
      </c>
      <c r="J96" s="338">
        <f t="shared" si="63"/>
        <v>4.7439999999999998</v>
      </c>
      <c r="K96" s="339">
        <f t="shared" si="50"/>
        <v>5105.7739999999994</v>
      </c>
      <c r="L96" s="400">
        <v>0</v>
      </c>
      <c r="M96" s="339">
        <f t="shared" si="50"/>
        <v>5105.7739999999994</v>
      </c>
      <c r="N96" s="19"/>
    </row>
    <row r="97" spans="1:14" x14ac:dyDescent="0.25">
      <c r="A97" s="386"/>
      <c r="B97" s="425"/>
      <c r="C97" s="426"/>
      <c r="D97" s="376">
        <v>3133</v>
      </c>
      <c r="E97" s="377">
        <v>5331</v>
      </c>
      <c r="F97" s="384" t="s">
        <v>21</v>
      </c>
      <c r="G97" s="388">
        <f>SUM(G98:G99)</f>
        <v>5101.03</v>
      </c>
      <c r="H97" s="345">
        <f t="shared" ref="H97" si="64">SUM(H98:H99)</f>
        <v>0</v>
      </c>
      <c r="I97" s="346">
        <f t="shared" si="48"/>
        <v>5101.03</v>
      </c>
      <c r="J97" s="345">
        <f t="shared" ref="J97" si="65">SUM(J98:J99)</f>
        <v>4.7439999999999998</v>
      </c>
      <c r="K97" s="346">
        <f t="shared" si="50"/>
        <v>5105.7739999999994</v>
      </c>
      <c r="L97" s="347">
        <v>0</v>
      </c>
      <c r="M97" s="346">
        <f t="shared" si="50"/>
        <v>5105.7739999999994</v>
      </c>
      <c r="N97" s="19"/>
    </row>
    <row r="98" spans="1:14" x14ac:dyDescent="0.25">
      <c r="A98" s="386"/>
      <c r="B98" s="425"/>
      <c r="C98" s="426"/>
      <c r="D98" s="349"/>
      <c r="E98" s="350" t="s">
        <v>22</v>
      </c>
      <c r="F98" s="387" t="s">
        <v>27</v>
      </c>
      <c r="G98" s="388">
        <v>641.59</v>
      </c>
      <c r="H98" s="353">
        <v>0</v>
      </c>
      <c r="I98" s="354">
        <f t="shared" si="48"/>
        <v>641.59</v>
      </c>
      <c r="J98" s="353">
        <v>4.7439999999999998</v>
      </c>
      <c r="K98" s="354">
        <f t="shared" si="50"/>
        <v>646.33400000000006</v>
      </c>
      <c r="L98" s="355">
        <v>0</v>
      </c>
      <c r="M98" s="354">
        <f t="shared" si="50"/>
        <v>646.33400000000006</v>
      </c>
      <c r="N98" s="19"/>
    </row>
    <row r="99" spans="1:14" ht="15.75" thickBot="1" x14ac:dyDescent="0.3">
      <c r="A99" s="389"/>
      <c r="B99" s="427"/>
      <c r="C99" s="428"/>
      <c r="D99" s="357"/>
      <c r="E99" s="358"/>
      <c r="F99" s="390" t="s">
        <v>24</v>
      </c>
      <c r="G99" s="391">
        <v>4459.4399999999996</v>
      </c>
      <c r="H99" s="361">
        <v>0</v>
      </c>
      <c r="I99" s="362">
        <f t="shared" si="48"/>
        <v>4459.4399999999996</v>
      </c>
      <c r="J99" s="361">
        <v>0</v>
      </c>
      <c r="K99" s="362">
        <f t="shared" si="50"/>
        <v>4459.4399999999996</v>
      </c>
      <c r="L99" s="369">
        <v>0</v>
      </c>
      <c r="M99" s="362">
        <f t="shared" si="50"/>
        <v>4459.4399999999996</v>
      </c>
      <c r="N99" s="19"/>
    </row>
    <row r="100" spans="1:14" x14ac:dyDescent="0.25">
      <c r="A100" s="392" t="s">
        <v>18</v>
      </c>
      <c r="B100" s="404" t="s">
        <v>66</v>
      </c>
      <c r="C100" s="405"/>
      <c r="D100" s="334" t="s">
        <v>15</v>
      </c>
      <c r="E100" s="335" t="s">
        <v>15</v>
      </c>
      <c r="F100" s="393" t="s">
        <v>67</v>
      </c>
      <c r="G100" s="394">
        <f>G101</f>
        <v>1000</v>
      </c>
      <c r="H100" s="338">
        <f t="shared" ref="H100:J100" si="66">+H101</f>
        <v>0</v>
      </c>
      <c r="I100" s="339">
        <f t="shared" si="48"/>
        <v>1000</v>
      </c>
      <c r="J100" s="338">
        <f t="shared" si="66"/>
        <v>-34.965000000000003</v>
      </c>
      <c r="K100" s="339">
        <f t="shared" si="50"/>
        <v>965.03499999999997</v>
      </c>
      <c r="L100" s="399">
        <v>0</v>
      </c>
      <c r="M100" s="339">
        <f t="shared" si="50"/>
        <v>965.03499999999997</v>
      </c>
      <c r="N100" s="19"/>
    </row>
    <row r="101" spans="1:14" x14ac:dyDescent="0.25">
      <c r="A101" s="383"/>
      <c r="B101" s="425"/>
      <c r="C101" s="426"/>
      <c r="D101" s="376">
        <v>3149</v>
      </c>
      <c r="E101" s="377">
        <v>5331</v>
      </c>
      <c r="F101" s="384" t="s">
        <v>21</v>
      </c>
      <c r="G101" s="385">
        <f>G102+G103</f>
        <v>1000</v>
      </c>
      <c r="H101" s="345">
        <f t="shared" ref="H101" si="67">SUM(H102:H103)</f>
        <v>0</v>
      </c>
      <c r="I101" s="346">
        <f t="shared" si="48"/>
        <v>1000</v>
      </c>
      <c r="J101" s="345">
        <f t="shared" ref="J101" si="68">SUM(J102:J103)</f>
        <v>-34.965000000000003</v>
      </c>
      <c r="K101" s="346">
        <f t="shared" si="50"/>
        <v>965.03499999999997</v>
      </c>
      <c r="L101" s="347">
        <v>0</v>
      </c>
      <c r="M101" s="346">
        <f t="shared" si="50"/>
        <v>965.03499999999997</v>
      </c>
      <c r="N101" s="19"/>
    </row>
    <row r="102" spans="1:14" x14ac:dyDescent="0.25">
      <c r="A102" s="386"/>
      <c r="B102" s="425"/>
      <c r="C102" s="426"/>
      <c r="D102" s="349"/>
      <c r="E102" s="350" t="s">
        <v>22</v>
      </c>
      <c r="F102" s="387" t="s">
        <v>27</v>
      </c>
      <c r="G102" s="388">
        <v>111.19</v>
      </c>
      <c r="H102" s="353">
        <v>0</v>
      </c>
      <c r="I102" s="354">
        <f t="shared" si="48"/>
        <v>111.19</v>
      </c>
      <c r="J102" s="353">
        <v>-34.965000000000003</v>
      </c>
      <c r="K102" s="354">
        <f t="shared" si="50"/>
        <v>76.224999999999994</v>
      </c>
      <c r="L102" s="355">
        <v>0</v>
      </c>
      <c r="M102" s="354">
        <f t="shared" si="50"/>
        <v>76.224999999999994</v>
      </c>
      <c r="N102" s="19"/>
    </row>
    <row r="103" spans="1:14" ht="15.75" thickBot="1" x14ac:dyDescent="0.3">
      <c r="A103" s="389"/>
      <c r="B103" s="427"/>
      <c r="C103" s="428"/>
      <c r="D103" s="357"/>
      <c r="E103" s="358"/>
      <c r="F103" s="390" t="s">
        <v>24</v>
      </c>
      <c r="G103" s="391">
        <v>888.81</v>
      </c>
      <c r="H103" s="361">
        <v>0</v>
      </c>
      <c r="I103" s="362">
        <f t="shared" si="48"/>
        <v>888.81</v>
      </c>
      <c r="J103" s="361">
        <v>0</v>
      </c>
      <c r="K103" s="362">
        <f t="shared" si="50"/>
        <v>888.81</v>
      </c>
      <c r="L103" s="363">
        <v>0</v>
      </c>
      <c r="M103" s="362">
        <f t="shared" si="50"/>
        <v>888.81</v>
      </c>
      <c r="N103" s="19"/>
    </row>
    <row r="104" spans="1:14" x14ac:dyDescent="0.25">
      <c r="A104" s="370" t="s">
        <v>18</v>
      </c>
      <c r="B104" s="429" t="s">
        <v>68</v>
      </c>
      <c r="C104" s="430"/>
      <c r="D104" s="371" t="s">
        <v>15</v>
      </c>
      <c r="E104" s="372" t="s">
        <v>15</v>
      </c>
      <c r="F104" s="381" t="s">
        <v>69</v>
      </c>
      <c r="G104" s="382">
        <f>G105</f>
        <v>2163.5</v>
      </c>
      <c r="H104" s="338">
        <f t="shared" ref="H104:J104" si="69">+H105</f>
        <v>0</v>
      </c>
      <c r="I104" s="339">
        <f t="shared" si="48"/>
        <v>2163.5</v>
      </c>
      <c r="J104" s="338">
        <f t="shared" si="69"/>
        <v>0</v>
      </c>
      <c r="K104" s="339">
        <f t="shared" si="50"/>
        <v>2163.5</v>
      </c>
      <c r="L104" s="400">
        <v>0</v>
      </c>
      <c r="M104" s="339">
        <f t="shared" si="50"/>
        <v>2163.5</v>
      </c>
      <c r="N104" s="19"/>
    </row>
    <row r="105" spans="1:14" x14ac:dyDescent="0.25">
      <c r="A105" s="375"/>
      <c r="B105" s="425"/>
      <c r="C105" s="426"/>
      <c r="D105" s="376">
        <v>3121</v>
      </c>
      <c r="E105" s="377">
        <v>5331</v>
      </c>
      <c r="F105" s="384" t="s">
        <v>21</v>
      </c>
      <c r="G105" s="385">
        <f>G106+G107</f>
        <v>2163.5</v>
      </c>
      <c r="H105" s="345">
        <f t="shared" ref="H105" si="70">SUM(H106:H107)</f>
        <v>0</v>
      </c>
      <c r="I105" s="346">
        <f t="shared" si="48"/>
        <v>2163.5</v>
      </c>
      <c r="J105" s="345">
        <f t="shared" ref="J105" si="71">SUM(J106:J107)</f>
        <v>0</v>
      </c>
      <c r="K105" s="346">
        <f t="shared" si="50"/>
        <v>2163.5</v>
      </c>
      <c r="L105" s="347">
        <v>0</v>
      </c>
      <c r="M105" s="346">
        <f t="shared" si="50"/>
        <v>2163.5</v>
      </c>
      <c r="N105" s="19"/>
    </row>
    <row r="106" spans="1:14" x14ac:dyDescent="0.25">
      <c r="A106" s="348"/>
      <c r="B106" s="425"/>
      <c r="C106" s="426"/>
      <c r="D106" s="349"/>
      <c r="E106" s="350" t="s">
        <v>22</v>
      </c>
      <c r="F106" s="387" t="s">
        <v>27</v>
      </c>
      <c r="G106" s="388">
        <v>22.48</v>
      </c>
      <c r="H106" s="353">
        <v>0</v>
      </c>
      <c r="I106" s="354">
        <f t="shared" si="48"/>
        <v>22.48</v>
      </c>
      <c r="J106" s="353">
        <v>0</v>
      </c>
      <c r="K106" s="354">
        <f t="shared" si="50"/>
        <v>22.48</v>
      </c>
      <c r="L106" s="355">
        <v>0</v>
      </c>
      <c r="M106" s="354">
        <f t="shared" si="50"/>
        <v>22.48</v>
      </c>
      <c r="N106" s="19"/>
    </row>
    <row r="107" spans="1:14" ht="15.75" thickBot="1" x14ac:dyDescent="0.3">
      <c r="A107" s="356"/>
      <c r="B107" s="427"/>
      <c r="C107" s="428"/>
      <c r="D107" s="357"/>
      <c r="E107" s="358"/>
      <c r="F107" s="390" t="s">
        <v>24</v>
      </c>
      <c r="G107" s="391">
        <v>2141.02</v>
      </c>
      <c r="H107" s="361">
        <v>0</v>
      </c>
      <c r="I107" s="362">
        <f t="shared" si="48"/>
        <v>2141.02</v>
      </c>
      <c r="J107" s="361">
        <v>0</v>
      </c>
      <c r="K107" s="362">
        <f t="shared" si="50"/>
        <v>2141.02</v>
      </c>
      <c r="L107" s="369">
        <v>0</v>
      </c>
      <c r="M107" s="362">
        <f t="shared" si="50"/>
        <v>2141.02</v>
      </c>
      <c r="N107" s="19"/>
    </row>
    <row r="108" spans="1:14" x14ac:dyDescent="0.25">
      <c r="A108" s="333" t="s">
        <v>18</v>
      </c>
      <c r="B108" s="404" t="s">
        <v>70</v>
      </c>
      <c r="C108" s="405"/>
      <c r="D108" s="334" t="s">
        <v>15</v>
      </c>
      <c r="E108" s="335" t="s">
        <v>15</v>
      </c>
      <c r="F108" s="393" t="s">
        <v>71</v>
      </c>
      <c r="G108" s="394">
        <f>G109</f>
        <v>2016.79</v>
      </c>
      <c r="H108" s="338">
        <f t="shared" ref="H108:J108" si="72">+H109</f>
        <v>0</v>
      </c>
      <c r="I108" s="339">
        <f t="shared" si="48"/>
        <v>2016.79</v>
      </c>
      <c r="J108" s="338">
        <f t="shared" si="72"/>
        <v>-1.1020000000000001</v>
      </c>
      <c r="K108" s="339">
        <f t="shared" si="50"/>
        <v>2015.6879999999999</v>
      </c>
      <c r="L108" s="399">
        <v>0</v>
      </c>
      <c r="M108" s="339">
        <f t="shared" si="50"/>
        <v>2015.6879999999999</v>
      </c>
      <c r="N108" s="19"/>
    </row>
    <row r="109" spans="1:14" x14ac:dyDescent="0.25">
      <c r="A109" s="375"/>
      <c r="B109" s="425"/>
      <c r="C109" s="426"/>
      <c r="D109" s="376">
        <v>3121</v>
      </c>
      <c r="E109" s="377">
        <v>5331</v>
      </c>
      <c r="F109" s="384" t="s">
        <v>21</v>
      </c>
      <c r="G109" s="385">
        <f>G110+G111</f>
        <v>2016.79</v>
      </c>
      <c r="H109" s="345">
        <f t="shared" ref="H109" si="73">SUM(H110:H111)</f>
        <v>0</v>
      </c>
      <c r="I109" s="346">
        <f t="shared" si="48"/>
        <v>2016.79</v>
      </c>
      <c r="J109" s="345">
        <f t="shared" ref="J109" si="74">SUM(J110:J111)</f>
        <v>-1.1020000000000001</v>
      </c>
      <c r="K109" s="346">
        <f t="shared" si="50"/>
        <v>2015.6879999999999</v>
      </c>
      <c r="L109" s="347">
        <v>0</v>
      </c>
      <c r="M109" s="346">
        <f t="shared" si="50"/>
        <v>2015.6879999999999</v>
      </c>
      <c r="N109" s="19"/>
    </row>
    <row r="110" spans="1:14" x14ac:dyDescent="0.25">
      <c r="A110" s="348"/>
      <c r="B110" s="425"/>
      <c r="C110" s="426"/>
      <c r="D110" s="349"/>
      <c r="E110" s="350" t="s">
        <v>22</v>
      </c>
      <c r="F110" s="387" t="s">
        <v>27</v>
      </c>
      <c r="G110" s="388">
        <v>103.97</v>
      </c>
      <c r="H110" s="353">
        <v>0</v>
      </c>
      <c r="I110" s="354">
        <f t="shared" si="48"/>
        <v>103.97</v>
      </c>
      <c r="J110" s="353">
        <v>-1.1020000000000001</v>
      </c>
      <c r="K110" s="354">
        <f t="shared" si="50"/>
        <v>102.86799999999999</v>
      </c>
      <c r="L110" s="355">
        <v>0</v>
      </c>
      <c r="M110" s="354">
        <f t="shared" si="50"/>
        <v>102.86799999999999</v>
      </c>
      <c r="N110" s="19"/>
    </row>
    <row r="111" spans="1:14" ht="15.75" thickBot="1" x14ac:dyDescent="0.3">
      <c r="A111" s="356"/>
      <c r="B111" s="427"/>
      <c r="C111" s="428"/>
      <c r="D111" s="357"/>
      <c r="E111" s="358"/>
      <c r="F111" s="390" t="s">
        <v>24</v>
      </c>
      <c r="G111" s="391">
        <v>1912.82</v>
      </c>
      <c r="H111" s="361">
        <v>0</v>
      </c>
      <c r="I111" s="362">
        <f t="shared" si="48"/>
        <v>1912.82</v>
      </c>
      <c r="J111" s="361">
        <v>0</v>
      </c>
      <c r="K111" s="362">
        <f t="shared" si="50"/>
        <v>1912.82</v>
      </c>
      <c r="L111" s="363">
        <v>0</v>
      </c>
      <c r="M111" s="362">
        <f t="shared" si="50"/>
        <v>1912.82</v>
      </c>
      <c r="N111" s="19"/>
    </row>
    <row r="112" spans="1:14" x14ac:dyDescent="0.25">
      <c r="A112" s="370" t="s">
        <v>18</v>
      </c>
      <c r="B112" s="404" t="s">
        <v>72</v>
      </c>
      <c r="C112" s="405"/>
      <c r="D112" s="371" t="s">
        <v>15</v>
      </c>
      <c r="E112" s="372" t="s">
        <v>15</v>
      </c>
      <c r="F112" s="381" t="s">
        <v>73</v>
      </c>
      <c r="G112" s="382">
        <f>G113</f>
        <v>5150.1200000000008</v>
      </c>
      <c r="H112" s="338">
        <f t="shared" ref="H112:J112" si="75">+H113</f>
        <v>0</v>
      </c>
      <c r="I112" s="339">
        <f t="shared" si="48"/>
        <v>5150.1200000000008</v>
      </c>
      <c r="J112" s="338">
        <f t="shared" si="75"/>
        <v>12.535</v>
      </c>
      <c r="K112" s="339">
        <f t="shared" si="50"/>
        <v>5162.6550000000007</v>
      </c>
      <c r="L112" s="400">
        <v>0</v>
      </c>
      <c r="M112" s="339">
        <f t="shared" si="50"/>
        <v>5162.6550000000007</v>
      </c>
      <c r="N112" s="19"/>
    </row>
    <row r="113" spans="1:14" x14ac:dyDescent="0.25">
      <c r="A113" s="375"/>
      <c r="B113" s="425"/>
      <c r="C113" s="426"/>
      <c r="D113" s="376">
        <v>3121</v>
      </c>
      <c r="E113" s="377">
        <v>5331</v>
      </c>
      <c r="F113" s="384" t="s">
        <v>21</v>
      </c>
      <c r="G113" s="385">
        <f>G114+G115</f>
        <v>5150.1200000000008</v>
      </c>
      <c r="H113" s="345">
        <f t="shared" ref="H113" si="76">SUM(H114:H115)</f>
        <v>0</v>
      </c>
      <c r="I113" s="346">
        <f t="shared" si="48"/>
        <v>5150.1200000000008</v>
      </c>
      <c r="J113" s="345">
        <f t="shared" ref="J113" si="77">SUM(J114:J115)</f>
        <v>12.535</v>
      </c>
      <c r="K113" s="346">
        <f t="shared" si="50"/>
        <v>5162.6550000000007</v>
      </c>
      <c r="L113" s="347">
        <v>0</v>
      </c>
      <c r="M113" s="346">
        <f t="shared" si="50"/>
        <v>5162.6550000000007</v>
      </c>
      <c r="N113" s="19"/>
    </row>
    <row r="114" spans="1:14" x14ac:dyDescent="0.25">
      <c r="A114" s="348"/>
      <c r="B114" s="425"/>
      <c r="C114" s="426"/>
      <c r="D114" s="349"/>
      <c r="E114" s="350" t="s">
        <v>22</v>
      </c>
      <c r="F114" s="387" t="s">
        <v>27</v>
      </c>
      <c r="G114" s="388">
        <v>1008.52</v>
      </c>
      <c r="H114" s="353">
        <v>0</v>
      </c>
      <c r="I114" s="354">
        <f t="shared" si="48"/>
        <v>1008.52</v>
      </c>
      <c r="J114" s="353">
        <v>12.535</v>
      </c>
      <c r="K114" s="354">
        <f t="shared" si="50"/>
        <v>1021.0549999999999</v>
      </c>
      <c r="L114" s="355">
        <v>0</v>
      </c>
      <c r="M114" s="354">
        <f t="shared" si="50"/>
        <v>1021.0549999999999</v>
      </c>
      <c r="N114" s="19"/>
    </row>
    <row r="115" spans="1:14" ht="15.75" thickBot="1" x14ac:dyDescent="0.3">
      <c r="A115" s="364"/>
      <c r="B115" s="427"/>
      <c r="C115" s="428"/>
      <c r="D115" s="365"/>
      <c r="E115" s="366"/>
      <c r="F115" s="396" t="s">
        <v>24</v>
      </c>
      <c r="G115" s="397">
        <v>4141.6000000000004</v>
      </c>
      <c r="H115" s="361">
        <v>0</v>
      </c>
      <c r="I115" s="362">
        <f t="shared" si="48"/>
        <v>4141.6000000000004</v>
      </c>
      <c r="J115" s="361">
        <v>0</v>
      </c>
      <c r="K115" s="362">
        <f t="shared" si="50"/>
        <v>4141.6000000000004</v>
      </c>
      <c r="L115" s="369">
        <v>0</v>
      </c>
      <c r="M115" s="362">
        <f t="shared" si="50"/>
        <v>4141.6000000000004</v>
      </c>
      <c r="N115" s="19"/>
    </row>
    <row r="116" spans="1:14" x14ac:dyDescent="0.25">
      <c r="A116" s="333" t="s">
        <v>18</v>
      </c>
      <c r="B116" s="404" t="s">
        <v>74</v>
      </c>
      <c r="C116" s="405"/>
      <c r="D116" s="334" t="s">
        <v>15</v>
      </c>
      <c r="E116" s="335" t="s">
        <v>15</v>
      </c>
      <c r="F116" s="393" t="s">
        <v>75</v>
      </c>
      <c r="G116" s="394">
        <f>G117</f>
        <v>7215.16</v>
      </c>
      <c r="H116" s="338">
        <f t="shared" ref="H116:J116" si="78">+H117</f>
        <v>0</v>
      </c>
      <c r="I116" s="339">
        <f t="shared" si="48"/>
        <v>7215.16</v>
      </c>
      <c r="J116" s="338">
        <f t="shared" si="78"/>
        <v>13.159000000000001</v>
      </c>
      <c r="K116" s="339">
        <f t="shared" si="50"/>
        <v>7228.3189999999995</v>
      </c>
      <c r="L116" s="399">
        <f>+L117</f>
        <v>0</v>
      </c>
      <c r="M116" s="339">
        <f t="shared" si="50"/>
        <v>7228.3189999999995</v>
      </c>
      <c r="N116" s="19"/>
    </row>
    <row r="117" spans="1:14" x14ac:dyDescent="0.25">
      <c r="A117" s="375"/>
      <c r="B117" s="425"/>
      <c r="C117" s="426"/>
      <c r="D117" s="376">
        <v>3122</v>
      </c>
      <c r="E117" s="377">
        <v>5331</v>
      </c>
      <c r="F117" s="384" t="s">
        <v>21</v>
      </c>
      <c r="G117" s="385">
        <f>G118+G119</f>
        <v>7215.16</v>
      </c>
      <c r="H117" s="345">
        <f t="shared" ref="H117" si="79">SUM(H118:H119)</f>
        <v>0</v>
      </c>
      <c r="I117" s="346">
        <f t="shared" si="48"/>
        <v>7215.16</v>
      </c>
      <c r="J117" s="345">
        <f t="shared" ref="J117" si="80">SUM(J118:J119)</f>
        <v>13.159000000000001</v>
      </c>
      <c r="K117" s="346">
        <f t="shared" si="50"/>
        <v>7228.3189999999995</v>
      </c>
      <c r="L117" s="347">
        <f>SUM(L118:L119)</f>
        <v>0</v>
      </c>
      <c r="M117" s="346">
        <f t="shared" si="50"/>
        <v>7228.3189999999995</v>
      </c>
      <c r="N117" s="19"/>
    </row>
    <row r="118" spans="1:14" x14ac:dyDescent="0.25">
      <c r="A118" s="348"/>
      <c r="B118" s="425"/>
      <c r="C118" s="426"/>
      <c r="D118" s="349"/>
      <c r="E118" s="350" t="s">
        <v>22</v>
      </c>
      <c r="F118" s="387" t="s">
        <v>27</v>
      </c>
      <c r="G118" s="388">
        <v>1178.0899999999999</v>
      </c>
      <c r="H118" s="353">
        <v>0</v>
      </c>
      <c r="I118" s="354">
        <f t="shared" si="48"/>
        <v>1178.0899999999999</v>
      </c>
      <c r="J118" s="353">
        <v>8.1590000000000007</v>
      </c>
      <c r="K118" s="354">
        <f t="shared" si="50"/>
        <v>1186.249</v>
      </c>
      <c r="L118" s="355">
        <v>0</v>
      </c>
      <c r="M118" s="354">
        <f t="shared" si="50"/>
        <v>1186.249</v>
      </c>
      <c r="N118" s="19"/>
    </row>
    <row r="119" spans="1:14" ht="15.75" thickBot="1" x14ac:dyDescent="0.3">
      <c r="A119" s="356"/>
      <c r="B119" s="427"/>
      <c r="C119" s="428"/>
      <c r="D119" s="357"/>
      <c r="E119" s="358"/>
      <c r="F119" s="390" t="s">
        <v>24</v>
      </c>
      <c r="G119" s="391">
        <v>6037.07</v>
      </c>
      <c r="H119" s="361">
        <v>0</v>
      </c>
      <c r="I119" s="362">
        <f t="shared" si="48"/>
        <v>6037.07</v>
      </c>
      <c r="J119" s="361">
        <v>5</v>
      </c>
      <c r="K119" s="362">
        <f t="shared" si="50"/>
        <v>6042.07</v>
      </c>
      <c r="L119" s="363">
        <v>0</v>
      </c>
      <c r="M119" s="362">
        <f t="shared" si="50"/>
        <v>6042.07</v>
      </c>
      <c r="N119" s="19"/>
    </row>
    <row r="120" spans="1:14" x14ac:dyDescent="0.25">
      <c r="A120" s="370" t="s">
        <v>18</v>
      </c>
      <c r="B120" s="404" t="s">
        <v>76</v>
      </c>
      <c r="C120" s="405"/>
      <c r="D120" s="371" t="s">
        <v>15</v>
      </c>
      <c r="E120" s="372" t="s">
        <v>15</v>
      </c>
      <c r="F120" s="381" t="s">
        <v>77</v>
      </c>
      <c r="G120" s="382">
        <f>G121</f>
        <v>2956.26</v>
      </c>
      <c r="H120" s="338">
        <f t="shared" ref="H120:J120" si="81">+H121</f>
        <v>0</v>
      </c>
      <c r="I120" s="339">
        <f t="shared" si="48"/>
        <v>2956.26</v>
      </c>
      <c r="J120" s="338">
        <f t="shared" si="81"/>
        <v>-8.4760000000000009</v>
      </c>
      <c r="K120" s="339">
        <f t="shared" si="50"/>
        <v>2947.7840000000001</v>
      </c>
      <c r="L120" s="400">
        <v>0</v>
      </c>
      <c r="M120" s="339">
        <f t="shared" si="50"/>
        <v>2947.7840000000001</v>
      </c>
      <c r="N120" s="19"/>
    </row>
    <row r="121" spans="1:14" x14ac:dyDescent="0.25">
      <c r="A121" s="375"/>
      <c r="B121" s="425"/>
      <c r="C121" s="426"/>
      <c r="D121" s="376">
        <v>3122</v>
      </c>
      <c r="E121" s="377">
        <v>5331</v>
      </c>
      <c r="F121" s="384" t="s">
        <v>21</v>
      </c>
      <c r="G121" s="385">
        <f>G122+G123</f>
        <v>2956.26</v>
      </c>
      <c r="H121" s="345">
        <f t="shared" ref="H121" si="82">SUM(H122:H123)</f>
        <v>0</v>
      </c>
      <c r="I121" s="346">
        <f t="shared" si="48"/>
        <v>2956.26</v>
      </c>
      <c r="J121" s="345">
        <f t="shared" ref="J121" si="83">SUM(J122:J123)</f>
        <v>-8.4760000000000009</v>
      </c>
      <c r="K121" s="346">
        <f t="shared" si="50"/>
        <v>2947.7840000000001</v>
      </c>
      <c r="L121" s="347">
        <v>0</v>
      </c>
      <c r="M121" s="346">
        <f t="shared" si="50"/>
        <v>2947.7840000000001</v>
      </c>
      <c r="N121" s="19"/>
    </row>
    <row r="122" spans="1:14" x14ac:dyDescent="0.25">
      <c r="A122" s="348"/>
      <c r="B122" s="425"/>
      <c r="C122" s="426"/>
      <c r="D122" s="349"/>
      <c r="E122" s="350" t="s">
        <v>22</v>
      </c>
      <c r="F122" s="387" t="s">
        <v>27</v>
      </c>
      <c r="G122" s="388">
        <v>12.28</v>
      </c>
      <c r="H122" s="353">
        <v>0</v>
      </c>
      <c r="I122" s="354">
        <f t="shared" si="48"/>
        <v>12.28</v>
      </c>
      <c r="J122" s="353">
        <v>-8.4760000000000009</v>
      </c>
      <c r="K122" s="354">
        <f t="shared" si="50"/>
        <v>3.8039999999999985</v>
      </c>
      <c r="L122" s="355">
        <v>0</v>
      </c>
      <c r="M122" s="354">
        <f t="shared" si="50"/>
        <v>3.8039999999999985</v>
      </c>
      <c r="N122" s="19"/>
    </row>
    <row r="123" spans="1:14" ht="15.75" thickBot="1" x14ac:dyDescent="0.3">
      <c r="A123" s="364"/>
      <c r="B123" s="427"/>
      <c r="C123" s="428"/>
      <c r="D123" s="365"/>
      <c r="E123" s="366"/>
      <c r="F123" s="396" t="s">
        <v>24</v>
      </c>
      <c r="G123" s="397">
        <v>2943.98</v>
      </c>
      <c r="H123" s="361">
        <v>0</v>
      </c>
      <c r="I123" s="362">
        <f t="shared" si="48"/>
        <v>2943.98</v>
      </c>
      <c r="J123" s="361">
        <v>0</v>
      </c>
      <c r="K123" s="362">
        <f t="shared" si="50"/>
        <v>2943.98</v>
      </c>
      <c r="L123" s="369">
        <v>0</v>
      </c>
      <c r="M123" s="362">
        <f t="shared" si="50"/>
        <v>2943.98</v>
      </c>
      <c r="N123" s="19"/>
    </row>
    <row r="124" spans="1:14" x14ac:dyDescent="0.25">
      <c r="A124" s="333" t="s">
        <v>18</v>
      </c>
      <c r="B124" s="404" t="s">
        <v>78</v>
      </c>
      <c r="C124" s="405"/>
      <c r="D124" s="334" t="s">
        <v>15</v>
      </c>
      <c r="E124" s="335" t="s">
        <v>15</v>
      </c>
      <c r="F124" s="393" t="s">
        <v>79</v>
      </c>
      <c r="G124" s="394">
        <f>G125</f>
        <v>3622.5499999999997</v>
      </c>
      <c r="H124" s="338">
        <f t="shared" ref="H124:J124" si="84">+H125</f>
        <v>0</v>
      </c>
      <c r="I124" s="339">
        <f t="shared" si="48"/>
        <v>3622.5499999999997</v>
      </c>
      <c r="J124" s="338">
        <f t="shared" si="84"/>
        <v>-6.7629999999999999</v>
      </c>
      <c r="K124" s="339">
        <f t="shared" si="50"/>
        <v>3615.7869999999998</v>
      </c>
      <c r="L124" s="399">
        <v>0</v>
      </c>
      <c r="M124" s="339">
        <f t="shared" si="50"/>
        <v>3615.7869999999998</v>
      </c>
      <c r="N124" s="19"/>
    </row>
    <row r="125" spans="1:14" x14ac:dyDescent="0.25">
      <c r="A125" s="375"/>
      <c r="B125" s="425"/>
      <c r="C125" s="426"/>
      <c r="D125" s="376">
        <v>3122</v>
      </c>
      <c r="E125" s="377">
        <v>5331</v>
      </c>
      <c r="F125" s="384" t="s">
        <v>21</v>
      </c>
      <c r="G125" s="385">
        <f>G126+G127</f>
        <v>3622.5499999999997</v>
      </c>
      <c r="H125" s="345">
        <f t="shared" ref="H125" si="85">SUM(H126:H127)</f>
        <v>0</v>
      </c>
      <c r="I125" s="346">
        <f t="shared" si="48"/>
        <v>3622.5499999999997</v>
      </c>
      <c r="J125" s="345">
        <f t="shared" ref="J125" si="86">SUM(J126:J127)</f>
        <v>-6.7629999999999999</v>
      </c>
      <c r="K125" s="346">
        <f t="shared" si="50"/>
        <v>3615.7869999999998</v>
      </c>
      <c r="L125" s="347">
        <v>0</v>
      </c>
      <c r="M125" s="346">
        <f t="shared" si="50"/>
        <v>3615.7869999999998</v>
      </c>
      <c r="N125" s="19"/>
    </row>
    <row r="126" spans="1:14" x14ac:dyDescent="0.25">
      <c r="A126" s="348"/>
      <c r="B126" s="425"/>
      <c r="C126" s="426"/>
      <c r="D126" s="349"/>
      <c r="E126" s="350" t="s">
        <v>22</v>
      </c>
      <c r="F126" s="387" t="s">
        <v>27</v>
      </c>
      <c r="G126" s="388">
        <v>400.37</v>
      </c>
      <c r="H126" s="353">
        <v>0</v>
      </c>
      <c r="I126" s="354">
        <f t="shared" si="48"/>
        <v>400.37</v>
      </c>
      <c r="J126" s="353">
        <v>-6.7629999999999999</v>
      </c>
      <c r="K126" s="354">
        <f t="shared" si="50"/>
        <v>393.60700000000003</v>
      </c>
      <c r="L126" s="355">
        <v>0</v>
      </c>
      <c r="M126" s="354">
        <f t="shared" si="50"/>
        <v>393.60700000000003</v>
      </c>
      <c r="N126" s="19"/>
    </row>
    <row r="127" spans="1:14" ht="15.75" thickBot="1" x14ac:dyDescent="0.3">
      <c r="A127" s="356"/>
      <c r="B127" s="427"/>
      <c r="C127" s="428"/>
      <c r="D127" s="357"/>
      <c r="E127" s="358"/>
      <c r="F127" s="390" t="s">
        <v>24</v>
      </c>
      <c r="G127" s="391">
        <v>3222.18</v>
      </c>
      <c r="H127" s="361">
        <v>0</v>
      </c>
      <c r="I127" s="362">
        <f t="shared" si="48"/>
        <v>3222.18</v>
      </c>
      <c r="J127" s="361">
        <v>0</v>
      </c>
      <c r="K127" s="362">
        <f t="shared" si="50"/>
        <v>3222.18</v>
      </c>
      <c r="L127" s="363">
        <v>0</v>
      </c>
      <c r="M127" s="362">
        <f t="shared" si="50"/>
        <v>3222.18</v>
      </c>
      <c r="N127" s="19"/>
    </row>
    <row r="128" spans="1:14" x14ac:dyDescent="0.25">
      <c r="A128" s="370" t="s">
        <v>18</v>
      </c>
      <c r="B128" s="404" t="s">
        <v>80</v>
      </c>
      <c r="C128" s="405"/>
      <c r="D128" s="371" t="s">
        <v>15</v>
      </c>
      <c r="E128" s="372" t="s">
        <v>15</v>
      </c>
      <c r="F128" s="381" t="s">
        <v>81</v>
      </c>
      <c r="G128" s="382">
        <f>G129</f>
        <v>5140.37</v>
      </c>
      <c r="H128" s="338">
        <f t="shared" ref="H128:J128" si="87">+H129</f>
        <v>0</v>
      </c>
      <c r="I128" s="339">
        <f t="shared" si="48"/>
        <v>5140.37</v>
      </c>
      <c r="J128" s="338">
        <f t="shared" si="87"/>
        <v>-84.311000000000007</v>
      </c>
      <c r="K128" s="339">
        <f t="shared" si="50"/>
        <v>5056.0590000000002</v>
      </c>
      <c r="L128" s="400">
        <f>L129</f>
        <v>-200</v>
      </c>
      <c r="M128" s="339">
        <f t="shared" si="50"/>
        <v>4856.0590000000002</v>
      </c>
      <c r="N128" s="19" t="s">
        <v>17</v>
      </c>
    </row>
    <row r="129" spans="1:14" x14ac:dyDescent="0.25">
      <c r="A129" s="375"/>
      <c r="B129" s="425"/>
      <c r="C129" s="426"/>
      <c r="D129" s="376">
        <v>3123</v>
      </c>
      <c r="E129" s="377">
        <v>5331</v>
      </c>
      <c r="F129" s="384" t="s">
        <v>21</v>
      </c>
      <c r="G129" s="385">
        <f>G130+G131</f>
        <v>5140.37</v>
      </c>
      <c r="H129" s="345">
        <f t="shared" ref="H129" si="88">SUM(H130:H131)</f>
        <v>0</v>
      </c>
      <c r="I129" s="346">
        <f t="shared" si="48"/>
        <v>5140.37</v>
      </c>
      <c r="J129" s="345">
        <f t="shared" ref="J129" si="89">SUM(J130:J131)</f>
        <v>-84.311000000000007</v>
      </c>
      <c r="K129" s="346">
        <f t="shared" si="50"/>
        <v>5056.0590000000002</v>
      </c>
      <c r="L129" s="347">
        <f>L130+L131</f>
        <v>-200</v>
      </c>
      <c r="M129" s="346">
        <f t="shared" si="50"/>
        <v>4856.0590000000002</v>
      </c>
      <c r="N129" s="19"/>
    </row>
    <row r="130" spans="1:14" x14ac:dyDescent="0.25">
      <c r="A130" s="348"/>
      <c r="B130" s="425"/>
      <c r="C130" s="426"/>
      <c r="D130" s="349"/>
      <c r="E130" s="350" t="s">
        <v>22</v>
      </c>
      <c r="F130" s="387" t="s">
        <v>27</v>
      </c>
      <c r="G130" s="388">
        <v>912.53</v>
      </c>
      <c r="H130" s="353">
        <v>0</v>
      </c>
      <c r="I130" s="354">
        <f t="shared" si="48"/>
        <v>912.53</v>
      </c>
      <c r="J130" s="353">
        <v>-84.311000000000007</v>
      </c>
      <c r="K130" s="354">
        <f t="shared" si="50"/>
        <v>828.21899999999994</v>
      </c>
      <c r="L130" s="355">
        <v>0</v>
      </c>
      <c r="M130" s="354">
        <f t="shared" si="50"/>
        <v>828.21899999999994</v>
      </c>
      <c r="N130" s="19"/>
    </row>
    <row r="131" spans="1:14" ht="15.75" thickBot="1" x14ac:dyDescent="0.3">
      <c r="A131" s="364"/>
      <c r="B131" s="427"/>
      <c r="C131" s="428"/>
      <c r="D131" s="365"/>
      <c r="E131" s="366"/>
      <c r="F131" s="396" t="s">
        <v>24</v>
      </c>
      <c r="G131" s="397">
        <v>4227.84</v>
      </c>
      <c r="H131" s="361">
        <v>0</v>
      </c>
      <c r="I131" s="362">
        <f t="shared" si="48"/>
        <v>4227.84</v>
      </c>
      <c r="J131" s="361">
        <v>0</v>
      </c>
      <c r="K131" s="362">
        <f t="shared" si="50"/>
        <v>4227.84</v>
      </c>
      <c r="L131" s="369">
        <v>-200</v>
      </c>
      <c r="M131" s="362">
        <f t="shared" si="50"/>
        <v>4027.84</v>
      </c>
      <c r="N131" s="19"/>
    </row>
    <row r="132" spans="1:14" x14ac:dyDescent="0.25">
      <c r="A132" s="333" t="s">
        <v>18</v>
      </c>
      <c r="B132" s="404" t="s">
        <v>82</v>
      </c>
      <c r="C132" s="405"/>
      <c r="D132" s="334" t="s">
        <v>15</v>
      </c>
      <c r="E132" s="335" t="s">
        <v>15</v>
      </c>
      <c r="F132" s="393" t="s">
        <v>83</v>
      </c>
      <c r="G132" s="394">
        <f>G133</f>
        <v>7437.4299999999994</v>
      </c>
      <c r="H132" s="338">
        <f t="shared" ref="H132:J132" si="90">+H133</f>
        <v>0</v>
      </c>
      <c r="I132" s="339">
        <f t="shared" si="48"/>
        <v>7437.4299999999994</v>
      </c>
      <c r="J132" s="338">
        <f t="shared" si="90"/>
        <v>-64.081999999999994</v>
      </c>
      <c r="K132" s="339">
        <f t="shared" si="50"/>
        <v>7373.347999999999</v>
      </c>
      <c r="L132" s="399">
        <v>0</v>
      </c>
      <c r="M132" s="339">
        <f t="shared" si="50"/>
        <v>7373.347999999999</v>
      </c>
      <c r="N132" s="19"/>
    </row>
    <row r="133" spans="1:14" x14ac:dyDescent="0.25">
      <c r="A133" s="375"/>
      <c r="B133" s="425"/>
      <c r="C133" s="426"/>
      <c r="D133" s="376">
        <v>3123</v>
      </c>
      <c r="E133" s="377">
        <v>5331</v>
      </c>
      <c r="F133" s="384" t="s">
        <v>21</v>
      </c>
      <c r="G133" s="385">
        <f>G134+G135</f>
        <v>7437.4299999999994</v>
      </c>
      <c r="H133" s="345">
        <f t="shared" ref="H133" si="91">SUM(H134:H135)</f>
        <v>0</v>
      </c>
      <c r="I133" s="346">
        <f t="shared" si="48"/>
        <v>7437.4299999999994</v>
      </c>
      <c r="J133" s="345">
        <f t="shared" ref="J133" si="92">SUM(J134:J135)</f>
        <v>-64.081999999999994</v>
      </c>
      <c r="K133" s="346">
        <f t="shared" si="50"/>
        <v>7373.347999999999</v>
      </c>
      <c r="L133" s="347">
        <v>0</v>
      </c>
      <c r="M133" s="346">
        <f t="shared" si="50"/>
        <v>7373.347999999999</v>
      </c>
      <c r="N133" s="19"/>
    </row>
    <row r="134" spans="1:14" x14ac:dyDescent="0.25">
      <c r="A134" s="348"/>
      <c r="B134" s="425"/>
      <c r="C134" s="426"/>
      <c r="D134" s="349"/>
      <c r="E134" s="350" t="s">
        <v>22</v>
      </c>
      <c r="F134" s="387" t="s">
        <v>27</v>
      </c>
      <c r="G134" s="388">
        <v>568.53</v>
      </c>
      <c r="H134" s="353">
        <v>0</v>
      </c>
      <c r="I134" s="354">
        <f t="shared" si="48"/>
        <v>568.53</v>
      </c>
      <c r="J134" s="353">
        <v>-64.081999999999994</v>
      </c>
      <c r="K134" s="354">
        <f t="shared" si="50"/>
        <v>504.44799999999998</v>
      </c>
      <c r="L134" s="355">
        <v>0</v>
      </c>
      <c r="M134" s="354">
        <f t="shared" si="50"/>
        <v>504.44799999999998</v>
      </c>
      <c r="N134" s="19"/>
    </row>
    <row r="135" spans="1:14" ht="15.75" thickBot="1" x14ac:dyDescent="0.3">
      <c r="A135" s="356"/>
      <c r="B135" s="427"/>
      <c r="C135" s="428"/>
      <c r="D135" s="357"/>
      <c r="E135" s="358"/>
      <c r="F135" s="390" t="s">
        <v>24</v>
      </c>
      <c r="G135" s="391">
        <v>6868.9</v>
      </c>
      <c r="H135" s="361">
        <v>0</v>
      </c>
      <c r="I135" s="362">
        <f t="shared" si="48"/>
        <v>6868.9</v>
      </c>
      <c r="J135" s="361">
        <v>0</v>
      </c>
      <c r="K135" s="362">
        <f t="shared" si="50"/>
        <v>6868.9</v>
      </c>
      <c r="L135" s="363">
        <v>0</v>
      </c>
      <c r="M135" s="362">
        <f t="shared" si="50"/>
        <v>6868.9</v>
      </c>
      <c r="N135" s="19"/>
    </row>
    <row r="136" spans="1:14" x14ac:dyDescent="0.25">
      <c r="A136" s="370" t="s">
        <v>18</v>
      </c>
      <c r="B136" s="404" t="s">
        <v>84</v>
      </c>
      <c r="C136" s="405"/>
      <c r="D136" s="371" t="s">
        <v>15</v>
      </c>
      <c r="E136" s="372" t="s">
        <v>15</v>
      </c>
      <c r="F136" s="381" t="s">
        <v>85</v>
      </c>
      <c r="G136" s="382">
        <f>G137</f>
        <v>3052.78</v>
      </c>
      <c r="H136" s="338">
        <f t="shared" ref="H136:J136" si="93">+H137</f>
        <v>0</v>
      </c>
      <c r="I136" s="339">
        <f t="shared" si="48"/>
        <v>3052.78</v>
      </c>
      <c r="J136" s="338">
        <f t="shared" si="93"/>
        <v>2.31</v>
      </c>
      <c r="K136" s="339">
        <f t="shared" si="50"/>
        <v>3055.09</v>
      </c>
      <c r="L136" s="400">
        <f>L137</f>
        <v>-150</v>
      </c>
      <c r="M136" s="339">
        <f t="shared" si="50"/>
        <v>2905.09</v>
      </c>
      <c r="N136" s="19" t="s">
        <v>17</v>
      </c>
    </row>
    <row r="137" spans="1:14" x14ac:dyDescent="0.25">
      <c r="A137" s="375"/>
      <c r="B137" s="425"/>
      <c r="C137" s="426"/>
      <c r="D137" s="376">
        <v>3133</v>
      </c>
      <c r="E137" s="377">
        <v>5331</v>
      </c>
      <c r="F137" s="384" t="s">
        <v>21</v>
      </c>
      <c r="G137" s="385">
        <f>G138+G139</f>
        <v>3052.78</v>
      </c>
      <c r="H137" s="345">
        <f t="shared" ref="H137" si="94">SUM(H138:H139)</f>
        <v>0</v>
      </c>
      <c r="I137" s="346">
        <f t="shared" si="48"/>
        <v>3052.78</v>
      </c>
      <c r="J137" s="345">
        <f t="shared" ref="J137" si="95">SUM(J138:J139)</f>
        <v>2.31</v>
      </c>
      <c r="K137" s="346">
        <f t="shared" si="50"/>
        <v>3055.09</v>
      </c>
      <c r="L137" s="347">
        <f>L138+L139</f>
        <v>-150</v>
      </c>
      <c r="M137" s="346">
        <f t="shared" si="50"/>
        <v>2905.09</v>
      </c>
      <c r="N137" s="19"/>
    </row>
    <row r="138" spans="1:14" x14ac:dyDescent="0.25">
      <c r="A138" s="348"/>
      <c r="B138" s="425"/>
      <c r="C138" s="426"/>
      <c r="D138" s="349"/>
      <c r="E138" s="350" t="s">
        <v>22</v>
      </c>
      <c r="F138" s="387" t="s">
        <v>27</v>
      </c>
      <c r="G138" s="388">
        <v>104.88</v>
      </c>
      <c r="H138" s="353">
        <v>0</v>
      </c>
      <c r="I138" s="354">
        <f t="shared" si="48"/>
        <v>104.88</v>
      </c>
      <c r="J138" s="353">
        <v>2.31</v>
      </c>
      <c r="K138" s="354">
        <f t="shared" si="50"/>
        <v>107.19</v>
      </c>
      <c r="L138" s="355">
        <v>0</v>
      </c>
      <c r="M138" s="354">
        <f t="shared" si="50"/>
        <v>107.19</v>
      </c>
      <c r="N138" s="19"/>
    </row>
    <row r="139" spans="1:14" ht="15.75" thickBot="1" x14ac:dyDescent="0.3">
      <c r="A139" s="364"/>
      <c r="B139" s="427"/>
      <c r="C139" s="428"/>
      <c r="D139" s="365"/>
      <c r="E139" s="366"/>
      <c r="F139" s="396" t="s">
        <v>24</v>
      </c>
      <c r="G139" s="397">
        <v>2947.9</v>
      </c>
      <c r="H139" s="361">
        <v>0</v>
      </c>
      <c r="I139" s="362">
        <f t="shared" si="48"/>
        <v>2947.9</v>
      </c>
      <c r="J139" s="361">
        <v>0</v>
      </c>
      <c r="K139" s="362">
        <f t="shared" si="50"/>
        <v>2947.9</v>
      </c>
      <c r="L139" s="369">
        <v>-150</v>
      </c>
      <c r="M139" s="362">
        <f t="shared" si="50"/>
        <v>2797.9</v>
      </c>
      <c r="N139" s="19"/>
    </row>
    <row r="140" spans="1:14" x14ac:dyDescent="0.25">
      <c r="A140" s="333" t="s">
        <v>18</v>
      </c>
      <c r="B140" s="404" t="s">
        <v>86</v>
      </c>
      <c r="C140" s="405"/>
      <c r="D140" s="334" t="s">
        <v>15</v>
      </c>
      <c r="E140" s="335" t="s">
        <v>15</v>
      </c>
      <c r="F140" s="393" t="s">
        <v>87</v>
      </c>
      <c r="G140" s="394">
        <f>G141</f>
        <v>3474.48</v>
      </c>
      <c r="H140" s="338">
        <f t="shared" ref="H140:J140" si="96">+H141</f>
        <v>24</v>
      </c>
      <c r="I140" s="339">
        <f t="shared" si="48"/>
        <v>3498.48</v>
      </c>
      <c r="J140" s="338">
        <f t="shared" si="96"/>
        <v>0.11899999999999999</v>
      </c>
      <c r="K140" s="339">
        <f t="shared" si="50"/>
        <v>3498.5990000000002</v>
      </c>
      <c r="L140" s="399">
        <f>L141</f>
        <v>-370</v>
      </c>
      <c r="M140" s="339">
        <f t="shared" si="50"/>
        <v>3128.5990000000002</v>
      </c>
      <c r="N140" s="19" t="s">
        <v>17</v>
      </c>
    </row>
    <row r="141" spans="1:14" x14ac:dyDescent="0.25">
      <c r="A141" s="375"/>
      <c r="B141" s="425"/>
      <c r="C141" s="426"/>
      <c r="D141" s="376">
        <v>3113</v>
      </c>
      <c r="E141" s="377">
        <v>5331</v>
      </c>
      <c r="F141" s="384" t="s">
        <v>21</v>
      </c>
      <c r="G141" s="385">
        <f>G142+G143</f>
        <v>3474.48</v>
      </c>
      <c r="H141" s="345">
        <f t="shared" ref="H141" si="97">SUM(H142:H143)</f>
        <v>24</v>
      </c>
      <c r="I141" s="346">
        <f t="shared" ref="I141:I204" si="98">+G141+H141</f>
        <v>3498.48</v>
      </c>
      <c r="J141" s="345">
        <f t="shared" ref="J141" si="99">SUM(J142:J143)</f>
        <v>0.11899999999999999</v>
      </c>
      <c r="K141" s="346">
        <f t="shared" ref="K141:M204" si="100">+I141+J141</f>
        <v>3498.5990000000002</v>
      </c>
      <c r="L141" s="347">
        <f>L143+L142</f>
        <v>-370</v>
      </c>
      <c r="M141" s="346">
        <f t="shared" si="100"/>
        <v>3128.5990000000002</v>
      </c>
      <c r="N141" s="19"/>
    </row>
    <row r="142" spans="1:14" x14ac:dyDescent="0.25">
      <c r="A142" s="348"/>
      <c r="B142" s="425"/>
      <c r="C142" s="426"/>
      <c r="D142" s="349"/>
      <c r="E142" s="350" t="s">
        <v>22</v>
      </c>
      <c r="F142" s="387" t="s">
        <v>27</v>
      </c>
      <c r="G142" s="388">
        <v>160.22</v>
      </c>
      <c r="H142" s="353">
        <v>0</v>
      </c>
      <c r="I142" s="354">
        <f t="shared" si="98"/>
        <v>160.22</v>
      </c>
      <c r="J142" s="353">
        <v>0.11899999999999999</v>
      </c>
      <c r="K142" s="354">
        <f t="shared" si="100"/>
        <v>160.339</v>
      </c>
      <c r="L142" s="355">
        <v>0</v>
      </c>
      <c r="M142" s="354">
        <f t="shared" si="100"/>
        <v>160.339</v>
      </c>
      <c r="N142" s="19"/>
    </row>
    <row r="143" spans="1:14" ht="15.75" thickBot="1" x14ac:dyDescent="0.3">
      <c r="A143" s="356"/>
      <c r="B143" s="427"/>
      <c r="C143" s="428"/>
      <c r="D143" s="357"/>
      <c r="E143" s="358"/>
      <c r="F143" s="390" t="s">
        <v>24</v>
      </c>
      <c r="G143" s="391">
        <v>3314.26</v>
      </c>
      <c r="H143" s="361">
        <v>24</v>
      </c>
      <c r="I143" s="362">
        <f t="shared" si="98"/>
        <v>3338.26</v>
      </c>
      <c r="J143" s="361">
        <v>0</v>
      </c>
      <c r="K143" s="362">
        <f t="shared" si="100"/>
        <v>3338.26</v>
      </c>
      <c r="L143" s="363">
        <v>-370</v>
      </c>
      <c r="M143" s="362">
        <f t="shared" si="100"/>
        <v>2968.26</v>
      </c>
      <c r="N143" s="19"/>
    </row>
    <row r="144" spans="1:14" x14ac:dyDescent="0.25">
      <c r="A144" s="370" t="s">
        <v>18</v>
      </c>
      <c r="B144" s="404" t="s">
        <v>88</v>
      </c>
      <c r="C144" s="405"/>
      <c r="D144" s="371" t="s">
        <v>15</v>
      </c>
      <c r="E144" s="372" t="s">
        <v>15</v>
      </c>
      <c r="F144" s="381" t="s">
        <v>89</v>
      </c>
      <c r="G144" s="382">
        <f>G145</f>
        <v>1139.93</v>
      </c>
      <c r="H144" s="338">
        <f t="shared" ref="H144:J144" si="101">+H145</f>
        <v>0</v>
      </c>
      <c r="I144" s="339">
        <f t="shared" si="98"/>
        <v>1139.93</v>
      </c>
      <c r="J144" s="338">
        <f t="shared" si="101"/>
        <v>-0.01</v>
      </c>
      <c r="K144" s="339">
        <f t="shared" si="100"/>
        <v>1139.92</v>
      </c>
      <c r="L144" s="400">
        <f>L145</f>
        <v>-200</v>
      </c>
      <c r="M144" s="339">
        <f t="shared" si="100"/>
        <v>939.92000000000007</v>
      </c>
      <c r="N144" s="19" t="s">
        <v>17</v>
      </c>
    </row>
    <row r="145" spans="1:14" x14ac:dyDescent="0.25">
      <c r="A145" s="375"/>
      <c r="B145" s="425"/>
      <c r="C145" s="426"/>
      <c r="D145" s="376">
        <v>3113</v>
      </c>
      <c r="E145" s="377">
        <v>5331</v>
      </c>
      <c r="F145" s="384" t="s">
        <v>21</v>
      </c>
      <c r="G145" s="385">
        <f>G146+G147</f>
        <v>1139.93</v>
      </c>
      <c r="H145" s="345">
        <f t="shared" ref="H145" si="102">SUM(H146:H147)</f>
        <v>0</v>
      </c>
      <c r="I145" s="346">
        <f t="shared" si="98"/>
        <v>1139.93</v>
      </c>
      <c r="J145" s="345">
        <f t="shared" ref="J145" si="103">SUM(J146:J147)</f>
        <v>-0.01</v>
      </c>
      <c r="K145" s="346">
        <f t="shared" si="100"/>
        <v>1139.92</v>
      </c>
      <c r="L145" s="347">
        <f>L146+L147</f>
        <v>-200</v>
      </c>
      <c r="M145" s="346">
        <f t="shared" si="100"/>
        <v>939.92000000000007</v>
      </c>
      <c r="N145" s="19"/>
    </row>
    <row r="146" spans="1:14" x14ac:dyDescent="0.25">
      <c r="A146" s="348"/>
      <c r="B146" s="425"/>
      <c r="C146" s="426"/>
      <c r="D146" s="349"/>
      <c r="E146" s="350" t="s">
        <v>22</v>
      </c>
      <c r="F146" s="387" t="s">
        <v>27</v>
      </c>
      <c r="G146" s="388">
        <v>35.71</v>
      </c>
      <c r="H146" s="353">
        <v>0</v>
      </c>
      <c r="I146" s="354">
        <f t="shared" si="98"/>
        <v>35.71</v>
      </c>
      <c r="J146" s="353">
        <v>-0.01</v>
      </c>
      <c r="K146" s="354">
        <f t="shared" si="100"/>
        <v>35.700000000000003</v>
      </c>
      <c r="L146" s="355">
        <v>0</v>
      </c>
      <c r="M146" s="354">
        <f t="shared" si="100"/>
        <v>35.700000000000003</v>
      </c>
      <c r="N146" s="19"/>
    </row>
    <row r="147" spans="1:14" ht="15.75" thickBot="1" x14ac:dyDescent="0.3">
      <c r="A147" s="364"/>
      <c r="B147" s="427"/>
      <c r="C147" s="428"/>
      <c r="D147" s="365"/>
      <c r="E147" s="366"/>
      <c r="F147" s="396" t="s">
        <v>24</v>
      </c>
      <c r="G147" s="397">
        <v>1104.22</v>
      </c>
      <c r="H147" s="361">
        <v>0</v>
      </c>
      <c r="I147" s="362">
        <f t="shared" si="98"/>
        <v>1104.22</v>
      </c>
      <c r="J147" s="361">
        <v>0</v>
      </c>
      <c r="K147" s="362">
        <f t="shared" si="100"/>
        <v>1104.22</v>
      </c>
      <c r="L147" s="369">
        <v>-200</v>
      </c>
      <c r="M147" s="362">
        <f t="shared" si="100"/>
        <v>904.22</v>
      </c>
      <c r="N147" s="19"/>
    </row>
    <row r="148" spans="1:14" x14ac:dyDescent="0.25">
      <c r="A148" s="333" t="s">
        <v>18</v>
      </c>
      <c r="B148" s="404" t="s">
        <v>90</v>
      </c>
      <c r="C148" s="405"/>
      <c r="D148" s="334" t="s">
        <v>15</v>
      </c>
      <c r="E148" s="335" t="s">
        <v>15</v>
      </c>
      <c r="F148" s="393" t="s">
        <v>91</v>
      </c>
      <c r="G148" s="394">
        <f>G149</f>
        <v>1023.57</v>
      </c>
      <c r="H148" s="338">
        <f t="shared" ref="H148:J148" si="104">+H149</f>
        <v>0</v>
      </c>
      <c r="I148" s="339">
        <f t="shared" si="98"/>
        <v>1023.57</v>
      </c>
      <c r="J148" s="338">
        <f t="shared" si="104"/>
        <v>0</v>
      </c>
      <c r="K148" s="339">
        <f t="shared" si="100"/>
        <v>1023.57</v>
      </c>
      <c r="L148" s="399">
        <v>0</v>
      </c>
      <c r="M148" s="339">
        <f t="shared" si="100"/>
        <v>1023.57</v>
      </c>
      <c r="N148" s="19"/>
    </row>
    <row r="149" spans="1:14" x14ac:dyDescent="0.25">
      <c r="A149" s="375"/>
      <c r="B149" s="425"/>
      <c r="C149" s="426"/>
      <c r="D149" s="376">
        <v>3113</v>
      </c>
      <c r="E149" s="377">
        <v>5331</v>
      </c>
      <c r="F149" s="384" t="s">
        <v>21</v>
      </c>
      <c r="G149" s="385">
        <f>G150+G151</f>
        <v>1023.57</v>
      </c>
      <c r="H149" s="345">
        <f t="shared" ref="H149" si="105">SUM(H150:H151)</f>
        <v>0</v>
      </c>
      <c r="I149" s="346">
        <f t="shared" si="98"/>
        <v>1023.57</v>
      </c>
      <c r="J149" s="345">
        <f t="shared" ref="J149" si="106">SUM(J150:J151)</f>
        <v>0</v>
      </c>
      <c r="K149" s="346">
        <f t="shared" si="100"/>
        <v>1023.57</v>
      </c>
      <c r="L149" s="347">
        <v>0</v>
      </c>
      <c r="M149" s="346">
        <f t="shared" si="100"/>
        <v>1023.57</v>
      </c>
      <c r="N149" s="19"/>
    </row>
    <row r="150" spans="1:14" x14ac:dyDescent="0.25">
      <c r="A150" s="348"/>
      <c r="B150" s="425"/>
      <c r="C150" s="426"/>
      <c r="D150" s="349"/>
      <c r="E150" s="350" t="s">
        <v>22</v>
      </c>
      <c r="F150" s="387" t="s">
        <v>27</v>
      </c>
      <c r="G150" s="388">
        <v>0</v>
      </c>
      <c r="H150" s="353">
        <v>0</v>
      </c>
      <c r="I150" s="354">
        <f t="shared" si="98"/>
        <v>0</v>
      </c>
      <c r="J150" s="353">
        <v>0</v>
      </c>
      <c r="K150" s="354">
        <f t="shared" si="100"/>
        <v>0</v>
      </c>
      <c r="L150" s="355">
        <v>0</v>
      </c>
      <c r="M150" s="354">
        <f t="shared" si="100"/>
        <v>0</v>
      </c>
      <c r="N150" s="19"/>
    </row>
    <row r="151" spans="1:14" ht="15.75" thickBot="1" x14ac:dyDescent="0.3">
      <c r="A151" s="356"/>
      <c r="B151" s="427"/>
      <c r="C151" s="428"/>
      <c r="D151" s="357"/>
      <c r="E151" s="358"/>
      <c r="F151" s="390" t="s">
        <v>24</v>
      </c>
      <c r="G151" s="391">
        <v>1023.57</v>
      </c>
      <c r="H151" s="361">
        <v>0</v>
      </c>
      <c r="I151" s="362">
        <f t="shared" si="98"/>
        <v>1023.57</v>
      </c>
      <c r="J151" s="361">
        <v>0</v>
      </c>
      <c r="K151" s="362">
        <f t="shared" si="100"/>
        <v>1023.57</v>
      </c>
      <c r="L151" s="363">
        <v>0</v>
      </c>
      <c r="M151" s="362">
        <f t="shared" si="100"/>
        <v>1023.57</v>
      </c>
      <c r="N151" s="19"/>
    </row>
    <row r="152" spans="1:14" x14ac:dyDescent="0.25">
      <c r="A152" s="370" t="s">
        <v>18</v>
      </c>
      <c r="B152" s="429" t="s">
        <v>92</v>
      </c>
      <c r="C152" s="430"/>
      <c r="D152" s="371" t="s">
        <v>15</v>
      </c>
      <c r="E152" s="372" t="s">
        <v>15</v>
      </c>
      <c r="F152" s="381" t="s">
        <v>93</v>
      </c>
      <c r="G152" s="382">
        <f>G153</f>
        <v>605.6</v>
      </c>
      <c r="H152" s="338">
        <f t="shared" ref="H152:J152" si="107">+H153</f>
        <v>0</v>
      </c>
      <c r="I152" s="339">
        <f t="shared" si="98"/>
        <v>605.6</v>
      </c>
      <c r="J152" s="338">
        <f t="shared" si="107"/>
        <v>74.282000000000011</v>
      </c>
      <c r="K152" s="339">
        <f t="shared" si="100"/>
        <v>679.88200000000006</v>
      </c>
      <c r="L152" s="400">
        <v>0</v>
      </c>
      <c r="M152" s="339">
        <f t="shared" si="100"/>
        <v>679.88200000000006</v>
      </c>
      <c r="N152" s="19"/>
    </row>
    <row r="153" spans="1:14" x14ac:dyDescent="0.25">
      <c r="A153" s="375"/>
      <c r="B153" s="425"/>
      <c r="C153" s="426"/>
      <c r="D153" s="376">
        <v>3146</v>
      </c>
      <c r="E153" s="377">
        <v>5331</v>
      </c>
      <c r="F153" s="384" t="s">
        <v>21</v>
      </c>
      <c r="G153" s="385">
        <f>G154+G155</f>
        <v>605.6</v>
      </c>
      <c r="H153" s="345">
        <f t="shared" ref="H153" si="108">SUM(H154:H155)</f>
        <v>0</v>
      </c>
      <c r="I153" s="346">
        <f t="shared" si="98"/>
        <v>605.6</v>
      </c>
      <c r="J153" s="345">
        <f t="shared" ref="J153" si="109">SUM(J154:J155)</f>
        <v>74.282000000000011</v>
      </c>
      <c r="K153" s="346">
        <f t="shared" si="100"/>
        <v>679.88200000000006</v>
      </c>
      <c r="L153" s="347">
        <v>0</v>
      </c>
      <c r="M153" s="346">
        <f t="shared" si="100"/>
        <v>679.88200000000006</v>
      </c>
      <c r="N153" s="19"/>
    </row>
    <row r="154" spans="1:14" x14ac:dyDescent="0.25">
      <c r="A154" s="348"/>
      <c r="B154" s="425"/>
      <c r="C154" s="426"/>
      <c r="D154" s="349"/>
      <c r="E154" s="350" t="s">
        <v>22</v>
      </c>
      <c r="F154" s="387" t="s">
        <v>27</v>
      </c>
      <c r="G154" s="388">
        <v>13.34</v>
      </c>
      <c r="H154" s="353">
        <v>0</v>
      </c>
      <c r="I154" s="354">
        <f t="shared" si="98"/>
        <v>13.34</v>
      </c>
      <c r="J154" s="353">
        <v>-11.555</v>
      </c>
      <c r="K154" s="354">
        <f t="shared" si="100"/>
        <v>1.7850000000000001</v>
      </c>
      <c r="L154" s="355">
        <v>0</v>
      </c>
      <c r="M154" s="354">
        <f t="shared" si="100"/>
        <v>1.7850000000000001</v>
      </c>
      <c r="N154" s="19"/>
    </row>
    <row r="155" spans="1:14" ht="15.75" thickBot="1" x14ac:dyDescent="0.3">
      <c r="A155" s="356"/>
      <c r="B155" s="427"/>
      <c r="C155" s="428"/>
      <c r="D155" s="357"/>
      <c r="E155" s="358"/>
      <c r="F155" s="390" t="s">
        <v>24</v>
      </c>
      <c r="G155" s="391">
        <v>592.26</v>
      </c>
      <c r="H155" s="361">
        <v>0</v>
      </c>
      <c r="I155" s="362">
        <f t="shared" si="98"/>
        <v>592.26</v>
      </c>
      <c r="J155" s="361">
        <v>85.837000000000003</v>
      </c>
      <c r="K155" s="362">
        <f t="shared" si="100"/>
        <v>678.09699999999998</v>
      </c>
      <c r="L155" s="369">
        <v>0</v>
      </c>
      <c r="M155" s="362">
        <f t="shared" si="100"/>
        <v>678.09699999999998</v>
      </c>
      <c r="N155" s="19"/>
    </row>
    <row r="156" spans="1:14" x14ac:dyDescent="0.25">
      <c r="A156" s="370" t="s">
        <v>18</v>
      </c>
      <c r="B156" s="404" t="s">
        <v>94</v>
      </c>
      <c r="C156" s="405"/>
      <c r="D156" s="371" t="s">
        <v>15</v>
      </c>
      <c r="E156" s="372" t="s">
        <v>15</v>
      </c>
      <c r="F156" s="381" t="s">
        <v>95</v>
      </c>
      <c r="G156" s="394">
        <f>G157</f>
        <v>4112.16</v>
      </c>
      <c r="H156" s="338">
        <f t="shared" ref="H156:J156" si="110">+H157</f>
        <v>0</v>
      </c>
      <c r="I156" s="339">
        <f t="shared" si="98"/>
        <v>4112.16</v>
      </c>
      <c r="J156" s="338">
        <f t="shared" si="110"/>
        <v>4.5209999999999999</v>
      </c>
      <c r="K156" s="339">
        <f t="shared" si="100"/>
        <v>4116.6809999999996</v>
      </c>
      <c r="L156" s="399">
        <v>0</v>
      </c>
      <c r="M156" s="339">
        <f t="shared" si="100"/>
        <v>4116.6809999999996</v>
      </c>
      <c r="N156" s="19"/>
    </row>
    <row r="157" spans="1:14" x14ac:dyDescent="0.25">
      <c r="A157" s="375"/>
      <c r="B157" s="425"/>
      <c r="C157" s="426"/>
      <c r="D157" s="376">
        <v>3121</v>
      </c>
      <c r="E157" s="377">
        <v>5331</v>
      </c>
      <c r="F157" s="384" t="s">
        <v>21</v>
      </c>
      <c r="G157" s="385">
        <f>G158+G159</f>
        <v>4112.16</v>
      </c>
      <c r="H157" s="345">
        <f t="shared" ref="H157" si="111">SUM(H158:H159)</f>
        <v>0</v>
      </c>
      <c r="I157" s="346">
        <f t="shared" si="98"/>
        <v>4112.16</v>
      </c>
      <c r="J157" s="345">
        <f t="shared" ref="J157" si="112">SUM(J158:J159)</f>
        <v>4.5209999999999999</v>
      </c>
      <c r="K157" s="346">
        <f t="shared" si="100"/>
        <v>4116.6809999999996</v>
      </c>
      <c r="L157" s="347">
        <v>0</v>
      </c>
      <c r="M157" s="346">
        <f t="shared" si="100"/>
        <v>4116.6809999999996</v>
      </c>
      <c r="N157" s="19"/>
    </row>
    <row r="158" spans="1:14" x14ac:dyDescent="0.25">
      <c r="A158" s="348"/>
      <c r="B158" s="425"/>
      <c r="C158" s="426"/>
      <c r="D158" s="349"/>
      <c r="E158" s="350" t="s">
        <v>22</v>
      </c>
      <c r="F158" s="387" t="s">
        <v>27</v>
      </c>
      <c r="G158" s="388">
        <v>890.29</v>
      </c>
      <c r="H158" s="353">
        <v>0</v>
      </c>
      <c r="I158" s="354">
        <f t="shared" si="98"/>
        <v>890.29</v>
      </c>
      <c r="J158" s="353">
        <v>4.5209999999999999</v>
      </c>
      <c r="K158" s="354">
        <f t="shared" si="100"/>
        <v>894.81099999999992</v>
      </c>
      <c r="L158" s="355">
        <v>0</v>
      </c>
      <c r="M158" s="354">
        <f t="shared" si="100"/>
        <v>894.81099999999992</v>
      </c>
      <c r="N158" s="19"/>
    </row>
    <row r="159" spans="1:14" ht="15.75" thickBot="1" x14ac:dyDescent="0.3">
      <c r="A159" s="356"/>
      <c r="B159" s="427"/>
      <c r="C159" s="428"/>
      <c r="D159" s="357"/>
      <c r="E159" s="358"/>
      <c r="F159" s="390" t="s">
        <v>24</v>
      </c>
      <c r="G159" s="391">
        <v>3221.87</v>
      </c>
      <c r="H159" s="361">
        <v>0</v>
      </c>
      <c r="I159" s="362">
        <f t="shared" si="98"/>
        <v>3221.87</v>
      </c>
      <c r="J159" s="361">
        <v>0</v>
      </c>
      <c r="K159" s="362">
        <f t="shared" si="100"/>
        <v>3221.87</v>
      </c>
      <c r="L159" s="363">
        <v>0</v>
      </c>
      <c r="M159" s="362">
        <f t="shared" si="100"/>
        <v>3221.87</v>
      </c>
      <c r="N159" s="19"/>
    </row>
    <row r="160" spans="1:14" x14ac:dyDescent="0.25">
      <c r="A160" s="333" t="s">
        <v>18</v>
      </c>
      <c r="B160" s="404" t="s">
        <v>96</v>
      </c>
      <c r="C160" s="405"/>
      <c r="D160" s="334" t="s">
        <v>15</v>
      </c>
      <c r="E160" s="335" t="s">
        <v>15</v>
      </c>
      <c r="F160" s="393" t="s">
        <v>97</v>
      </c>
      <c r="G160" s="394">
        <f>G161</f>
        <v>2184.08</v>
      </c>
      <c r="H160" s="338">
        <f t="shared" ref="H160:J160" si="113">+H161</f>
        <v>0</v>
      </c>
      <c r="I160" s="339">
        <f t="shared" si="98"/>
        <v>2184.08</v>
      </c>
      <c r="J160" s="338">
        <f t="shared" si="113"/>
        <v>0</v>
      </c>
      <c r="K160" s="339">
        <f t="shared" si="100"/>
        <v>2184.08</v>
      </c>
      <c r="L160" s="400">
        <v>0</v>
      </c>
      <c r="M160" s="339">
        <f t="shared" si="100"/>
        <v>2184.08</v>
      </c>
      <c r="N160" s="19"/>
    </row>
    <row r="161" spans="1:14" x14ac:dyDescent="0.25">
      <c r="A161" s="375"/>
      <c r="B161" s="425"/>
      <c r="C161" s="426"/>
      <c r="D161" s="376">
        <v>3121</v>
      </c>
      <c r="E161" s="377">
        <v>5331</v>
      </c>
      <c r="F161" s="384" t="s">
        <v>21</v>
      </c>
      <c r="G161" s="385">
        <f>G162+G163</f>
        <v>2184.08</v>
      </c>
      <c r="H161" s="345">
        <f t="shared" ref="H161" si="114">SUM(H162:H163)</f>
        <v>0</v>
      </c>
      <c r="I161" s="346">
        <f t="shared" si="98"/>
        <v>2184.08</v>
      </c>
      <c r="J161" s="345">
        <f t="shared" ref="J161" si="115">SUM(J162:J163)</f>
        <v>0</v>
      </c>
      <c r="K161" s="346">
        <f t="shared" si="100"/>
        <v>2184.08</v>
      </c>
      <c r="L161" s="347">
        <v>0</v>
      </c>
      <c r="M161" s="346">
        <f t="shared" si="100"/>
        <v>2184.08</v>
      </c>
      <c r="N161" s="19"/>
    </row>
    <row r="162" spans="1:14" x14ac:dyDescent="0.25">
      <c r="A162" s="348"/>
      <c r="B162" s="425"/>
      <c r="C162" s="426"/>
      <c r="D162" s="349"/>
      <c r="E162" s="350" t="s">
        <v>22</v>
      </c>
      <c r="F162" s="387" t="s">
        <v>27</v>
      </c>
      <c r="G162" s="388">
        <v>313.2</v>
      </c>
      <c r="H162" s="353">
        <v>0</v>
      </c>
      <c r="I162" s="354">
        <f t="shared" si="98"/>
        <v>313.2</v>
      </c>
      <c r="J162" s="353">
        <v>0</v>
      </c>
      <c r="K162" s="354">
        <f t="shared" si="100"/>
        <v>313.2</v>
      </c>
      <c r="L162" s="355">
        <v>0</v>
      </c>
      <c r="M162" s="354">
        <f t="shared" si="100"/>
        <v>313.2</v>
      </c>
      <c r="N162" s="19"/>
    </row>
    <row r="163" spans="1:14" ht="15.75" thickBot="1" x14ac:dyDescent="0.3">
      <c r="A163" s="356"/>
      <c r="B163" s="427"/>
      <c r="C163" s="428"/>
      <c r="D163" s="357"/>
      <c r="E163" s="358"/>
      <c r="F163" s="390" t="s">
        <v>24</v>
      </c>
      <c r="G163" s="391">
        <v>1870.88</v>
      </c>
      <c r="H163" s="361">
        <v>0</v>
      </c>
      <c r="I163" s="362">
        <f t="shared" si="98"/>
        <v>1870.88</v>
      </c>
      <c r="J163" s="361">
        <v>0</v>
      </c>
      <c r="K163" s="362">
        <f t="shared" si="100"/>
        <v>1870.88</v>
      </c>
      <c r="L163" s="369">
        <v>0</v>
      </c>
      <c r="M163" s="362">
        <f t="shared" si="100"/>
        <v>1870.88</v>
      </c>
      <c r="N163" s="19"/>
    </row>
    <row r="164" spans="1:14" x14ac:dyDescent="0.25">
      <c r="A164" s="370" t="s">
        <v>18</v>
      </c>
      <c r="B164" s="404" t="s">
        <v>98</v>
      </c>
      <c r="C164" s="405"/>
      <c r="D164" s="371" t="s">
        <v>15</v>
      </c>
      <c r="E164" s="372" t="s">
        <v>15</v>
      </c>
      <c r="F164" s="381" t="s">
        <v>99</v>
      </c>
      <c r="G164" s="394">
        <f>G165</f>
        <v>2296.71</v>
      </c>
      <c r="H164" s="338">
        <f t="shared" ref="H164:J164" si="116">+H165</f>
        <v>0</v>
      </c>
      <c r="I164" s="339">
        <f t="shared" si="98"/>
        <v>2296.71</v>
      </c>
      <c r="J164" s="338">
        <f t="shared" si="116"/>
        <v>-0.78</v>
      </c>
      <c r="K164" s="339">
        <f t="shared" si="100"/>
        <v>2295.9299999999998</v>
      </c>
      <c r="L164" s="399">
        <v>0</v>
      </c>
      <c r="M164" s="339">
        <f t="shared" si="100"/>
        <v>2295.9299999999998</v>
      </c>
      <c r="N164" s="19"/>
    </row>
    <row r="165" spans="1:14" x14ac:dyDescent="0.25">
      <c r="A165" s="375"/>
      <c r="B165" s="425"/>
      <c r="C165" s="426"/>
      <c r="D165" s="376">
        <v>3122</v>
      </c>
      <c r="E165" s="377">
        <v>5331</v>
      </c>
      <c r="F165" s="384" t="s">
        <v>21</v>
      </c>
      <c r="G165" s="385">
        <f>G166+G167</f>
        <v>2296.71</v>
      </c>
      <c r="H165" s="345">
        <f t="shared" ref="H165" si="117">SUM(H166:H167)</f>
        <v>0</v>
      </c>
      <c r="I165" s="346">
        <f t="shared" si="98"/>
        <v>2296.71</v>
      </c>
      <c r="J165" s="345">
        <f t="shared" ref="J165" si="118">SUM(J166:J167)</f>
        <v>-0.78</v>
      </c>
      <c r="K165" s="346">
        <f t="shared" si="100"/>
        <v>2295.9299999999998</v>
      </c>
      <c r="L165" s="347">
        <v>0</v>
      </c>
      <c r="M165" s="346">
        <f t="shared" si="100"/>
        <v>2295.9299999999998</v>
      </c>
      <c r="N165" s="19"/>
    </row>
    <row r="166" spans="1:14" x14ac:dyDescent="0.25">
      <c r="A166" s="348"/>
      <c r="B166" s="425"/>
      <c r="C166" s="426"/>
      <c r="D166" s="349"/>
      <c r="E166" s="350" t="s">
        <v>22</v>
      </c>
      <c r="F166" s="387" t="s">
        <v>27</v>
      </c>
      <c r="G166" s="388">
        <v>264.97000000000003</v>
      </c>
      <c r="H166" s="353">
        <v>0</v>
      </c>
      <c r="I166" s="354">
        <f t="shared" si="98"/>
        <v>264.97000000000003</v>
      </c>
      <c r="J166" s="353">
        <v>-0.78</v>
      </c>
      <c r="K166" s="354">
        <f t="shared" si="100"/>
        <v>264.19000000000005</v>
      </c>
      <c r="L166" s="355">
        <v>0</v>
      </c>
      <c r="M166" s="354">
        <f t="shared" si="100"/>
        <v>264.19000000000005</v>
      </c>
      <c r="N166" s="19"/>
    </row>
    <row r="167" spans="1:14" ht="15.75" thickBot="1" x14ac:dyDescent="0.3">
      <c r="A167" s="356"/>
      <c r="B167" s="427"/>
      <c r="C167" s="428"/>
      <c r="D167" s="357"/>
      <c r="E167" s="358"/>
      <c r="F167" s="390" t="s">
        <v>24</v>
      </c>
      <c r="G167" s="391">
        <v>2031.74</v>
      </c>
      <c r="H167" s="361">
        <v>0</v>
      </c>
      <c r="I167" s="362">
        <f t="shared" si="98"/>
        <v>2031.74</v>
      </c>
      <c r="J167" s="361">
        <v>0</v>
      </c>
      <c r="K167" s="362">
        <f t="shared" si="100"/>
        <v>2031.74</v>
      </c>
      <c r="L167" s="363">
        <v>0</v>
      </c>
      <c r="M167" s="362">
        <f t="shared" si="100"/>
        <v>2031.74</v>
      </c>
      <c r="N167" s="19"/>
    </row>
    <row r="168" spans="1:14" x14ac:dyDescent="0.25">
      <c r="A168" s="333" t="s">
        <v>18</v>
      </c>
      <c r="B168" s="404" t="s">
        <v>100</v>
      </c>
      <c r="C168" s="405"/>
      <c r="D168" s="334" t="s">
        <v>15</v>
      </c>
      <c r="E168" s="335" t="s">
        <v>15</v>
      </c>
      <c r="F168" s="393" t="s">
        <v>101</v>
      </c>
      <c r="G168" s="394">
        <f>G169</f>
        <v>4462.72</v>
      </c>
      <c r="H168" s="338">
        <f t="shared" ref="H168:J168" si="119">+H169</f>
        <v>0</v>
      </c>
      <c r="I168" s="339">
        <f t="shared" si="98"/>
        <v>4462.72</v>
      </c>
      <c r="J168" s="338">
        <f t="shared" si="119"/>
        <v>-51.930999999999997</v>
      </c>
      <c r="K168" s="339">
        <f t="shared" si="100"/>
        <v>4410.7890000000007</v>
      </c>
      <c r="L168" s="400">
        <v>0</v>
      </c>
      <c r="M168" s="339">
        <f t="shared" si="100"/>
        <v>4410.7890000000007</v>
      </c>
      <c r="N168" s="19"/>
    </row>
    <row r="169" spans="1:14" x14ac:dyDescent="0.25">
      <c r="A169" s="375"/>
      <c r="B169" s="425"/>
      <c r="C169" s="426"/>
      <c r="D169" s="376">
        <v>3122</v>
      </c>
      <c r="E169" s="377">
        <v>5331</v>
      </c>
      <c r="F169" s="384" t="s">
        <v>21</v>
      </c>
      <c r="G169" s="385">
        <f>G170+G171</f>
        <v>4462.72</v>
      </c>
      <c r="H169" s="345">
        <f t="shared" ref="H169" si="120">SUM(H170:H171)</f>
        <v>0</v>
      </c>
      <c r="I169" s="346">
        <f t="shared" si="98"/>
        <v>4462.72</v>
      </c>
      <c r="J169" s="345">
        <f t="shared" ref="J169" si="121">SUM(J170:J171)</f>
        <v>-51.930999999999997</v>
      </c>
      <c r="K169" s="346">
        <f t="shared" si="100"/>
        <v>4410.7890000000007</v>
      </c>
      <c r="L169" s="347">
        <v>0</v>
      </c>
      <c r="M169" s="346">
        <f t="shared" si="100"/>
        <v>4410.7890000000007</v>
      </c>
      <c r="N169" s="19"/>
    </row>
    <row r="170" spans="1:14" x14ac:dyDescent="0.25">
      <c r="A170" s="348"/>
      <c r="B170" s="425"/>
      <c r="C170" s="426"/>
      <c r="D170" s="349"/>
      <c r="E170" s="350" t="s">
        <v>22</v>
      </c>
      <c r="F170" s="387" t="s">
        <v>27</v>
      </c>
      <c r="G170" s="388">
        <v>597.86</v>
      </c>
      <c r="H170" s="353">
        <v>0</v>
      </c>
      <c r="I170" s="354">
        <f t="shared" si="98"/>
        <v>597.86</v>
      </c>
      <c r="J170" s="353">
        <v>-51.930999999999997</v>
      </c>
      <c r="K170" s="354">
        <f t="shared" si="100"/>
        <v>545.92899999999997</v>
      </c>
      <c r="L170" s="355">
        <v>0</v>
      </c>
      <c r="M170" s="354">
        <f t="shared" si="100"/>
        <v>545.92899999999997</v>
      </c>
      <c r="N170" s="19"/>
    </row>
    <row r="171" spans="1:14" ht="15.75" thickBot="1" x14ac:dyDescent="0.3">
      <c r="A171" s="356"/>
      <c r="B171" s="427"/>
      <c r="C171" s="428"/>
      <c r="D171" s="357"/>
      <c r="E171" s="358"/>
      <c r="F171" s="390" t="s">
        <v>24</v>
      </c>
      <c r="G171" s="391">
        <v>3864.86</v>
      </c>
      <c r="H171" s="361">
        <v>0</v>
      </c>
      <c r="I171" s="362">
        <f t="shared" si="98"/>
        <v>3864.86</v>
      </c>
      <c r="J171" s="361">
        <v>0</v>
      </c>
      <c r="K171" s="362">
        <f t="shared" si="100"/>
        <v>3864.86</v>
      </c>
      <c r="L171" s="369">
        <v>0</v>
      </c>
      <c r="M171" s="362">
        <f t="shared" si="100"/>
        <v>3864.86</v>
      </c>
      <c r="N171" s="19"/>
    </row>
    <row r="172" spans="1:14" x14ac:dyDescent="0.25">
      <c r="A172" s="333" t="s">
        <v>18</v>
      </c>
      <c r="B172" s="404" t="s">
        <v>102</v>
      </c>
      <c r="C172" s="405"/>
      <c r="D172" s="334" t="s">
        <v>15</v>
      </c>
      <c r="E172" s="335" t="s">
        <v>15</v>
      </c>
      <c r="F172" s="393" t="s">
        <v>103</v>
      </c>
      <c r="G172" s="394">
        <f>G173</f>
        <v>19503.43</v>
      </c>
      <c r="H172" s="338">
        <f t="shared" ref="H172:J172" si="122">+H173</f>
        <v>0</v>
      </c>
      <c r="I172" s="339">
        <f t="shared" si="98"/>
        <v>19503.43</v>
      </c>
      <c r="J172" s="338">
        <f t="shared" si="122"/>
        <v>-221.93</v>
      </c>
      <c r="K172" s="339">
        <f t="shared" si="100"/>
        <v>19281.5</v>
      </c>
      <c r="L172" s="399">
        <f>L173</f>
        <v>-100</v>
      </c>
      <c r="M172" s="339">
        <f t="shared" si="100"/>
        <v>19181.5</v>
      </c>
      <c r="N172" s="19" t="s">
        <v>17</v>
      </c>
    </row>
    <row r="173" spans="1:14" x14ac:dyDescent="0.25">
      <c r="A173" s="375"/>
      <c r="B173" s="425"/>
      <c r="C173" s="426"/>
      <c r="D173" s="376">
        <v>3123</v>
      </c>
      <c r="E173" s="377">
        <v>5331</v>
      </c>
      <c r="F173" s="384" t="s">
        <v>21</v>
      </c>
      <c r="G173" s="385">
        <f>G174+G175</f>
        <v>19503.43</v>
      </c>
      <c r="H173" s="345">
        <f t="shared" ref="H173" si="123">SUM(H174:H175)</f>
        <v>0</v>
      </c>
      <c r="I173" s="346">
        <f t="shared" si="98"/>
        <v>19503.43</v>
      </c>
      <c r="J173" s="345">
        <f t="shared" ref="J173" si="124">SUM(J174:J175)</f>
        <v>-221.93</v>
      </c>
      <c r="K173" s="346">
        <f t="shared" si="100"/>
        <v>19281.5</v>
      </c>
      <c r="L173" s="347">
        <f>-L174+L175</f>
        <v>-100</v>
      </c>
      <c r="M173" s="346">
        <f t="shared" si="100"/>
        <v>19181.5</v>
      </c>
      <c r="N173" s="19"/>
    </row>
    <row r="174" spans="1:14" x14ac:dyDescent="0.25">
      <c r="A174" s="348"/>
      <c r="B174" s="425"/>
      <c r="C174" s="426"/>
      <c r="D174" s="349"/>
      <c r="E174" s="350" t="s">
        <v>22</v>
      </c>
      <c r="F174" s="387" t="s">
        <v>27</v>
      </c>
      <c r="G174" s="388">
        <v>3150</v>
      </c>
      <c r="H174" s="353">
        <v>0</v>
      </c>
      <c r="I174" s="354">
        <f t="shared" si="98"/>
        <v>3150</v>
      </c>
      <c r="J174" s="353">
        <v>-221.93</v>
      </c>
      <c r="K174" s="354">
        <f t="shared" si="100"/>
        <v>2928.07</v>
      </c>
      <c r="L174" s="355">
        <v>0</v>
      </c>
      <c r="M174" s="354">
        <f t="shared" si="100"/>
        <v>2928.07</v>
      </c>
      <c r="N174" s="19"/>
    </row>
    <row r="175" spans="1:14" ht="15.75" thickBot="1" x14ac:dyDescent="0.3">
      <c r="A175" s="356"/>
      <c r="B175" s="427"/>
      <c r="C175" s="428"/>
      <c r="D175" s="357"/>
      <c r="E175" s="358"/>
      <c r="F175" s="390" t="s">
        <v>24</v>
      </c>
      <c r="G175" s="391">
        <v>16353.43</v>
      </c>
      <c r="H175" s="361">
        <v>0</v>
      </c>
      <c r="I175" s="362">
        <f t="shared" si="98"/>
        <v>16353.43</v>
      </c>
      <c r="J175" s="361">
        <v>0</v>
      </c>
      <c r="K175" s="362">
        <f t="shared" si="100"/>
        <v>16353.43</v>
      </c>
      <c r="L175" s="363">
        <v>-100</v>
      </c>
      <c r="M175" s="362">
        <f t="shared" si="100"/>
        <v>16253.43</v>
      </c>
      <c r="N175" s="19"/>
    </row>
    <row r="176" spans="1:14" x14ac:dyDescent="0.25">
      <c r="A176" s="333" t="s">
        <v>18</v>
      </c>
      <c r="B176" s="404" t="s">
        <v>104</v>
      </c>
      <c r="C176" s="405"/>
      <c r="D176" s="334" t="s">
        <v>15</v>
      </c>
      <c r="E176" s="335" t="s">
        <v>15</v>
      </c>
      <c r="F176" s="393" t="s">
        <v>105</v>
      </c>
      <c r="G176" s="394">
        <f>G177</f>
        <v>9762.36</v>
      </c>
      <c r="H176" s="338">
        <f t="shared" ref="H176:J176" si="125">+H177</f>
        <v>0</v>
      </c>
      <c r="I176" s="339">
        <f t="shared" si="98"/>
        <v>9762.36</v>
      </c>
      <c r="J176" s="338">
        <f t="shared" si="125"/>
        <v>-52</v>
      </c>
      <c r="K176" s="339">
        <f t="shared" si="100"/>
        <v>9710.36</v>
      </c>
      <c r="L176" s="400">
        <v>0</v>
      </c>
      <c r="M176" s="339">
        <f t="shared" si="100"/>
        <v>9710.36</v>
      </c>
      <c r="N176" s="19"/>
    </row>
    <row r="177" spans="1:14" x14ac:dyDescent="0.25">
      <c r="A177" s="375"/>
      <c r="B177" s="425"/>
      <c r="C177" s="426"/>
      <c r="D177" s="376">
        <v>3122</v>
      </c>
      <c r="E177" s="377">
        <v>5331</v>
      </c>
      <c r="F177" s="384" t="s">
        <v>21</v>
      </c>
      <c r="G177" s="385">
        <f>G178+G179</f>
        <v>9762.36</v>
      </c>
      <c r="H177" s="345">
        <f t="shared" ref="H177" si="126">SUM(H178:H179)</f>
        <v>0</v>
      </c>
      <c r="I177" s="346">
        <f t="shared" si="98"/>
        <v>9762.36</v>
      </c>
      <c r="J177" s="345">
        <f t="shared" ref="J177" si="127">SUM(J178:J179)</f>
        <v>-52</v>
      </c>
      <c r="K177" s="346">
        <f t="shared" si="100"/>
        <v>9710.36</v>
      </c>
      <c r="L177" s="347">
        <v>0</v>
      </c>
      <c r="M177" s="346">
        <f t="shared" si="100"/>
        <v>9710.36</v>
      </c>
      <c r="N177" s="19"/>
    </row>
    <row r="178" spans="1:14" x14ac:dyDescent="0.25">
      <c r="A178" s="348"/>
      <c r="B178" s="425"/>
      <c r="C178" s="426"/>
      <c r="D178" s="349"/>
      <c r="E178" s="350" t="s">
        <v>22</v>
      </c>
      <c r="F178" s="387" t="s">
        <v>27</v>
      </c>
      <c r="G178" s="388">
        <v>1755.66</v>
      </c>
      <c r="H178" s="353">
        <v>0</v>
      </c>
      <c r="I178" s="354">
        <f t="shared" si="98"/>
        <v>1755.66</v>
      </c>
      <c r="J178" s="353">
        <v>-52</v>
      </c>
      <c r="K178" s="354">
        <f t="shared" si="100"/>
        <v>1703.66</v>
      </c>
      <c r="L178" s="355">
        <v>0</v>
      </c>
      <c r="M178" s="354">
        <f t="shared" si="100"/>
        <v>1703.66</v>
      </c>
      <c r="N178" s="19"/>
    </row>
    <row r="179" spans="1:14" ht="15.75" thickBot="1" x14ac:dyDescent="0.3">
      <c r="A179" s="356"/>
      <c r="B179" s="427"/>
      <c r="C179" s="428"/>
      <c r="D179" s="357"/>
      <c r="E179" s="358"/>
      <c r="F179" s="390" t="s">
        <v>24</v>
      </c>
      <c r="G179" s="391">
        <v>8006.7</v>
      </c>
      <c r="H179" s="361">
        <v>0</v>
      </c>
      <c r="I179" s="362">
        <f t="shared" si="98"/>
        <v>8006.7</v>
      </c>
      <c r="J179" s="361">
        <v>0</v>
      </c>
      <c r="K179" s="362">
        <f t="shared" si="100"/>
        <v>8006.7</v>
      </c>
      <c r="L179" s="369">
        <v>0</v>
      </c>
      <c r="M179" s="362">
        <f t="shared" si="100"/>
        <v>8006.7</v>
      </c>
      <c r="N179" s="19"/>
    </row>
    <row r="180" spans="1:14" x14ac:dyDescent="0.25">
      <c r="A180" s="370" t="s">
        <v>18</v>
      </c>
      <c r="B180" s="404" t="s">
        <v>106</v>
      </c>
      <c r="C180" s="405"/>
      <c r="D180" s="371" t="s">
        <v>15</v>
      </c>
      <c r="E180" s="372" t="s">
        <v>15</v>
      </c>
      <c r="F180" s="381" t="s">
        <v>107</v>
      </c>
      <c r="G180" s="394">
        <f>G181</f>
        <v>2877.78</v>
      </c>
      <c r="H180" s="338">
        <f t="shared" ref="H180:J180" si="128">+H181</f>
        <v>280</v>
      </c>
      <c r="I180" s="339">
        <f t="shared" si="98"/>
        <v>3157.78</v>
      </c>
      <c r="J180" s="338">
        <f t="shared" si="128"/>
        <v>-2.8310000000000004</v>
      </c>
      <c r="K180" s="339">
        <f t="shared" si="100"/>
        <v>3154.9490000000001</v>
      </c>
      <c r="L180" s="399">
        <f>+L181</f>
        <v>0</v>
      </c>
      <c r="M180" s="339">
        <f t="shared" si="100"/>
        <v>3154.9490000000001</v>
      </c>
      <c r="N180" s="19"/>
    </row>
    <row r="181" spans="1:14" x14ac:dyDescent="0.25">
      <c r="A181" s="375"/>
      <c r="B181" s="425"/>
      <c r="C181" s="426"/>
      <c r="D181" s="376">
        <v>3122</v>
      </c>
      <c r="E181" s="377">
        <v>5331</v>
      </c>
      <c r="F181" s="384" t="s">
        <v>21</v>
      </c>
      <c r="G181" s="385">
        <f>G182+G183</f>
        <v>2877.78</v>
      </c>
      <c r="H181" s="345">
        <f t="shared" ref="H181" si="129">SUM(H182:H183)</f>
        <v>280</v>
      </c>
      <c r="I181" s="346">
        <f t="shared" si="98"/>
        <v>3157.78</v>
      </c>
      <c r="J181" s="345">
        <f t="shared" ref="J181" si="130">SUM(J182:J183)</f>
        <v>-2.8310000000000004</v>
      </c>
      <c r="K181" s="346">
        <f t="shared" si="100"/>
        <v>3154.9490000000001</v>
      </c>
      <c r="L181" s="347">
        <f>SUM(L182:L183)</f>
        <v>0</v>
      </c>
      <c r="M181" s="346">
        <f t="shared" si="100"/>
        <v>3154.9490000000001</v>
      </c>
      <c r="N181" s="19"/>
    </row>
    <row r="182" spans="1:14" x14ac:dyDescent="0.25">
      <c r="A182" s="348"/>
      <c r="B182" s="425"/>
      <c r="C182" s="426"/>
      <c r="D182" s="349"/>
      <c r="E182" s="350" t="s">
        <v>22</v>
      </c>
      <c r="F182" s="387" t="s">
        <v>27</v>
      </c>
      <c r="G182" s="388">
        <v>518.52</v>
      </c>
      <c r="H182" s="353">
        <v>0</v>
      </c>
      <c r="I182" s="354">
        <f t="shared" si="98"/>
        <v>518.52</v>
      </c>
      <c r="J182" s="353">
        <v>-7.8310000000000004</v>
      </c>
      <c r="K182" s="354">
        <f t="shared" si="100"/>
        <v>510.68899999999996</v>
      </c>
      <c r="L182" s="355">
        <v>0</v>
      </c>
      <c r="M182" s="354">
        <f t="shared" si="100"/>
        <v>510.68899999999996</v>
      </c>
      <c r="N182" s="19"/>
    </row>
    <row r="183" spans="1:14" ht="15.75" thickBot="1" x14ac:dyDescent="0.3">
      <c r="A183" s="364"/>
      <c r="B183" s="427"/>
      <c r="C183" s="428"/>
      <c r="D183" s="365"/>
      <c r="E183" s="366"/>
      <c r="F183" s="396" t="s">
        <v>24</v>
      </c>
      <c r="G183" s="391">
        <v>2359.2600000000002</v>
      </c>
      <c r="H183" s="361">
        <v>280</v>
      </c>
      <c r="I183" s="362">
        <f t="shared" si="98"/>
        <v>2639.26</v>
      </c>
      <c r="J183" s="361">
        <v>5</v>
      </c>
      <c r="K183" s="362">
        <f t="shared" si="100"/>
        <v>2644.26</v>
      </c>
      <c r="L183" s="363">
        <v>0</v>
      </c>
      <c r="M183" s="362">
        <f t="shared" si="100"/>
        <v>2644.26</v>
      </c>
      <c r="N183" s="19"/>
    </row>
    <row r="184" spans="1:14" x14ac:dyDescent="0.25">
      <c r="A184" s="333" t="s">
        <v>18</v>
      </c>
      <c r="B184" s="404" t="s">
        <v>108</v>
      </c>
      <c r="C184" s="405"/>
      <c r="D184" s="334" t="s">
        <v>15</v>
      </c>
      <c r="E184" s="335" t="s">
        <v>15</v>
      </c>
      <c r="F184" s="393" t="s">
        <v>109</v>
      </c>
      <c r="G184" s="394">
        <f>G185</f>
        <v>448.86</v>
      </c>
      <c r="H184" s="338">
        <f t="shared" ref="H184:J184" si="131">+H185</f>
        <v>0</v>
      </c>
      <c r="I184" s="339">
        <f t="shared" si="98"/>
        <v>448.86</v>
      </c>
      <c r="J184" s="338">
        <f t="shared" si="131"/>
        <v>0</v>
      </c>
      <c r="K184" s="339">
        <f t="shared" si="100"/>
        <v>448.86</v>
      </c>
      <c r="L184" s="400">
        <v>0</v>
      </c>
      <c r="M184" s="339">
        <f t="shared" si="100"/>
        <v>448.86</v>
      </c>
      <c r="N184" s="19"/>
    </row>
    <row r="185" spans="1:14" x14ac:dyDescent="0.25">
      <c r="A185" s="375"/>
      <c r="B185" s="425"/>
      <c r="C185" s="426"/>
      <c r="D185" s="376">
        <v>3112</v>
      </c>
      <c r="E185" s="377">
        <v>5331</v>
      </c>
      <c r="F185" s="384" t="s">
        <v>21</v>
      </c>
      <c r="G185" s="385">
        <f>G186+G187</f>
        <v>448.86</v>
      </c>
      <c r="H185" s="345">
        <f t="shared" ref="H185" si="132">SUM(H186:H187)</f>
        <v>0</v>
      </c>
      <c r="I185" s="346">
        <f t="shared" si="98"/>
        <v>448.86</v>
      </c>
      <c r="J185" s="345">
        <f t="shared" ref="J185" si="133">SUM(J186:J187)</f>
        <v>0</v>
      </c>
      <c r="K185" s="346">
        <f t="shared" si="100"/>
        <v>448.86</v>
      </c>
      <c r="L185" s="347">
        <v>0</v>
      </c>
      <c r="M185" s="346">
        <f t="shared" si="100"/>
        <v>448.86</v>
      </c>
      <c r="N185" s="19"/>
    </row>
    <row r="186" spans="1:14" x14ac:dyDescent="0.25">
      <c r="A186" s="348"/>
      <c r="B186" s="425"/>
      <c r="C186" s="426"/>
      <c r="D186" s="349"/>
      <c r="E186" s="350" t="s">
        <v>22</v>
      </c>
      <c r="F186" s="387" t="s">
        <v>27</v>
      </c>
      <c r="G186" s="388">
        <v>0</v>
      </c>
      <c r="H186" s="353">
        <v>0</v>
      </c>
      <c r="I186" s="354">
        <f t="shared" si="98"/>
        <v>0</v>
      </c>
      <c r="J186" s="353">
        <v>0</v>
      </c>
      <c r="K186" s="354">
        <f t="shared" si="100"/>
        <v>0</v>
      </c>
      <c r="L186" s="355">
        <v>0</v>
      </c>
      <c r="M186" s="354">
        <f t="shared" si="100"/>
        <v>0</v>
      </c>
      <c r="N186" s="19"/>
    </row>
    <row r="187" spans="1:14" ht="15.75" thickBot="1" x14ac:dyDescent="0.3">
      <c r="A187" s="356"/>
      <c r="B187" s="427"/>
      <c r="C187" s="428"/>
      <c r="D187" s="357"/>
      <c r="E187" s="358"/>
      <c r="F187" s="390" t="s">
        <v>24</v>
      </c>
      <c r="G187" s="391">
        <v>448.86</v>
      </c>
      <c r="H187" s="361">
        <v>0</v>
      </c>
      <c r="I187" s="362">
        <f t="shared" si="98"/>
        <v>448.86</v>
      </c>
      <c r="J187" s="361">
        <v>0</v>
      </c>
      <c r="K187" s="362">
        <f t="shared" si="100"/>
        <v>448.86</v>
      </c>
      <c r="L187" s="369">
        <v>0</v>
      </c>
      <c r="M187" s="362">
        <f t="shared" si="100"/>
        <v>448.86</v>
      </c>
      <c r="N187" s="19"/>
    </row>
    <row r="188" spans="1:14" x14ac:dyDescent="0.25">
      <c r="A188" s="370" t="s">
        <v>18</v>
      </c>
      <c r="B188" s="404" t="s">
        <v>110</v>
      </c>
      <c r="C188" s="405"/>
      <c r="D188" s="371" t="s">
        <v>15</v>
      </c>
      <c r="E188" s="372" t="s">
        <v>15</v>
      </c>
      <c r="F188" s="381" t="s">
        <v>111</v>
      </c>
      <c r="G188" s="394">
        <f>G189</f>
        <v>4878.2699999999995</v>
      </c>
      <c r="H188" s="338">
        <f t="shared" ref="H188:J188" si="134">+H189</f>
        <v>0</v>
      </c>
      <c r="I188" s="339">
        <f t="shared" si="98"/>
        <v>4878.2699999999995</v>
      </c>
      <c r="J188" s="338">
        <f t="shared" si="134"/>
        <v>11.135999999999999</v>
      </c>
      <c r="K188" s="339">
        <f t="shared" si="100"/>
        <v>4889.4059999999999</v>
      </c>
      <c r="L188" s="399">
        <v>0</v>
      </c>
      <c r="M188" s="339">
        <f t="shared" si="100"/>
        <v>4889.4059999999999</v>
      </c>
      <c r="N188" s="19"/>
    </row>
    <row r="189" spans="1:14" x14ac:dyDescent="0.25">
      <c r="A189" s="375"/>
      <c r="B189" s="425"/>
      <c r="C189" s="426"/>
      <c r="D189" s="376">
        <v>3133</v>
      </c>
      <c r="E189" s="377">
        <v>5331</v>
      </c>
      <c r="F189" s="384" t="s">
        <v>21</v>
      </c>
      <c r="G189" s="385">
        <f>G190+G191</f>
        <v>4878.2699999999995</v>
      </c>
      <c r="H189" s="345">
        <f t="shared" ref="H189" si="135">SUM(H190:H191)</f>
        <v>0</v>
      </c>
      <c r="I189" s="346">
        <f t="shared" si="98"/>
        <v>4878.2699999999995</v>
      </c>
      <c r="J189" s="345">
        <f t="shared" ref="J189" si="136">SUM(J190:J191)</f>
        <v>11.135999999999999</v>
      </c>
      <c r="K189" s="346">
        <f t="shared" si="100"/>
        <v>4889.4059999999999</v>
      </c>
      <c r="L189" s="347">
        <v>0</v>
      </c>
      <c r="M189" s="346">
        <f t="shared" si="100"/>
        <v>4889.4059999999999</v>
      </c>
      <c r="N189" s="19"/>
    </row>
    <row r="190" spans="1:14" x14ac:dyDescent="0.25">
      <c r="A190" s="348"/>
      <c r="B190" s="425"/>
      <c r="C190" s="426"/>
      <c r="D190" s="349"/>
      <c r="E190" s="350" t="s">
        <v>22</v>
      </c>
      <c r="F190" s="387" t="s">
        <v>27</v>
      </c>
      <c r="G190" s="388">
        <v>106.62</v>
      </c>
      <c r="H190" s="353">
        <v>0</v>
      </c>
      <c r="I190" s="354">
        <f t="shared" si="98"/>
        <v>106.62</v>
      </c>
      <c r="J190" s="353">
        <v>11.135999999999999</v>
      </c>
      <c r="K190" s="354">
        <f t="shared" si="100"/>
        <v>117.756</v>
      </c>
      <c r="L190" s="355">
        <v>0</v>
      </c>
      <c r="M190" s="354">
        <f t="shared" si="100"/>
        <v>117.756</v>
      </c>
      <c r="N190" s="19"/>
    </row>
    <row r="191" spans="1:14" ht="15.75" thickBot="1" x14ac:dyDescent="0.3">
      <c r="A191" s="356"/>
      <c r="B191" s="427"/>
      <c r="C191" s="428"/>
      <c r="D191" s="357"/>
      <c r="E191" s="358"/>
      <c r="F191" s="390" t="s">
        <v>24</v>
      </c>
      <c r="G191" s="391">
        <v>4771.6499999999996</v>
      </c>
      <c r="H191" s="361">
        <v>0</v>
      </c>
      <c r="I191" s="362">
        <f t="shared" si="98"/>
        <v>4771.6499999999996</v>
      </c>
      <c r="J191" s="361">
        <v>0</v>
      </c>
      <c r="K191" s="362">
        <f t="shared" si="100"/>
        <v>4771.6499999999996</v>
      </c>
      <c r="L191" s="363">
        <v>0</v>
      </c>
      <c r="M191" s="362">
        <f t="shared" si="100"/>
        <v>4771.6499999999996</v>
      </c>
      <c r="N191" s="19"/>
    </row>
    <row r="192" spans="1:14" x14ac:dyDescent="0.25">
      <c r="A192" s="333" t="s">
        <v>18</v>
      </c>
      <c r="B192" s="404" t="s">
        <v>112</v>
      </c>
      <c r="C192" s="405"/>
      <c r="D192" s="334" t="s">
        <v>15</v>
      </c>
      <c r="E192" s="335" t="s">
        <v>15</v>
      </c>
      <c r="F192" s="393" t="s">
        <v>113</v>
      </c>
      <c r="G192" s="394">
        <f>G193</f>
        <v>2339.44</v>
      </c>
      <c r="H192" s="338">
        <f t="shared" ref="H192:J192" si="137">+H193</f>
        <v>0</v>
      </c>
      <c r="I192" s="339">
        <f t="shared" si="98"/>
        <v>2339.44</v>
      </c>
      <c r="J192" s="338">
        <f t="shared" si="137"/>
        <v>-75.015000000000001</v>
      </c>
      <c r="K192" s="339">
        <f t="shared" si="100"/>
        <v>2264.4250000000002</v>
      </c>
      <c r="L192" s="400">
        <v>0</v>
      </c>
      <c r="M192" s="339">
        <f t="shared" si="100"/>
        <v>2264.4250000000002</v>
      </c>
      <c r="N192" s="19"/>
    </row>
    <row r="193" spans="1:14" x14ac:dyDescent="0.25">
      <c r="A193" s="375"/>
      <c r="B193" s="425"/>
      <c r="C193" s="426"/>
      <c r="D193" s="376">
        <v>3133</v>
      </c>
      <c r="E193" s="377">
        <v>5331</v>
      </c>
      <c r="F193" s="384" t="s">
        <v>21</v>
      </c>
      <c r="G193" s="385">
        <f>G194+G195</f>
        <v>2339.44</v>
      </c>
      <c r="H193" s="345">
        <f t="shared" ref="H193" si="138">SUM(H194:H195)</f>
        <v>0</v>
      </c>
      <c r="I193" s="346">
        <f t="shared" si="98"/>
        <v>2339.44</v>
      </c>
      <c r="J193" s="345">
        <f t="shared" ref="J193" si="139">SUM(J194:J195)</f>
        <v>-75.015000000000001</v>
      </c>
      <c r="K193" s="346">
        <f t="shared" si="100"/>
        <v>2264.4250000000002</v>
      </c>
      <c r="L193" s="347">
        <v>0</v>
      </c>
      <c r="M193" s="346">
        <f t="shared" si="100"/>
        <v>2264.4250000000002</v>
      </c>
      <c r="N193" s="19"/>
    </row>
    <row r="194" spans="1:14" x14ac:dyDescent="0.25">
      <c r="A194" s="348"/>
      <c r="B194" s="425"/>
      <c r="C194" s="426"/>
      <c r="D194" s="349"/>
      <c r="E194" s="350" t="s">
        <v>22</v>
      </c>
      <c r="F194" s="387" t="s">
        <v>27</v>
      </c>
      <c r="G194" s="388">
        <v>126.06</v>
      </c>
      <c r="H194" s="353">
        <v>0</v>
      </c>
      <c r="I194" s="354">
        <f t="shared" si="98"/>
        <v>126.06</v>
      </c>
      <c r="J194" s="353">
        <v>-75.015000000000001</v>
      </c>
      <c r="K194" s="354">
        <f t="shared" si="100"/>
        <v>51.045000000000002</v>
      </c>
      <c r="L194" s="355">
        <v>0</v>
      </c>
      <c r="M194" s="354">
        <f t="shared" si="100"/>
        <v>51.045000000000002</v>
      </c>
      <c r="N194" s="19"/>
    </row>
    <row r="195" spans="1:14" ht="15.75" thickBot="1" x14ac:dyDescent="0.3">
      <c r="A195" s="356"/>
      <c r="B195" s="427"/>
      <c r="C195" s="428"/>
      <c r="D195" s="357"/>
      <c r="E195" s="358"/>
      <c r="F195" s="390" t="s">
        <v>24</v>
      </c>
      <c r="G195" s="391">
        <v>2213.38</v>
      </c>
      <c r="H195" s="361">
        <v>0</v>
      </c>
      <c r="I195" s="362">
        <f t="shared" si="98"/>
        <v>2213.38</v>
      </c>
      <c r="J195" s="361">
        <v>0</v>
      </c>
      <c r="K195" s="362">
        <f t="shared" si="100"/>
        <v>2213.38</v>
      </c>
      <c r="L195" s="369">
        <v>0</v>
      </c>
      <c r="M195" s="362">
        <f t="shared" si="100"/>
        <v>2213.38</v>
      </c>
      <c r="N195" s="19"/>
    </row>
    <row r="196" spans="1:14" x14ac:dyDescent="0.25">
      <c r="A196" s="333" t="s">
        <v>18</v>
      </c>
      <c r="B196" s="404" t="s">
        <v>114</v>
      </c>
      <c r="C196" s="405"/>
      <c r="D196" s="334" t="s">
        <v>15</v>
      </c>
      <c r="E196" s="335" t="s">
        <v>15</v>
      </c>
      <c r="F196" s="393" t="s">
        <v>115</v>
      </c>
      <c r="G196" s="394">
        <f>G197</f>
        <v>3775.89</v>
      </c>
      <c r="H196" s="338">
        <f t="shared" ref="H196:J196" si="140">+H197</f>
        <v>0</v>
      </c>
      <c r="I196" s="339">
        <f t="shared" si="98"/>
        <v>3775.89</v>
      </c>
      <c r="J196" s="338">
        <f t="shared" si="140"/>
        <v>115.652</v>
      </c>
      <c r="K196" s="339">
        <f t="shared" si="100"/>
        <v>3891.5419999999999</v>
      </c>
      <c r="L196" s="399">
        <v>0</v>
      </c>
      <c r="M196" s="339">
        <f t="shared" si="100"/>
        <v>3891.5419999999999</v>
      </c>
      <c r="N196" s="19"/>
    </row>
    <row r="197" spans="1:14" x14ac:dyDescent="0.25">
      <c r="A197" s="375"/>
      <c r="B197" s="425"/>
      <c r="C197" s="426"/>
      <c r="D197" s="376">
        <v>3133</v>
      </c>
      <c r="E197" s="377">
        <v>5331</v>
      </c>
      <c r="F197" s="384" t="s">
        <v>21</v>
      </c>
      <c r="G197" s="385">
        <f>G198+G199</f>
        <v>3775.89</v>
      </c>
      <c r="H197" s="345">
        <f t="shared" ref="H197" si="141">SUM(H198:H199)</f>
        <v>0</v>
      </c>
      <c r="I197" s="346">
        <f t="shared" si="98"/>
        <v>3775.89</v>
      </c>
      <c r="J197" s="345">
        <f t="shared" ref="J197" si="142">SUM(J198:J199)</f>
        <v>115.652</v>
      </c>
      <c r="K197" s="346">
        <f t="shared" si="100"/>
        <v>3891.5419999999999</v>
      </c>
      <c r="L197" s="347">
        <v>0</v>
      </c>
      <c r="M197" s="346">
        <f t="shared" si="100"/>
        <v>3891.5419999999999</v>
      </c>
      <c r="N197" s="19"/>
    </row>
    <row r="198" spans="1:14" x14ac:dyDescent="0.25">
      <c r="A198" s="348"/>
      <c r="B198" s="425"/>
      <c r="C198" s="426"/>
      <c r="D198" s="349"/>
      <c r="E198" s="350" t="s">
        <v>22</v>
      </c>
      <c r="F198" s="387" t="s">
        <v>27</v>
      </c>
      <c r="G198" s="388">
        <v>80.39</v>
      </c>
      <c r="H198" s="353">
        <v>0</v>
      </c>
      <c r="I198" s="354">
        <f t="shared" si="98"/>
        <v>80.39</v>
      </c>
      <c r="J198" s="353">
        <v>115.652</v>
      </c>
      <c r="K198" s="354">
        <f t="shared" si="100"/>
        <v>196.042</v>
      </c>
      <c r="L198" s="355">
        <v>0</v>
      </c>
      <c r="M198" s="354">
        <f t="shared" si="100"/>
        <v>196.042</v>
      </c>
      <c r="N198" s="19"/>
    </row>
    <row r="199" spans="1:14" ht="15.75" thickBot="1" x14ac:dyDescent="0.3">
      <c r="A199" s="356"/>
      <c r="B199" s="427"/>
      <c r="C199" s="428"/>
      <c r="D199" s="357"/>
      <c r="E199" s="358"/>
      <c r="F199" s="390" t="s">
        <v>24</v>
      </c>
      <c r="G199" s="391">
        <v>3695.5</v>
      </c>
      <c r="H199" s="361">
        <v>0</v>
      </c>
      <c r="I199" s="362">
        <f t="shared" si="98"/>
        <v>3695.5</v>
      </c>
      <c r="J199" s="361">
        <v>0</v>
      </c>
      <c r="K199" s="362">
        <f t="shared" si="100"/>
        <v>3695.5</v>
      </c>
      <c r="L199" s="363">
        <v>0</v>
      </c>
      <c r="M199" s="362">
        <f t="shared" si="100"/>
        <v>3695.5</v>
      </c>
      <c r="N199" s="19"/>
    </row>
    <row r="200" spans="1:14" x14ac:dyDescent="0.25">
      <c r="A200" s="370" t="s">
        <v>18</v>
      </c>
      <c r="B200" s="429" t="s">
        <v>116</v>
      </c>
      <c r="C200" s="430"/>
      <c r="D200" s="371" t="s">
        <v>15</v>
      </c>
      <c r="E200" s="372" t="s">
        <v>15</v>
      </c>
      <c r="F200" s="381" t="s">
        <v>117</v>
      </c>
      <c r="G200" s="382">
        <f>G201</f>
        <v>816.82</v>
      </c>
      <c r="H200" s="338">
        <f t="shared" ref="H200:J200" si="143">+H201</f>
        <v>0</v>
      </c>
      <c r="I200" s="339">
        <f t="shared" si="98"/>
        <v>816.82</v>
      </c>
      <c r="J200" s="338">
        <f t="shared" si="143"/>
        <v>0</v>
      </c>
      <c r="K200" s="339">
        <f t="shared" si="100"/>
        <v>816.82</v>
      </c>
      <c r="L200" s="400">
        <v>0</v>
      </c>
      <c r="M200" s="339">
        <f t="shared" si="100"/>
        <v>816.82</v>
      </c>
      <c r="N200" s="19"/>
    </row>
    <row r="201" spans="1:14" x14ac:dyDescent="0.25">
      <c r="A201" s="375"/>
      <c r="B201" s="425"/>
      <c r="C201" s="426"/>
      <c r="D201" s="376">
        <v>3146</v>
      </c>
      <c r="E201" s="377">
        <v>5331</v>
      </c>
      <c r="F201" s="384" t="s">
        <v>21</v>
      </c>
      <c r="G201" s="385">
        <f>G202+G203</f>
        <v>816.82</v>
      </c>
      <c r="H201" s="345">
        <f t="shared" ref="H201" si="144">SUM(H202:H203)</f>
        <v>0</v>
      </c>
      <c r="I201" s="346">
        <f t="shared" si="98"/>
        <v>816.82</v>
      </c>
      <c r="J201" s="345">
        <f t="shared" ref="J201" si="145">SUM(J202:J203)</f>
        <v>0</v>
      </c>
      <c r="K201" s="346">
        <f t="shared" si="100"/>
        <v>816.82</v>
      </c>
      <c r="L201" s="347">
        <v>0</v>
      </c>
      <c r="M201" s="346">
        <f t="shared" si="100"/>
        <v>816.82</v>
      </c>
      <c r="N201" s="19"/>
    </row>
    <row r="202" spans="1:14" x14ac:dyDescent="0.25">
      <c r="A202" s="348"/>
      <c r="B202" s="425"/>
      <c r="C202" s="426"/>
      <c r="D202" s="349"/>
      <c r="E202" s="350" t="s">
        <v>22</v>
      </c>
      <c r="F202" s="387" t="s">
        <v>27</v>
      </c>
      <c r="G202" s="388">
        <v>13.35</v>
      </c>
      <c r="H202" s="353">
        <v>0</v>
      </c>
      <c r="I202" s="354">
        <f t="shared" si="98"/>
        <v>13.35</v>
      </c>
      <c r="J202" s="353">
        <v>0</v>
      </c>
      <c r="K202" s="354">
        <f t="shared" si="100"/>
        <v>13.35</v>
      </c>
      <c r="L202" s="355">
        <v>0</v>
      </c>
      <c r="M202" s="354">
        <f t="shared" si="100"/>
        <v>13.35</v>
      </c>
      <c r="N202" s="19"/>
    </row>
    <row r="203" spans="1:14" ht="15.75" thickBot="1" x14ac:dyDescent="0.3">
      <c r="A203" s="356"/>
      <c r="B203" s="427"/>
      <c r="C203" s="428"/>
      <c r="D203" s="357"/>
      <c r="E203" s="358"/>
      <c r="F203" s="390" t="s">
        <v>24</v>
      </c>
      <c r="G203" s="391">
        <v>803.47</v>
      </c>
      <c r="H203" s="361">
        <v>0</v>
      </c>
      <c r="I203" s="362">
        <f t="shared" si="98"/>
        <v>803.47</v>
      </c>
      <c r="J203" s="361">
        <v>0</v>
      </c>
      <c r="K203" s="362">
        <f t="shared" si="100"/>
        <v>803.47</v>
      </c>
      <c r="L203" s="369">
        <v>0</v>
      </c>
      <c r="M203" s="362">
        <f t="shared" si="100"/>
        <v>803.47</v>
      </c>
      <c r="N203" s="19"/>
    </row>
    <row r="204" spans="1:14" x14ac:dyDescent="0.25">
      <c r="A204" s="333" t="s">
        <v>18</v>
      </c>
      <c r="B204" s="404" t="s">
        <v>118</v>
      </c>
      <c r="C204" s="405"/>
      <c r="D204" s="334" t="s">
        <v>15</v>
      </c>
      <c r="E204" s="335" t="s">
        <v>15</v>
      </c>
      <c r="F204" s="393" t="s">
        <v>119</v>
      </c>
      <c r="G204" s="394">
        <f>G205</f>
        <v>3438.73</v>
      </c>
      <c r="H204" s="338">
        <f t="shared" ref="H204:J204" si="146">+H205</f>
        <v>0</v>
      </c>
      <c r="I204" s="339">
        <f t="shared" si="98"/>
        <v>3438.73</v>
      </c>
      <c r="J204" s="338">
        <f t="shared" si="146"/>
        <v>-101.11499999999999</v>
      </c>
      <c r="K204" s="339">
        <f t="shared" si="100"/>
        <v>3337.6150000000002</v>
      </c>
      <c r="L204" s="399">
        <v>0</v>
      </c>
      <c r="M204" s="339">
        <f t="shared" si="100"/>
        <v>3337.6150000000002</v>
      </c>
      <c r="N204" s="19"/>
    </row>
    <row r="205" spans="1:14" x14ac:dyDescent="0.25">
      <c r="A205" s="375"/>
      <c r="B205" s="425"/>
      <c r="C205" s="426"/>
      <c r="D205" s="376">
        <v>3121</v>
      </c>
      <c r="E205" s="377">
        <v>5331</v>
      </c>
      <c r="F205" s="384" t="s">
        <v>21</v>
      </c>
      <c r="G205" s="385">
        <f>G206+G207</f>
        <v>3438.73</v>
      </c>
      <c r="H205" s="345">
        <f t="shared" ref="H205" si="147">SUM(H206:H207)</f>
        <v>0</v>
      </c>
      <c r="I205" s="346">
        <f t="shared" ref="I205:I255" si="148">+G205+H205</f>
        <v>3438.73</v>
      </c>
      <c r="J205" s="345">
        <f t="shared" ref="J205" si="149">SUM(J206:J207)</f>
        <v>-101.11499999999999</v>
      </c>
      <c r="K205" s="346">
        <f t="shared" ref="K205:M255" si="150">+I205+J205</f>
        <v>3337.6150000000002</v>
      </c>
      <c r="L205" s="347">
        <v>0</v>
      </c>
      <c r="M205" s="346">
        <f t="shared" si="150"/>
        <v>3337.6150000000002</v>
      </c>
      <c r="N205" s="19"/>
    </row>
    <row r="206" spans="1:14" x14ac:dyDescent="0.25">
      <c r="A206" s="348"/>
      <c r="B206" s="425"/>
      <c r="C206" s="426"/>
      <c r="D206" s="349"/>
      <c r="E206" s="350" t="s">
        <v>22</v>
      </c>
      <c r="F206" s="387" t="s">
        <v>27</v>
      </c>
      <c r="G206" s="388">
        <v>420.73</v>
      </c>
      <c r="H206" s="353">
        <v>0</v>
      </c>
      <c r="I206" s="354">
        <f t="shared" si="148"/>
        <v>420.73</v>
      </c>
      <c r="J206" s="353">
        <v>-101.11499999999999</v>
      </c>
      <c r="K206" s="354">
        <f t="shared" si="150"/>
        <v>319.61500000000001</v>
      </c>
      <c r="L206" s="355">
        <v>0</v>
      </c>
      <c r="M206" s="354">
        <f t="shared" si="150"/>
        <v>319.61500000000001</v>
      </c>
      <c r="N206" s="19"/>
    </row>
    <row r="207" spans="1:14" ht="15.75" thickBot="1" x14ac:dyDescent="0.3">
      <c r="A207" s="356"/>
      <c r="B207" s="427"/>
      <c r="C207" s="428"/>
      <c r="D207" s="357"/>
      <c r="E207" s="358"/>
      <c r="F207" s="390" t="s">
        <v>24</v>
      </c>
      <c r="G207" s="391">
        <v>3018</v>
      </c>
      <c r="H207" s="361">
        <v>0</v>
      </c>
      <c r="I207" s="362">
        <f t="shared" si="148"/>
        <v>3018</v>
      </c>
      <c r="J207" s="361">
        <v>0</v>
      </c>
      <c r="K207" s="362">
        <f t="shared" si="150"/>
        <v>3018</v>
      </c>
      <c r="L207" s="363">
        <v>0</v>
      </c>
      <c r="M207" s="362">
        <f t="shared" si="150"/>
        <v>3018</v>
      </c>
      <c r="N207" s="19"/>
    </row>
    <row r="208" spans="1:14" x14ac:dyDescent="0.25">
      <c r="A208" s="370" t="s">
        <v>18</v>
      </c>
      <c r="B208" s="404" t="s">
        <v>120</v>
      </c>
      <c r="C208" s="405"/>
      <c r="D208" s="371" t="s">
        <v>15</v>
      </c>
      <c r="E208" s="372" t="s">
        <v>15</v>
      </c>
      <c r="F208" s="381" t="s">
        <v>121</v>
      </c>
      <c r="G208" s="394">
        <f>G209</f>
        <v>3195.26</v>
      </c>
      <c r="H208" s="338">
        <f t="shared" ref="H208:J208" si="151">+H209</f>
        <v>0</v>
      </c>
      <c r="I208" s="339">
        <f t="shared" si="148"/>
        <v>3195.26</v>
      </c>
      <c r="J208" s="338">
        <f t="shared" si="151"/>
        <v>0</v>
      </c>
      <c r="K208" s="339">
        <f t="shared" si="150"/>
        <v>3195.26</v>
      </c>
      <c r="L208" s="400">
        <v>0</v>
      </c>
      <c r="M208" s="339">
        <f t="shared" si="150"/>
        <v>3195.26</v>
      </c>
      <c r="N208" s="19"/>
    </row>
    <row r="209" spans="1:14" x14ac:dyDescent="0.25">
      <c r="A209" s="375"/>
      <c r="B209" s="425"/>
      <c r="C209" s="426"/>
      <c r="D209" s="376">
        <v>3121</v>
      </c>
      <c r="E209" s="377">
        <v>5331</v>
      </c>
      <c r="F209" s="384" t="s">
        <v>21</v>
      </c>
      <c r="G209" s="385">
        <f>G210+G211</f>
        <v>3195.26</v>
      </c>
      <c r="H209" s="345">
        <f t="shared" ref="H209" si="152">SUM(H210:H211)</f>
        <v>0</v>
      </c>
      <c r="I209" s="346">
        <f t="shared" si="148"/>
        <v>3195.26</v>
      </c>
      <c r="J209" s="345">
        <f t="shared" ref="J209" si="153">SUM(J210:J211)</f>
        <v>0</v>
      </c>
      <c r="K209" s="346">
        <f t="shared" si="150"/>
        <v>3195.26</v>
      </c>
      <c r="L209" s="347">
        <v>0</v>
      </c>
      <c r="M209" s="346">
        <f t="shared" si="150"/>
        <v>3195.26</v>
      </c>
      <c r="N209" s="19"/>
    </row>
    <row r="210" spans="1:14" x14ac:dyDescent="0.25">
      <c r="A210" s="348"/>
      <c r="B210" s="425"/>
      <c r="C210" s="426"/>
      <c r="D210" s="349"/>
      <c r="E210" s="350" t="s">
        <v>22</v>
      </c>
      <c r="F210" s="387" t="s">
        <v>27</v>
      </c>
      <c r="G210" s="388">
        <v>351.69</v>
      </c>
      <c r="H210" s="353">
        <v>0</v>
      </c>
      <c r="I210" s="354">
        <f t="shared" si="148"/>
        <v>351.69</v>
      </c>
      <c r="J210" s="353">
        <v>0</v>
      </c>
      <c r="K210" s="354">
        <f t="shared" si="150"/>
        <v>351.69</v>
      </c>
      <c r="L210" s="355">
        <v>0</v>
      </c>
      <c r="M210" s="354">
        <f t="shared" si="150"/>
        <v>351.69</v>
      </c>
      <c r="N210" s="19"/>
    </row>
    <row r="211" spans="1:14" ht="15.75" thickBot="1" x14ac:dyDescent="0.3">
      <c r="A211" s="356"/>
      <c r="B211" s="427"/>
      <c r="C211" s="428"/>
      <c r="D211" s="357"/>
      <c r="E211" s="358"/>
      <c r="F211" s="390" t="s">
        <v>24</v>
      </c>
      <c r="G211" s="391">
        <v>2843.57</v>
      </c>
      <c r="H211" s="361">
        <v>0</v>
      </c>
      <c r="I211" s="362">
        <f t="shared" si="148"/>
        <v>2843.57</v>
      </c>
      <c r="J211" s="361">
        <v>0</v>
      </c>
      <c r="K211" s="362">
        <f t="shared" si="150"/>
        <v>2843.57</v>
      </c>
      <c r="L211" s="369">
        <v>0</v>
      </c>
      <c r="M211" s="362">
        <f t="shared" si="150"/>
        <v>2843.57</v>
      </c>
      <c r="N211" s="19"/>
    </row>
    <row r="212" spans="1:14" x14ac:dyDescent="0.25">
      <c r="A212" s="333" t="s">
        <v>18</v>
      </c>
      <c r="B212" s="404" t="s">
        <v>122</v>
      </c>
      <c r="C212" s="405"/>
      <c r="D212" s="334" t="s">
        <v>15</v>
      </c>
      <c r="E212" s="335" t="s">
        <v>15</v>
      </c>
      <c r="F212" s="393" t="s">
        <v>123</v>
      </c>
      <c r="G212" s="394">
        <f>G213</f>
        <v>4364.5199999999995</v>
      </c>
      <c r="H212" s="338">
        <f t="shared" ref="H212:J212" si="154">+H213</f>
        <v>0</v>
      </c>
      <c r="I212" s="339">
        <f t="shared" si="148"/>
        <v>4364.5199999999995</v>
      </c>
      <c r="J212" s="338">
        <f t="shared" si="154"/>
        <v>1.321</v>
      </c>
      <c r="K212" s="339">
        <f t="shared" si="150"/>
        <v>4365.8409999999994</v>
      </c>
      <c r="L212" s="399">
        <v>0</v>
      </c>
      <c r="M212" s="339">
        <f t="shared" si="150"/>
        <v>4365.8409999999994</v>
      </c>
      <c r="N212" s="19"/>
    </row>
    <row r="213" spans="1:14" x14ac:dyDescent="0.25">
      <c r="A213" s="375"/>
      <c r="B213" s="425"/>
      <c r="C213" s="426"/>
      <c r="D213" s="376">
        <v>3121</v>
      </c>
      <c r="E213" s="377">
        <v>5331</v>
      </c>
      <c r="F213" s="384" t="s">
        <v>21</v>
      </c>
      <c r="G213" s="385">
        <f>G214+G215</f>
        <v>4364.5199999999995</v>
      </c>
      <c r="H213" s="345">
        <f t="shared" ref="H213" si="155">SUM(H214:H215)</f>
        <v>0</v>
      </c>
      <c r="I213" s="346">
        <f t="shared" si="148"/>
        <v>4364.5199999999995</v>
      </c>
      <c r="J213" s="345">
        <f t="shared" ref="J213" si="156">SUM(J214:J215)</f>
        <v>1.321</v>
      </c>
      <c r="K213" s="346">
        <f t="shared" si="150"/>
        <v>4365.8409999999994</v>
      </c>
      <c r="L213" s="347">
        <v>0</v>
      </c>
      <c r="M213" s="346">
        <f t="shared" si="150"/>
        <v>4365.8409999999994</v>
      </c>
      <c r="N213" s="19"/>
    </row>
    <row r="214" spans="1:14" x14ac:dyDescent="0.25">
      <c r="A214" s="348"/>
      <c r="B214" s="425"/>
      <c r="C214" s="426"/>
      <c r="D214" s="349"/>
      <c r="E214" s="350" t="s">
        <v>22</v>
      </c>
      <c r="F214" s="387" t="s">
        <v>27</v>
      </c>
      <c r="G214" s="388">
        <v>140.08000000000001</v>
      </c>
      <c r="H214" s="353">
        <v>0</v>
      </c>
      <c r="I214" s="354">
        <f t="shared" si="148"/>
        <v>140.08000000000001</v>
      </c>
      <c r="J214" s="353">
        <v>1.321</v>
      </c>
      <c r="K214" s="354">
        <f t="shared" si="150"/>
        <v>141.40100000000001</v>
      </c>
      <c r="L214" s="355">
        <v>0</v>
      </c>
      <c r="M214" s="354">
        <f t="shared" si="150"/>
        <v>141.40100000000001</v>
      </c>
      <c r="N214" s="19"/>
    </row>
    <row r="215" spans="1:14" ht="15.75" thickBot="1" x14ac:dyDescent="0.3">
      <c r="A215" s="356"/>
      <c r="B215" s="427"/>
      <c r="C215" s="428"/>
      <c r="D215" s="357"/>
      <c r="E215" s="358"/>
      <c r="F215" s="390" t="s">
        <v>24</v>
      </c>
      <c r="G215" s="391">
        <v>4224.4399999999996</v>
      </c>
      <c r="H215" s="361">
        <v>0</v>
      </c>
      <c r="I215" s="362">
        <f t="shared" si="148"/>
        <v>4224.4399999999996</v>
      </c>
      <c r="J215" s="361">
        <v>0</v>
      </c>
      <c r="K215" s="362">
        <f t="shared" si="150"/>
        <v>4224.4399999999996</v>
      </c>
      <c r="L215" s="363">
        <v>0</v>
      </c>
      <c r="M215" s="362">
        <f t="shared" si="150"/>
        <v>4224.4399999999996</v>
      </c>
      <c r="N215" s="19"/>
    </row>
    <row r="216" spans="1:14" x14ac:dyDescent="0.25">
      <c r="A216" s="333" t="s">
        <v>18</v>
      </c>
      <c r="B216" s="404" t="s">
        <v>124</v>
      </c>
      <c r="C216" s="405"/>
      <c r="D216" s="334" t="s">
        <v>15</v>
      </c>
      <c r="E216" s="335" t="s">
        <v>15</v>
      </c>
      <c r="F216" s="393" t="s">
        <v>125</v>
      </c>
      <c r="G216" s="394">
        <f>G217</f>
        <v>2364.69</v>
      </c>
      <c r="H216" s="338">
        <f t="shared" ref="H216:J216" si="157">+H217</f>
        <v>0</v>
      </c>
      <c r="I216" s="339">
        <f t="shared" si="148"/>
        <v>2364.69</v>
      </c>
      <c r="J216" s="338">
        <f t="shared" si="157"/>
        <v>-1.7669999999999999</v>
      </c>
      <c r="K216" s="339">
        <f t="shared" si="150"/>
        <v>2362.9230000000002</v>
      </c>
      <c r="L216" s="400">
        <v>0</v>
      </c>
      <c r="M216" s="339">
        <f t="shared" si="150"/>
        <v>2362.9230000000002</v>
      </c>
      <c r="N216" s="19"/>
    </row>
    <row r="217" spans="1:14" x14ac:dyDescent="0.25">
      <c r="A217" s="375"/>
      <c r="B217" s="425"/>
      <c r="C217" s="426"/>
      <c r="D217" s="376">
        <v>3122</v>
      </c>
      <c r="E217" s="377">
        <v>5331</v>
      </c>
      <c r="F217" s="384" t="s">
        <v>21</v>
      </c>
      <c r="G217" s="385">
        <f>G218+G219</f>
        <v>2364.69</v>
      </c>
      <c r="H217" s="345">
        <f t="shared" ref="H217" si="158">SUM(H218:H219)</f>
        <v>0</v>
      </c>
      <c r="I217" s="346">
        <f t="shared" si="148"/>
        <v>2364.69</v>
      </c>
      <c r="J217" s="345">
        <f t="shared" ref="J217" si="159">SUM(J218:J219)</f>
        <v>-1.7669999999999999</v>
      </c>
      <c r="K217" s="346">
        <f t="shared" si="150"/>
        <v>2362.9230000000002</v>
      </c>
      <c r="L217" s="347">
        <v>0</v>
      </c>
      <c r="M217" s="346">
        <f t="shared" si="150"/>
        <v>2362.9230000000002</v>
      </c>
      <c r="N217" s="19"/>
    </row>
    <row r="218" spans="1:14" x14ac:dyDescent="0.25">
      <c r="A218" s="348"/>
      <c r="B218" s="425"/>
      <c r="C218" s="426"/>
      <c r="D218" s="349"/>
      <c r="E218" s="350" t="s">
        <v>22</v>
      </c>
      <c r="F218" s="387" t="s">
        <v>27</v>
      </c>
      <c r="G218" s="388">
        <v>177.79</v>
      </c>
      <c r="H218" s="353">
        <v>0</v>
      </c>
      <c r="I218" s="354">
        <f t="shared" si="148"/>
        <v>177.79</v>
      </c>
      <c r="J218" s="353">
        <v>-1.7669999999999999</v>
      </c>
      <c r="K218" s="354">
        <f t="shared" si="150"/>
        <v>176.023</v>
      </c>
      <c r="L218" s="355">
        <v>0</v>
      </c>
      <c r="M218" s="354">
        <f t="shared" si="150"/>
        <v>176.023</v>
      </c>
      <c r="N218" s="19"/>
    </row>
    <row r="219" spans="1:14" ht="15.75" thickBot="1" x14ac:dyDescent="0.3">
      <c r="A219" s="356"/>
      <c r="B219" s="427"/>
      <c r="C219" s="428"/>
      <c r="D219" s="357"/>
      <c r="E219" s="358"/>
      <c r="F219" s="390" t="s">
        <v>24</v>
      </c>
      <c r="G219" s="391">
        <v>2186.9</v>
      </c>
      <c r="H219" s="361">
        <v>0</v>
      </c>
      <c r="I219" s="362">
        <f t="shared" si="148"/>
        <v>2186.9</v>
      </c>
      <c r="J219" s="361">
        <v>0</v>
      </c>
      <c r="K219" s="362">
        <f t="shared" si="150"/>
        <v>2186.9</v>
      </c>
      <c r="L219" s="369">
        <v>0</v>
      </c>
      <c r="M219" s="362">
        <f t="shared" si="150"/>
        <v>2186.9</v>
      </c>
      <c r="N219" s="19"/>
    </row>
    <row r="220" spans="1:14" x14ac:dyDescent="0.25">
      <c r="A220" s="333" t="s">
        <v>18</v>
      </c>
      <c r="B220" s="404" t="s">
        <v>126</v>
      </c>
      <c r="C220" s="405"/>
      <c r="D220" s="334" t="s">
        <v>15</v>
      </c>
      <c r="E220" s="335" t="s">
        <v>15</v>
      </c>
      <c r="F220" s="393" t="s">
        <v>127</v>
      </c>
      <c r="G220" s="394">
        <f>G221</f>
        <v>4533.38</v>
      </c>
      <c r="H220" s="338">
        <f t="shared" ref="H220:J220" si="160">+H221</f>
        <v>0</v>
      </c>
      <c r="I220" s="339">
        <f t="shared" si="148"/>
        <v>4533.38</v>
      </c>
      <c r="J220" s="338">
        <f t="shared" si="160"/>
        <v>63.051000000000002</v>
      </c>
      <c r="K220" s="339">
        <f t="shared" si="150"/>
        <v>4596.4310000000005</v>
      </c>
      <c r="L220" s="399">
        <v>0</v>
      </c>
      <c r="M220" s="339">
        <f t="shared" si="150"/>
        <v>4596.4310000000005</v>
      </c>
      <c r="N220" s="19"/>
    </row>
    <row r="221" spans="1:14" x14ac:dyDescent="0.25">
      <c r="A221" s="375"/>
      <c r="B221" s="425"/>
      <c r="C221" s="426"/>
      <c r="D221" s="376">
        <v>3123</v>
      </c>
      <c r="E221" s="377">
        <v>5331</v>
      </c>
      <c r="F221" s="384" t="s">
        <v>21</v>
      </c>
      <c r="G221" s="385">
        <f>G222+G223</f>
        <v>4533.38</v>
      </c>
      <c r="H221" s="345">
        <f t="shared" ref="H221" si="161">SUM(H222:H223)</f>
        <v>0</v>
      </c>
      <c r="I221" s="346">
        <f t="shared" si="148"/>
        <v>4533.38</v>
      </c>
      <c r="J221" s="345">
        <f t="shared" ref="J221" si="162">SUM(J222:J223)</f>
        <v>63.051000000000002</v>
      </c>
      <c r="K221" s="346">
        <f t="shared" si="150"/>
        <v>4596.4310000000005</v>
      </c>
      <c r="L221" s="347">
        <v>0</v>
      </c>
      <c r="M221" s="346">
        <f t="shared" si="150"/>
        <v>4596.4310000000005</v>
      </c>
      <c r="N221" s="19"/>
    </row>
    <row r="222" spans="1:14" x14ac:dyDescent="0.25">
      <c r="A222" s="348"/>
      <c r="B222" s="425"/>
      <c r="C222" s="426"/>
      <c r="D222" s="349"/>
      <c r="E222" s="350" t="s">
        <v>22</v>
      </c>
      <c r="F222" s="387" t="s">
        <v>27</v>
      </c>
      <c r="G222" s="388">
        <v>678.8</v>
      </c>
      <c r="H222" s="353">
        <v>0</v>
      </c>
      <c r="I222" s="354">
        <f t="shared" si="148"/>
        <v>678.8</v>
      </c>
      <c r="J222" s="353">
        <v>63.051000000000002</v>
      </c>
      <c r="K222" s="354">
        <f t="shared" si="150"/>
        <v>741.851</v>
      </c>
      <c r="L222" s="355">
        <v>0</v>
      </c>
      <c r="M222" s="354">
        <f t="shared" si="150"/>
        <v>741.851</v>
      </c>
      <c r="N222" s="19"/>
    </row>
    <row r="223" spans="1:14" ht="15.75" thickBot="1" x14ac:dyDescent="0.3">
      <c r="A223" s="356"/>
      <c r="B223" s="427"/>
      <c r="C223" s="428"/>
      <c r="D223" s="357"/>
      <c r="E223" s="358"/>
      <c r="F223" s="390" t="s">
        <v>24</v>
      </c>
      <c r="G223" s="391">
        <v>3854.58</v>
      </c>
      <c r="H223" s="361">
        <v>0</v>
      </c>
      <c r="I223" s="362">
        <f t="shared" si="148"/>
        <v>3854.58</v>
      </c>
      <c r="J223" s="361">
        <v>0</v>
      </c>
      <c r="K223" s="362">
        <f t="shared" si="150"/>
        <v>3854.58</v>
      </c>
      <c r="L223" s="363">
        <v>0</v>
      </c>
      <c r="M223" s="362">
        <f t="shared" si="150"/>
        <v>3854.58</v>
      </c>
      <c r="N223" s="19"/>
    </row>
    <row r="224" spans="1:14" x14ac:dyDescent="0.25">
      <c r="A224" s="333" t="s">
        <v>18</v>
      </c>
      <c r="B224" s="404" t="s">
        <v>128</v>
      </c>
      <c r="C224" s="405"/>
      <c r="D224" s="334" t="s">
        <v>15</v>
      </c>
      <c r="E224" s="335" t="s">
        <v>15</v>
      </c>
      <c r="F224" s="393" t="s">
        <v>129</v>
      </c>
      <c r="G224" s="394">
        <f>G225</f>
        <v>5053.78</v>
      </c>
      <c r="H224" s="338">
        <f t="shared" ref="H224:J224" si="163">+H225</f>
        <v>0</v>
      </c>
      <c r="I224" s="339">
        <f t="shared" si="148"/>
        <v>5053.78</v>
      </c>
      <c r="J224" s="338">
        <f t="shared" si="163"/>
        <v>-7.3680000000000003</v>
      </c>
      <c r="K224" s="339">
        <f t="shared" si="150"/>
        <v>5046.4119999999994</v>
      </c>
      <c r="L224" s="400">
        <v>0</v>
      </c>
      <c r="M224" s="339">
        <f t="shared" si="150"/>
        <v>5046.4119999999994</v>
      </c>
      <c r="N224" s="19"/>
    </row>
    <row r="225" spans="1:14" x14ac:dyDescent="0.25">
      <c r="A225" s="375"/>
      <c r="B225" s="425"/>
      <c r="C225" s="426"/>
      <c r="D225" s="376">
        <v>3123</v>
      </c>
      <c r="E225" s="377">
        <v>5331</v>
      </c>
      <c r="F225" s="384" t="s">
        <v>21</v>
      </c>
      <c r="G225" s="385">
        <f>G226+G227</f>
        <v>5053.78</v>
      </c>
      <c r="H225" s="345">
        <f t="shared" ref="H225" si="164">SUM(H226:H227)</f>
        <v>0</v>
      </c>
      <c r="I225" s="346">
        <f t="shared" si="148"/>
        <v>5053.78</v>
      </c>
      <c r="J225" s="345">
        <f t="shared" ref="J225" si="165">SUM(J226:J227)</f>
        <v>-7.3680000000000003</v>
      </c>
      <c r="K225" s="346">
        <f t="shared" si="150"/>
        <v>5046.4119999999994</v>
      </c>
      <c r="L225" s="347">
        <v>0</v>
      </c>
      <c r="M225" s="346">
        <f t="shared" si="150"/>
        <v>5046.4119999999994</v>
      </c>
      <c r="N225" s="19"/>
    </row>
    <row r="226" spans="1:14" x14ac:dyDescent="0.25">
      <c r="A226" s="348"/>
      <c r="B226" s="425"/>
      <c r="C226" s="426"/>
      <c r="D226" s="349"/>
      <c r="E226" s="350" t="s">
        <v>22</v>
      </c>
      <c r="F226" s="387" t="s">
        <v>27</v>
      </c>
      <c r="G226" s="388">
        <v>818.65</v>
      </c>
      <c r="H226" s="353">
        <v>0</v>
      </c>
      <c r="I226" s="354">
        <f t="shared" si="148"/>
        <v>818.65</v>
      </c>
      <c r="J226" s="353">
        <v>-7.3680000000000003</v>
      </c>
      <c r="K226" s="354">
        <f t="shared" si="150"/>
        <v>811.28199999999993</v>
      </c>
      <c r="L226" s="355">
        <v>0</v>
      </c>
      <c r="M226" s="354">
        <f t="shared" si="150"/>
        <v>811.28199999999993</v>
      </c>
      <c r="N226" s="19"/>
    </row>
    <row r="227" spans="1:14" ht="15.75" thickBot="1" x14ac:dyDescent="0.3">
      <c r="A227" s="356"/>
      <c r="B227" s="427"/>
      <c r="C227" s="428"/>
      <c r="D227" s="357"/>
      <c r="E227" s="358"/>
      <c r="F227" s="390" t="s">
        <v>24</v>
      </c>
      <c r="G227" s="391">
        <v>4235.13</v>
      </c>
      <c r="H227" s="361">
        <v>0</v>
      </c>
      <c r="I227" s="362">
        <f t="shared" si="148"/>
        <v>4235.13</v>
      </c>
      <c r="J227" s="361">
        <v>0</v>
      </c>
      <c r="K227" s="362">
        <f t="shared" si="150"/>
        <v>4235.13</v>
      </c>
      <c r="L227" s="369">
        <v>0</v>
      </c>
      <c r="M227" s="362">
        <f t="shared" si="150"/>
        <v>4235.13</v>
      </c>
      <c r="N227" s="19"/>
    </row>
    <row r="228" spans="1:14" x14ac:dyDescent="0.25">
      <c r="A228" s="370" t="s">
        <v>18</v>
      </c>
      <c r="B228" s="404" t="s">
        <v>130</v>
      </c>
      <c r="C228" s="405"/>
      <c r="D228" s="371" t="s">
        <v>15</v>
      </c>
      <c r="E228" s="372" t="s">
        <v>15</v>
      </c>
      <c r="F228" s="381" t="s">
        <v>131</v>
      </c>
      <c r="G228" s="394">
        <f>G229</f>
        <v>9291.16</v>
      </c>
      <c r="H228" s="338">
        <f t="shared" ref="H228:J228" si="166">+H229</f>
        <v>0</v>
      </c>
      <c r="I228" s="339">
        <f t="shared" si="148"/>
        <v>9291.16</v>
      </c>
      <c r="J228" s="338">
        <f t="shared" si="166"/>
        <v>48.017000000000003</v>
      </c>
      <c r="K228" s="339">
        <f t="shared" si="150"/>
        <v>9339.1769999999997</v>
      </c>
      <c r="L228" s="399">
        <v>0</v>
      </c>
      <c r="M228" s="339">
        <f t="shared" si="150"/>
        <v>9339.1769999999997</v>
      </c>
      <c r="N228" s="19"/>
    </row>
    <row r="229" spans="1:14" x14ac:dyDescent="0.25">
      <c r="A229" s="375"/>
      <c r="B229" s="425"/>
      <c r="C229" s="426"/>
      <c r="D229" s="376">
        <v>3123</v>
      </c>
      <c r="E229" s="377">
        <v>5331</v>
      </c>
      <c r="F229" s="384" t="s">
        <v>21</v>
      </c>
      <c r="G229" s="385">
        <f>G230+G231</f>
        <v>9291.16</v>
      </c>
      <c r="H229" s="345">
        <f t="shared" ref="H229" si="167">SUM(H230:H231)</f>
        <v>0</v>
      </c>
      <c r="I229" s="346">
        <f t="shared" si="148"/>
        <v>9291.16</v>
      </c>
      <c r="J229" s="345">
        <f t="shared" ref="J229" si="168">SUM(J230:J231)</f>
        <v>48.017000000000003</v>
      </c>
      <c r="K229" s="346">
        <f t="shared" si="150"/>
        <v>9339.1769999999997</v>
      </c>
      <c r="L229" s="347">
        <v>0</v>
      </c>
      <c r="M229" s="346">
        <f t="shared" si="150"/>
        <v>9339.1769999999997</v>
      </c>
      <c r="N229" s="19"/>
    </row>
    <row r="230" spans="1:14" x14ac:dyDescent="0.25">
      <c r="A230" s="348"/>
      <c r="B230" s="425"/>
      <c r="C230" s="426"/>
      <c r="D230" s="349"/>
      <c r="E230" s="350" t="s">
        <v>22</v>
      </c>
      <c r="F230" s="387" t="s">
        <v>27</v>
      </c>
      <c r="G230" s="388">
        <v>1667.65</v>
      </c>
      <c r="H230" s="353">
        <v>0</v>
      </c>
      <c r="I230" s="354">
        <f t="shared" si="148"/>
        <v>1667.65</v>
      </c>
      <c r="J230" s="353">
        <v>48.017000000000003</v>
      </c>
      <c r="K230" s="354">
        <f t="shared" si="150"/>
        <v>1715.6670000000001</v>
      </c>
      <c r="L230" s="355">
        <v>0</v>
      </c>
      <c r="M230" s="354">
        <f t="shared" si="150"/>
        <v>1715.6670000000001</v>
      </c>
      <c r="N230" s="19"/>
    </row>
    <row r="231" spans="1:14" ht="15.75" thickBot="1" x14ac:dyDescent="0.3">
      <c r="A231" s="356"/>
      <c r="B231" s="427"/>
      <c r="C231" s="428"/>
      <c r="D231" s="357"/>
      <c r="E231" s="358"/>
      <c r="F231" s="390" t="s">
        <v>24</v>
      </c>
      <c r="G231" s="391">
        <v>7623.51</v>
      </c>
      <c r="H231" s="361">
        <v>0</v>
      </c>
      <c r="I231" s="362">
        <f t="shared" si="148"/>
        <v>7623.51</v>
      </c>
      <c r="J231" s="361">
        <v>0</v>
      </c>
      <c r="K231" s="362">
        <f t="shared" si="150"/>
        <v>7623.51</v>
      </c>
      <c r="L231" s="363">
        <v>0</v>
      </c>
      <c r="M231" s="362">
        <f t="shared" si="150"/>
        <v>7623.51</v>
      </c>
      <c r="N231" s="19"/>
    </row>
    <row r="232" spans="1:14" x14ac:dyDescent="0.25">
      <c r="A232" s="333" t="s">
        <v>18</v>
      </c>
      <c r="B232" s="404" t="s">
        <v>132</v>
      </c>
      <c r="C232" s="405"/>
      <c r="D232" s="334" t="s">
        <v>15</v>
      </c>
      <c r="E232" s="335" t="s">
        <v>15</v>
      </c>
      <c r="F232" s="393" t="s">
        <v>133</v>
      </c>
      <c r="G232" s="394">
        <f>G233</f>
        <v>3633.5</v>
      </c>
      <c r="H232" s="338">
        <f t="shared" ref="H232:J232" si="169">+H233</f>
        <v>0</v>
      </c>
      <c r="I232" s="339">
        <f t="shared" si="148"/>
        <v>3633.5</v>
      </c>
      <c r="J232" s="338">
        <f t="shared" si="169"/>
        <v>4.9950000000000001</v>
      </c>
      <c r="K232" s="339">
        <f t="shared" si="150"/>
        <v>3638.4949999999999</v>
      </c>
      <c r="L232" s="400">
        <f>+L233</f>
        <v>0</v>
      </c>
      <c r="M232" s="339">
        <f t="shared" si="150"/>
        <v>3638.4949999999999</v>
      </c>
      <c r="N232" s="19"/>
    </row>
    <row r="233" spans="1:14" x14ac:dyDescent="0.25">
      <c r="A233" s="375"/>
      <c r="B233" s="425"/>
      <c r="C233" s="426"/>
      <c r="D233" s="376">
        <v>3122</v>
      </c>
      <c r="E233" s="377">
        <v>5331</v>
      </c>
      <c r="F233" s="384" t="s">
        <v>21</v>
      </c>
      <c r="G233" s="385">
        <f>G234+G235</f>
        <v>3633.5</v>
      </c>
      <c r="H233" s="345">
        <f t="shared" ref="H233" si="170">SUM(H234:H235)</f>
        <v>0</v>
      </c>
      <c r="I233" s="346">
        <f t="shared" si="148"/>
        <v>3633.5</v>
      </c>
      <c r="J233" s="345">
        <f t="shared" ref="J233" si="171">SUM(J234:J235)</f>
        <v>4.9950000000000001</v>
      </c>
      <c r="K233" s="346">
        <f t="shared" si="150"/>
        <v>3638.4949999999999</v>
      </c>
      <c r="L233" s="347">
        <f>SUM(L234:L235)</f>
        <v>0</v>
      </c>
      <c r="M233" s="346">
        <f t="shared" si="150"/>
        <v>3638.4949999999999</v>
      </c>
      <c r="N233" s="19"/>
    </row>
    <row r="234" spans="1:14" x14ac:dyDescent="0.25">
      <c r="A234" s="348"/>
      <c r="B234" s="425"/>
      <c r="C234" s="426"/>
      <c r="D234" s="349"/>
      <c r="E234" s="350" t="s">
        <v>22</v>
      </c>
      <c r="F234" s="387" t="s">
        <v>27</v>
      </c>
      <c r="G234" s="388">
        <v>288.14</v>
      </c>
      <c r="H234" s="353">
        <v>0</v>
      </c>
      <c r="I234" s="354">
        <f t="shared" si="148"/>
        <v>288.14</v>
      </c>
      <c r="J234" s="353">
        <v>-5.0000000000000001E-3</v>
      </c>
      <c r="K234" s="354">
        <f t="shared" si="150"/>
        <v>288.13499999999999</v>
      </c>
      <c r="L234" s="355">
        <v>0</v>
      </c>
      <c r="M234" s="354">
        <f t="shared" si="150"/>
        <v>288.13499999999999</v>
      </c>
      <c r="N234" s="19"/>
    </row>
    <row r="235" spans="1:14" ht="15.75" thickBot="1" x14ac:dyDescent="0.3">
      <c r="A235" s="356"/>
      <c r="B235" s="427"/>
      <c r="C235" s="428"/>
      <c r="D235" s="357"/>
      <c r="E235" s="358"/>
      <c r="F235" s="390" t="s">
        <v>24</v>
      </c>
      <c r="G235" s="391">
        <v>3345.36</v>
      </c>
      <c r="H235" s="361">
        <v>0</v>
      </c>
      <c r="I235" s="362">
        <f t="shared" si="148"/>
        <v>3345.36</v>
      </c>
      <c r="J235" s="361">
        <v>5</v>
      </c>
      <c r="K235" s="362">
        <f t="shared" si="150"/>
        <v>3350.36</v>
      </c>
      <c r="L235" s="369">
        <v>0</v>
      </c>
      <c r="M235" s="362">
        <f t="shared" si="150"/>
        <v>3350.36</v>
      </c>
      <c r="N235" s="19"/>
    </row>
    <row r="236" spans="1:14" x14ac:dyDescent="0.25">
      <c r="A236" s="370" t="s">
        <v>18</v>
      </c>
      <c r="B236" s="429" t="s">
        <v>134</v>
      </c>
      <c r="C236" s="430"/>
      <c r="D236" s="371" t="s">
        <v>15</v>
      </c>
      <c r="E236" s="372" t="s">
        <v>15</v>
      </c>
      <c r="F236" s="381" t="s">
        <v>135</v>
      </c>
      <c r="G236" s="394">
        <f>G237</f>
        <v>454.10999999999996</v>
      </c>
      <c r="H236" s="338">
        <f t="shared" ref="H236:J236" si="172">+H237</f>
        <v>0</v>
      </c>
      <c r="I236" s="339">
        <f t="shared" si="148"/>
        <v>454.10999999999996</v>
      </c>
      <c r="J236" s="338">
        <f t="shared" si="172"/>
        <v>-7.0000000000000001E-3</v>
      </c>
      <c r="K236" s="339">
        <f t="shared" si="150"/>
        <v>454.10299999999995</v>
      </c>
      <c r="L236" s="399">
        <v>0</v>
      </c>
      <c r="M236" s="339">
        <f t="shared" si="150"/>
        <v>454.10299999999995</v>
      </c>
      <c r="N236" s="19"/>
    </row>
    <row r="237" spans="1:14" x14ac:dyDescent="0.25">
      <c r="A237" s="375"/>
      <c r="B237" s="425"/>
      <c r="C237" s="426"/>
      <c r="D237" s="376">
        <v>3114</v>
      </c>
      <c r="E237" s="377">
        <v>5331</v>
      </c>
      <c r="F237" s="384" t="s">
        <v>21</v>
      </c>
      <c r="G237" s="385">
        <f>G238+G239</f>
        <v>454.10999999999996</v>
      </c>
      <c r="H237" s="345">
        <f t="shared" ref="H237" si="173">SUM(H238:H239)</f>
        <v>0</v>
      </c>
      <c r="I237" s="346">
        <f t="shared" si="148"/>
        <v>454.10999999999996</v>
      </c>
      <c r="J237" s="345">
        <f t="shared" ref="J237" si="174">SUM(J238:J239)</f>
        <v>-7.0000000000000001E-3</v>
      </c>
      <c r="K237" s="346">
        <f t="shared" si="150"/>
        <v>454.10299999999995</v>
      </c>
      <c r="L237" s="347">
        <v>0</v>
      </c>
      <c r="M237" s="346">
        <f t="shared" si="150"/>
        <v>454.10299999999995</v>
      </c>
      <c r="N237" s="19"/>
    </row>
    <row r="238" spans="1:14" x14ac:dyDescent="0.25">
      <c r="A238" s="348"/>
      <c r="B238" s="425"/>
      <c r="C238" s="426"/>
      <c r="D238" s="349"/>
      <c r="E238" s="350" t="s">
        <v>22</v>
      </c>
      <c r="F238" s="387" t="s">
        <v>27</v>
      </c>
      <c r="G238" s="388">
        <v>50.4</v>
      </c>
      <c r="H238" s="353">
        <v>0</v>
      </c>
      <c r="I238" s="354">
        <f t="shared" si="148"/>
        <v>50.4</v>
      </c>
      <c r="J238" s="353">
        <v>-7.0000000000000001E-3</v>
      </c>
      <c r="K238" s="354">
        <f t="shared" si="150"/>
        <v>50.393000000000001</v>
      </c>
      <c r="L238" s="355">
        <v>0</v>
      </c>
      <c r="M238" s="354">
        <f t="shared" si="150"/>
        <v>50.393000000000001</v>
      </c>
      <c r="N238" s="19"/>
    </row>
    <row r="239" spans="1:14" ht="15.75" thickBot="1" x14ac:dyDescent="0.3">
      <c r="A239" s="364"/>
      <c r="B239" s="431"/>
      <c r="C239" s="432"/>
      <c r="D239" s="365"/>
      <c r="E239" s="366"/>
      <c r="F239" s="396" t="s">
        <v>24</v>
      </c>
      <c r="G239" s="391">
        <v>403.71</v>
      </c>
      <c r="H239" s="361">
        <v>0</v>
      </c>
      <c r="I239" s="362">
        <f t="shared" si="148"/>
        <v>403.71</v>
      </c>
      <c r="J239" s="361">
        <v>0</v>
      </c>
      <c r="K239" s="362">
        <f t="shared" si="150"/>
        <v>403.71</v>
      </c>
      <c r="L239" s="363">
        <v>0</v>
      </c>
      <c r="M239" s="362">
        <f t="shared" si="150"/>
        <v>403.71</v>
      </c>
      <c r="N239" s="19"/>
    </row>
    <row r="240" spans="1:14" x14ac:dyDescent="0.25">
      <c r="A240" s="333" t="s">
        <v>18</v>
      </c>
      <c r="B240" s="404" t="s">
        <v>136</v>
      </c>
      <c r="C240" s="405"/>
      <c r="D240" s="334" t="s">
        <v>15</v>
      </c>
      <c r="E240" s="335" t="s">
        <v>15</v>
      </c>
      <c r="F240" s="393" t="s">
        <v>137</v>
      </c>
      <c r="G240" s="394">
        <f>G241</f>
        <v>580.19000000000005</v>
      </c>
      <c r="H240" s="338">
        <f t="shared" ref="H240:J240" si="175">+H241</f>
        <v>0</v>
      </c>
      <c r="I240" s="339">
        <f t="shared" si="148"/>
        <v>580.19000000000005</v>
      </c>
      <c r="J240" s="338">
        <f t="shared" si="175"/>
        <v>0</v>
      </c>
      <c r="K240" s="339">
        <f t="shared" si="150"/>
        <v>580.19000000000005</v>
      </c>
      <c r="L240" s="400">
        <v>0</v>
      </c>
      <c r="M240" s="339">
        <f t="shared" si="150"/>
        <v>580.19000000000005</v>
      </c>
      <c r="N240" s="19"/>
    </row>
    <row r="241" spans="1:14" x14ac:dyDescent="0.25">
      <c r="A241" s="375"/>
      <c r="B241" s="425"/>
      <c r="C241" s="426"/>
      <c r="D241" s="376">
        <v>3113</v>
      </c>
      <c r="E241" s="377">
        <v>5331</v>
      </c>
      <c r="F241" s="384" t="s">
        <v>21</v>
      </c>
      <c r="G241" s="385">
        <f>G242+G243</f>
        <v>580.19000000000005</v>
      </c>
      <c r="H241" s="345">
        <f t="shared" ref="H241" si="176">SUM(H242:H243)</f>
        <v>0</v>
      </c>
      <c r="I241" s="346">
        <f t="shared" si="148"/>
        <v>580.19000000000005</v>
      </c>
      <c r="J241" s="345">
        <f t="shared" ref="J241" si="177">SUM(J242:J243)</f>
        <v>0</v>
      </c>
      <c r="K241" s="346">
        <f t="shared" si="150"/>
        <v>580.19000000000005</v>
      </c>
      <c r="L241" s="347">
        <v>0</v>
      </c>
      <c r="M241" s="346">
        <f t="shared" si="150"/>
        <v>580.19000000000005</v>
      </c>
      <c r="N241" s="19"/>
    </row>
    <row r="242" spans="1:14" x14ac:dyDescent="0.25">
      <c r="A242" s="348"/>
      <c r="B242" s="425"/>
      <c r="C242" s="426"/>
      <c r="D242" s="349"/>
      <c r="E242" s="350" t="s">
        <v>22</v>
      </c>
      <c r="F242" s="387" t="s">
        <v>27</v>
      </c>
      <c r="G242" s="388">
        <v>0</v>
      </c>
      <c r="H242" s="353">
        <v>0</v>
      </c>
      <c r="I242" s="354">
        <f t="shared" si="148"/>
        <v>0</v>
      </c>
      <c r="J242" s="353">
        <v>0</v>
      </c>
      <c r="K242" s="354">
        <f t="shared" si="150"/>
        <v>0</v>
      </c>
      <c r="L242" s="355">
        <v>0</v>
      </c>
      <c r="M242" s="354">
        <f t="shared" si="150"/>
        <v>0</v>
      </c>
      <c r="N242" s="19"/>
    </row>
    <row r="243" spans="1:14" ht="15.75" thickBot="1" x14ac:dyDescent="0.3">
      <c r="A243" s="356"/>
      <c r="B243" s="427"/>
      <c r="C243" s="428"/>
      <c r="D243" s="357"/>
      <c r="E243" s="358"/>
      <c r="F243" s="390" t="s">
        <v>24</v>
      </c>
      <c r="G243" s="391">
        <v>580.19000000000005</v>
      </c>
      <c r="H243" s="361">
        <v>0</v>
      </c>
      <c r="I243" s="362">
        <f t="shared" si="148"/>
        <v>580.19000000000005</v>
      </c>
      <c r="J243" s="361">
        <v>0</v>
      </c>
      <c r="K243" s="362">
        <f t="shared" si="150"/>
        <v>580.19000000000005</v>
      </c>
      <c r="L243" s="369">
        <v>0</v>
      </c>
      <c r="M243" s="362">
        <f t="shared" si="150"/>
        <v>580.19000000000005</v>
      </c>
      <c r="N243" s="19"/>
    </row>
    <row r="244" spans="1:14" x14ac:dyDescent="0.25">
      <c r="A244" s="370" t="s">
        <v>18</v>
      </c>
      <c r="B244" s="429" t="s">
        <v>138</v>
      </c>
      <c r="C244" s="430"/>
      <c r="D244" s="371" t="s">
        <v>15</v>
      </c>
      <c r="E244" s="372" t="s">
        <v>15</v>
      </c>
      <c r="F244" s="381" t="s">
        <v>139</v>
      </c>
      <c r="G244" s="382">
        <f>G245</f>
        <v>1568.38</v>
      </c>
      <c r="H244" s="338">
        <f t="shared" ref="H244:J244" si="178">+H245</f>
        <v>0</v>
      </c>
      <c r="I244" s="339">
        <f t="shared" si="148"/>
        <v>1568.38</v>
      </c>
      <c r="J244" s="338">
        <f t="shared" si="178"/>
        <v>9.3420000000000005</v>
      </c>
      <c r="K244" s="339">
        <f t="shared" si="150"/>
        <v>1577.7220000000002</v>
      </c>
      <c r="L244" s="399">
        <v>0</v>
      </c>
      <c r="M244" s="339">
        <f t="shared" si="150"/>
        <v>1577.7220000000002</v>
      </c>
      <c r="N244" s="19"/>
    </row>
    <row r="245" spans="1:14" x14ac:dyDescent="0.25">
      <c r="A245" s="375"/>
      <c r="B245" s="425"/>
      <c r="C245" s="426"/>
      <c r="D245" s="376">
        <v>3133</v>
      </c>
      <c r="E245" s="377">
        <v>5331</v>
      </c>
      <c r="F245" s="384" t="s">
        <v>21</v>
      </c>
      <c r="G245" s="385">
        <f>G246+G247</f>
        <v>1568.38</v>
      </c>
      <c r="H245" s="345">
        <f t="shared" ref="H245" si="179">SUM(H246:H247)</f>
        <v>0</v>
      </c>
      <c r="I245" s="346">
        <f t="shared" si="148"/>
        <v>1568.38</v>
      </c>
      <c r="J245" s="345">
        <f t="shared" ref="J245" si="180">SUM(J246:J247)</f>
        <v>9.3420000000000005</v>
      </c>
      <c r="K245" s="346">
        <f t="shared" si="150"/>
        <v>1577.7220000000002</v>
      </c>
      <c r="L245" s="347">
        <v>0</v>
      </c>
      <c r="M245" s="346">
        <f t="shared" si="150"/>
        <v>1577.7220000000002</v>
      </c>
      <c r="N245" s="19"/>
    </row>
    <row r="246" spans="1:14" x14ac:dyDescent="0.25">
      <c r="A246" s="348"/>
      <c r="B246" s="425"/>
      <c r="C246" s="426"/>
      <c r="D246" s="349"/>
      <c r="E246" s="350" t="s">
        <v>22</v>
      </c>
      <c r="F246" s="387" t="s">
        <v>27</v>
      </c>
      <c r="G246" s="388">
        <v>73.19</v>
      </c>
      <c r="H246" s="353">
        <v>0</v>
      </c>
      <c r="I246" s="354">
        <f t="shared" si="148"/>
        <v>73.19</v>
      </c>
      <c r="J246" s="353">
        <v>9.3420000000000005</v>
      </c>
      <c r="K246" s="354">
        <f t="shared" si="150"/>
        <v>82.531999999999996</v>
      </c>
      <c r="L246" s="355">
        <v>0</v>
      </c>
      <c r="M246" s="354">
        <f t="shared" si="150"/>
        <v>82.531999999999996</v>
      </c>
      <c r="N246" s="19"/>
    </row>
    <row r="247" spans="1:14" ht="15.75" thickBot="1" x14ac:dyDescent="0.3">
      <c r="A247" s="356"/>
      <c r="B247" s="427"/>
      <c r="C247" s="428"/>
      <c r="D247" s="357"/>
      <c r="E247" s="358"/>
      <c r="F247" s="390" t="s">
        <v>24</v>
      </c>
      <c r="G247" s="391">
        <v>1495.19</v>
      </c>
      <c r="H247" s="361">
        <v>0</v>
      </c>
      <c r="I247" s="362">
        <f t="shared" si="148"/>
        <v>1495.19</v>
      </c>
      <c r="J247" s="361">
        <v>0</v>
      </c>
      <c r="K247" s="362">
        <f t="shared" si="150"/>
        <v>1495.19</v>
      </c>
      <c r="L247" s="363">
        <v>0</v>
      </c>
      <c r="M247" s="362">
        <f t="shared" si="150"/>
        <v>1495.19</v>
      </c>
      <c r="N247" s="19"/>
    </row>
    <row r="248" spans="1:14" x14ac:dyDescent="0.25">
      <c r="A248" s="370" t="s">
        <v>18</v>
      </c>
      <c r="B248" s="429" t="s">
        <v>140</v>
      </c>
      <c r="C248" s="430"/>
      <c r="D248" s="371" t="s">
        <v>15</v>
      </c>
      <c r="E248" s="372" t="s">
        <v>15</v>
      </c>
      <c r="F248" s="381" t="s">
        <v>141</v>
      </c>
      <c r="G248" s="382">
        <f>G249</f>
        <v>1136.9599999999998</v>
      </c>
      <c r="H248" s="338">
        <f t="shared" ref="H248:J248" si="181">+H249</f>
        <v>0</v>
      </c>
      <c r="I248" s="339">
        <f t="shared" si="148"/>
        <v>1136.9599999999998</v>
      </c>
      <c r="J248" s="338">
        <f t="shared" si="181"/>
        <v>76.162999999999997</v>
      </c>
      <c r="K248" s="339">
        <f t="shared" si="150"/>
        <v>1213.1229999999998</v>
      </c>
      <c r="L248" s="400">
        <v>0</v>
      </c>
      <c r="M248" s="339">
        <f t="shared" si="150"/>
        <v>1213.1229999999998</v>
      </c>
      <c r="N248" s="19"/>
    </row>
    <row r="249" spans="1:14" x14ac:dyDescent="0.25">
      <c r="A249" s="375"/>
      <c r="B249" s="425"/>
      <c r="C249" s="426"/>
      <c r="D249" s="376">
        <v>3146</v>
      </c>
      <c r="E249" s="377">
        <v>5331</v>
      </c>
      <c r="F249" s="384" t="s">
        <v>21</v>
      </c>
      <c r="G249" s="385">
        <f>G250+G251</f>
        <v>1136.9599999999998</v>
      </c>
      <c r="H249" s="345">
        <f t="shared" ref="H249" si="182">SUM(H250:H251)</f>
        <v>0</v>
      </c>
      <c r="I249" s="346">
        <f t="shared" si="148"/>
        <v>1136.9599999999998</v>
      </c>
      <c r="J249" s="345">
        <f t="shared" ref="J249" si="183">SUM(J250:J251)</f>
        <v>76.162999999999997</v>
      </c>
      <c r="K249" s="346">
        <f t="shared" si="150"/>
        <v>1213.1229999999998</v>
      </c>
      <c r="L249" s="347">
        <v>0</v>
      </c>
      <c r="M249" s="346">
        <f t="shared" si="150"/>
        <v>1213.1229999999998</v>
      </c>
      <c r="N249" s="19"/>
    </row>
    <row r="250" spans="1:14" x14ac:dyDescent="0.25">
      <c r="A250" s="348"/>
      <c r="B250" s="425"/>
      <c r="C250" s="426"/>
      <c r="D250" s="349"/>
      <c r="E250" s="350" t="s">
        <v>22</v>
      </c>
      <c r="F250" s="387" t="s">
        <v>27</v>
      </c>
      <c r="G250" s="388">
        <v>5.87</v>
      </c>
      <c r="H250" s="353">
        <v>0</v>
      </c>
      <c r="I250" s="354">
        <f t="shared" si="148"/>
        <v>5.87</v>
      </c>
      <c r="J250" s="353">
        <v>76.162999999999997</v>
      </c>
      <c r="K250" s="354">
        <f t="shared" si="150"/>
        <v>82.033000000000001</v>
      </c>
      <c r="L250" s="355">
        <v>0</v>
      </c>
      <c r="M250" s="354">
        <f t="shared" si="150"/>
        <v>82.033000000000001</v>
      </c>
      <c r="N250" s="19"/>
    </row>
    <row r="251" spans="1:14" ht="15.75" thickBot="1" x14ac:dyDescent="0.3">
      <c r="A251" s="364"/>
      <c r="B251" s="431"/>
      <c r="C251" s="432"/>
      <c r="D251" s="365"/>
      <c r="E251" s="366"/>
      <c r="F251" s="396" t="s">
        <v>24</v>
      </c>
      <c r="G251" s="391">
        <v>1131.0899999999999</v>
      </c>
      <c r="H251" s="361">
        <v>0</v>
      </c>
      <c r="I251" s="362">
        <f t="shared" si="148"/>
        <v>1131.0899999999999</v>
      </c>
      <c r="J251" s="361">
        <v>0</v>
      </c>
      <c r="K251" s="362">
        <f t="shared" si="150"/>
        <v>1131.0899999999999</v>
      </c>
      <c r="L251" s="369">
        <v>0</v>
      </c>
      <c r="M251" s="362">
        <f t="shared" si="150"/>
        <v>1131.0899999999999</v>
      </c>
      <c r="N251" s="19"/>
    </row>
    <row r="252" spans="1:14" x14ac:dyDescent="0.25">
      <c r="A252" s="333" t="s">
        <v>18</v>
      </c>
      <c r="B252" s="404" t="s">
        <v>142</v>
      </c>
      <c r="C252" s="405"/>
      <c r="D252" s="334" t="s">
        <v>15</v>
      </c>
      <c r="E252" s="335" t="s">
        <v>15</v>
      </c>
      <c r="F252" s="393" t="s">
        <v>143</v>
      </c>
      <c r="G252" s="382">
        <f>G253</f>
        <v>8996.01</v>
      </c>
      <c r="H252" s="338">
        <f t="shared" ref="H252:J252" si="184">+H253</f>
        <v>0</v>
      </c>
      <c r="I252" s="339">
        <f t="shared" si="148"/>
        <v>8996.01</v>
      </c>
      <c r="J252" s="338">
        <f t="shared" si="184"/>
        <v>-3.9060000000000001</v>
      </c>
      <c r="K252" s="339">
        <f t="shared" si="150"/>
        <v>8992.1039999999994</v>
      </c>
      <c r="L252" s="399">
        <v>0</v>
      </c>
      <c r="M252" s="339">
        <f t="shared" si="150"/>
        <v>8992.1039999999994</v>
      </c>
      <c r="N252" s="19"/>
    </row>
    <row r="253" spans="1:14" x14ac:dyDescent="0.25">
      <c r="A253" s="375"/>
      <c r="B253" s="425"/>
      <c r="C253" s="426"/>
      <c r="D253" s="376">
        <v>3122</v>
      </c>
      <c r="E253" s="377">
        <v>5331</v>
      </c>
      <c r="F253" s="384" t="s">
        <v>21</v>
      </c>
      <c r="G253" s="385">
        <f>G254+G255</f>
        <v>8996.01</v>
      </c>
      <c r="H253" s="345">
        <f t="shared" ref="H253" si="185">SUM(H254:H255)</f>
        <v>0</v>
      </c>
      <c r="I253" s="346">
        <f t="shared" si="148"/>
        <v>8996.01</v>
      </c>
      <c r="J253" s="345">
        <f t="shared" ref="J253" si="186">SUM(J254:J255)</f>
        <v>-3.9060000000000001</v>
      </c>
      <c r="K253" s="346">
        <f t="shared" si="150"/>
        <v>8992.1039999999994</v>
      </c>
      <c r="L253" s="347">
        <v>0</v>
      </c>
      <c r="M253" s="346">
        <f t="shared" si="150"/>
        <v>8992.1039999999994</v>
      </c>
      <c r="N253" s="19"/>
    </row>
    <row r="254" spans="1:14" x14ac:dyDescent="0.25">
      <c r="A254" s="348"/>
      <c r="B254" s="425"/>
      <c r="C254" s="426"/>
      <c r="D254" s="349"/>
      <c r="E254" s="350" t="s">
        <v>22</v>
      </c>
      <c r="F254" s="387" t="s">
        <v>27</v>
      </c>
      <c r="G254" s="388">
        <v>651.73</v>
      </c>
      <c r="H254" s="353">
        <v>0</v>
      </c>
      <c r="I254" s="354">
        <f t="shared" si="148"/>
        <v>651.73</v>
      </c>
      <c r="J254" s="353">
        <v>-3.9060000000000001</v>
      </c>
      <c r="K254" s="354">
        <f t="shared" si="150"/>
        <v>647.82400000000007</v>
      </c>
      <c r="L254" s="355">
        <v>0</v>
      </c>
      <c r="M254" s="354">
        <f t="shared" si="150"/>
        <v>647.82400000000007</v>
      </c>
      <c r="N254" s="19"/>
    </row>
    <row r="255" spans="1:14" ht="15.75" thickBot="1" x14ac:dyDescent="0.3">
      <c r="A255" s="356"/>
      <c r="B255" s="427"/>
      <c r="C255" s="428"/>
      <c r="D255" s="357"/>
      <c r="E255" s="358"/>
      <c r="F255" s="390" t="s">
        <v>24</v>
      </c>
      <c r="G255" s="391">
        <v>8344.2800000000007</v>
      </c>
      <c r="H255" s="361">
        <v>0</v>
      </c>
      <c r="I255" s="398">
        <f t="shared" si="148"/>
        <v>8344.2800000000007</v>
      </c>
      <c r="J255" s="361">
        <v>0</v>
      </c>
      <c r="K255" s="398">
        <f t="shared" si="150"/>
        <v>8344.2800000000007</v>
      </c>
      <c r="L255" s="363">
        <v>0</v>
      </c>
      <c r="M255" s="398">
        <f t="shared" si="150"/>
        <v>8344.2800000000007</v>
      </c>
      <c r="N255" s="19"/>
    </row>
    <row r="256" spans="1:14" x14ac:dyDescent="0.25">
      <c r="A256" s="25"/>
      <c r="B256" s="26"/>
      <c r="C256" s="26"/>
      <c r="D256" s="27"/>
      <c r="E256" s="27"/>
      <c r="F256" s="28"/>
      <c r="G256" s="29"/>
      <c r="H256" s="30"/>
      <c r="I256" s="30"/>
      <c r="J256" s="1"/>
      <c r="K256" s="1"/>
      <c r="L256" s="31"/>
      <c r="M256" s="16"/>
      <c r="N256" s="4"/>
    </row>
    <row r="257" spans="1:14" x14ac:dyDescent="0.25">
      <c r="A257" s="1"/>
      <c r="B257" s="1"/>
      <c r="C257" s="1"/>
      <c r="D257" s="1"/>
      <c r="E257" s="1"/>
      <c r="F257" s="283">
        <v>42341</v>
      </c>
      <c r="G257" s="2"/>
      <c r="H257" s="1"/>
      <c r="I257" s="1"/>
      <c r="J257" s="16"/>
      <c r="K257" s="1"/>
      <c r="L257" s="3"/>
      <c r="M257" s="16"/>
      <c r="N257" s="4"/>
    </row>
  </sheetData>
  <mergeCells count="251">
    <mergeCell ref="B251:C251"/>
    <mergeCell ref="B252:C252"/>
    <mergeCell ref="B253:C253"/>
    <mergeCell ref="B254:C254"/>
    <mergeCell ref="B255:C255"/>
    <mergeCell ref="B245:C245"/>
    <mergeCell ref="B246:C246"/>
    <mergeCell ref="B247:C247"/>
    <mergeCell ref="B248:C248"/>
    <mergeCell ref="B249:C249"/>
    <mergeCell ref="B250:C250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27:C227"/>
    <mergeCell ref="B228:C228"/>
    <mergeCell ref="B229:C229"/>
    <mergeCell ref="B230:C230"/>
    <mergeCell ref="B231:C231"/>
    <mergeCell ref="B232:C232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179:C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J1:K1"/>
    <mergeCell ref="A2:I2"/>
    <mergeCell ref="A4:I4"/>
    <mergeCell ref="A7:I7"/>
    <mergeCell ref="G8:I8"/>
    <mergeCell ref="B10:C10"/>
  </mergeCells>
  <pageMargins left="0.70866141732283472" right="0.70866141732283472" top="0.78740157480314965" bottom="0.78740157480314965" header="0.31496062992125984" footer="0.31496062992125984"/>
  <pageSetup paperSize="9" scale="70" fitToHeight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70"/>
  <sheetViews>
    <sheetView topLeftCell="A175" zoomScaleNormal="100" workbookViewId="0">
      <selection activeCell="E573" sqref="E573"/>
    </sheetView>
  </sheetViews>
  <sheetFormatPr defaultColWidth="8.85546875" defaultRowHeight="15" x14ac:dyDescent="0.25"/>
  <cols>
    <col min="1" max="1" width="2.85546875" style="16" customWidth="1"/>
    <col min="2" max="2" width="12" style="16" customWidth="1"/>
    <col min="3" max="3" width="4.28515625" style="16" customWidth="1"/>
    <col min="4" max="4" width="6.85546875" style="16" customWidth="1"/>
    <col min="5" max="5" width="56.85546875" style="16" customWidth="1"/>
    <col min="6" max="6" width="7.7109375" style="16" customWidth="1"/>
    <col min="7" max="21" width="0" style="16" hidden="1" customWidth="1"/>
    <col min="22" max="22" width="9.28515625" style="16" customWidth="1"/>
    <col min="23" max="23" width="9.5703125" style="16" customWidth="1"/>
    <col min="24" max="24" width="9" style="16" customWidth="1"/>
    <col min="25" max="25" width="10.5703125" style="16" customWidth="1"/>
    <col min="26" max="16384" width="8.85546875" style="16"/>
  </cols>
  <sheetData>
    <row r="1" spans="1:25" x14ac:dyDescent="0.25">
      <c r="A1" s="1"/>
      <c r="B1" s="1"/>
      <c r="C1" s="1"/>
      <c r="D1" s="1"/>
      <c r="E1" s="1"/>
      <c r="F1" s="2"/>
      <c r="G1" s="439"/>
      <c r="H1" s="439"/>
      <c r="I1" s="1"/>
      <c r="J1" s="33"/>
      <c r="K1" s="3"/>
      <c r="L1" s="33"/>
      <c r="M1" s="3"/>
      <c r="N1" s="33"/>
      <c r="O1" s="1"/>
      <c r="P1" s="3"/>
      <c r="Q1" s="3"/>
      <c r="R1" s="1"/>
      <c r="S1" s="3"/>
      <c r="T1" s="1"/>
      <c r="U1" s="1"/>
      <c r="V1" s="1"/>
      <c r="W1" s="32" t="s">
        <v>728</v>
      </c>
      <c r="X1" s="1"/>
      <c r="Y1" s="34"/>
    </row>
    <row r="2" spans="1:25" ht="18" x14ac:dyDescent="0.25">
      <c r="A2" s="415" t="s">
        <v>0</v>
      </c>
      <c r="B2" s="415"/>
      <c r="C2" s="415"/>
      <c r="D2" s="415"/>
      <c r="E2" s="415"/>
      <c r="F2" s="415"/>
      <c r="G2" s="415"/>
      <c r="H2" s="415"/>
      <c r="I2" s="1"/>
      <c r="J2" s="1"/>
      <c r="K2" s="3"/>
      <c r="L2" s="1"/>
      <c r="M2" s="3"/>
      <c r="N2" s="1"/>
      <c r="O2" s="1"/>
      <c r="P2" s="1"/>
      <c r="Q2" s="1"/>
      <c r="R2" s="1"/>
      <c r="S2" s="3"/>
      <c r="T2" s="1"/>
      <c r="U2" s="1"/>
      <c r="V2" s="1"/>
      <c r="W2" s="1"/>
      <c r="X2" s="1"/>
      <c r="Y2" s="34"/>
    </row>
    <row r="3" spans="1:25" x14ac:dyDescent="0.3">
      <c r="A3" s="274"/>
      <c r="B3" s="274"/>
      <c r="C3" s="274"/>
      <c r="D3" s="274"/>
      <c r="E3" s="274"/>
      <c r="F3" s="274"/>
      <c r="G3" s="275"/>
      <c r="H3" s="275"/>
      <c r="I3" s="1"/>
      <c r="J3" s="1"/>
      <c r="K3" s="3"/>
      <c r="L3" s="1"/>
      <c r="M3" s="3"/>
      <c r="N3" s="1"/>
      <c r="O3" s="1"/>
      <c r="P3" s="1"/>
      <c r="Q3" s="1"/>
      <c r="R3" s="1"/>
      <c r="S3" s="3"/>
      <c r="T3" s="1"/>
      <c r="U3" s="1"/>
      <c r="V3" s="1"/>
      <c r="W3" s="1"/>
      <c r="X3" s="1"/>
      <c r="Y3" s="34"/>
    </row>
    <row r="4" spans="1:25" ht="15.75" x14ac:dyDescent="0.25">
      <c r="A4" s="416" t="s">
        <v>1</v>
      </c>
      <c r="B4" s="416"/>
      <c r="C4" s="416"/>
      <c r="D4" s="416"/>
      <c r="E4" s="416"/>
      <c r="F4" s="416"/>
      <c r="G4" s="416"/>
      <c r="H4" s="416"/>
      <c r="I4" s="1"/>
      <c r="J4" s="1"/>
      <c r="K4" s="3"/>
      <c r="L4" s="1"/>
      <c r="M4" s="3"/>
      <c r="N4" s="1"/>
      <c r="O4" s="1"/>
      <c r="P4" s="1"/>
      <c r="Q4" s="1"/>
      <c r="R4" s="1"/>
      <c r="S4" s="3"/>
      <c r="T4" s="1"/>
      <c r="U4" s="1"/>
      <c r="V4" s="1"/>
      <c r="W4" s="1"/>
      <c r="X4" s="1"/>
      <c r="Y4" s="34"/>
    </row>
    <row r="5" spans="1:25" ht="15.75" thickBot="1" x14ac:dyDescent="0.35">
      <c r="A5" s="274"/>
      <c r="B5" s="274"/>
      <c r="C5" s="274"/>
      <c r="D5" s="274"/>
      <c r="E5" s="274"/>
      <c r="F5" s="274"/>
      <c r="G5" s="275"/>
      <c r="H5" s="275"/>
      <c r="I5" s="1"/>
      <c r="J5" s="1"/>
      <c r="K5" s="3"/>
      <c r="L5" s="1"/>
      <c r="M5" s="3"/>
      <c r="N5" s="1"/>
      <c r="O5" s="1"/>
      <c r="P5" s="1"/>
      <c r="Q5" s="1"/>
      <c r="R5" s="1"/>
      <c r="S5" s="3"/>
      <c r="T5" s="1"/>
      <c r="U5" s="1"/>
      <c r="V5" s="1"/>
      <c r="W5" s="1"/>
      <c r="X5" s="1"/>
      <c r="Y5" s="34"/>
    </row>
    <row r="6" spans="1:25" ht="15.75" x14ac:dyDescent="0.25">
      <c r="A6" s="440" t="s">
        <v>145</v>
      </c>
      <c r="B6" s="440"/>
      <c r="C6" s="440"/>
      <c r="D6" s="440"/>
      <c r="E6" s="440"/>
      <c r="F6" s="440"/>
      <c r="G6" s="440"/>
      <c r="H6" s="440"/>
      <c r="I6" s="1"/>
      <c r="J6" s="1"/>
      <c r="K6" s="3"/>
      <c r="L6" s="1"/>
      <c r="M6" s="435" t="s">
        <v>146</v>
      </c>
      <c r="N6" s="1"/>
      <c r="O6" s="1"/>
      <c r="P6" s="1"/>
      <c r="Q6" s="1"/>
      <c r="R6" s="1"/>
      <c r="S6" s="3"/>
      <c r="T6" s="1"/>
      <c r="U6" s="1"/>
      <c r="V6" s="1"/>
      <c r="W6" s="1"/>
      <c r="X6" s="1"/>
      <c r="Y6" s="34"/>
    </row>
    <row r="7" spans="1:25" ht="15.75" thickBot="1" x14ac:dyDescent="0.3">
      <c r="A7" s="35"/>
      <c r="B7" s="36"/>
      <c r="C7" s="37"/>
      <c r="D7" s="37"/>
      <c r="E7" s="38"/>
      <c r="F7" s="29"/>
      <c r="G7" s="30"/>
      <c r="H7" s="30"/>
      <c r="I7" s="39"/>
      <c r="J7" s="39"/>
      <c r="K7" s="40"/>
      <c r="L7" s="39"/>
      <c r="M7" s="441"/>
      <c r="N7" s="39"/>
      <c r="O7" s="39"/>
      <c r="P7" s="39"/>
      <c r="Q7" s="39"/>
      <c r="R7" s="39"/>
      <c r="S7" s="40"/>
      <c r="T7" s="39"/>
      <c r="U7" s="433" t="s">
        <v>147</v>
      </c>
      <c r="V7" s="39"/>
      <c r="W7" s="41"/>
      <c r="X7" s="39"/>
      <c r="Y7" s="34"/>
    </row>
    <row r="8" spans="1:25" ht="15.75" thickBot="1" x14ac:dyDescent="0.3">
      <c r="A8" s="42"/>
      <c r="B8" s="42"/>
      <c r="C8" s="42"/>
      <c r="D8" s="42"/>
      <c r="E8" s="42"/>
      <c r="F8" s="43"/>
      <c r="G8" s="435" t="s">
        <v>148</v>
      </c>
      <c r="H8" s="44"/>
      <c r="I8" s="435" t="s">
        <v>149</v>
      </c>
      <c r="J8" s="44"/>
      <c r="K8" s="435" t="s">
        <v>150</v>
      </c>
      <c r="L8" s="44"/>
      <c r="M8" s="441"/>
      <c r="N8" s="44"/>
      <c r="O8" s="437" t="s">
        <v>151</v>
      </c>
      <c r="P8" s="44"/>
      <c r="Q8" s="39"/>
      <c r="R8" s="44"/>
      <c r="S8" s="39"/>
      <c r="T8" s="39"/>
      <c r="U8" s="433"/>
      <c r="V8" s="41"/>
      <c r="W8" s="41"/>
      <c r="X8" s="45" t="s">
        <v>152</v>
      </c>
      <c r="Y8" s="34"/>
    </row>
    <row r="9" spans="1:25" ht="35.25" thickBot="1" x14ac:dyDescent="0.3">
      <c r="A9" s="46" t="s">
        <v>4</v>
      </c>
      <c r="B9" s="47" t="s">
        <v>153</v>
      </c>
      <c r="C9" s="48" t="s">
        <v>154</v>
      </c>
      <c r="D9" s="47" t="s">
        <v>7</v>
      </c>
      <c r="E9" s="49" t="s">
        <v>155</v>
      </c>
      <c r="F9" s="50" t="s">
        <v>9</v>
      </c>
      <c r="G9" s="436"/>
      <c r="H9" s="18" t="s">
        <v>11</v>
      </c>
      <c r="I9" s="436"/>
      <c r="J9" s="18" t="s">
        <v>11</v>
      </c>
      <c r="K9" s="436"/>
      <c r="L9" s="51" t="s">
        <v>11</v>
      </c>
      <c r="M9" s="436"/>
      <c r="N9" s="51" t="s">
        <v>11</v>
      </c>
      <c r="O9" s="438"/>
      <c r="P9" s="18" t="s">
        <v>11</v>
      </c>
      <c r="Q9" s="52" t="s">
        <v>156</v>
      </c>
      <c r="R9" s="18" t="s">
        <v>11</v>
      </c>
      <c r="S9" s="53" t="s">
        <v>157</v>
      </c>
      <c r="T9" s="18" t="s">
        <v>11</v>
      </c>
      <c r="U9" s="434"/>
      <c r="V9" s="276" t="s">
        <v>11</v>
      </c>
      <c r="W9" s="277" t="s">
        <v>13</v>
      </c>
      <c r="X9" s="18" t="s">
        <v>11</v>
      </c>
      <c r="Y9" s="34"/>
    </row>
    <row r="10" spans="1:25" ht="15.75" thickBot="1" x14ac:dyDescent="0.3">
      <c r="A10" s="54" t="s">
        <v>14</v>
      </c>
      <c r="B10" s="55" t="s">
        <v>15</v>
      </c>
      <c r="C10" s="56" t="s">
        <v>15</v>
      </c>
      <c r="D10" s="56" t="s">
        <v>15</v>
      </c>
      <c r="E10" s="57" t="s">
        <v>158</v>
      </c>
      <c r="F10" s="58">
        <f t="shared" ref="F10:K10" si="0">+F11+F181+F205</f>
        <v>20428.98</v>
      </c>
      <c r="G10" s="58">
        <f t="shared" si="0"/>
        <v>0</v>
      </c>
      <c r="H10" s="59">
        <f t="shared" si="0"/>
        <v>20428.98</v>
      </c>
      <c r="I10" s="60">
        <f t="shared" si="0"/>
        <v>116.15</v>
      </c>
      <c r="J10" s="60">
        <f t="shared" si="0"/>
        <v>20545.129999999997</v>
      </c>
      <c r="K10" s="60">
        <f t="shared" si="0"/>
        <v>0</v>
      </c>
      <c r="L10" s="60">
        <f>+J10+K10</f>
        <v>20545.129999999997</v>
      </c>
      <c r="M10" s="60">
        <f>+M11+M181+M205</f>
        <v>6190</v>
      </c>
      <c r="N10" s="60">
        <f>+L10+M10</f>
        <v>26735.129999999997</v>
      </c>
      <c r="O10" s="61">
        <f>+O11+O181+O205</f>
        <v>2178.7640000000001</v>
      </c>
      <c r="P10" s="61">
        <f>+N10+O10</f>
        <v>28913.893999999997</v>
      </c>
      <c r="Q10" s="61">
        <f>+Q11+Q181+Q205</f>
        <v>50</v>
      </c>
      <c r="R10" s="61">
        <f>+P10+Q10</f>
        <v>28963.893999999997</v>
      </c>
      <c r="S10" s="62">
        <v>0</v>
      </c>
      <c r="T10" s="62">
        <f>+R10+S10</f>
        <v>28963.893999999997</v>
      </c>
      <c r="U10" s="62">
        <f>U11+U181+U205</f>
        <v>79.5</v>
      </c>
      <c r="V10" s="63">
        <f>+T10+U10</f>
        <v>29043.393999999997</v>
      </c>
      <c r="W10" s="63">
        <f>W11+W181+W205</f>
        <v>2210</v>
      </c>
      <c r="X10" s="62">
        <f>+V10+W10</f>
        <v>31253.393999999997</v>
      </c>
      <c r="Y10" s="64" t="s">
        <v>17</v>
      </c>
    </row>
    <row r="11" spans="1:25" ht="15.75" thickBot="1" x14ac:dyDescent="0.3">
      <c r="A11" s="65" t="s">
        <v>14</v>
      </c>
      <c r="B11" s="66" t="s">
        <v>15</v>
      </c>
      <c r="C11" s="67" t="s">
        <v>15</v>
      </c>
      <c r="D11" s="68" t="s">
        <v>15</v>
      </c>
      <c r="E11" s="69" t="s">
        <v>159</v>
      </c>
      <c r="F11" s="70">
        <f>+F14+F95+F108+F128+F134+F138+F140+F144+F146</f>
        <v>2880</v>
      </c>
      <c r="G11" s="70">
        <f>+G14+G95+G100+G102+G104+G106+G108+G110+G112+G114+G116+G118+G120+G122+G124+G126+G128+G134+G138+G140+G144+G146</f>
        <v>0</v>
      </c>
      <c r="H11" s="70">
        <f t="shared" ref="H11:H219" si="1">+F11+G11</f>
        <v>2880</v>
      </c>
      <c r="I11" s="71">
        <f>+I134+I136+I140+I142+I108</f>
        <v>116.15</v>
      </c>
      <c r="J11" s="71">
        <f t="shared" ref="J11:J201" si="2">+H11+I11</f>
        <v>2996.15</v>
      </c>
      <c r="K11" s="71">
        <v>0</v>
      </c>
      <c r="L11" s="71">
        <f t="shared" ref="L11:L201" si="3">+J11+K11</f>
        <v>2996.15</v>
      </c>
      <c r="M11" s="71">
        <f>+M95+M102+M108+M150+M152</f>
        <v>1190</v>
      </c>
      <c r="N11" s="71">
        <f t="shared" ref="N11:N199" si="4">+L11+M11</f>
        <v>4186.1499999999996</v>
      </c>
      <c r="O11" s="72">
        <f>+O146+O148</f>
        <v>0</v>
      </c>
      <c r="P11" s="72">
        <f t="shared" ref="P11:P187" si="5">+N11+O11</f>
        <v>4186.1499999999996</v>
      </c>
      <c r="Q11" s="72">
        <f>+Q12+Q95+Q98</f>
        <v>50</v>
      </c>
      <c r="R11" s="72">
        <f t="shared" ref="R11:R185" si="6">+P11+Q11</f>
        <v>4236.1499999999996</v>
      </c>
      <c r="S11" s="73">
        <v>0</v>
      </c>
      <c r="T11" s="73">
        <f t="shared" ref="T11:T183" si="7">+R11+S11</f>
        <v>4236.1499999999996</v>
      </c>
      <c r="U11" s="73">
        <f>U12+U14+U17+U19+U21+U23+U25+U27+U29+U31+U33+U35+U37+U39+U41+U43+U45+U47+U49+U51+U53+U55+U57+U59+U61+U63+U65+U67+U69+U71+U73+U75+U77+U79+U81+U83+U85+U87+U89+U91+U93+U95+U98+U100+U102+U104+U106+U108+U110+U112+U114+U116+U118+U120+U122+U124+U126+U128+U130+U132+U134+U136+U138+U140+U142+U144+U146+U148+U150+U152+U154</f>
        <v>79.5</v>
      </c>
      <c r="V11" s="73">
        <f t="shared" ref="V11:V183" si="8">+T11+U11</f>
        <v>4315.6499999999996</v>
      </c>
      <c r="W11" s="73">
        <f>W12+W14+W17+W19+W21+W23+W25+W27+W29+W31+W33+W35+W37+W39+W41+W43+W45+W47+W49+W51+W53+W55+W57+W59+W61+W63+W65+W67+W69+W71+W73+W75+W77+W79+W81+W83+W85+W87+W89+W91+W93+W95+W98+W100+W102+W104+W106+W108+W110+W112+W114+W116+W118+W120+W122+W124+W126+W128+W130+W132+W134+W136+W138+W140+W142+W144+W146+W148+W150+W152+W154+W157+W159+W161+W163+W165+W167+W169+W171+W173+W175+W177+W179</f>
        <v>2210</v>
      </c>
      <c r="X11" s="73">
        <f>+V11+W11</f>
        <v>6525.65</v>
      </c>
      <c r="Y11" s="64" t="s">
        <v>17</v>
      </c>
    </row>
    <row r="12" spans="1:25" ht="22.5" x14ac:dyDescent="0.25">
      <c r="A12" s="74" t="s">
        <v>14</v>
      </c>
      <c r="B12" s="75" t="s">
        <v>160</v>
      </c>
      <c r="C12" s="76" t="s">
        <v>15</v>
      </c>
      <c r="D12" s="77" t="s">
        <v>15</v>
      </c>
      <c r="E12" s="78" t="s">
        <v>161</v>
      </c>
      <c r="F12" s="79">
        <v>0</v>
      </c>
      <c r="G12" s="79"/>
      <c r="H12" s="79"/>
      <c r="I12" s="80"/>
      <c r="J12" s="80"/>
      <c r="K12" s="80"/>
      <c r="L12" s="80"/>
      <c r="M12" s="80"/>
      <c r="N12" s="80"/>
      <c r="O12" s="81"/>
      <c r="P12" s="81">
        <v>0</v>
      </c>
      <c r="Q12" s="62">
        <f>+Q13</f>
        <v>50</v>
      </c>
      <c r="R12" s="62">
        <f t="shared" si="6"/>
        <v>50</v>
      </c>
      <c r="S12" s="82">
        <v>0</v>
      </c>
      <c r="T12" s="82">
        <f t="shared" si="7"/>
        <v>50</v>
      </c>
      <c r="U12" s="82">
        <v>0</v>
      </c>
      <c r="V12" s="82">
        <f t="shared" si="8"/>
        <v>50</v>
      </c>
      <c r="W12" s="82">
        <v>0</v>
      </c>
      <c r="X12" s="82">
        <f t="shared" ref="X12:X16" si="9">+V12+W12</f>
        <v>50</v>
      </c>
      <c r="Y12" s="34"/>
    </row>
    <row r="13" spans="1:25" x14ac:dyDescent="0.25">
      <c r="A13" s="22"/>
      <c r="B13" s="83"/>
      <c r="C13" s="23">
        <v>3299</v>
      </c>
      <c r="D13" s="84" t="s">
        <v>162</v>
      </c>
      <c r="E13" s="85" t="s">
        <v>163</v>
      </c>
      <c r="F13" s="86">
        <v>0</v>
      </c>
      <c r="G13" s="86"/>
      <c r="H13" s="86"/>
      <c r="I13" s="87"/>
      <c r="J13" s="87"/>
      <c r="K13" s="87"/>
      <c r="L13" s="87"/>
      <c r="M13" s="87"/>
      <c r="N13" s="87"/>
      <c r="O13" s="88"/>
      <c r="P13" s="88">
        <v>0</v>
      </c>
      <c r="Q13" s="89">
        <v>50</v>
      </c>
      <c r="R13" s="89">
        <f t="shared" si="6"/>
        <v>50</v>
      </c>
      <c r="S13" s="89">
        <v>0</v>
      </c>
      <c r="T13" s="89">
        <f t="shared" si="7"/>
        <v>50</v>
      </c>
      <c r="U13" s="89">
        <v>0</v>
      </c>
      <c r="V13" s="89">
        <f t="shared" si="8"/>
        <v>50</v>
      </c>
      <c r="W13" s="89">
        <v>0</v>
      </c>
      <c r="X13" s="89">
        <f t="shared" si="9"/>
        <v>50</v>
      </c>
      <c r="Y13" s="34"/>
    </row>
    <row r="14" spans="1:25" x14ac:dyDescent="0.25">
      <c r="A14" s="90" t="s">
        <v>14</v>
      </c>
      <c r="B14" s="91" t="s">
        <v>164</v>
      </c>
      <c r="C14" s="92" t="s">
        <v>15</v>
      </c>
      <c r="D14" s="93" t="s">
        <v>15</v>
      </c>
      <c r="E14" s="94" t="s">
        <v>165</v>
      </c>
      <c r="F14" s="95">
        <f>SUM(F15:F16)</f>
        <v>200</v>
      </c>
      <c r="G14" s="95">
        <v>0</v>
      </c>
      <c r="H14" s="95">
        <f t="shared" si="1"/>
        <v>200</v>
      </c>
      <c r="I14" s="96">
        <v>0</v>
      </c>
      <c r="J14" s="96">
        <f t="shared" si="2"/>
        <v>200</v>
      </c>
      <c r="K14" s="96">
        <v>0</v>
      </c>
      <c r="L14" s="96">
        <f t="shared" si="3"/>
        <v>200</v>
      </c>
      <c r="M14" s="96">
        <v>0</v>
      </c>
      <c r="N14" s="96">
        <f t="shared" si="4"/>
        <v>200</v>
      </c>
      <c r="O14" s="97">
        <v>0</v>
      </c>
      <c r="P14" s="97">
        <f t="shared" si="5"/>
        <v>200</v>
      </c>
      <c r="Q14" s="97">
        <v>0</v>
      </c>
      <c r="R14" s="97">
        <f t="shared" si="6"/>
        <v>200</v>
      </c>
      <c r="S14" s="98">
        <v>0</v>
      </c>
      <c r="T14" s="98">
        <f t="shared" si="7"/>
        <v>200</v>
      </c>
      <c r="U14" s="98">
        <f>U15+U16</f>
        <v>-200</v>
      </c>
      <c r="V14" s="98">
        <f t="shared" si="8"/>
        <v>0</v>
      </c>
      <c r="W14" s="98">
        <f>W15+W16</f>
        <v>0</v>
      </c>
      <c r="X14" s="98">
        <f t="shared" si="9"/>
        <v>0</v>
      </c>
      <c r="Y14" s="34"/>
    </row>
    <row r="15" spans="1:25" x14ac:dyDescent="0.25">
      <c r="A15" s="99"/>
      <c r="B15" s="100" t="s">
        <v>166</v>
      </c>
      <c r="C15" s="101">
        <v>3299</v>
      </c>
      <c r="D15" s="24">
        <v>5321</v>
      </c>
      <c r="E15" s="102" t="s">
        <v>167</v>
      </c>
      <c r="F15" s="103">
        <v>180</v>
      </c>
      <c r="G15" s="103">
        <v>0</v>
      </c>
      <c r="H15" s="86">
        <f t="shared" si="1"/>
        <v>180</v>
      </c>
      <c r="I15" s="87">
        <v>0</v>
      </c>
      <c r="J15" s="87">
        <f t="shared" si="2"/>
        <v>180</v>
      </c>
      <c r="K15" s="87">
        <v>0</v>
      </c>
      <c r="L15" s="87">
        <f t="shared" si="3"/>
        <v>180</v>
      </c>
      <c r="M15" s="87">
        <v>0</v>
      </c>
      <c r="N15" s="87">
        <f t="shared" si="4"/>
        <v>180</v>
      </c>
      <c r="O15" s="88">
        <v>0</v>
      </c>
      <c r="P15" s="88">
        <f t="shared" si="5"/>
        <v>180</v>
      </c>
      <c r="Q15" s="88">
        <v>0</v>
      </c>
      <c r="R15" s="88">
        <f t="shared" si="6"/>
        <v>180</v>
      </c>
      <c r="S15" s="89">
        <v>0</v>
      </c>
      <c r="T15" s="89">
        <f t="shared" si="7"/>
        <v>180</v>
      </c>
      <c r="U15" s="89">
        <v>-180</v>
      </c>
      <c r="V15" s="89">
        <f t="shared" si="8"/>
        <v>0</v>
      </c>
      <c r="W15" s="89">
        <v>0</v>
      </c>
      <c r="X15" s="89">
        <f t="shared" si="9"/>
        <v>0</v>
      </c>
      <c r="Y15" s="34"/>
    </row>
    <row r="16" spans="1:25" x14ac:dyDescent="0.25">
      <c r="A16" s="99"/>
      <c r="B16" s="100" t="s">
        <v>166</v>
      </c>
      <c r="C16" s="101">
        <v>3299</v>
      </c>
      <c r="D16" s="24">
        <v>5331</v>
      </c>
      <c r="E16" s="102" t="s">
        <v>168</v>
      </c>
      <c r="F16" s="86">
        <v>20</v>
      </c>
      <c r="G16" s="86">
        <v>0</v>
      </c>
      <c r="H16" s="86">
        <f t="shared" si="1"/>
        <v>20</v>
      </c>
      <c r="I16" s="87">
        <v>0</v>
      </c>
      <c r="J16" s="87">
        <f t="shared" si="2"/>
        <v>20</v>
      </c>
      <c r="K16" s="87">
        <v>0</v>
      </c>
      <c r="L16" s="87">
        <f t="shared" si="3"/>
        <v>20</v>
      </c>
      <c r="M16" s="87">
        <v>0</v>
      </c>
      <c r="N16" s="87">
        <f t="shared" si="4"/>
        <v>20</v>
      </c>
      <c r="O16" s="88">
        <v>0</v>
      </c>
      <c r="P16" s="88">
        <f t="shared" si="5"/>
        <v>20</v>
      </c>
      <c r="Q16" s="88">
        <v>0</v>
      </c>
      <c r="R16" s="88">
        <f t="shared" si="6"/>
        <v>20</v>
      </c>
      <c r="S16" s="89">
        <v>0</v>
      </c>
      <c r="T16" s="89">
        <f t="shared" si="7"/>
        <v>20</v>
      </c>
      <c r="U16" s="89">
        <v>-20</v>
      </c>
      <c r="V16" s="89">
        <f t="shared" si="8"/>
        <v>0</v>
      </c>
      <c r="W16" s="89">
        <v>0</v>
      </c>
      <c r="X16" s="89">
        <f t="shared" si="9"/>
        <v>0</v>
      </c>
      <c r="Y16" s="34"/>
    </row>
    <row r="17" spans="1:25" ht="22.5" x14ac:dyDescent="0.25">
      <c r="A17" s="104" t="s">
        <v>14</v>
      </c>
      <c r="B17" s="105" t="s">
        <v>169</v>
      </c>
      <c r="C17" s="106" t="s">
        <v>15</v>
      </c>
      <c r="D17" s="107" t="s">
        <v>15</v>
      </c>
      <c r="E17" s="108" t="s">
        <v>170</v>
      </c>
      <c r="F17" s="95">
        <v>0</v>
      </c>
      <c r="G17" s="109"/>
      <c r="H17" s="86"/>
      <c r="I17" s="87"/>
      <c r="J17" s="87"/>
      <c r="K17" s="87"/>
      <c r="L17" s="87"/>
      <c r="M17" s="87"/>
      <c r="N17" s="87"/>
      <c r="O17" s="88"/>
      <c r="P17" s="88"/>
      <c r="Q17" s="88"/>
      <c r="R17" s="88"/>
      <c r="S17" s="89"/>
      <c r="T17" s="98">
        <v>0</v>
      </c>
      <c r="U17" s="98">
        <f>+U18</f>
        <v>9</v>
      </c>
      <c r="V17" s="98">
        <f>+T17+U17</f>
        <v>9</v>
      </c>
      <c r="W17" s="98">
        <f>+W18</f>
        <v>0</v>
      </c>
      <c r="X17" s="98">
        <f>+V17+W17</f>
        <v>9</v>
      </c>
      <c r="Y17" s="34"/>
    </row>
    <row r="18" spans="1:25" x14ac:dyDescent="0.25">
      <c r="A18" s="99"/>
      <c r="B18" s="100"/>
      <c r="C18" s="101">
        <v>3122</v>
      </c>
      <c r="D18" s="110">
        <v>5331</v>
      </c>
      <c r="E18" s="111" t="s">
        <v>168</v>
      </c>
      <c r="F18" s="109">
        <v>0</v>
      </c>
      <c r="G18" s="109"/>
      <c r="H18" s="86"/>
      <c r="I18" s="87"/>
      <c r="J18" s="87"/>
      <c r="K18" s="87"/>
      <c r="L18" s="87"/>
      <c r="M18" s="87"/>
      <c r="N18" s="87"/>
      <c r="O18" s="88"/>
      <c r="P18" s="88"/>
      <c r="Q18" s="88"/>
      <c r="R18" s="88"/>
      <c r="S18" s="89"/>
      <c r="T18" s="89">
        <v>0</v>
      </c>
      <c r="U18" s="89">
        <v>9</v>
      </c>
      <c r="V18" s="89">
        <f>+T18+U18</f>
        <v>9</v>
      </c>
      <c r="W18" s="89">
        <v>0</v>
      </c>
      <c r="X18" s="89">
        <f>+V18+W18</f>
        <v>9</v>
      </c>
      <c r="Y18" s="34"/>
    </row>
    <row r="19" spans="1:25" x14ac:dyDescent="0.25">
      <c r="A19" s="104" t="s">
        <v>14</v>
      </c>
      <c r="B19" s="105" t="s">
        <v>171</v>
      </c>
      <c r="C19" s="106" t="s">
        <v>15</v>
      </c>
      <c r="D19" s="107" t="s">
        <v>15</v>
      </c>
      <c r="E19" s="108" t="s">
        <v>172</v>
      </c>
      <c r="F19" s="95">
        <v>0</v>
      </c>
      <c r="G19" s="109"/>
      <c r="H19" s="86"/>
      <c r="I19" s="87"/>
      <c r="J19" s="87"/>
      <c r="K19" s="87"/>
      <c r="L19" s="87"/>
      <c r="M19" s="87"/>
      <c r="N19" s="87"/>
      <c r="O19" s="88"/>
      <c r="P19" s="88"/>
      <c r="Q19" s="88"/>
      <c r="R19" s="88"/>
      <c r="S19" s="89"/>
      <c r="T19" s="98">
        <v>0</v>
      </c>
      <c r="U19" s="98">
        <f t="shared" ref="U19:W19" si="10">+U20</f>
        <v>5</v>
      </c>
      <c r="V19" s="98">
        <f t="shared" ref="V19:V82" si="11">+T19+U19</f>
        <v>5</v>
      </c>
      <c r="W19" s="98">
        <f t="shared" si="10"/>
        <v>0</v>
      </c>
      <c r="X19" s="98">
        <f t="shared" ref="X19:X82" si="12">+V19+W19</f>
        <v>5</v>
      </c>
      <c r="Y19" s="34"/>
    </row>
    <row r="20" spans="1:25" x14ac:dyDescent="0.25">
      <c r="A20" s="99"/>
      <c r="B20" s="100"/>
      <c r="C20" s="101">
        <v>3113</v>
      </c>
      <c r="D20" s="24">
        <v>5321</v>
      </c>
      <c r="E20" s="112" t="s">
        <v>167</v>
      </c>
      <c r="F20" s="109">
        <v>0</v>
      </c>
      <c r="G20" s="109"/>
      <c r="H20" s="86"/>
      <c r="I20" s="87"/>
      <c r="J20" s="87"/>
      <c r="K20" s="87"/>
      <c r="L20" s="87"/>
      <c r="M20" s="87"/>
      <c r="N20" s="87"/>
      <c r="O20" s="88"/>
      <c r="P20" s="88"/>
      <c r="Q20" s="88"/>
      <c r="R20" s="88"/>
      <c r="S20" s="89"/>
      <c r="T20" s="89">
        <v>0</v>
      </c>
      <c r="U20" s="89">
        <v>5</v>
      </c>
      <c r="V20" s="89">
        <f t="shared" si="11"/>
        <v>5</v>
      </c>
      <c r="W20" s="89">
        <v>0</v>
      </c>
      <c r="X20" s="89">
        <f t="shared" si="12"/>
        <v>5</v>
      </c>
      <c r="Y20" s="34"/>
    </row>
    <row r="21" spans="1:25" ht="22.5" x14ac:dyDescent="0.25">
      <c r="A21" s="104" t="s">
        <v>14</v>
      </c>
      <c r="B21" s="105" t="s">
        <v>173</v>
      </c>
      <c r="C21" s="106" t="s">
        <v>15</v>
      </c>
      <c r="D21" s="107" t="s">
        <v>15</v>
      </c>
      <c r="E21" s="108" t="s">
        <v>174</v>
      </c>
      <c r="F21" s="95">
        <v>0</v>
      </c>
      <c r="G21" s="109"/>
      <c r="H21" s="86"/>
      <c r="I21" s="87"/>
      <c r="J21" s="87"/>
      <c r="K21" s="87"/>
      <c r="L21" s="87"/>
      <c r="M21" s="87"/>
      <c r="N21" s="87"/>
      <c r="O21" s="88"/>
      <c r="P21" s="88"/>
      <c r="Q21" s="88"/>
      <c r="R21" s="88"/>
      <c r="S21" s="89"/>
      <c r="T21" s="98">
        <v>0</v>
      </c>
      <c r="U21" s="98">
        <f t="shared" ref="U21:W21" si="13">+U22</f>
        <v>10</v>
      </c>
      <c r="V21" s="98">
        <f t="shared" si="11"/>
        <v>10</v>
      </c>
      <c r="W21" s="98">
        <f t="shared" si="13"/>
        <v>0</v>
      </c>
      <c r="X21" s="98">
        <f t="shared" si="12"/>
        <v>10</v>
      </c>
      <c r="Y21" s="34"/>
    </row>
    <row r="22" spans="1:25" x14ac:dyDescent="0.25">
      <c r="A22" s="99"/>
      <c r="B22" s="100"/>
      <c r="C22" s="101">
        <v>3113</v>
      </c>
      <c r="D22" s="24">
        <v>5321</v>
      </c>
      <c r="E22" s="112" t="s">
        <v>167</v>
      </c>
      <c r="F22" s="109">
        <v>0</v>
      </c>
      <c r="G22" s="109"/>
      <c r="H22" s="86"/>
      <c r="I22" s="87"/>
      <c r="J22" s="87"/>
      <c r="K22" s="87"/>
      <c r="L22" s="87"/>
      <c r="M22" s="87"/>
      <c r="N22" s="87"/>
      <c r="O22" s="88"/>
      <c r="P22" s="88"/>
      <c r="Q22" s="88"/>
      <c r="R22" s="88"/>
      <c r="S22" s="89"/>
      <c r="T22" s="89">
        <v>0</v>
      </c>
      <c r="U22" s="89">
        <v>10</v>
      </c>
      <c r="V22" s="89">
        <f t="shared" si="11"/>
        <v>10</v>
      </c>
      <c r="W22" s="89">
        <v>0</v>
      </c>
      <c r="X22" s="89">
        <f t="shared" si="12"/>
        <v>10</v>
      </c>
      <c r="Y22" s="34"/>
    </row>
    <row r="23" spans="1:25" ht="22.5" x14ac:dyDescent="0.25">
      <c r="A23" s="104" t="s">
        <v>14</v>
      </c>
      <c r="B23" s="105" t="s">
        <v>175</v>
      </c>
      <c r="C23" s="106" t="s">
        <v>15</v>
      </c>
      <c r="D23" s="107" t="s">
        <v>15</v>
      </c>
      <c r="E23" s="108" t="s">
        <v>176</v>
      </c>
      <c r="F23" s="95">
        <v>0</v>
      </c>
      <c r="G23" s="109"/>
      <c r="H23" s="86"/>
      <c r="I23" s="87"/>
      <c r="J23" s="87"/>
      <c r="K23" s="87"/>
      <c r="L23" s="87"/>
      <c r="M23" s="87"/>
      <c r="N23" s="87"/>
      <c r="O23" s="88"/>
      <c r="P23" s="88"/>
      <c r="Q23" s="88"/>
      <c r="R23" s="88"/>
      <c r="S23" s="89"/>
      <c r="T23" s="98">
        <v>0</v>
      </c>
      <c r="U23" s="98">
        <f t="shared" ref="U23:W23" si="14">+U24</f>
        <v>10</v>
      </c>
      <c r="V23" s="98">
        <f t="shared" si="11"/>
        <v>10</v>
      </c>
      <c r="W23" s="98">
        <f t="shared" si="14"/>
        <v>0</v>
      </c>
      <c r="X23" s="98">
        <f t="shared" si="12"/>
        <v>10</v>
      </c>
      <c r="Y23" s="34"/>
    </row>
    <row r="24" spans="1:25" x14ac:dyDescent="0.25">
      <c r="A24" s="99"/>
      <c r="B24" s="100"/>
      <c r="C24" s="101">
        <v>3113</v>
      </c>
      <c r="D24" s="24">
        <v>5321</v>
      </c>
      <c r="E24" s="112" t="s">
        <v>167</v>
      </c>
      <c r="F24" s="109">
        <v>0</v>
      </c>
      <c r="G24" s="109"/>
      <c r="H24" s="86"/>
      <c r="I24" s="87"/>
      <c r="J24" s="87"/>
      <c r="K24" s="87"/>
      <c r="L24" s="87"/>
      <c r="M24" s="87"/>
      <c r="N24" s="87"/>
      <c r="O24" s="88"/>
      <c r="P24" s="88"/>
      <c r="Q24" s="88"/>
      <c r="R24" s="88"/>
      <c r="S24" s="89"/>
      <c r="T24" s="89">
        <v>0</v>
      </c>
      <c r="U24" s="89">
        <v>10</v>
      </c>
      <c r="V24" s="89">
        <f t="shared" si="11"/>
        <v>10</v>
      </c>
      <c r="W24" s="89">
        <v>0</v>
      </c>
      <c r="X24" s="89">
        <f t="shared" si="12"/>
        <v>10</v>
      </c>
      <c r="Y24" s="34"/>
    </row>
    <row r="25" spans="1:25" ht="22.5" x14ac:dyDescent="0.25">
      <c r="A25" s="104" t="s">
        <v>14</v>
      </c>
      <c r="B25" s="105" t="s">
        <v>177</v>
      </c>
      <c r="C25" s="106" t="s">
        <v>15</v>
      </c>
      <c r="D25" s="107" t="s">
        <v>15</v>
      </c>
      <c r="E25" s="108" t="s">
        <v>178</v>
      </c>
      <c r="F25" s="95">
        <v>0</v>
      </c>
      <c r="G25" s="109"/>
      <c r="H25" s="86"/>
      <c r="I25" s="87"/>
      <c r="J25" s="87"/>
      <c r="K25" s="87"/>
      <c r="L25" s="87"/>
      <c r="M25" s="87"/>
      <c r="N25" s="87"/>
      <c r="O25" s="88"/>
      <c r="P25" s="88"/>
      <c r="Q25" s="88"/>
      <c r="R25" s="88"/>
      <c r="S25" s="89"/>
      <c r="T25" s="98">
        <v>0</v>
      </c>
      <c r="U25" s="98">
        <f t="shared" ref="U25:W25" si="15">+U26</f>
        <v>10</v>
      </c>
      <c r="V25" s="98">
        <f t="shared" si="11"/>
        <v>10</v>
      </c>
      <c r="W25" s="98">
        <f t="shared" si="15"/>
        <v>0</v>
      </c>
      <c r="X25" s="98">
        <f t="shared" si="12"/>
        <v>10</v>
      </c>
      <c r="Y25" s="34"/>
    </row>
    <row r="26" spans="1:25" x14ac:dyDescent="0.25">
      <c r="A26" s="99"/>
      <c r="B26" s="100"/>
      <c r="C26" s="101">
        <v>3113</v>
      </c>
      <c r="D26" s="24">
        <v>5321</v>
      </c>
      <c r="E26" s="112" t="s">
        <v>167</v>
      </c>
      <c r="F26" s="109">
        <v>0</v>
      </c>
      <c r="G26" s="109"/>
      <c r="H26" s="86"/>
      <c r="I26" s="87"/>
      <c r="J26" s="87"/>
      <c r="K26" s="87"/>
      <c r="L26" s="87"/>
      <c r="M26" s="87"/>
      <c r="N26" s="87"/>
      <c r="O26" s="88"/>
      <c r="P26" s="88"/>
      <c r="Q26" s="88"/>
      <c r="R26" s="88"/>
      <c r="S26" s="89"/>
      <c r="T26" s="89">
        <v>0</v>
      </c>
      <c r="U26" s="89">
        <v>10</v>
      </c>
      <c r="V26" s="89">
        <f t="shared" si="11"/>
        <v>10</v>
      </c>
      <c r="W26" s="89">
        <v>0</v>
      </c>
      <c r="X26" s="89">
        <f t="shared" si="12"/>
        <v>10</v>
      </c>
      <c r="Y26" s="34"/>
    </row>
    <row r="27" spans="1:25" ht="22.5" x14ac:dyDescent="0.25">
      <c r="A27" s="104" t="s">
        <v>14</v>
      </c>
      <c r="B27" s="105" t="s">
        <v>179</v>
      </c>
      <c r="C27" s="106" t="s">
        <v>15</v>
      </c>
      <c r="D27" s="107" t="s">
        <v>15</v>
      </c>
      <c r="E27" s="108" t="s">
        <v>180</v>
      </c>
      <c r="F27" s="95">
        <v>0</v>
      </c>
      <c r="G27" s="109"/>
      <c r="H27" s="86"/>
      <c r="I27" s="87"/>
      <c r="J27" s="87"/>
      <c r="K27" s="87"/>
      <c r="L27" s="87"/>
      <c r="M27" s="87"/>
      <c r="N27" s="87"/>
      <c r="O27" s="88"/>
      <c r="P27" s="88"/>
      <c r="Q27" s="88"/>
      <c r="R27" s="88"/>
      <c r="S27" s="89"/>
      <c r="T27" s="98">
        <v>0</v>
      </c>
      <c r="U27" s="98">
        <f t="shared" ref="U27:W27" si="16">+U28</f>
        <v>4</v>
      </c>
      <c r="V27" s="98">
        <f t="shared" si="11"/>
        <v>4</v>
      </c>
      <c r="W27" s="98">
        <f t="shared" si="16"/>
        <v>0</v>
      </c>
      <c r="X27" s="98">
        <f t="shared" si="12"/>
        <v>4</v>
      </c>
      <c r="Y27" s="34"/>
    </row>
    <row r="28" spans="1:25" x14ac:dyDescent="0.25">
      <c r="A28" s="99"/>
      <c r="B28" s="100"/>
      <c r="C28" s="101">
        <v>3113</v>
      </c>
      <c r="D28" s="24">
        <v>5321</v>
      </c>
      <c r="E28" s="112" t="s">
        <v>167</v>
      </c>
      <c r="F28" s="109">
        <v>0</v>
      </c>
      <c r="G28" s="109"/>
      <c r="H28" s="86"/>
      <c r="I28" s="87"/>
      <c r="J28" s="87"/>
      <c r="K28" s="87"/>
      <c r="L28" s="87"/>
      <c r="M28" s="87"/>
      <c r="N28" s="87"/>
      <c r="O28" s="88"/>
      <c r="P28" s="88"/>
      <c r="Q28" s="88"/>
      <c r="R28" s="88"/>
      <c r="S28" s="89"/>
      <c r="T28" s="89">
        <v>0</v>
      </c>
      <c r="U28" s="89">
        <v>4</v>
      </c>
      <c r="V28" s="89">
        <f t="shared" si="11"/>
        <v>4</v>
      </c>
      <c r="W28" s="89">
        <v>0</v>
      </c>
      <c r="X28" s="89">
        <f t="shared" si="12"/>
        <v>4</v>
      </c>
      <c r="Y28" s="34"/>
    </row>
    <row r="29" spans="1:25" ht="22.5" x14ac:dyDescent="0.25">
      <c r="A29" s="104" t="s">
        <v>14</v>
      </c>
      <c r="B29" s="105" t="s">
        <v>181</v>
      </c>
      <c r="C29" s="106" t="s">
        <v>15</v>
      </c>
      <c r="D29" s="107" t="s">
        <v>15</v>
      </c>
      <c r="E29" s="108" t="s">
        <v>182</v>
      </c>
      <c r="F29" s="95">
        <v>0</v>
      </c>
      <c r="G29" s="109"/>
      <c r="H29" s="86"/>
      <c r="I29" s="87"/>
      <c r="J29" s="87"/>
      <c r="K29" s="87"/>
      <c r="L29" s="87"/>
      <c r="M29" s="87"/>
      <c r="N29" s="87"/>
      <c r="O29" s="88"/>
      <c r="P29" s="88"/>
      <c r="Q29" s="88"/>
      <c r="R29" s="88"/>
      <c r="S29" s="89"/>
      <c r="T29" s="98">
        <v>0</v>
      </c>
      <c r="U29" s="98">
        <f t="shared" ref="U29:W29" si="17">+U30</f>
        <v>4</v>
      </c>
      <c r="V29" s="98">
        <f t="shared" si="11"/>
        <v>4</v>
      </c>
      <c r="W29" s="98">
        <f t="shared" si="17"/>
        <v>0</v>
      </c>
      <c r="X29" s="98">
        <f t="shared" si="12"/>
        <v>4</v>
      </c>
      <c r="Y29" s="34"/>
    </row>
    <row r="30" spans="1:25" x14ac:dyDescent="0.25">
      <c r="A30" s="99"/>
      <c r="B30" s="100"/>
      <c r="C30" s="101">
        <v>3113</v>
      </c>
      <c r="D30" s="110">
        <v>5331</v>
      </c>
      <c r="E30" s="111" t="s">
        <v>168</v>
      </c>
      <c r="F30" s="109">
        <v>0</v>
      </c>
      <c r="G30" s="109"/>
      <c r="H30" s="86"/>
      <c r="I30" s="87"/>
      <c r="J30" s="87"/>
      <c r="K30" s="87"/>
      <c r="L30" s="87"/>
      <c r="M30" s="87"/>
      <c r="N30" s="87"/>
      <c r="O30" s="88"/>
      <c r="P30" s="88"/>
      <c r="Q30" s="88"/>
      <c r="R30" s="88"/>
      <c r="S30" s="89"/>
      <c r="T30" s="89">
        <v>0</v>
      </c>
      <c r="U30" s="89">
        <v>4</v>
      </c>
      <c r="V30" s="89">
        <f t="shared" si="11"/>
        <v>4</v>
      </c>
      <c r="W30" s="89">
        <v>0</v>
      </c>
      <c r="X30" s="89">
        <f t="shared" si="12"/>
        <v>4</v>
      </c>
      <c r="Y30" s="34"/>
    </row>
    <row r="31" spans="1:25" x14ac:dyDescent="0.25">
      <c r="A31" s="104" t="s">
        <v>14</v>
      </c>
      <c r="B31" s="105" t="s">
        <v>183</v>
      </c>
      <c r="C31" s="106" t="s">
        <v>15</v>
      </c>
      <c r="D31" s="107" t="s">
        <v>15</v>
      </c>
      <c r="E31" s="108" t="s">
        <v>184</v>
      </c>
      <c r="F31" s="95">
        <v>0</v>
      </c>
      <c r="G31" s="109"/>
      <c r="H31" s="86"/>
      <c r="I31" s="87"/>
      <c r="J31" s="87"/>
      <c r="K31" s="87"/>
      <c r="L31" s="87"/>
      <c r="M31" s="87"/>
      <c r="N31" s="87"/>
      <c r="O31" s="88"/>
      <c r="P31" s="88"/>
      <c r="Q31" s="88"/>
      <c r="R31" s="88"/>
      <c r="S31" s="89"/>
      <c r="T31" s="98">
        <v>0</v>
      </c>
      <c r="U31" s="98">
        <f t="shared" ref="U31:W31" si="18">+U32</f>
        <v>7</v>
      </c>
      <c r="V31" s="98">
        <f t="shared" si="11"/>
        <v>7</v>
      </c>
      <c r="W31" s="98">
        <f t="shared" si="18"/>
        <v>0</v>
      </c>
      <c r="X31" s="98">
        <f t="shared" si="12"/>
        <v>7</v>
      </c>
      <c r="Y31" s="34"/>
    </row>
    <row r="32" spans="1:25" x14ac:dyDescent="0.25">
      <c r="A32" s="99"/>
      <c r="B32" s="100"/>
      <c r="C32" s="101">
        <v>3113</v>
      </c>
      <c r="D32" s="24">
        <v>5321</v>
      </c>
      <c r="E32" s="112" t="s">
        <v>167</v>
      </c>
      <c r="F32" s="109">
        <v>0</v>
      </c>
      <c r="G32" s="109"/>
      <c r="H32" s="86"/>
      <c r="I32" s="87"/>
      <c r="J32" s="87"/>
      <c r="K32" s="87"/>
      <c r="L32" s="87"/>
      <c r="M32" s="87"/>
      <c r="N32" s="87"/>
      <c r="O32" s="88"/>
      <c r="P32" s="88"/>
      <c r="Q32" s="88"/>
      <c r="R32" s="88"/>
      <c r="S32" s="89"/>
      <c r="T32" s="89">
        <v>0</v>
      </c>
      <c r="U32" s="89">
        <v>7</v>
      </c>
      <c r="V32" s="89">
        <f t="shared" si="11"/>
        <v>7</v>
      </c>
      <c r="W32" s="89">
        <v>0</v>
      </c>
      <c r="X32" s="89">
        <f t="shared" si="12"/>
        <v>7</v>
      </c>
      <c r="Y32" s="34"/>
    </row>
    <row r="33" spans="1:25" ht="22.5" x14ac:dyDescent="0.25">
      <c r="A33" s="104" t="s">
        <v>14</v>
      </c>
      <c r="B33" s="105" t="s">
        <v>185</v>
      </c>
      <c r="C33" s="106" t="s">
        <v>15</v>
      </c>
      <c r="D33" s="107" t="s">
        <v>15</v>
      </c>
      <c r="E33" s="108" t="s">
        <v>186</v>
      </c>
      <c r="F33" s="95">
        <v>0</v>
      </c>
      <c r="G33" s="109"/>
      <c r="H33" s="86"/>
      <c r="I33" s="87"/>
      <c r="J33" s="87"/>
      <c r="K33" s="87"/>
      <c r="L33" s="87"/>
      <c r="M33" s="87"/>
      <c r="N33" s="87"/>
      <c r="O33" s="88"/>
      <c r="P33" s="88"/>
      <c r="Q33" s="88"/>
      <c r="R33" s="88"/>
      <c r="S33" s="89"/>
      <c r="T33" s="98">
        <v>0</v>
      </c>
      <c r="U33" s="98">
        <f t="shared" ref="U33:W33" si="19">+U34</f>
        <v>2.8</v>
      </c>
      <c r="V33" s="98">
        <f t="shared" si="11"/>
        <v>2.8</v>
      </c>
      <c r="W33" s="98">
        <f t="shared" si="19"/>
        <v>0</v>
      </c>
      <c r="X33" s="98">
        <f t="shared" si="12"/>
        <v>2.8</v>
      </c>
      <c r="Y33" s="34"/>
    </row>
    <row r="34" spans="1:25" x14ac:dyDescent="0.25">
      <c r="A34" s="99"/>
      <c r="B34" s="100"/>
      <c r="C34" s="101">
        <v>3113</v>
      </c>
      <c r="D34" s="24">
        <v>5321</v>
      </c>
      <c r="E34" s="112" t="s">
        <v>167</v>
      </c>
      <c r="F34" s="109">
        <v>0</v>
      </c>
      <c r="G34" s="109"/>
      <c r="H34" s="86"/>
      <c r="I34" s="87"/>
      <c r="J34" s="87"/>
      <c r="K34" s="87"/>
      <c r="L34" s="87"/>
      <c r="M34" s="87"/>
      <c r="N34" s="87"/>
      <c r="O34" s="88"/>
      <c r="P34" s="88"/>
      <c r="Q34" s="88"/>
      <c r="R34" s="88"/>
      <c r="S34" s="89"/>
      <c r="T34" s="89">
        <v>0</v>
      </c>
      <c r="U34" s="89">
        <v>2.8</v>
      </c>
      <c r="V34" s="89">
        <f t="shared" si="11"/>
        <v>2.8</v>
      </c>
      <c r="W34" s="89">
        <v>0</v>
      </c>
      <c r="X34" s="89">
        <f t="shared" si="12"/>
        <v>2.8</v>
      </c>
      <c r="Y34" s="34"/>
    </row>
    <row r="35" spans="1:25" ht="22.5" x14ac:dyDescent="0.25">
      <c r="A35" s="104" t="s">
        <v>14</v>
      </c>
      <c r="B35" s="105" t="s">
        <v>187</v>
      </c>
      <c r="C35" s="106" t="s">
        <v>15</v>
      </c>
      <c r="D35" s="107" t="s">
        <v>15</v>
      </c>
      <c r="E35" s="108" t="s">
        <v>188</v>
      </c>
      <c r="F35" s="95">
        <v>0</v>
      </c>
      <c r="G35" s="109"/>
      <c r="H35" s="86"/>
      <c r="I35" s="87"/>
      <c r="J35" s="87"/>
      <c r="K35" s="87"/>
      <c r="L35" s="87"/>
      <c r="M35" s="87"/>
      <c r="N35" s="87"/>
      <c r="O35" s="88"/>
      <c r="P35" s="88"/>
      <c r="Q35" s="88"/>
      <c r="R35" s="88"/>
      <c r="S35" s="89"/>
      <c r="T35" s="98">
        <v>0</v>
      </c>
      <c r="U35" s="98">
        <f t="shared" ref="U35:W35" si="20">+U36</f>
        <v>4.5999999999999996</v>
      </c>
      <c r="V35" s="98">
        <f t="shared" si="11"/>
        <v>4.5999999999999996</v>
      </c>
      <c r="W35" s="98">
        <f t="shared" si="20"/>
        <v>0</v>
      </c>
      <c r="X35" s="98">
        <f t="shared" si="12"/>
        <v>4.5999999999999996</v>
      </c>
      <c r="Y35" s="34"/>
    </row>
    <row r="36" spans="1:25" x14ac:dyDescent="0.25">
      <c r="A36" s="99"/>
      <c r="B36" s="100"/>
      <c r="C36" s="101">
        <v>3113</v>
      </c>
      <c r="D36" s="24">
        <v>5321</v>
      </c>
      <c r="E36" s="112" t="s">
        <v>167</v>
      </c>
      <c r="F36" s="109">
        <v>0</v>
      </c>
      <c r="G36" s="109"/>
      <c r="H36" s="86"/>
      <c r="I36" s="87"/>
      <c r="J36" s="87"/>
      <c r="K36" s="87"/>
      <c r="L36" s="87"/>
      <c r="M36" s="87"/>
      <c r="N36" s="87"/>
      <c r="O36" s="88"/>
      <c r="P36" s="88"/>
      <c r="Q36" s="88"/>
      <c r="R36" s="88"/>
      <c r="S36" s="89"/>
      <c r="T36" s="89">
        <v>0</v>
      </c>
      <c r="U36" s="89">
        <v>4.5999999999999996</v>
      </c>
      <c r="V36" s="89">
        <f t="shared" si="11"/>
        <v>4.5999999999999996</v>
      </c>
      <c r="W36" s="89">
        <v>0</v>
      </c>
      <c r="X36" s="89">
        <f t="shared" si="12"/>
        <v>4.5999999999999996</v>
      </c>
      <c r="Y36" s="34"/>
    </row>
    <row r="37" spans="1:25" ht="22.5" x14ac:dyDescent="0.25">
      <c r="A37" s="104" t="s">
        <v>14</v>
      </c>
      <c r="B37" s="105" t="s">
        <v>189</v>
      </c>
      <c r="C37" s="106" t="s">
        <v>15</v>
      </c>
      <c r="D37" s="107" t="s">
        <v>15</v>
      </c>
      <c r="E37" s="108" t="s">
        <v>190</v>
      </c>
      <c r="F37" s="95">
        <v>0</v>
      </c>
      <c r="G37" s="109"/>
      <c r="H37" s="86"/>
      <c r="I37" s="87"/>
      <c r="J37" s="87"/>
      <c r="K37" s="87"/>
      <c r="L37" s="87"/>
      <c r="M37" s="87"/>
      <c r="N37" s="87"/>
      <c r="O37" s="88"/>
      <c r="P37" s="88"/>
      <c r="Q37" s="88"/>
      <c r="R37" s="88"/>
      <c r="S37" s="89"/>
      <c r="T37" s="98">
        <v>0</v>
      </c>
      <c r="U37" s="98">
        <f t="shared" ref="U37:W37" si="21">+U38</f>
        <v>4</v>
      </c>
      <c r="V37" s="98">
        <f t="shared" si="11"/>
        <v>4</v>
      </c>
      <c r="W37" s="98">
        <f t="shared" si="21"/>
        <v>0</v>
      </c>
      <c r="X37" s="98">
        <f t="shared" si="12"/>
        <v>4</v>
      </c>
      <c r="Y37" s="34"/>
    </row>
    <row r="38" spans="1:25" x14ac:dyDescent="0.25">
      <c r="A38" s="99"/>
      <c r="B38" s="100"/>
      <c r="C38" s="101">
        <v>3113</v>
      </c>
      <c r="D38" s="24">
        <v>5321</v>
      </c>
      <c r="E38" s="112" t="s">
        <v>167</v>
      </c>
      <c r="F38" s="109">
        <v>0</v>
      </c>
      <c r="G38" s="109"/>
      <c r="H38" s="86"/>
      <c r="I38" s="87"/>
      <c r="J38" s="87"/>
      <c r="K38" s="87"/>
      <c r="L38" s="87"/>
      <c r="M38" s="87"/>
      <c r="N38" s="87"/>
      <c r="O38" s="88"/>
      <c r="P38" s="88"/>
      <c r="Q38" s="88"/>
      <c r="R38" s="88"/>
      <c r="S38" s="89"/>
      <c r="T38" s="89">
        <v>0</v>
      </c>
      <c r="U38" s="89">
        <v>4</v>
      </c>
      <c r="V38" s="89">
        <f t="shared" si="11"/>
        <v>4</v>
      </c>
      <c r="W38" s="89">
        <v>0</v>
      </c>
      <c r="X38" s="89">
        <f t="shared" si="12"/>
        <v>4</v>
      </c>
      <c r="Y38" s="34"/>
    </row>
    <row r="39" spans="1:25" ht="22.5" x14ac:dyDescent="0.25">
      <c r="A39" s="104" t="s">
        <v>14</v>
      </c>
      <c r="B39" s="105" t="s">
        <v>191</v>
      </c>
      <c r="C39" s="106" t="s">
        <v>15</v>
      </c>
      <c r="D39" s="107" t="s">
        <v>15</v>
      </c>
      <c r="E39" s="108" t="s">
        <v>192</v>
      </c>
      <c r="F39" s="95">
        <v>0</v>
      </c>
      <c r="G39" s="109"/>
      <c r="H39" s="86"/>
      <c r="I39" s="87"/>
      <c r="J39" s="87"/>
      <c r="K39" s="87"/>
      <c r="L39" s="87"/>
      <c r="M39" s="87"/>
      <c r="N39" s="87"/>
      <c r="O39" s="88"/>
      <c r="P39" s="88"/>
      <c r="Q39" s="88"/>
      <c r="R39" s="88"/>
      <c r="S39" s="89"/>
      <c r="T39" s="98">
        <v>0</v>
      </c>
      <c r="U39" s="98">
        <f t="shared" ref="U39:W39" si="22">+U40</f>
        <v>5.5</v>
      </c>
      <c r="V39" s="98">
        <f t="shared" si="11"/>
        <v>5.5</v>
      </c>
      <c r="W39" s="98">
        <f t="shared" si="22"/>
        <v>0</v>
      </c>
      <c r="X39" s="98">
        <f t="shared" si="12"/>
        <v>5.5</v>
      </c>
      <c r="Y39" s="34"/>
    </row>
    <row r="40" spans="1:25" x14ac:dyDescent="0.25">
      <c r="A40" s="99"/>
      <c r="B40" s="100"/>
      <c r="C40" s="101">
        <v>3113</v>
      </c>
      <c r="D40" s="24">
        <v>5321</v>
      </c>
      <c r="E40" s="112" t="s">
        <v>167</v>
      </c>
      <c r="F40" s="109">
        <v>0</v>
      </c>
      <c r="G40" s="109"/>
      <c r="H40" s="86"/>
      <c r="I40" s="87"/>
      <c r="J40" s="87"/>
      <c r="K40" s="87"/>
      <c r="L40" s="87"/>
      <c r="M40" s="87"/>
      <c r="N40" s="87"/>
      <c r="O40" s="88"/>
      <c r="P40" s="88"/>
      <c r="Q40" s="88"/>
      <c r="R40" s="88"/>
      <c r="S40" s="89"/>
      <c r="T40" s="89">
        <v>0</v>
      </c>
      <c r="U40" s="89">
        <v>5.5</v>
      </c>
      <c r="V40" s="89">
        <f t="shared" si="11"/>
        <v>5.5</v>
      </c>
      <c r="W40" s="89">
        <v>0</v>
      </c>
      <c r="X40" s="89">
        <f t="shared" si="12"/>
        <v>5.5</v>
      </c>
      <c r="Y40" s="34"/>
    </row>
    <row r="41" spans="1:25" ht="22.5" x14ac:dyDescent="0.25">
      <c r="A41" s="104" t="s">
        <v>14</v>
      </c>
      <c r="B41" s="105" t="s">
        <v>193</v>
      </c>
      <c r="C41" s="106" t="s">
        <v>15</v>
      </c>
      <c r="D41" s="107" t="s">
        <v>15</v>
      </c>
      <c r="E41" s="108" t="s">
        <v>194</v>
      </c>
      <c r="F41" s="95">
        <v>0</v>
      </c>
      <c r="G41" s="109"/>
      <c r="H41" s="86"/>
      <c r="I41" s="87"/>
      <c r="J41" s="87"/>
      <c r="K41" s="87"/>
      <c r="L41" s="87"/>
      <c r="M41" s="87"/>
      <c r="N41" s="87"/>
      <c r="O41" s="88"/>
      <c r="P41" s="88"/>
      <c r="Q41" s="88"/>
      <c r="R41" s="88"/>
      <c r="S41" s="89"/>
      <c r="T41" s="98">
        <v>0</v>
      </c>
      <c r="U41" s="98">
        <f t="shared" ref="U41:W41" si="23">+U42</f>
        <v>4</v>
      </c>
      <c r="V41" s="98">
        <f t="shared" si="11"/>
        <v>4</v>
      </c>
      <c r="W41" s="98">
        <f t="shared" si="23"/>
        <v>0</v>
      </c>
      <c r="X41" s="98">
        <f t="shared" si="12"/>
        <v>4</v>
      </c>
      <c r="Y41" s="34"/>
    </row>
    <row r="42" spans="1:25" x14ac:dyDescent="0.25">
      <c r="A42" s="99"/>
      <c r="B42" s="100"/>
      <c r="C42" s="101">
        <v>3113</v>
      </c>
      <c r="D42" s="24">
        <v>5321</v>
      </c>
      <c r="E42" s="112" t="s">
        <v>167</v>
      </c>
      <c r="F42" s="109">
        <v>0</v>
      </c>
      <c r="G42" s="109"/>
      <c r="H42" s="86"/>
      <c r="I42" s="87"/>
      <c r="J42" s="87"/>
      <c r="K42" s="87"/>
      <c r="L42" s="87"/>
      <c r="M42" s="87"/>
      <c r="N42" s="87"/>
      <c r="O42" s="88"/>
      <c r="P42" s="88"/>
      <c r="Q42" s="88"/>
      <c r="R42" s="88"/>
      <c r="S42" s="89"/>
      <c r="T42" s="89">
        <v>0</v>
      </c>
      <c r="U42" s="89">
        <v>4</v>
      </c>
      <c r="V42" s="89">
        <f t="shared" si="11"/>
        <v>4</v>
      </c>
      <c r="W42" s="89">
        <v>0</v>
      </c>
      <c r="X42" s="89">
        <f t="shared" si="12"/>
        <v>4</v>
      </c>
      <c r="Y42" s="34"/>
    </row>
    <row r="43" spans="1:25" ht="22.5" x14ac:dyDescent="0.25">
      <c r="A43" s="104" t="s">
        <v>14</v>
      </c>
      <c r="B43" s="105" t="s">
        <v>195</v>
      </c>
      <c r="C43" s="106" t="s">
        <v>15</v>
      </c>
      <c r="D43" s="107" t="s">
        <v>15</v>
      </c>
      <c r="E43" s="108" t="s">
        <v>196</v>
      </c>
      <c r="F43" s="95">
        <v>0</v>
      </c>
      <c r="G43" s="109"/>
      <c r="H43" s="86"/>
      <c r="I43" s="87"/>
      <c r="J43" s="87"/>
      <c r="K43" s="87"/>
      <c r="L43" s="87"/>
      <c r="M43" s="87"/>
      <c r="N43" s="87"/>
      <c r="O43" s="88"/>
      <c r="P43" s="88"/>
      <c r="Q43" s="88"/>
      <c r="R43" s="88"/>
      <c r="S43" s="89"/>
      <c r="T43" s="98">
        <v>0</v>
      </c>
      <c r="U43" s="98">
        <f t="shared" ref="U43:W43" si="24">+U44</f>
        <v>3.5</v>
      </c>
      <c r="V43" s="98">
        <f t="shared" si="11"/>
        <v>3.5</v>
      </c>
      <c r="W43" s="98">
        <f t="shared" si="24"/>
        <v>0</v>
      </c>
      <c r="X43" s="98">
        <f t="shared" si="12"/>
        <v>3.5</v>
      </c>
      <c r="Y43" s="34"/>
    </row>
    <row r="44" spans="1:25" x14ac:dyDescent="0.25">
      <c r="A44" s="99"/>
      <c r="B44" s="100"/>
      <c r="C44" s="101">
        <v>3113</v>
      </c>
      <c r="D44" s="24">
        <v>5321</v>
      </c>
      <c r="E44" s="112" t="s">
        <v>167</v>
      </c>
      <c r="F44" s="109">
        <v>0</v>
      </c>
      <c r="G44" s="109"/>
      <c r="H44" s="86"/>
      <c r="I44" s="87"/>
      <c r="J44" s="87"/>
      <c r="K44" s="87"/>
      <c r="L44" s="87"/>
      <c r="M44" s="87"/>
      <c r="N44" s="87"/>
      <c r="O44" s="88"/>
      <c r="P44" s="88"/>
      <c r="Q44" s="88"/>
      <c r="R44" s="88"/>
      <c r="S44" s="89"/>
      <c r="T44" s="89">
        <v>0</v>
      </c>
      <c r="U44" s="89">
        <v>3.5</v>
      </c>
      <c r="V44" s="89">
        <f t="shared" si="11"/>
        <v>3.5</v>
      </c>
      <c r="W44" s="89">
        <v>0</v>
      </c>
      <c r="X44" s="89">
        <f t="shared" si="12"/>
        <v>3.5</v>
      </c>
      <c r="Y44" s="34"/>
    </row>
    <row r="45" spans="1:25" ht="22.5" x14ac:dyDescent="0.25">
      <c r="A45" s="104" t="s">
        <v>14</v>
      </c>
      <c r="B45" s="105" t="s">
        <v>197</v>
      </c>
      <c r="C45" s="106" t="s">
        <v>15</v>
      </c>
      <c r="D45" s="107" t="s">
        <v>15</v>
      </c>
      <c r="E45" s="108" t="s">
        <v>198</v>
      </c>
      <c r="F45" s="95">
        <v>0</v>
      </c>
      <c r="G45" s="109"/>
      <c r="H45" s="86"/>
      <c r="I45" s="87"/>
      <c r="J45" s="87"/>
      <c r="K45" s="87"/>
      <c r="L45" s="87"/>
      <c r="M45" s="87"/>
      <c r="N45" s="87"/>
      <c r="O45" s="88"/>
      <c r="P45" s="88"/>
      <c r="Q45" s="88"/>
      <c r="R45" s="88"/>
      <c r="S45" s="89"/>
      <c r="T45" s="98">
        <v>0</v>
      </c>
      <c r="U45" s="98">
        <f t="shared" ref="U45:W45" si="25">+U46</f>
        <v>4.8</v>
      </c>
      <c r="V45" s="98">
        <f t="shared" si="11"/>
        <v>4.8</v>
      </c>
      <c r="W45" s="98">
        <f t="shared" si="25"/>
        <v>0</v>
      </c>
      <c r="X45" s="98">
        <f t="shared" si="12"/>
        <v>4.8</v>
      </c>
      <c r="Y45" s="34"/>
    </row>
    <row r="46" spans="1:25" x14ac:dyDescent="0.25">
      <c r="A46" s="99"/>
      <c r="B46" s="100"/>
      <c r="C46" s="101">
        <v>3113</v>
      </c>
      <c r="D46" s="24">
        <v>5321</v>
      </c>
      <c r="E46" s="112" t="s">
        <v>167</v>
      </c>
      <c r="F46" s="109">
        <v>0</v>
      </c>
      <c r="G46" s="109"/>
      <c r="H46" s="86"/>
      <c r="I46" s="87"/>
      <c r="J46" s="87"/>
      <c r="K46" s="87"/>
      <c r="L46" s="87"/>
      <c r="M46" s="87"/>
      <c r="N46" s="87"/>
      <c r="O46" s="88"/>
      <c r="P46" s="88"/>
      <c r="Q46" s="88"/>
      <c r="R46" s="88"/>
      <c r="S46" s="89"/>
      <c r="T46" s="89">
        <v>0</v>
      </c>
      <c r="U46" s="89">
        <v>4.8</v>
      </c>
      <c r="V46" s="89">
        <f t="shared" si="11"/>
        <v>4.8</v>
      </c>
      <c r="W46" s="89">
        <v>0</v>
      </c>
      <c r="X46" s="89">
        <f t="shared" si="12"/>
        <v>4.8</v>
      </c>
      <c r="Y46" s="34"/>
    </row>
    <row r="47" spans="1:25" x14ac:dyDescent="0.25">
      <c r="A47" s="104" t="s">
        <v>14</v>
      </c>
      <c r="B47" s="105" t="s">
        <v>199</v>
      </c>
      <c r="C47" s="106" t="s">
        <v>15</v>
      </c>
      <c r="D47" s="107" t="s">
        <v>15</v>
      </c>
      <c r="E47" s="108" t="s">
        <v>200</v>
      </c>
      <c r="F47" s="95">
        <v>0</v>
      </c>
      <c r="G47" s="109"/>
      <c r="H47" s="86"/>
      <c r="I47" s="87"/>
      <c r="J47" s="87"/>
      <c r="K47" s="87"/>
      <c r="L47" s="87"/>
      <c r="M47" s="87"/>
      <c r="N47" s="87"/>
      <c r="O47" s="88"/>
      <c r="P47" s="88"/>
      <c r="Q47" s="88"/>
      <c r="R47" s="88"/>
      <c r="S47" s="89"/>
      <c r="T47" s="98">
        <v>0</v>
      </c>
      <c r="U47" s="98">
        <f t="shared" ref="U47:W47" si="26">+U48</f>
        <v>4</v>
      </c>
      <c r="V47" s="98">
        <f t="shared" si="11"/>
        <v>4</v>
      </c>
      <c r="W47" s="98">
        <f t="shared" si="26"/>
        <v>0</v>
      </c>
      <c r="X47" s="98">
        <f t="shared" si="12"/>
        <v>4</v>
      </c>
      <c r="Y47" s="34"/>
    </row>
    <row r="48" spans="1:25" x14ac:dyDescent="0.25">
      <c r="A48" s="99"/>
      <c r="B48" s="100"/>
      <c r="C48" s="101">
        <v>3113</v>
      </c>
      <c r="D48" s="24">
        <v>5321</v>
      </c>
      <c r="E48" s="112" t="s">
        <v>167</v>
      </c>
      <c r="F48" s="109">
        <v>0</v>
      </c>
      <c r="G48" s="109"/>
      <c r="H48" s="86"/>
      <c r="I48" s="87"/>
      <c r="J48" s="87"/>
      <c r="K48" s="87"/>
      <c r="L48" s="87"/>
      <c r="M48" s="87"/>
      <c r="N48" s="87"/>
      <c r="O48" s="88"/>
      <c r="P48" s="88"/>
      <c r="Q48" s="88"/>
      <c r="R48" s="88"/>
      <c r="S48" s="89"/>
      <c r="T48" s="89">
        <v>0</v>
      </c>
      <c r="U48" s="89">
        <v>4</v>
      </c>
      <c r="V48" s="89">
        <f t="shared" si="11"/>
        <v>4</v>
      </c>
      <c r="W48" s="89">
        <v>0</v>
      </c>
      <c r="X48" s="89">
        <f t="shared" si="12"/>
        <v>4</v>
      </c>
      <c r="Y48" s="34"/>
    </row>
    <row r="49" spans="1:25" ht="22.5" x14ac:dyDescent="0.25">
      <c r="A49" s="104" t="s">
        <v>14</v>
      </c>
      <c r="B49" s="105" t="s">
        <v>201</v>
      </c>
      <c r="C49" s="106" t="s">
        <v>15</v>
      </c>
      <c r="D49" s="107" t="s">
        <v>15</v>
      </c>
      <c r="E49" s="108" t="s">
        <v>202</v>
      </c>
      <c r="F49" s="95">
        <v>0</v>
      </c>
      <c r="G49" s="109"/>
      <c r="H49" s="86"/>
      <c r="I49" s="87"/>
      <c r="J49" s="87"/>
      <c r="K49" s="87"/>
      <c r="L49" s="87"/>
      <c r="M49" s="87"/>
      <c r="N49" s="87"/>
      <c r="O49" s="88"/>
      <c r="P49" s="88"/>
      <c r="Q49" s="88"/>
      <c r="R49" s="88"/>
      <c r="S49" s="89"/>
      <c r="T49" s="98">
        <v>0</v>
      </c>
      <c r="U49" s="98">
        <f t="shared" ref="U49:W49" si="27">+U50</f>
        <v>7</v>
      </c>
      <c r="V49" s="98">
        <f t="shared" si="11"/>
        <v>7</v>
      </c>
      <c r="W49" s="98">
        <f t="shared" si="27"/>
        <v>0</v>
      </c>
      <c r="X49" s="98">
        <f t="shared" si="12"/>
        <v>7</v>
      </c>
      <c r="Y49" s="34"/>
    </row>
    <row r="50" spans="1:25" x14ac:dyDescent="0.25">
      <c r="A50" s="99"/>
      <c r="B50" s="100"/>
      <c r="C50" s="101">
        <v>3113</v>
      </c>
      <c r="D50" s="24">
        <v>5321</v>
      </c>
      <c r="E50" s="112" t="s">
        <v>167</v>
      </c>
      <c r="F50" s="109">
        <v>0</v>
      </c>
      <c r="G50" s="109"/>
      <c r="H50" s="86"/>
      <c r="I50" s="87"/>
      <c r="J50" s="87"/>
      <c r="K50" s="87"/>
      <c r="L50" s="87"/>
      <c r="M50" s="87"/>
      <c r="N50" s="87"/>
      <c r="O50" s="88"/>
      <c r="P50" s="88"/>
      <c r="Q50" s="88"/>
      <c r="R50" s="88"/>
      <c r="S50" s="89"/>
      <c r="T50" s="89">
        <v>0</v>
      </c>
      <c r="U50" s="89">
        <v>7</v>
      </c>
      <c r="V50" s="89">
        <f t="shared" si="11"/>
        <v>7</v>
      </c>
      <c r="W50" s="89">
        <v>0</v>
      </c>
      <c r="X50" s="89">
        <f t="shared" si="12"/>
        <v>7</v>
      </c>
      <c r="Y50" s="34"/>
    </row>
    <row r="51" spans="1:25" ht="22.5" x14ac:dyDescent="0.25">
      <c r="A51" s="104" t="s">
        <v>14</v>
      </c>
      <c r="B51" s="105" t="s">
        <v>203</v>
      </c>
      <c r="C51" s="106" t="s">
        <v>15</v>
      </c>
      <c r="D51" s="107" t="s">
        <v>15</v>
      </c>
      <c r="E51" s="108" t="s">
        <v>204</v>
      </c>
      <c r="F51" s="95">
        <v>0</v>
      </c>
      <c r="G51" s="109"/>
      <c r="H51" s="86"/>
      <c r="I51" s="87"/>
      <c r="J51" s="87"/>
      <c r="K51" s="87"/>
      <c r="L51" s="87"/>
      <c r="M51" s="87"/>
      <c r="N51" s="87"/>
      <c r="O51" s="88"/>
      <c r="P51" s="88"/>
      <c r="Q51" s="88"/>
      <c r="R51" s="88"/>
      <c r="S51" s="89"/>
      <c r="T51" s="98">
        <v>0</v>
      </c>
      <c r="U51" s="98">
        <f t="shared" ref="U51:W51" si="28">+U52</f>
        <v>5</v>
      </c>
      <c r="V51" s="98">
        <f t="shared" si="11"/>
        <v>5</v>
      </c>
      <c r="W51" s="98">
        <f t="shared" si="28"/>
        <v>0</v>
      </c>
      <c r="X51" s="98">
        <f t="shared" si="12"/>
        <v>5</v>
      </c>
      <c r="Y51" s="34"/>
    </row>
    <row r="52" spans="1:25" x14ac:dyDescent="0.25">
      <c r="A52" s="99"/>
      <c r="B52" s="100"/>
      <c r="C52" s="101">
        <v>3113</v>
      </c>
      <c r="D52" s="24">
        <v>5321</v>
      </c>
      <c r="E52" s="112" t="s">
        <v>167</v>
      </c>
      <c r="F52" s="109">
        <v>0</v>
      </c>
      <c r="G52" s="109"/>
      <c r="H52" s="86"/>
      <c r="I52" s="87"/>
      <c r="J52" s="87"/>
      <c r="K52" s="87"/>
      <c r="L52" s="87"/>
      <c r="M52" s="87"/>
      <c r="N52" s="87"/>
      <c r="O52" s="88"/>
      <c r="P52" s="88"/>
      <c r="Q52" s="88"/>
      <c r="R52" s="88"/>
      <c r="S52" s="89"/>
      <c r="T52" s="89">
        <v>0</v>
      </c>
      <c r="U52" s="89">
        <v>5</v>
      </c>
      <c r="V52" s="89">
        <f t="shared" si="11"/>
        <v>5</v>
      </c>
      <c r="W52" s="89">
        <v>0</v>
      </c>
      <c r="X52" s="89">
        <f t="shared" si="12"/>
        <v>5</v>
      </c>
      <c r="Y52" s="34"/>
    </row>
    <row r="53" spans="1:25" ht="22.5" x14ac:dyDescent="0.25">
      <c r="A53" s="104" t="s">
        <v>14</v>
      </c>
      <c r="B53" s="105" t="s">
        <v>205</v>
      </c>
      <c r="C53" s="106" t="s">
        <v>15</v>
      </c>
      <c r="D53" s="107" t="s">
        <v>15</v>
      </c>
      <c r="E53" s="108" t="s">
        <v>206</v>
      </c>
      <c r="F53" s="95">
        <v>0</v>
      </c>
      <c r="G53" s="109"/>
      <c r="H53" s="86"/>
      <c r="I53" s="87"/>
      <c r="J53" s="87"/>
      <c r="K53" s="87"/>
      <c r="L53" s="87"/>
      <c r="M53" s="87"/>
      <c r="N53" s="87"/>
      <c r="O53" s="88"/>
      <c r="P53" s="88"/>
      <c r="Q53" s="88"/>
      <c r="R53" s="88"/>
      <c r="S53" s="89"/>
      <c r="T53" s="98">
        <v>0</v>
      </c>
      <c r="U53" s="98">
        <f t="shared" ref="U53:W53" si="29">+U54</f>
        <v>3</v>
      </c>
      <c r="V53" s="98">
        <f t="shared" si="11"/>
        <v>3</v>
      </c>
      <c r="W53" s="98">
        <f t="shared" si="29"/>
        <v>0</v>
      </c>
      <c r="X53" s="98">
        <f t="shared" si="12"/>
        <v>3</v>
      </c>
      <c r="Y53" s="34"/>
    </row>
    <row r="54" spans="1:25" x14ac:dyDescent="0.25">
      <c r="A54" s="99"/>
      <c r="B54" s="100"/>
      <c r="C54" s="101">
        <v>3123</v>
      </c>
      <c r="D54" s="110">
        <v>5331</v>
      </c>
      <c r="E54" s="111" t="s">
        <v>168</v>
      </c>
      <c r="F54" s="109">
        <v>0</v>
      </c>
      <c r="G54" s="109"/>
      <c r="H54" s="86"/>
      <c r="I54" s="87"/>
      <c r="J54" s="87"/>
      <c r="K54" s="87"/>
      <c r="L54" s="87"/>
      <c r="M54" s="87"/>
      <c r="N54" s="87"/>
      <c r="O54" s="88"/>
      <c r="P54" s="88"/>
      <c r="Q54" s="88"/>
      <c r="R54" s="88"/>
      <c r="S54" s="89"/>
      <c r="T54" s="89">
        <v>0</v>
      </c>
      <c r="U54" s="89">
        <v>3</v>
      </c>
      <c r="V54" s="89">
        <f t="shared" si="11"/>
        <v>3</v>
      </c>
      <c r="W54" s="89">
        <v>0</v>
      </c>
      <c r="X54" s="89">
        <f t="shared" si="12"/>
        <v>3</v>
      </c>
      <c r="Y54" s="34"/>
    </row>
    <row r="55" spans="1:25" ht="22.5" x14ac:dyDescent="0.25">
      <c r="A55" s="104" t="s">
        <v>14</v>
      </c>
      <c r="B55" s="105" t="s">
        <v>207</v>
      </c>
      <c r="C55" s="106" t="s">
        <v>15</v>
      </c>
      <c r="D55" s="107" t="s">
        <v>15</v>
      </c>
      <c r="E55" s="108" t="s">
        <v>208</v>
      </c>
      <c r="F55" s="95">
        <v>0</v>
      </c>
      <c r="G55" s="109"/>
      <c r="H55" s="86"/>
      <c r="I55" s="87"/>
      <c r="J55" s="87"/>
      <c r="K55" s="87"/>
      <c r="L55" s="87"/>
      <c r="M55" s="87"/>
      <c r="N55" s="87"/>
      <c r="O55" s="88"/>
      <c r="P55" s="88"/>
      <c r="Q55" s="88"/>
      <c r="R55" s="88"/>
      <c r="S55" s="89"/>
      <c r="T55" s="98">
        <v>0</v>
      </c>
      <c r="U55" s="98">
        <f t="shared" ref="U55:W55" si="30">+U56</f>
        <v>10</v>
      </c>
      <c r="V55" s="98">
        <f t="shared" si="11"/>
        <v>10</v>
      </c>
      <c r="W55" s="98">
        <f t="shared" si="30"/>
        <v>0</v>
      </c>
      <c r="X55" s="98">
        <f t="shared" si="12"/>
        <v>10</v>
      </c>
      <c r="Y55" s="34"/>
    </row>
    <row r="56" spans="1:25" x14ac:dyDescent="0.25">
      <c r="A56" s="99"/>
      <c r="B56" s="100"/>
      <c r="C56" s="101">
        <v>3113</v>
      </c>
      <c r="D56" s="24">
        <v>5321</v>
      </c>
      <c r="E56" s="112" t="s">
        <v>167</v>
      </c>
      <c r="F56" s="109">
        <v>0</v>
      </c>
      <c r="G56" s="109"/>
      <c r="H56" s="86"/>
      <c r="I56" s="87"/>
      <c r="J56" s="87"/>
      <c r="K56" s="87"/>
      <c r="L56" s="87"/>
      <c r="M56" s="87"/>
      <c r="N56" s="87"/>
      <c r="O56" s="88"/>
      <c r="P56" s="88"/>
      <c r="Q56" s="88"/>
      <c r="R56" s="88"/>
      <c r="S56" s="89"/>
      <c r="T56" s="89">
        <v>0</v>
      </c>
      <c r="U56" s="89">
        <v>10</v>
      </c>
      <c r="V56" s="89">
        <f t="shared" si="11"/>
        <v>10</v>
      </c>
      <c r="W56" s="89">
        <v>0</v>
      </c>
      <c r="X56" s="89">
        <f t="shared" si="12"/>
        <v>10</v>
      </c>
      <c r="Y56" s="34"/>
    </row>
    <row r="57" spans="1:25" ht="22.5" x14ac:dyDescent="0.25">
      <c r="A57" s="104" t="s">
        <v>14</v>
      </c>
      <c r="B57" s="105" t="s">
        <v>209</v>
      </c>
      <c r="C57" s="106" t="s">
        <v>15</v>
      </c>
      <c r="D57" s="107" t="s">
        <v>15</v>
      </c>
      <c r="E57" s="108" t="s">
        <v>210</v>
      </c>
      <c r="F57" s="95">
        <v>0</v>
      </c>
      <c r="G57" s="109"/>
      <c r="H57" s="86"/>
      <c r="I57" s="87"/>
      <c r="J57" s="87"/>
      <c r="K57" s="87"/>
      <c r="L57" s="87"/>
      <c r="M57" s="87"/>
      <c r="N57" s="87"/>
      <c r="O57" s="88"/>
      <c r="P57" s="88"/>
      <c r="Q57" s="88"/>
      <c r="R57" s="88"/>
      <c r="S57" s="89"/>
      <c r="T57" s="98">
        <v>0</v>
      </c>
      <c r="U57" s="98">
        <f t="shared" ref="U57:W57" si="31">+U58</f>
        <v>4.7</v>
      </c>
      <c r="V57" s="98">
        <f t="shared" si="11"/>
        <v>4.7</v>
      </c>
      <c r="W57" s="98">
        <f t="shared" si="31"/>
        <v>0</v>
      </c>
      <c r="X57" s="98">
        <f t="shared" si="12"/>
        <v>4.7</v>
      </c>
      <c r="Y57" s="34"/>
    </row>
    <row r="58" spans="1:25" x14ac:dyDescent="0.25">
      <c r="A58" s="99"/>
      <c r="B58" s="100"/>
      <c r="C58" s="101">
        <v>3113</v>
      </c>
      <c r="D58" s="24">
        <v>5321</v>
      </c>
      <c r="E58" s="112" t="s">
        <v>167</v>
      </c>
      <c r="F58" s="109">
        <v>0</v>
      </c>
      <c r="G58" s="109"/>
      <c r="H58" s="86"/>
      <c r="I58" s="87"/>
      <c r="J58" s="87"/>
      <c r="K58" s="87"/>
      <c r="L58" s="87"/>
      <c r="M58" s="87"/>
      <c r="N58" s="87"/>
      <c r="O58" s="88"/>
      <c r="P58" s="88"/>
      <c r="Q58" s="88"/>
      <c r="R58" s="88"/>
      <c r="S58" s="89"/>
      <c r="T58" s="89">
        <v>0</v>
      </c>
      <c r="U58" s="89">
        <v>4.7</v>
      </c>
      <c r="V58" s="89">
        <f t="shared" si="11"/>
        <v>4.7</v>
      </c>
      <c r="W58" s="89">
        <v>0</v>
      </c>
      <c r="X58" s="89">
        <f t="shared" si="12"/>
        <v>4.7</v>
      </c>
      <c r="Y58" s="34"/>
    </row>
    <row r="59" spans="1:25" ht="22.5" x14ac:dyDescent="0.25">
      <c r="A59" s="104" t="s">
        <v>14</v>
      </c>
      <c r="B59" s="105" t="s">
        <v>211</v>
      </c>
      <c r="C59" s="106" t="s">
        <v>15</v>
      </c>
      <c r="D59" s="107" t="s">
        <v>15</v>
      </c>
      <c r="E59" s="108" t="s">
        <v>212</v>
      </c>
      <c r="F59" s="95">
        <v>0</v>
      </c>
      <c r="G59" s="109"/>
      <c r="H59" s="86"/>
      <c r="I59" s="87"/>
      <c r="J59" s="87"/>
      <c r="K59" s="87"/>
      <c r="L59" s="87"/>
      <c r="M59" s="87"/>
      <c r="N59" s="87"/>
      <c r="O59" s="88"/>
      <c r="P59" s="88"/>
      <c r="Q59" s="88"/>
      <c r="R59" s="88"/>
      <c r="S59" s="89"/>
      <c r="T59" s="98">
        <v>0</v>
      </c>
      <c r="U59" s="98">
        <f t="shared" ref="U59:W59" si="32">+U60</f>
        <v>7</v>
      </c>
      <c r="V59" s="98">
        <f t="shared" si="11"/>
        <v>7</v>
      </c>
      <c r="W59" s="98">
        <f t="shared" si="32"/>
        <v>0</v>
      </c>
      <c r="X59" s="98">
        <f t="shared" si="12"/>
        <v>7</v>
      </c>
      <c r="Y59" s="34"/>
    </row>
    <row r="60" spans="1:25" x14ac:dyDescent="0.25">
      <c r="A60" s="99"/>
      <c r="B60" s="100"/>
      <c r="C60" s="101">
        <v>3123</v>
      </c>
      <c r="D60" s="110">
        <v>5331</v>
      </c>
      <c r="E60" s="111" t="s">
        <v>168</v>
      </c>
      <c r="F60" s="109">
        <v>0</v>
      </c>
      <c r="G60" s="109"/>
      <c r="H60" s="86"/>
      <c r="I60" s="87"/>
      <c r="J60" s="87"/>
      <c r="K60" s="87"/>
      <c r="L60" s="87"/>
      <c r="M60" s="87"/>
      <c r="N60" s="87"/>
      <c r="O60" s="88"/>
      <c r="P60" s="88"/>
      <c r="Q60" s="88"/>
      <c r="R60" s="88"/>
      <c r="S60" s="89"/>
      <c r="T60" s="89">
        <v>0</v>
      </c>
      <c r="U60" s="89">
        <v>7</v>
      </c>
      <c r="V60" s="89">
        <f t="shared" si="11"/>
        <v>7</v>
      </c>
      <c r="W60" s="89">
        <v>0</v>
      </c>
      <c r="X60" s="89">
        <f t="shared" si="12"/>
        <v>7</v>
      </c>
      <c r="Y60" s="34"/>
    </row>
    <row r="61" spans="1:25" ht="22.5" x14ac:dyDescent="0.25">
      <c r="A61" s="104" t="s">
        <v>14</v>
      </c>
      <c r="B61" s="105" t="s">
        <v>213</v>
      </c>
      <c r="C61" s="106" t="s">
        <v>15</v>
      </c>
      <c r="D61" s="107" t="s">
        <v>15</v>
      </c>
      <c r="E61" s="108" t="s">
        <v>214</v>
      </c>
      <c r="F61" s="95">
        <v>0</v>
      </c>
      <c r="G61" s="109"/>
      <c r="H61" s="86"/>
      <c r="I61" s="87"/>
      <c r="J61" s="87"/>
      <c r="K61" s="87"/>
      <c r="L61" s="87"/>
      <c r="M61" s="87"/>
      <c r="N61" s="87"/>
      <c r="O61" s="88"/>
      <c r="P61" s="88"/>
      <c r="Q61" s="88"/>
      <c r="R61" s="88"/>
      <c r="S61" s="89"/>
      <c r="T61" s="98">
        <v>0</v>
      </c>
      <c r="U61" s="98">
        <f t="shared" ref="U61:W61" si="33">+U62</f>
        <v>6</v>
      </c>
      <c r="V61" s="98">
        <f t="shared" si="11"/>
        <v>6</v>
      </c>
      <c r="W61" s="98">
        <f t="shared" si="33"/>
        <v>0</v>
      </c>
      <c r="X61" s="98">
        <f t="shared" si="12"/>
        <v>6</v>
      </c>
      <c r="Y61" s="34"/>
    </row>
    <row r="62" spans="1:25" x14ac:dyDescent="0.25">
      <c r="A62" s="99"/>
      <c r="B62" s="100"/>
      <c r="C62" s="101">
        <v>3113</v>
      </c>
      <c r="D62" s="24">
        <v>5321</v>
      </c>
      <c r="E62" s="112" t="s">
        <v>167</v>
      </c>
      <c r="F62" s="109">
        <v>0</v>
      </c>
      <c r="G62" s="109"/>
      <c r="H62" s="86"/>
      <c r="I62" s="87"/>
      <c r="J62" s="87"/>
      <c r="K62" s="87"/>
      <c r="L62" s="87"/>
      <c r="M62" s="87"/>
      <c r="N62" s="87"/>
      <c r="O62" s="88"/>
      <c r="P62" s="88"/>
      <c r="Q62" s="88"/>
      <c r="R62" s="88"/>
      <c r="S62" s="89"/>
      <c r="T62" s="89">
        <v>0</v>
      </c>
      <c r="U62" s="89">
        <v>6</v>
      </c>
      <c r="V62" s="89">
        <f t="shared" si="11"/>
        <v>6</v>
      </c>
      <c r="W62" s="89">
        <v>0</v>
      </c>
      <c r="X62" s="89">
        <f t="shared" si="12"/>
        <v>6</v>
      </c>
      <c r="Y62" s="34"/>
    </row>
    <row r="63" spans="1:25" x14ac:dyDescent="0.25">
      <c r="A63" s="104" t="s">
        <v>14</v>
      </c>
      <c r="B63" s="105" t="s">
        <v>215</v>
      </c>
      <c r="C63" s="106" t="s">
        <v>15</v>
      </c>
      <c r="D63" s="107" t="s">
        <v>15</v>
      </c>
      <c r="E63" s="108" t="s">
        <v>216</v>
      </c>
      <c r="F63" s="95">
        <v>0</v>
      </c>
      <c r="G63" s="109"/>
      <c r="H63" s="86"/>
      <c r="I63" s="87"/>
      <c r="J63" s="87"/>
      <c r="K63" s="87"/>
      <c r="L63" s="87"/>
      <c r="M63" s="87"/>
      <c r="N63" s="87"/>
      <c r="O63" s="88"/>
      <c r="P63" s="88"/>
      <c r="Q63" s="88"/>
      <c r="R63" s="88"/>
      <c r="S63" s="89"/>
      <c r="T63" s="98">
        <v>0</v>
      </c>
      <c r="U63" s="98">
        <f t="shared" ref="U63:W63" si="34">+U64</f>
        <v>4.84</v>
      </c>
      <c r="V63" s="98">
        <f t="shared" si="11"/>
        <v>4.84</v>
      </c>
      <c r="W63" s="98">
        <f t="shared" si="34"/>
        <v>0</v>
      </c>
      <c r="X63" s="98">
        <f t="shared" si="12"/>
        <v>4.84</v>
      </c>
      <c r="Y63" s="34"/>
    </row>
    <row r="64" spans="1:25" x14ac:dyDescent="0.25">
      <c r="A64" s="99"/>
      <c r="B64" s="100"/>
      <c r="C64" s="101">
        <v>3113</v>
      </c>
      <c r="D64" s="24">
        <v>5321</v>
      </c>
      <c r="E64" s="112" t="s">
        <v>167</v>
      </c>
      <c r="F64" s="109">
        <v>0</v>
      </c>
      <c r="G64" s="109"/>
      <c r="H64" s="86"/>
      <c r="I64" s="87"/>
      <c r="J64" s="87"/>
      <c r="K64" s="87"/>
      <c r="L64" s="87"/>
      <c r="M64" s="87"/>
      <c r="N64" s="87"/>
      <c r="O64" s="88"/>
      <c r="P64" s="88"/>
      <c r="Q64" s="88"/>
      <c r="R64" s="88"/>
      <c r="S64" s="89"/>
      <c r="T64" s="89">
        <v>0</v>
      </c>
      <c r="U64" s="89">
        <v>4.84</v>
      </c>
      <c r="V64" s="89">
        <f t="shared" si="11"/>
        <v>4.84</v>
      </c>
      <c r="W64" s="89">
        <v>0</v>
      </c>
      <c r="X64" s="89">
        <f t="shared" si="12"/>
        <v>4.84</v>
      </c>
      <c r="Y64" s="34"/>
    </row>
    <row r="65" spans="1:25" ht="22.5" x14ac:dyDescent="0.25">
      <c r="A65" s="104" t="s">
        <v>14</v>
      </c>
      <c r="B65" s="105" t="s">
        <v>217</v>
      </c>
      <c r="C65" s="106" t="s">
        <v>15</v>
      </c>
      <c r="D65" s="107" t="s">
        <v>15</v>
      </c>
      <c r="E65" s="108" t="s">
        <v>218</v>
      </c>
      <c r="F65" s="95">
        <v>0</v>
      </c>
      <c r="G65" s="109"/>
      <c r="H65" s="86"/>
      <c r="I65" s="87"/>
      <c r="J65" s="87"/>
      <c r="K65" s="87"/>
      <c r="L65" s="87"/>
      <c r="M65" s="87"/>
      <c r="N65" s="87"/>
      <c r="O65" s="88"/>
      <c r="P65" s="88"/>
      <c r="Q65" s="88"/>
      <c r="R65" s="88"/>
      <c r="S65" s="89"/>
      <c r="T65" s="98">
        <v>0</v>
      </c>
      <c r="U65" s="98">
        <f t="shared" ref="U65:W65" si="35">+U66</f>
        <v>7</v>
      </c>
      <c r="V65" s="98">
        <f t="shared" si="11"/>
        <v>7</v>
      </c>
      <c r="W65" s="98">
        <f t="shared" si="35"/>
        <v>0</v>
      </c>
      <c r="X65" s="98">
        <f t="shared" si="12"/>
        <v>7</v>
      </c>
      <c r="Y65" s="34"/>
    </row>
    <row r="66" spans="1:25" x14ac:dyDescent="0.25">
      <c r="A66" s="99"/>
      <c r="B66" s="100"/>
      <c r="C66" s="101">
        <v>3113</v>
      </c>
      <c r="D66" s="24">
        <v>5321</v>
      </c>
      <c r="E66" s="112" t="s">
        <v>167</v>
      </c>
      <c r="F66" s="109">
        <v>0</v>
      </c>
      <c r="G66" s="109"/>
      <c r="H66" s="86"/>
      <c r="I66" s="87"/>
      <c r="J66" s="87"/>
      <c r="K66" s="87"/>
      <c r="L66" s="87"/>
      <c r="M66" s="87"/>
      <c r="N66" s="87"/>
      <c r="O66" s="88"/>
      <c r="P66" s="88"/>
      <c r="Q66" s="88"/>
      <c r="R66" s="88"/>
      <c r="S66" s="89"/>
      <c r="T66" s="89">
        <v>0</v>
      </c>
      <c r="U66" s="89">
        <v>7</v>
      </c>
      <c r="V66" s="89">
        <f t="shared" si="11"/>
        <v>7</v>
      </c>
      <c r="W66" s="89">
        <v>0</v>
      </c>
      <c r="X66" s="89">
        <f t="shared" si="12"/>
        <v>7</v>
      </c>
      <c r="Y66" s="34"/>
    </row>
    <row r="67" spans="1:25" ht="22.5" x14ac:dyDescent="0.25">
      <c r="A67" s="104" t="s">
        <v>14</v>
      </c>
      <c r="B67" s="105" t="s">
        <v>219</v>
      </c>
      <c r="C67" s="106" t="s">
        <v>15</v>
      </c>
      <c r="D67" s="107" t="s">
        <v>15</v>
      </c>
      <c r="E67" s="108" t="s">
        <v>220</v>
      </c>
      <c r="F67" s="95">
        <v>0</v>
      </c>
      <c r="G67" s="109"/>
      <c r="H67" s="86"/>
      <c r="I67" s="87"/>
      <c r="J67" s="87"/>
      <c r="K67" s="87"/>
      <c r="L67" s="87"/>
      <c r="M67" s="87"/>
      <c r="N67" s="87"/>
      <c r="O67" s="88"/>
      <c r="P67" s="88"/>
      <c r="Q67" s="88"/>
      <c r="R67" s="88"/>
      <c r="S67" s="89"/>
      <c r="T67" s="98">
        <v>0</v>
      </c>
      <c r="U67" s="98">
        <f t="shared" ref="U67:W67" si="36">+U68</f>
        <v>7</v>
      </c>
      <c r="V67" s="98">
        <f t="shared" si="11"/>
        <v>7</v>
      </c>
      <c r="W67" s="98">
        <f t="shared" si="36"/>
        <v>0</v>
      </c>
      <c r="X67" s="98">
        <f t="shared" si="12"/>
        <v>7</v>
      </c>
      <c r="Y67" s="34"/>
    </row>
    <row r="68" spans="1:25" x14ac:dyDescent="0.25">
      <c r="A68" s="99"/>
      <c r="B68" s="100"/>
      <c r="C68" s="101">
        <v>3113</v>
      </c>
      <c r="D68" s="24">
        <v>5321</v>
      </c>
      <c r="E68" s="112" t="s">
        <v>167</v>
      </c>
      <c r="F68" s="109">
        <v>0</v>
      </c>
      <c r="G68" s="109"/>
      <c r="H68" s="86"/>
      <c r="I68" s="87"/>
      <c r="J68" s="87"/>
      <c r="K68" s="87"/>
      <c r="L68" s="87"/>
      <c r="M68" s="87"/>
      <c r="N68" s="87"/>
      <c r="O68" s="88"/>
      <c r="P68" s="88"/>
      <c r="Q68" s="88"/>
      <c r="R68" s="88"/>
      <c r="S68" s="89"/>
      <c r="T68" s="89">
        <v>0</v>
      </c>
      <c r="U68" s="89">
        <v>7</v>
      </c>
      <c r="V68" s="89">
        <f t="shared" si="11"/>
        <v>7</v>
      </c>
      <c r="W68" s="89">
        <v>0</v>
      </c>
      <c r="X68" s="89">
        <f t="shared" si="12"/>
        <v>7</v>
      </c>
      <c r="Y68" s="34"/>
    </row>
    <row r="69" spans="1:25" ht="22.5" x14ac:dyDescent="0.25">
      <c r="A69" s="104" t="s">
        <v>14</v>
      </c>
      <c r="B69" s="105" t="s">
        <v>221</v>
      </c>
      <c r="C69" s="106" t="s">
        <v>15</v>
      </c>
      <c r="D69" s="107" t="s">
        <v>15</v>
      </c>
      <c r="E69" s="108" t="s">
        <v>222</v>
      </c>
      <c r="F69" s="95">
        <v>0</v>
      </c>
      <c r="G69" s="109"/>
      <c r="H69" s="86"/>
      <c r="I69" s="87"/>
      <c r="J69" s="87"/>
      <c r="K69" s="87"/>
      <c r="L69" s="87"/>
      <c r="M69" s="87"/>
      <c r="N69" s="87"/>
      <c r="O69" s="88"/>
      <c r="P69" s="88"/>
      <c r="Q69" s="88"/>
      <c r="R69" s="88"/>
      <c r="S69" s="89"/>
      <c r="T69" s="98">
        <v>0</v>
      </c>
      <c r="U69" s="98">
        <f t="shared" ref="U69:W69" si="37">+U70</f>
        <v>2.5</v>
      </c>
      <c r="V69" s="98">
        <f t="shared" si="11"/>
        <v>2.5</v>
      </c>
      <c r="W69" s="98">
        <f t="shared" si="37"/>
        <v>0</v>
      </c>
      <c r="X69" s="98">
        <f t="shared" si="12"/>
        <v>2.5</v>
      </c>
      <c r="Y69" s="34"/>
    </row>
    <row r="70" spans="1:25" x14ac:dyDescent="0.25">
      <c r="A70" s="99"/>
      <c r="B70" s="100"/>
      <c r="C70" s="101">
        <v>3113</v>
      </c>
      <c r="D70" s="24">
        <v>5321</v>
      </c>
      <c r="E70" s="112" t="s">
        <v>167</v>
      </c>
      <c r="F70" s="109">
        <v>0</v>
      </c>
      <c r="G70" s="109"/>
      <c r="H70" s="86"/>
      <c r="I70" s="87"/>
      <c r="J70" s="87"/>
      <c r="K70" s="87"/>
      <c r="L70" s="87"/>
      <c r="M70" s="87"/>
      <c r="N70" s="87"/>
      <c r="O70" s="88"/>
      <c r="P70" s="88"/>
      <c r="Q70" s="88"/>
      <c r="R70" s="88"/>
      <c r="S70" s="89"/>
      <c r="T70" s="89">
        <v>0</v>
      </c>
      <c r="U70" s="89">
        <v>2.5</v>
      </c>
      <c r="V70" s="89">
        <f t="shared" si="11"/>
        <v>2.5</v>
      </c>
      <c r="W70" s="89">
        <v>0</v>
      </c>
      <c r="X70" s="89">
        <f t="shared" si="12"/>
        <v>2.5</v>
      </c>
      <c r="Y70" s="34"/>
    </row>
    <row r="71" spans="1:25" ht="22.5" x14ac:dyDescent="0.25">
      <c r="A71" s="104" t="s">
        <v>14</v>
      </c>
      <c r="B71" s="105" t="s">
        <v>223</v>
      </c>
      <c r="C71" s="106" t="s">
        <v>15</v>
      </c>
      <c r="D71" s="107" t="s">
        <v>15</v>
      </c>
      <c r="E71" s="108" t="s">
        <v>224</v>
      </c>
      <c r="F71" s="95">
        <v>0</v>
      </c>
      <c r="G71" s="109"/>
      <c r="H71" s="86"/>
      <c r="I71" s="87"/>
      <c r="J71" s="87"/>
      <c r="K71" s="87"/>
      <c r="L71" s="87"/>
      <c r="M71" s="87"/>
      <c r="N71" s="87"/>
      <c r="O71" s="88"/>
      <c r="P71" s="88"/>
      <c r="Q71" s="88"/>
      <c r="R71" s="88"/>
      <c r="S71" s="89"/>
      <c r="T71" s="98">
        <v>0</v>
      </c>
      <c r="U71" s="98">
        <f t="shared" ref="U71:W71" si="38">+U72</f>
        <v>3.8719999999999999</v>
      </c>
      <c r="V71" s="98">
        <f t="shared" si="11"/>
        <v>3.8719999999999999</v>
      </c>
      <c r="W71" s="98">
        <f t="shared" si="38"/>
        <v>0</v>
      </c>
      <c r="X71" s="98">
        <f t="shared" si="12"/>
        <v>3.8719999999999999</v>
      </c>
      <c r="Y71" s="34"/>
    </row>
    <row r="72" spans="1:25" x14ac:dyDescent="0.25">
      <c r="A72" s="99"/>
      <c r="B72" s="100"/>
      <c r="C72" s="101">
        <v>3113</v>
      </c>
      <c r="D72" s="24">
        <v>5321</v>
      </c>
      <c r="E72" s="112" t="s">
        <v>167</v>
      </c>
      <c r="F72" s="109">
        <v>0</v>
      </c>
      <c r="G72" s="109"/>
      <c r="H72" s="86"/>
      <c r="I72" s="87"/>
      <c r="J72" s="87"/>
      <c r="K72" s="87"/>
      <c r="L72" s="87"/>
      <c r="M72" s="87"/>
      <c r="N72" s="87"/>
      <c r="O72" s="88"/>
      <c r="P72" s="88"/>
      <c r="Q72" s="88"/>
      <c r="R72" s="88"/>
      <c r="S72" s="89"/>
      <c r="T72" s="89">
        <v>0</v>
      </c>
      <c r="U72" s="89">
        <v>3.8719999999999999</v>
      </c>
      <c r="V72" s="89">
        <f t="shared" si="11"/>
        <v>3.8719999999999999</v>
      </c>
      <c r="W72" s="89">
        <v>0</v>
      </c>
      <c r="X72" s="89">
        <f t="shared" si="12"/>
        <v>3.8719999999999999</v>
      </c>
      <c r="Y72" s="34"/>
    </row>
    <row r="73" spans="1:25" ht="22.5" x14ac:dyDescent="0.25">
      <c r="A73" s="104" t="s">
        <v>14</v>
      </c>
      <c r="B73" s="105" t="s">
        <v>225</v>
      </c>
      <c r="C73" s="106" t="s">
        <v>15</v>
      </c>
      <c r="D73" s="107" t="s">
        <v>15</v>
      </c>
      <c r="E73" s="108" t="s">
        <v>226</v>
      </c>
      <c r="F73" s="95">
        <v>0</v>
      </c>
      <c r="G73" s="109"/>
      <c r="H73" s="86"/>
      <c r="I73" s="87"/>
      <c r="J73" s="87"/>
      <c r="K73" s="87"/>
      <c r="L73" s="87"/>
      <c r="M73" s="87"/>
      <c r="N73" s="87"/>
      <c r="O73" s="88"/>
      <c r="P73" s="88"/>
      <c r="Q73" s="88"/>
      <c r="R73" s="88"/>
      <c r="S73" s="89"/>
      <c r="T73" s="98">
        <v>0</v>
      </c>
      <c r="U73" s="98">
        <f t="shared" ref="U73:W73" si="39">+U74</f>
        <v>3.4</v>
      </c>
      <c r="V73" s="98">
        <f t="shared" si="11"/>
        <v>3.4</v>
      </c>
      <c r="W73" s="98">
        <f t="shared" si="39"/>
        <v>0</v>
      </c>
      <c r="X73" s="98">
        <f t="shared" si="12"/>
        <v>3.4</v>
      </c>
      <c r="Y73" s="34"/>
    </row>
    <row r="74" spans="1:25" x14ac:dyDescent="0.25">
      <c r="A74" s="99"/>
      <c r="B74" s="100"/>
      <c r="C74" s="101">
        <v>3113</v>
      </c>
      <c r="D74" s="24">
        <v>5321</v>
      </c>
      <c r="E74" s="112" t="s">
        <v>167</v>
      </c>
      <c r="F74" s="109">
        <v>0</v>
      </c>
      <c r="G74" s="109"/>
      <c r="H74" s="86"/>
      <c r="I74" s="87"/>
      <c r="J74" s="87"/>
      <c r="K74" s="87"/>
      <c r="L74" s="87"/>
      <c r="M74" s="87"/>
      <c r="N74" s="87"/>
      <c r="O74" s="88"/>
      <c r="P74" s="88"/>
      <c r="Q74" s="88"/>
      <c r="R74" s="88"/>
      <c r="S74" s="89"/>
      <c r="T74" s="89">
        <v>0</v>
      </c>
      <c r="U74" s="89">
        <v>3.4</v>
      </c>
      <c r="V74" s="89">
        <f t="shared" si="11"/>
        <v>3.4</v>
      </c>
      <c r="W74" s="89">
        <v>0</v>
      </c>
      <c r="X74" s="89">
        <f t="shared" si="12"/>
        <v>3.4</v>
      </c>
      <c r="Y74" s="34"/>
    </row>
    <row r="75" spans="1:25" ht="22.5" x14ac:dyDescent="0.25">
      <c r="A75" s="104" t="s">
        <v>14</v>
      </c>
      <c r="B75" s="105" t="s">
        <v>227</v>
      </c>
      <c r="C75" s="106" t="s">
        <v>15</v>
      </c>
      <c r="D75" s="107" t="s">
        <v>15</v>
      </c>
      <c r="E75" s="108" t="s">
        <v>228</v>
      </c>
      <c r="F75" s="95">
        <v>0</v>
      </c>
      <c r="G75" s="109"/>
      <c r="H75" s="86"/>
      <c r="I75" s="87"/>
      <c r="J75" s="87"/>
      <c r="K75" s="87"/>
      <c r="L75" s="87"/>
      <c r="M75" s="87"/>
      <c r="N75" s="87"/>
      <c r="O75" s="88"/>
      <c r="P75" s="88"/>
      <c r="Q75" s="88"/>
      <c r="R75" s="88"/>
      <c r="S75" s="89"/>
      <c r="T75" s="98">
        <v>0</v>
      </c>
      <c r="U75" s="98">
        <f t="shared" ref="U75:W75" si="40">+U76</f>
        <v>4.5</v>
      </c>
      <c r="V75" s="98">
        <f t="shared" si="11"/>
        <v>4.5</v>
      </c>
      <c r="W75" s="98">
        <f t="shared" si="40"/>
        <v>0</v>
      </c>
      <c r="X75" s="98">
        <f t="shared" si="12"/>
        <v>4.5</v>
      </c>
      <c r="Y75" s="34"/>
    </row>
    <row r="76" spans="1:25" x14ac:dyDescent="0.25">
      <c r="A76" s="99"/>
      <c r="B76" s="100"/>
      <c r="C76" s="101">
        <v>3113</v>
      </c>
      <c r="D76" s="24">
        <v>5321</v>
      </c>
      <c r="E76" s="112" t="s">
        <v>167</v>
      </c>
      <c r="F76" s="109">
        <v>0</v>
      </c>
      <c r="G76" s="109"/>
      <c r="H76" s="86"/>
      <c r="I76" s="87"/>
      <c r="J76" s="87"/>
      <c r="K76" s="87"/>
      <c r="L76" s="87"/>
      <c r="M76" s="87"/>
      <c r="N76" s="87"/>
      <c r="O76" s="88"/>
      <c r="P76" s="88"/>
      <c r="Q76" s="88"/>
      <c r="R76" s="88"/>
      <c r="S76" s="89"/>
      <c r="T76" s="89">
        <v>0</v>
      </c>
      <c r="U76" s="89">
        <v>4.5</v>
      </c>
      <c r="V76" s="89">
        <f t="shared" si="11"/>
        <v>4.5</v>
      </c>
      <c r="W76" s="89">
        <v>0</v>
      </c>
      <c r="X76" s="89">
        <f t="shared" si="12"/>
        <v>4.5</v>
      </c>
      <c r="Y76" s="34"/>
    </row>
    <row r="77" spans="1:25" ht="22.5" x14ac:dyDescent="0.25">
      <c r="A77" s="104" t="s">
        <v>14</v>
      </c>
      <c r="B77" s="105" t="s">
        <v>229</v>
      </c>
      <c r="C77" s="106" t="s">
        <v>15</v>
      </c>
      <c r="D77" s="107" t="s">
        <v>15</v>
      </c>
      <c r="E77" s="108" t="s">
        <v>230</v>
      </c>
      <c r="F77" s="95">
        <v>0</v>
      </c>
      <c r="G77" s="109"/>
      <c r="H77" s="86"/>
      <c r="I77" s="87"/>
      <c r="J77" s="87"/>
      <c r="K77" s="87"/>
      <c r="L77" s="87"/>
      <c r="M77" s="87"/>
      <c r="N77" s="87"/>
      <c r="O77" s="88"/>
      <c r="P77" s="88"/>
      <c r="Q77" s="88"/>
      <c r="R77" s="88"/>
      <c r="S77" s="89"/>
      <c r="T77" s="98">
        <v>0</v>
      </c>
      <c r="U77" s="98">
        <f t="shared" ref="U77:W77" si="41">+U78</f>
        <v>1.008</v>
      </c>
      <c r="V77" s="98">
        <f t="shared" si="11"/>
        <v>1.008</v>
      </c>
      <c r="W77" s="98">
        <f t="shared" si="41"/>
        <v>0</v>
      </c>
      <c r="X77" s="98">
        <f t="shared" si="12"/>
        <v>1.008</v>
      </c>
      <c r="Y77" s="34"/>
    </row>
    <row r="78" spans="1:25" x14ac:dyDescent="0.25">
      <c r="A78" s="99"/>
      <c r="B78" s="100"/>
      <c r="C78" s="101">
        <v>3114</v>
      </c>
      <c r="D78" s="24">
        <v>5321</v>
      </c>
      <c r="E78" s="112" t="s">
        <v>167</v>
      </c>
      <c r="F78" s="109">
        <v>0</v>
      </c>
      <c r="G78" s="109"/>
      <c r="H78" s="86"/>
      <c r="I78" s="87"/>
      <c r="J78" s="87"/>
      <c r="K78" s="87"/>
      <c r="L78" s="87"/>
      <c r="M78" s="87"/>
      <c r="N78" s="87"/>
      <c r="O78" s="88"/>
      <c r="P78" s="88"/>
      <c r="Q78" s="88"/>
      <c r="R78" s="88"/>
      <c r="S78" s="89"/>
      <c r="T78" s="89">
        <v>0</v>
      </c>
      <c r="U78" s="89">
        <v>1.008</v>
      </c>
      <c r="V78" s="89">
        <f t="shared" si="11"/>
        <v>1.008</v>
      </c>
      <c r="W78" s="89">
        <v>0</v>
      </c>
      <c r="X78" s="89">
        <f t="shared" si="12"/>
        <v>1.008</v>
      </c>
      <c r="Y78" s="34"/>
    </row>
    <row r="79" spans="1:25" ht="22.5" x14ac:dyDescent="0.25">
      <c r="A79" s="104" t="s">
        <v>14</v>
      </c>
      <c r="B79" s="105" t="s">
        <v>231</v>
      </c>
      <c r="C79" s="106" t="s">
        <v>15</v>
      </c>
      <c r="D79" s="107" t="s">
        <v>15</v>
      </c>
      <c r="E79" s="108" t="s">
        <v>232</v>
      </c>
      <c r="F79" s="95">
        <v>0</v>
      </c>
      <c r="G79" s="109"/>
      <c r="H79" s="86"/>
      <c r="I79" s="87"/>
      <c r="J79" s="87"/>
      <c r="K79" s="87"/>
      <c r="L79" s="87"/>
      <c r="M79" s="87"/>
      <c r="N79" s="87"/>
      <c r="O79" s="88"/>
      <c r="P79" s="88"/>
      <c r="Q79" s="88"/>
      <c r="R79" s="88"/>
      <c r="S79" s="89"/>
      <c r="T79" s="98">
        <v>0</v>
      </c>
      <c r="U79" s="98">
        <f t="shared" ref="U79:W79" si="42">+U80</f>
        <v>4</v>
      </c>
      <c r="V79" s="98">
        <f t="shared" si="11"/>
        <v>4</v>
      </c>
      <c r="W79" s="98">
        <f t="shared" si="42"/>
        <v>0</v>
      </c>
      <c r="X79" s="98">
        <f t="shared" si="12"/>
        <v>4</v>
      </c>
      <c r="Y79" s="34"/>
    </row>
    <row r="80" spans="1:25" x14ac:dyDescent="0.25">
      <c r="A80" s="99"/>
      <c r="B80" s="100"/>
      <c r="C80" s="101">
        <v>3113</v>
      </c>
      <c r="D80" s="24">
        <v>5321</v>
      </c>
      <c r="E80" s="112" t="s">
        <v>167</v>
      </c>
      <c r="F80" s="109">
        <v>0</v>
      </c>
      <c r="G80" s="109"/>
      <c r="H80" s="86"/>
      <c r="I80" s="87"/>
      <c r="J80" s="87"/>
      <c r="K80" s="87"/>
      <c r="L80" s="87"/>
      <c r="M80" s="87"/>
      <c r="N80" s="87"/>
      <c r="O80" s="88"/>
      <c r="P80" s="88"/>
      <c r="Q80" s="88"/>
      <c r="R80" s="88"/>
      <c r="S80" s="89"/>
      <c r="T80" s="89">
        <v>0</v>
      </c>
      <c r="U80" s="89">
        <v>4</v>
      </c>
      <c r="V80" s="89">
        <f t="shared" si="11"/>
        <v>4</v>
      </c>
      <c r="W80" s="89">
        <v>0</v>
      </c>
      <c r="X80" s="89">
        <f t="shared" si="12"/>
        <v>4</v>
      </c>
      <c r="Y80" s="34"/>
    </row>
    <row r="81" spans="1:25" ht="22.5" x14ac:dyDescent="0.25">
      <c r="A81" s="104" t="s">
        <v>14</v>
      </c>
      <c r="B81" s="105" t="s">
        <v>233</v>
      </c>
      <c r="C81" s="106" t="s">
        <v>15</v>
      </c>
      <c r="D81" s="107" t="s">
        <v>15</v>
      </c>
      <c r="E81" s="108" t="s">
        <v>234</v>
      </c>
      <c r="F81" s="95">
        <v>0</v>
      </c>
      <c r="G81" s="109"/>
      <c r="H81" s="86"/>
      <c r="I81" s="87"/>
      <c r="J81" s="87"/>
      <c r="K81" s="87"/>
      <c r="L81" s="87"/>
      <c r="M81" s="87"/>
      <c r="N81" s="87"/>
      <c r="O81" s="88"/>
      <c r="P81" s="88"/>
      <c r="Q81" s="88"/>
      <c r="R81" s="88"/>
      <c r="S81" s="89"/>
      <c r="T81" s="98">
        <v>0</v>
      </c>
      <c r="U81" s="98">
        <f t="shared" ref="U81:W81" si="43">+U82</f>
        <v>3.3879999999999999</v>
      </c>
      <c r="V81" s="98">
        <f t="shared" si="11"/>
        <v>3.3879999999999999</v>
      </c>
      <c r="W81" s="98">
        <f t="shared" si="43"/>
        <v>0</v>
      </c>
      <c r="X81" s="98">
        <f t="shared" si="12"/>
        <v>3.3879999999999999</v>
      </c>
      <c r="Y81" s="34"/>
    </row>
    <row r="82" spans="1:25" x14ac:dyDescent="0.25">
      <c r="A82" s="99"/>
      <c r="B82" s="100"/>
      <c r="C82" s="101">
        <v>3113</v>
      </c>
      <c r="D82" s="24">
        <v>5321</v>
      </c>
      <c r="E82" s="112" t="s">
        <v>167</v>
      </c>
      <c r="F82" s="109">
        <v>0</v>
      </c>
      <c r="G82" s="109"/>
      <c r="H82" s="86"/>
      <c r="I82" s="87"/>
      <c r="J82" s="87"/>
      <c r="K82" s="87"/>
      <c r="L82" s="87"/>
      <c r="M82" s="87"/>
      <c r="N82" s="87"/>
      <c r="O82" s="88"/>
      <c r="P82" s="88"/>
      <c r="Q82" s="88"/>
      <c r="R82" s="88"/>
      <c r="S82" s="89"/>
      <c r="T82" s="89">
        <v>0</v>
      </c>
      <c r="U82" s="89">
        <v>3.3879999999999999</v>
      </c>
      <c r="V82" s="89">
        <f t="shared" si="11"/>
        <v>3.3879999999999999</v>
      </c>
      <c r="W82" s="89">
        <v>0</v>
      </c>
      <c r="X82" s="89">
        <f t="shared" si="12"/>
        <v>3.3879999999999999</v>
      </c>
      <c r="Y82" s="34"/>
    </row>
    <row r="83" spans="1:25" x14ac:dyDescent="0.25">
      <c r="A83" s="104" t="s">
        <v>14</v>
      </c>
      <c r="B83" s="105" t="s">
        <v>235</v>
      </c>
      <c r="C83" s="106" t="s">
        <v>15</v>
      </c>
      <c r="D83" s="107" t="s">
        <v>15</v>
      </c>
      <c r="E83" s="108" t="s">
        <v>236</v>
      </c>
      <c r="F83" s="95">
        <v>0</v>
      </c>
      <c r="G83" s="109"/>
      <c r="H83" s="86"/>
      <c r="I83" s="87"/>
      <c r="J83" s="87"/>
      <c r="K83" s="87"/>
      <c r="L83" s="87"/>
      <c r="M83" s="87"/>
      <c r="N83" s="87"/>
      <c r="O83" s="88"/>
      <c r="P83" s="88"/>
      <c r="Q83" s="88"/>
      <c r="R83" s="88"/>
      <c r="S83" s="89"/>
      <c r="T83" s="98">
        <v>0</v>
      </c>
      <c r="U83" s="98">
        <f t="shared" ref="U83:W83" si="44">+U84</f>
        <v>5</v>
      </c>
      <c r="V83" s="98">
        <f t="shared" ref="V83:V94" si="45">+T83+U83</f>
        <v>5</v>
      </c>
      <c r="W83" s="98">
        <f t="shared" si="44"/>
        <v>0</v>
      </c>
      <c r="X83" s="98">
        <f t="shared" ref="X83:X94" si="46">+V83+W83</f>
        <v>5</v>
      </c>
      <c r="Y83" s="34"/>
    </row>
    <row r="84" spans="1:25" x14ac:dyDescent="0.25">
      <c r="A84" s="99"/>
      <c r="B84" s="100"/>
      <c r="C84" s="101">
        <v>3113</v>
      </c>
      <c r="D84" s="24">
        <v>5321</v>
      </c>
      <c r="E84" s="112" t="s">
        <v>167</v>
      </c>
      <c r="F84" s="109">
        <v>0</v>
      </c>
      <c r="G84" s="109"/>
      <c r="H84" s="86"/>
      <c r="I84" s="87"/>
      <c r="J84" s="87"/>
      <c r="K84" s="87"/>
      <c r="L84" s="87"/>
      <c r="M84" s="87"/>
      <c r="N84" s="87"/>
      <c r="O84" s="88"/>
      <c r="P84" s="88"/>
      <c r="Q84" s="88"/>
      <c r="R84" s="88"/>
      <c r="S84" s="89"/>
      <c r="T84" s="89">
        <v>0</v>
      </c>
      <c r="U84" s="89">
        <v>5</v>
      </c>
      <c r="V84" s="89">
        <f t="shared" si="45"/>
        <v>5</v>
      </c>
      <c r="W84" s="89">
        <v>0</v>
      </c>
      <c r="X84" s="89">
        <f t="shared" si="46"/>
        <v>5</v>
      </c>
      <c r="Y84" s="34"/>
    </row>
    <row r="85" spans="1:25" ht="22.5" x14ac:dyDescent="0.25">
      <c r="A85" s="104" t="s">
        <v>14</v>
      </c>
      <c r="B85" s="105" t="s">
        <v>237</v>
      </c>
      <c r="C85" s="106" t="s">
        <v>15</v>
      </c>
      <c r="D85" s="107" t="s">
        <v>15</v>
      </c>
      <c r="E85" s="108" t="s">
        <v>238</v>
      </c>
      <c r="F85" s="95">
        <v>0</v>
      </c>
      <c r="G85" s="109"/>
      <c r="H85" s="86"/>
      <c r="I85" s="87"/>
      <c r="J85" s="87"/>
      <c r="K85" s="87"/>
      <c r="L85" s="87"/>
      <c r="M85" s="87"/>
      <c r="N85" s="87"/>
      <c r="O85" s="88"/>
      <c r="P85" s="88"/>
      <c r="Q85" s="88"/>
      <c r="R85" s="88"/>
      <c r="S85" s="89"/>
      <c r="T85" s="98">
        <v>0</v>
      </c>
      <c r="U85" s="98">
        <f t="shared" ref="U85:W85" si="47">+U86</f>
        <v>3</v>
      </c>
      <c r="V85" s="98">
        <f t="shared" si="45"/>
        <v>3</v>
      </c>
      <c r="W85" s="98">
        <f t="shared" si="47"/>
        <v>0</v>
      </c>
      <c r="X85" s="98">
        <f t="shared" si="46"/>
        <v>3</v>
      </c>
      <c r="Y85" s="34"/>
    </row>
    <row r="86" spans="1:25" x14ac:dyDescent="0.25">
      <c r="A86" s="99"/>
      <c r="B86" s="100"/>
      <c r="C86" s="101">
        <v>3113</v>
      </c>
      <c r="D86" s="24">
        <v>5321</v>
      </c>
      <c r="E86" s="112" t="s">
        <v>167</v>
      </c>
      <c r="F86" s="109">
        <v>0</v>
      </c>
      <c r="G86" s="109"/>
      <c r="H86" s="86"/>
      <c r="I86" s="87"/>
      <c r="J86" s="87"/>
      <c r="K86" s="87"/>
      <c r="L86" s="87"/>
      <c r="M86" s="87"/>
      <c r="N86" s="87"/>
      <c r="O86" s="88"/>
      <c r="P86" s="88"/>
      <c r="Q86" s="88"/>
      <c r="R86" s="88"/>
      <c r="S86" s="89"/>
      <c r="T86" s="89">
        <v>0</v>
      </c>
      <c r="U86" s="89">
        <v>3</v>
      </c>
      <c r="V86" s="89">
        <f t="shared" si="45"/>
        <v>3</v>
      </c>
      <c r="W86" s="89">
        <v>0</v>
      </c>
      <c r="X86" s="89">
        <f t="shared" si="46"/>
        <v>3</v>
      </c>
      <c r="Y86" s="34"/>
    </row>
    <row r="87" spans="1:25" ht="22.5" x14ac:dyDescent="0.25">
      <c r="A87" s="104" t="s">
        <v>14</v>
      </c>
      <c r="B87" s="105" t="s">
        <v>239</v>
      </c>
      <c r="C87" s="106" t="s">
        <v>15</v>
      </c>
      <c r="D87" s="107" t="s">
        <v>15</v>
      </c>
      <c r="E87" s="108" t="s">
        <v>240</v>
      </c>
      <c r="F87" s="95">
        <v>0</v>
      </c>
      <c r="G87" s="109"/>
      <c r="H87" s="86"/>
      <c r="I87" s="87"/>
      <c r="J87" s="87"/>
      <c r="K87" s="87"/>
      <c r="L87" s="87"/>
      <c r="M87" s="87"/>
      <c r="N87" s="87"/>
      <c r="O87" s="88"/>
      <c r="P87" s="88"/>
      <c r="Q87" s="88"/>
      <c r="R87" s="88"/>
      <c r="S87" s="89"/>
      <c r="T87" s="98">
        <v>0</v>
      </c>
      <c r="U87" s="98">
        <f t="shared" ref="U87:W87" si="48">+U88</f>
        <v>3.1</v>
      </c>
      <c r="V87" s="98">
        <f t="shared" si="45"/>
        <v>3.1</v>
      </c>
      <c r="W87" s="98">
        <f t="shared" si="48"/>
        <v>0</v>
      </c>
      <c r="X87" s="98">
        <f t="shared" si="46"/>
        <v>3.1</v>
      </c>
      <c r="Y87" s="34"/>
    </row>
    <row r="88" spans="1:25" x14ac:dyDescent="0.25">
      <c r="A88" s="99"/>
      <c r="B88" s="100"/>
      <c r="C88" s="101">
        <v>3113</v>
      </c>
      <c r="D88" s="24">
        <v>5321</v>
      </c>
      <c r="E88" s="112" t="s">
        <v>167</v>
      </c>
      <c r="F88" s="109">
        <v>0</v>
      </c>
      <c r="G88" s="109"/>
      <c r="H88" s="86"/>
      <c r="I88" s="87"/>
      <c r="J88" s="87"/>
      <c r="K88" s="87"/>
      <c r="L88" s="87"/>
      <c r="M88" s="87"/>
      <c r="N88" s="87"/>
      <c r="O88" s="88"/>
      <c r="P88" s="88"/>
      <c r="Q88" s="88"/>
      <c r="R88" s="88"/>
      <c r="S88" s="89"/>
      <c r="T88" s="89">
        <v>0</v>
      </c>
      <c r="U88" s="89">
        <v>3.1</v>
      </c>
      <c r="V88" s="89">
        <f t="shared" si="45"/>
        <v>3.1</v>
      </c>
      <c r="W88" s="89">
        <v>0</v>
      </c>
      <c r="X88" s="89">
        <f t="shared" si="46"/>
        <v>3.1</v>
      </c>
      <c r="Y88" s="34"/>
    </row>
    <row r="89" spans="1:25" x14ac:dyDescent="0.25">
      <c r="A89" s="104" t="s">
        <v>14</v>
      </c>
      <c r="B89" s="105" t="s">
        <v>241</v>
      </c>
      <c r="C89" s="106" t="s">
        <v>15</v>
      </c>
      <c r="D89" s="107" t="s">
        <v>15</v>
      </c>
      <c r="E89" s="108" t="s">
        <v>242</v>
      </c>
      <c r="F89" s="95">
        <v>0</v>
      </c>
      <c r="G89" s="109"/>
      <c r="H89" s="86"/>
      <c r="I89" s="87"/>
      <c r="J89" s="87"/>
      <c r="K89" s="87"/>
      <c r="L89" s="87"/>
      <c r="M89" s="87"/>
      <c r="N89" s="87"/>
      <c r="O89" s="88"/>
      <c r="P89" s="88"/>
      <c r="Q89" s="88"/>
      <c r="R89" s="88"/>
      <c r="S89" s="89"/>
      <c r="T89" s="98">
        <v>0</v>
      </c>
      <c r="U89" s="98">
        <f t="shared" ref="U89:W89" si="49">+U90</f>
        <v>2</v>
      </c>
      <c r="V89" s="98">
        <f t="shared" si="45"/>
        <v>2</v>
      </c>
      <c r="W89" s="98">
        <f t="shared" si="49"/>
        <v>0</v>
      </c>
      <c r="X89" s="98">
        <f t="shared" si="46"/>
        <v>2</v>
      </c>
      <c r="Y89" s="34"/>
    </row>
    <row r="90" spans="1:25" x14ac:dyDescent="0.25">
      <c r="A90" s="99"/>
      <c r="B90" s="100"/>
      <c r="C90" s="101">
        <v>3113</v>
      </c>
      <c r="D90" s="24">
        <v>5321</v>
      </c>
      <c r="E90" s="112" t="s">
        <v>167</v>
      </c>
      <c r="F90" s="109">
        <v>0</v>
      </c>
      <c r="G90" s="109"/>
      <c r="H90" s="86"/>
      <c r="I90" s="87"/>
      <c r="J90" s="87"/>
      <c r="K90" s="87"/>
      <c r="L90" s="87"/>
      <c r="M90" s="87"/>
      <c r="N90" s="87"/>
      <c r="O90" s="88"/>
      <c r="P90" s="88"/>
      <c r="Q90" s="88"/>
      <c r="R90" s="88"/>
      <c r="S90" s="89"/>
      <c r="T90" s="89">
        <v>0</v>
      </c>
      <c r="U90" s="89">
        <v>2</v>
      </c>
      <c r="V90" s="89">
        <f t="shared" si="45"/>
        <v>2</v>
      </c>
      <c r="W90" s="89">
        <v>0</v>
      </c>
      <c r="X90" s="89">
        <f t="shared" si="46"/>
        <v>2</v>
      </c>
      <c r="Y90" s="34"/>
    </row>
    <row r="91" spans="1:25" x14ac:dyDescent="0.25">
      <c r="A91" s="104" t="s">
        <v>14</v>
      </c>
      <c r="B91" s="105" t="s">
        <v>243</v>
      </c>
      <c r="C91" s="106" t="s">
        <v>15</v>
      </c>
      <c r="D91" s="107" t="s">
        <v>15</v>
      </c>
      <c r="E91" s="108" t="s">
        <v>244</v>
      </c>
      <c r="F91" s="95">
        <v>0</v>
      </c>
      <c r="G91" s="109"/>
      <c r="H91" s="86"/>
      <c r="I91" s="87"/>
      <c r="J91" s="87"/>
      <c r="K91" s="87"/>
      <c r="L91" s="87"/>
      <c r="M91" s="87"/>
      <c r="N91" s="87"/>
      <c r="O91" s="88"/>
      <c r="P91" s="88"/>
      <c r="Q91" s="88"/>
      <c r="R91" s="88"/>
      <c r="S91" s="89"/>
      <c r="T91" s="98">
        <v>0</v>
      </c>
      <c r="U91" s="98">
        <f t="shared" ref="U91:W91" si="50">+U92</f>
        <v>7</v>
      </c>
      <c r="V91" s="98">
        <f t="shared" si="45"/>
        <v>7</v>
      </c>
      <c r="W91" s="98">
        <f t="shared" si="50"/>
        <v>0</v>
      </c>
      <c r="X91" s="98">
        <f t="shared" si="46"/>
        <v>7</v>
      </c>
      <c r="Y91" s="34"/>
    </row>
    <row r="92" spans="1:25" x14ac:dyDescent="0.25">
      <c r="A92" s="99"/>
      <c r="B92" s="100"/>
      <c r="C92" s="101">
        <v>3113</v>
      </c>
      <c r="D92" s="24">
        <v>5321</v>
      </c>
      <c r="E92" s="112" t="s">
        <v>167</v>
      </c>
      <c r="F92" s="109">
        <v>0</v>
      </c>
      <c r="G92" s="109"/>
      <c r="H92" s="86"/>
      <c r="I92" s="87"/>
      <c r="J92" s="87"/>
      <c r="K92" s="87"/>
      <c r="L92" s="87"/>
      <c r="M92" s="87"/>
      <c r="N92" s="87"/>
      <c r="O92" s="88"/>
      <c r="P92" s="88"/>
      <c r="Q92" s="88"/>
      <c r="R92" s="88"/>
      <c r="S92" s="89"/>
      <c r="T92" s="89">
        <v>0</v>
      </c>
      <c r="U92" s="89">
        <v>7</v>
      </c>
      <c r="V92" s="89">
        <f t="shared" si="45"/>
        <v>7</v>
      </c>
      <c r="W92" s="89">
        <v>0</v>
      </c>
      <c r="X92" s="89">
        <f t="shared" si="46"/>
        <v>7</v>
      </c>
      <c r="Y92" s="34"/>
    </row>
    <row r="93" spans="1:25" x14ac:dyDescent="0.25">
      <c r="A93" s="104" t="s">
        <v>14</v>
      </c>
      <c r="B93" s="105" t="s">
        <v>233</v>
      </c>
      <c r="C93" s="106" t="s">
        <v>15</v>
      </c>
      <c r="D93" s="107" t="s">
        <v>15</v>
      </c>
      <c r="E93" s="108" t="s">
        <v>245</v>
      </c>
      <c r="F93" s="95">
        <v>0</v>
      </c>
      <c r="G93" s="109"/>
      <c r="H93" s="86"/>
      <c r="I93" s="87"/>
      <c r="J93" s="87"/>
      <c r="K93" s="87"/>
      <c r="L93" s="87"/>
      <c r="M93" s="87"/>
      <c r="N93" s="87"/>
      <c r="O93" s="88"/>
      <c r="P93" s="88"/>
      <c r="Q93" s="88"/>
      <c r="R93" s="88"/>
      <c r="S93" s="89"/>
      <c r="T93" s="98">
        <v>0</v>
      </c>
      <c r="U93" s="98">
        <f t="shared" ref="U93:W93" si="51">+U94</f>
        <v>3.492</v>
      </c>
      <c r="V93" s="98">
        <f t="shared" si="45"/>
        <v>3.492</v>
      </c>
      <c r="W93" s="98">
        <f t="shared" si="51"/>
        <v>0</v>
      </c>
      <c r="X93" s="98">
        <f t="shared" si="46"/>
        <v>3.492</v>
      </c>
      <c r="Y93" s="34"/>
    </row>
    <row r="94" spans="1:25" x14ac:dyDescent="0.25">
      <c r="A94" s="99"/>
      <c r="B94" s="100"/>
      <c r="C94" s="101">
        <v>3113</v>
      </c>
      <c r="D94" s="24">
        <v>5321</v>
      </c>
      <c r="E94" s="102" t="s">
        <v>167</v>
      </c>
      <c r="F94" s="109">
        <v>0</v>
      </c>
      <c r="G94" s="109"/>
      <c r="H94" s="86"/>
      <c r="I94" s="87"/>
      <c r="J94" s="87"/>
      <c r="K94" s="87"/>
      <c r="L94" s="87"/>
      <c r="M94" s="87"/>
      <c r="N94" s="87"/>
      <c r="O94" s="88"/>
      <c r="P94" s="88"/>
      <c r="Q94" s="88"/>
      <c r="R94" s="88"/>
      <c r="S94" s="89"/>
      <c r="T94" s="89">
        <v>0</v>
      </c>
      <c r="U94" s="89">
        <v>3.492</v>
      </c>
      <c r="V94" s="89">
        <f t="shared" si="45"/>
        <v>3.492</v>
      </c>
      <c r="W94" s="89">
        <v>0</v>
      </c>
      <c r="X94" s="89">
        <f t="shared" si="46"/>
        <v>3.492</v>
      </c>
      <c r="Y94" s="34"/>
    </row>
    <row r="95" spans="1:25" x14ac:dyDescent="0.25">
      <c r="A95" s="90" t="s">
        <v>14</v>
      </c>
      <c r="B95" s="91" t="s">
        <v>246</v>
      </c>
      <c r="C95" s="92" t="s">
        <v>15</v>
      </c>
      <c r="D95" s="93" t="s">
        <v>15</v>
      </c>
      <c r="E95" s="94" t="s">
        <v>247</v>
      </c>
      <c r="F95" s="95">
        <f>SUM(F96:F97)</f>
        <v>120</v>
      </c>
      <c r="G95" s="95">
        <f>SUM(G96:G97)</f>
        <v>-60</v>
      </c>
      <c r="H95" s="113">
        <f t="shared" si="1"/>
        <v>60</v>
      </c>
      <c r="I95" s="114">
        <v>0</v>
      </c>
      <c r="J95" s="114">
        <f t="shared" si="2"/>
        <v>60</v>
      </c>
      <c r="K95" s="114">
        <v>0</v>
      </c>
      <c r="L95" s="114">
        <f t="shared" si="3"/>
        <v>60</v>
      </c>
      <c r="M95" s="115">
        <f>SUM(M96:M97)</f>
        <v>-10</v>
      </c>
      <c r="N95" s="115">
        <f t="shared" si="4"/>
        <v>50</v>
      </c>
      <c r="O95" s="115">
        <v>0</v>
      </c>
      <c r="P95" s="115">
        <f t="shared" si="5"/>
        <v>50</v>
      </c>
      <c r="Q95" s="115">
        <f>SUM(Q96:Q97)</f>
        <v>-12</v>
      </c>
      <c r="R95" s="115">
        <f t="shared" si="6"/>
        <v>38</v>
      </c>
      <c r="S95" s="98">
        <f>SUM(S96:S97)</f>
        <v>0</v>
      </c>
      <c r="T95" s="98">
        <f t="shared" si="7"/>
        <v>38</v>
      </c>
      <c r="U95" s="98">
        <f>SUM(U96:U97)</f>
        <v>-38</v>
      </c>
      <c r="V95" s="98">
        <f>+T95+U95</f>
        <v>0</v>
      </c>
      <c r="W95" s="98">
        <f>SUM(W96:W97)</f>
        <v>0</v>
      </c>
      <c r="X95" s="98">
        <f>+V95+W95</f>
        <v>0</v>
      </c>
      <c r="Y95" s="34"/>
    </row>
    <row r="96" spans="1:25" x14ac:dyDescent="0.25">
      <c r="A96" s="99"/>
      <c r="B96" s="100" t="s">
        <v>166</v>
      </c>
      <c r="C96" s="101">
        <v>3299</v>
      </c>
      <c r="D96" s="21">
        <v>5321</v>
      </c>
      <c r="E96" s="116" t="s">
        <v>167</v>
      </c>
      <c r="F96" s="86">
        <v>60</v>
      </c>
      <c r="G96" s="86">
        <v>-30</v>
      </c>
      <c r="H96" s="86">
        <f t="shared" si="1"/>
        <v>30</v>
      </c>
      <c r="I96" s="87">
        <v>0</v>
      </c>
      <c r="J96" s="87">
        <f t="shared" si="2"/>
        <v>30</v>
      </c>
      <c r="K96" s="87">
        <v>0</v>
      </c>
      <c r="L96" s="87">
        <f t="shared" si="3"/>
        <v>30</v>
      </c>
      <c r="M96" s="88">
        <v>0</v>
      </c>
      <c r="N96" s="88">
        <f t="shared" si="4"/>
        <v>30</v>
      </c>
      <c r="O96" s="88">
        <v>0</v>
      </c>
      <c r="P96" s="88">
        <f t="shared" si="5"/>
        <v>30</v>
      </c>
      <c r="Q96" s="88">
        <v>-12</v>
      </c>
      <c r="R96" s="88">
        <f t="shared" si="6"/>
        <v>18</v>
      </c>
      <c r="S96" s="89">
        <v>12</v>
      </c>
      <c r="T96" s="89">
        <f t="shared" si="7"/>
        <v>30</v>
      </c>
      <c r="U96" s="89">
        <v>-30</v>
      </c>
      <c r="V96" s="89">
        <f t="shared" si="8"/>
        <v>0</v>
      </c>
      <c r="W96" s="89">
        <v>0</v>
      </c>
      <c r="X96" s="89">
        <f t="shared" ref="X96:X152" si="52">+V96+W96</f>
        <v>0</v>
      </c>
      <c r="Y96" s="34"/>
    </row>
    <row r="97" spans="1:25" x14ac:dyDescent="0.25">
      <c r="A97" s="99"/>
      <c r="B97" s="100" t="s">
        <v>166</v>
      </c>
      <c r="C97" s="101">
        <v>3299</v>
      </c>
      <c r="D97" s="24">
        <v>5331</v>
      </c>
      <c r="E97" s="102" t="s">
        <v>168</v>
      </c>
      <c r="F97" s="86">
        <v>60</v>
      </c>
      <c r="G97" s="86">
        <v>-30</v>
      </c>
      <c r="H97" s="86">
        <f t="shared" si="1"/>
        <v>30</v>
      </c>
      <c r="I97" s="87">
        <v>0</v>
      </c>
      <c r="J97" s="87">
        <f t="shared" si="2"/>
        <v>30</v>
      </c>
      <c r="K97" s="87">
        <v>0</v>
      </c>
      <c r="L97" s="87">
        <f t="shared" si="3"/>
        <v>30</v>
      </c>
      <c r="M97" s="88">
        <v>-10</v>
      </c>
      <c r="N97" s="88">
        <f t="shared" si="4"/>
        <v>20</v>
      </c>
      <c r="O97" s="88">
        <v>0</v>
      </c>
      <c r="P97" s="88">
        <f t="shared" si="5"/>
        <v>20</v>
      </c>
      <c r="Q97" s="88">
        <v>0</v>
      </c>
      <c r="R97" s="88">
        <f t="shared" si="6"/>
        <v>20</v>
      </c>
      <c r="S97" s="89">
        <v>-12</v>
      </c>
      <c r="T97" s="89">
        <f t="shared" si="7"/>
        <v>8</v>
      </c>
      <c r="U97" s="89">
        <v>-8</v>
      </c>
      <c r="V97" s="89">
        <f t="shared" si="8"/>
        <v>0</v>
      </c>
      <c r="W97" s="89">
        <v>0</v>
      </c>
      <c r="X97" s="89">
        <f t="shared" si="52"/>
        <v>0</v>
      </c>
      <c r="Y97" s="34"/>
    </row>
    <row r="98" spans="1:25" x14ac:dyDescent="0.25">
      <c r="A98" s="104" t="s">
        <v>14</v>
      </c>
      <c r="B98" s="105" t="s">
        <v>248</v>
      </c>
      <c r="C98" s="92" t="s">
        <v>15</v>
      </c>
      <c r="D98" s="93" t="s">
        <v>15</v>
      </c>
      <c r="E98" s="117" t="s">
        <v>249</v>
      </c>
      <c r="F98" s="113">
        <v>0</v>
      </c>
      <c r="G98" s="113"/>
      <c r="H98" s="113"/>
      <c r="I98" s="114"/>
      <c r="J98" s="114"/>
      <c r="K98" s="114"/>
      <c r="L98" s="114"/>
      <c r="M98" s="115"/>
      <c r="N98" s="115"/>
      <c r="O98" s="115"/>
      <c r="P98" s="115">
        <v>0</v>
      </c>
      <c r="Q98" s="115">
        <f>+Q99</f>
        <v>12</v>
      </c>
      <c r="R98" s="115">
        <f t="shared" si="6"/>
        <v>12</v>
      </c>
      <c r="S98" s="98">
        <v>0</v>
      </c>
      <c r="T98" s="98">
        <f t="shared" si="7"/>
        <v>12</v>
      </c>
      <c r="U98" s="98">
        <v>0</v>
      </c>
      <c r="V98" s="98">
        <f t="shared" si="8"/>
        <v>12</v>
      </c>
      <c r="W98" s="98">
        <v>0</v>
      </c>
      <c r="X98" s="98">
        <f t="shared" si="52"/>
        <v>12</v>
      </c>
      <c r="Y98" s="34"/>
    </row>
    <row r="99" spans="1:25" x14ac:dyDescent="0.25">
      <c r="A99" s="99"/>
      <c r="B99" s="100"/>
      <c r="C99" s="101">
        <v>3299</v>
      </c>
      <c r="D99" s="24">
        <v>5222</v>
      </c>
      <c r="E99" s="102" t="s">
        <v>163</v>
      </c>
      <c r="F99" s="86">
        <v>0</v>
      </c>
      <c r="G99" s="86"/>
      <c r="H99" s="86"/>
      <c r="I99" s="87"/>
      <c r="J99" s="87"/>
      <c r="K99" s="87"/>
      <c r="L99" s="87"/>
      <c r="M99" s="88"/>
      <c r="N99" s="88"/>
      <c r="O99" s="88"/>
      <c r="P99" s="88">
        <v>0</v>
      </c>
      <c r="Q99" s="88">
        <v>12</v>
      </c>
      <c r="R99" s="88">
        <f t="shared" si="6"/>
        <v>12</v>
      </c>
      <c r="S99" s="89">
        <v>0</v>
      </c>
      <c r="T99" s="89">
        <f t="shared" si="7"/>
        <v>12</v>
      </c>
      <c r="U99" s="89">
        <v>0</v>
      </c>
      <c r="V99" s="89">
        <f t="shared" si="8"/>
        <v>12</v>
      </c>
      <c r="W99" s="89">
        <v>0</v>
      </c>
      <c r="X99" s="89">
        <f t="shared" si="52"/>
        <v>12</v>
      </c>
      <c r="Y99" s="34"/>
    </row>
    <row r="100" spans="1:25" ht="23.25" x14ac:dyDescent="0.25">
      <c r="A100" s="118" t="s">
        <v>14</v>
      </c>
      <c r="B100" s="119" t="s">
        <v>250</v>
      </c>
      <c r="C100" s="120" t="s">
        <v>15</v>
      </c>
      <c r="D100" s="120" t="s">
        <v>15</v>
      </c>
      <c r="E100" s="121" t="s">
        <v>251</v>
      </c>
      <c r="F100" s="122">
        <v>0</v>
      </c>
      <c r="G100" s="123">
        <f>+G101</f>
        <v>10</v>
      </c>
      <c r="H100" s="113">
        <f t="shared" si="1"/>
        <v>10</v>
      </c>
      <c r="I100" s="114">
        <v>0</v>
      </c>
      <c r="J100" s="114">
        <f t="shared" si="2"/>
        <v>10</v>
      </c>
      <c r="K100" s="114">
        <v>0</v>
      </c>
      <c r="L100" s="114">
        <f t="shared" si="3"/>
        <v>10</v>
      </c>
      <c r="M100" s="114">
        <v>0</v>
      </c>
      <c r="N100" s="114">
        <f t="shared" si="4"/>
        <v>10</v>
      </c>
      <c r="O100" s="115">
        <v>0</v>
      </c>
      <c r="P100" s="115">
        <f t="shared" si="5"/>
        <v>10</v>
      </c>
      <c r="Q100" s="115">
        <v>0</v>
      </c>
      <c r="R100" s="115">
        <f t="shared" si="6"/>
        <v>10</v>
      </c>
      <c r="S100" s="98">
        <v>0</v>
      </c>
      <c r="T100" s="98">
        <f t="shared" si="7"/>
        <v>10</v>
      </c>
      <c r="U100" s="98">
        <v>0</v>
      </c>
      <c r="V100" s="98">
        <f t="shared" si="8"/>
        <v>10</v>
      </c>
      <c r="W100" s="98">
        <v>0</v>
      </c>
      <c r="X100" s="98">
        <f t="shared" si="52"/>
        <v>10</v>
      </c>
      <c r="Y100" s="34"/>
    </row>
    <row r="101" spans="1:25" x14ac:dyDescent="0.25">
      <c r="A101" s="124"/>
      <c r="B101" s="125"/>
      <c r="C101" s="126">
        <v>3421</v>
      </c>
      <c r="D101" s="127">
        <v>5321</v>
      </c>
      <c r="E101" s="128" t="s">
        <v>167</v>
      </c>
      <c r="F101" s="129">
        <v>0</v>
      </c>
      <c r="G101" s="130">
        <v>10</v>
      </c>
      <c r="H101" s="86">
        <f t="shared" si="1"/>
        <v>10</v>
      </c>
      <c r="I101" s="87">
        <v>0</v>
      </c>
      <c r="J101" s="87">
        <f t="shared" si="2"/>
        <v>10</v>
      </c>
      <c r="K101" s="87">
        <v>0</v>
      </c>
      <c r="L101" s="87">
        <f t="shared" si="3"/>
        <v>10</v>
      </c>
      <c r="M101" s="87">
        <v>0</v>
      </c>
      <c r="N101" s="87">
        <f t="shared" si="4"/>
        <v>10</v>
      </c>
      <c r="O101" s="88">
        <v>0</v>
      </c>
      <c r="P101" s="88">
        <f t="shared" si="5"/>
        <v>10</v>
      </c>
      <c r="Q101" s="88">
        <v>0</v>
      </c>
      <c r="R101" s="88">
        <f t="shared" si="6"/>
        <v>10</v>
      </c>
      <c r="S101" s="89">
        <v>0</v>
      </c>
      <c r="T101" s="89">
        <f t="shared" si="7"/>
        <v>10</v>
      </c>
      <c r="U101" s="89">
        <v>0</v>
      </c>
      <c r="V101" s="89">
        <f t="shared" si="8"/>
        <v>10</v>
      </c>
      <c r="W101" s="89">
        <v>0</v>
      </c>
      <c r="X101" s="89">
        <f t="shared" si="52"/>
        <v>10</v>
      </c>
      <c r="Y101" s="34"/>
    </row>
    <row r="102" spans="1:25" ht="23.25" x14ac:dyDescent="0.25">
      <c r="A102" s="118" t="s">
        <v>14</v>
      </c>
      <c r="B102" s="119" t="s">
        <v>252</v>
      </c>
      <c r="C102" s="120" t="s">
        <v>15</v>
      </c>
      <c r="D102" s="120" t="s">
        <v>15</v>
      </c>
      <c r="E102" s="121" t="s">
        <v>253</v>
      </c>
      <c r="F102" s="122">
        <v>0</v>
      </c>
      <c r="G102" s="123">
        <f>+G103</f>
        <v>30</v>
      </c>
      <c r="H102" s="113">
        <f t="shared" si="1"/>
        <v>30</v>
      </c>
      <c r="I102" s="114">
        <v>0</v>
      </c>
      <c r="J102" s="114">
        <f t="shared" si="2"/>
        <v>30</v>
      </c>
      <c r="K102" s="114">
        <v>0</v>
      </c>
      <c r="L102" s="114">
        <f t="shared" si="3"/>
        <v>30</v>
      </c>
      <c r="M102" s="115">
        <f>+M103</f>
        <v>10</v>
      </c>
      <c r="N102" s="115">
        <f t="shared" si="4"/>
        <v>40</v>
      </c>
      <c r="O102" s="115">
        <v>0</v>
      </c>
      <c r="P102" s="115">
        <f t="shared" si="5"/>
        <v>40</v>
      </c>
      <c r="Q102" s="115">
        <v>0</v>
      </c>
      <c r="R102" s="115">
        <f t="shared" si="6"/>
        <v>40</v>
      </c>
      <c r="S102" s="98">
        <v>0</v>
      </c>
      <c r="T102" s="98">
        <f t="shared" si="7"/>
        <v>40</v>
      </c>
      <c r="U102" s="98">
        <v>0</v>
      </c>
      <c r="V102" s="98">
        <f t="shared" si="8"/>
        <v>40</v>
      </c>
      <c r="W102" s="98">
        <v>0</v>
      </c>
      <c r="X102" s="98">
        <f t="shared" si="52"/>
        <v>40</v>
      </c>
      <c r="Y102" s="34"/>
    </row>
    <row r="103" spans="1:25" x14ac:dyDescent="0.25">
      <c r="A103" s="124"/>
      <c r="B103" s="125"/>
      <c r="C103" s="126">
        <v>3421</v>
      </c>
      <c r="D103" s="127">
        <v>5331</v>
      </c>
      <c r="E103" s="128" t="s">
        <v>168</v>
      </c>
      <c r="F103" s="129">
        <v>0</v>
      </c>
      <c r="G103" s="130">
        <v>30</v>
      </c>
      <c r="H103" s="86">
        <f t="shared" si="1"/>
        <v>30</v>
      </c>
      <c r="I103" s="87">
        <v>0</v>
      </c>
      <c r="J103" s="87">
        <f t="shared" si="2"/>
        <v>30</v>
      </c>
      <c r="K103" s="87">
        <v>0</v>
      </c>
      <c r="L103" s="87">
        <f t="shared" si="3"/>
        <v>30</v>
      </c>
      <c r="M103" s="88">
        <v>10</v>
      </c>
      <c r="N103" s="88">
        <f t="shared" si="4"/>
        <v>40</v>
      </c>
      <c r="O103" s="88">
        <v>0</v>
      </c>
      <c r="P103" s="88">
        <f t="shared" si="5"/>
        <v>40</v>
      </c>
      <c r="Q103" s="88">
        <v>0</v>
      </c>
      <c r="R103" s="88">
        <f t="shared" si="6"/>
        <v>40</v>
      </c>
      <c r="S103" s="89">
        <v>0</v>
      </c>
      <c r="T103" s="89">
        <f t="shared" si="7"/>
        <v>40</v>
      </c>
      <c r="U103" s="89">
        <v>0</v>
      </c>
      <c r="V103" s="89">
        <f t="shared" si="8"/>
        <v>40</v>
      </c>
      <c r="W103" s="89">
        <v>0</v>
      </c>
      <c r="X103" s="89">
        <f t="shared" si="52"/>
        <v>40</v>
      </c>
      <c r="Y103" s="34"/>
    </row>
    <row r="104" spans="1:25" ht="23.25" x14ac:dyDescent="0.25">
      <c r="A104" s="118" t="s">
        <v>14</v>
      </c>
      <c r="B104" s="119" t="s">
        <v>254</v>
      </c>
      <c r="C104" s="120" t="s">
        <v>15</v>
      </c>
      <c r="D104" s="120" t="s">
        <v>15</v>
      </c>
      <c r="E104" s="121" t="s">
        <v>255</v>
      </c>
      <c r="F104" s="122">
        <v>0</v>
      </c>
      <c r="G104" s="123">
        <f>+G105</f>
        <v>10</v>
      </c>
      <c r="H104" s="113">
        <f t="shared" si="1"/>
        <v>10</v>
      </c>
      <c r="I104" s="114">
        <v>0</v>
      </c>
      <c r="J104" s="114">
        <f t="shared" si="2"/>
        <v>10</v>
      </c>
      <c r="K104" s="114">
        <v>0</v>
      </c>
      <c r="L104" s="114">
        <f t="shared" si="3"/>
        <v>10</v>
      </c>
      <c r="M104" s="114">
        <v>0</v>
      </c>
      <c r="N104" s="114">
        <f t="shared" si="4"/>
        <v>10</v>
      </c>
      <c r="O104" s="115">
        <v>0</v>
      </c>
      <c r="P104" s="115">
        <f t="shared" si="5"/>
        <v>10</v>
      </c>
      <c r="Q104" s="115">
        <v>0</v>
      </c>
      <c r="R104" s="115">
        <f t="shared" si="6"/>
        <v>10</v>
      </c>
      <c r="S104" s="98">
        <v>0</v>
      </c>
      <c r="T104" s="98">
        <f t="shared" si="7"/>
        <v>10</v>
      </c>
      <c r="U104" s="98">
        <v>0</v>
      </c>
      <c r="V104" s="98">
        <f t="shared" si="8"/>
        <v>10</v>
      </c>
      <c r="W104" s="98">
        <v>0</v>
      </c>
      <c r="X104" s="98">
        <f t="shared" si="52"/>
        <v>10</v>
      </c>
      <c r="Y104" s="34"/>
    </row>
    <row r="105" spans="1:25" x14ac:dyDescent="0.25">
      <c r="A105" s="124"/>
      <c r="B105" s="131"/>
      <c r="C105" s="126">
        <v>3421</v>
      </c>
      <c r="D105" s="127">
        <v>5321</v>
      </c>
      <c r="E105" s="128" t="s">
        <v>167</v>
      </c>
      <c r="F105" s="129">
        <v>0</v>
      </c>
      <c r="G105" s="130">
        <v>10</v>
      </c>
      <c r="H105" s="86">
        <f t="shared" si="1"/>
        <v>10</v>
      </c>
      <c r="I105" s="87">
        <v>0</v>
      </c>
      <c r="J105" s="87">
        <f t="shared" si="2"/>
        <v>10</v>
      </c>
      <c r="K105" s="87">
        <v>0</v>
      </c>
      <c r="L105" s="87">
        <f t="shared" si="3"/>
        <v>10</v>
      </c>
      <c r="M105" s="87">
        <v>0</v>
      </c>
      <c r="N105" s="87">
        <f t="shared" si="4"/>
        <v>10</v>
      </c>
      <c r="O105" s="88">
        <v>0</v>
      </c>
      <c r="P105" s="88">
        <f t="shared" si="5"/>
        <v>10</v>
      </c>
      <c r="Q105" s="88">
        <v>0</v>
      </c>
      <c r="R105" s="88">
        <f t="shared" si="6"/>
        <v>10</v>
      </c>
      <c r="S105" s="89">
        <v>0</v>
      </c>
      <c r="T105" s="89">
        <f t="shared" si="7"/>
        <v>10</v>
      </c>
      <c r="U105" s="89">
        <v>0</v>
      </c>
      <c r="V105" s="89">
        <f t="shared" si="8"/>
        <v>10</v>
      </c>
      <c r="W105" s="89">
        <v>0</v>
      </c>
      <c r="X105" s="89">
        <f t="shared" si="52"/>
        <v>10</v>
      </c>
      <c r="Y105" s="34"/>
    </row>
    <row r="106" spans="1:25" ht="22.5" x14ac:dyDescent="0.25">
      <c r="A106" s="118" t="s">
        <v>14</v>
      </c>
      <c r="B106" s="132" t="s">
        <v>256</v>
      </c>
      <c r="C106" s="120" t="s">
        <v>15</v>
      </c>
      <c r="D106" s="120" t="s">
        <v>15</v>
      </c>
      <c r="E106" s="133" t="s">
        <v>257</v>
      </c>
      <c r="F106" s="122">
        <v>0</v>
      </c>
      <c r="G106" s="123">
        <f>+G107</f>
        <v>10</v>
      </c>
      <c r="H106" s="113">
        <f t="shared" si="1"/>
        <v>10</v>
      </c>
      <c r="I106" s="114">
        <v>0</v>
      </c>
      <c r="J106" s="114">
        <f t="shared" si="2"/>
        <v>10</v>
      </c>
      <c r="K106" s="114">
        <v>0</v>
      </c>
      <c r="L106" s="114">
        <f t="shared" si="3"/>
        <v>10</v>
      </c>
      <c r="M106" s="114">
        <v>0</v>
      </c>
      <c r="N106" s="114">
        <f t="shared" si="4"/>
        <v>10</v>
      </c>
      <c r="O106" s="115">
        <v>0</v>
      </c>
      <c r="P106" s="115">
        <f t="shared" si="5"/>
        <v>10</v>
      </c>
      <c r="Q106" s="115">
        <v>0</v>
      </c>
      <c r="R106" s="115">
        <f t="shared" si="6"/>
        <v>10</v>
      </c>
      <c r="S106" s="98">
        <v>0</v>
      </c>
      <c r="T106" s="98">
        <f t="shared" si="7"/>
        <v>10</v>
      </c>
      <c r="U106" s="98">
        <v>0</v>
      </c>
      <c r="V106" s="98">
        <f t="shared" si="8"/>
        <v>10</v>
      </c>
      <c r="W106" s="98">
        <v>0</v>
      </c>
      <c r="X106" s="98">
        <f t="shared" si="52"/>
        <v>10</v>
      </c>
      <c r="Y106" s="34"/>
    </row>
    <row r="107" spans="1:25" x14ac:dyDescent="0.25">
      <c r="A107" s="134"/>
      <c r="B107" s="135"/>
      <c r="C107" s="126">
        <v>3113</v>
      </c>
      <c r="D107" s="127">
        <v>5321</v>
      </c>
      <c r="E107" s="128" t="s">
        <v>167</v>
      </c>
      <c r="F107" s="129">
        <v>0</v>
      </c>
      <c r="G107" s="130">
        <v>10</v>
      </c>
      <c r="H107" s="86">
        <f t="shared" si="1"/>
        <v>10</v>
      </c>
      <c r="I107" s="87">
        <v>0</v>
      </c>
      <c r="J107" s="87">
        <f t="shared" si="2"/>
        <v>10</v>
      </c>
      <c r="K107" s="87">
        <v>0</v>
      </c>
      <c r="L107" s="87">
        <f t="shared" si="3"/>
        <v>10</v>
      </c>
      <c r="M107" s="87">
        <v>0</v>
      </c>
      <c r="N107" s="87">
        <f t="shared" si="4"/>
        <v>10</v>
      </c>
      <c r="O107" s="88">
        <v>0</v>
      </c>
      <c r="P107" s="88">
        <f t="shared" si="5"/>
        <v>10</v>
      </c>
      <c r="Q107" s="88">
        <v>0</v>
      </c>
      <c r="R107" s="88">
        <f t="shared" si="6"/>
        <v>10</v>
      </c>
      <c r="S107" s="89">
        <v>0</v>
      </c>
      <c r="T107" s="89">
        <f t="shared" si="7"/>
        <v>10</v>
      </c>
      <c r="U107" s="89">
        <v>0</v>
      </c>
      <c r="V107" s="89">
        <f t="shared" si="8"/>
        <v>10</v>
      </c>
      <c r="W107" s="89">
        <v>0</v>
      </c>
      <c r="X107" s="89">
        <f t="shared" si="52"/>
        <v>10</v>
      </c>
      <c r="Y107" s="34"/>
    </row>
    <row r="108" spans="1:25" x14ac:dyDescent="0.25">
      <c r="A108" s="90" t="s">
        <v>14</v>
      </c>
      <c r="B108" s="91" t="s">
        <v>258</v>
      </c>
      <c r="C108" s="92" t="s">
        <v>15</v>
      </c>
      <c r="D108" s="93" t="s">
        <v>15</v>
      </c>
      <c r="E108" s="94" t="s">
        <v>259</v>
      </c>
      <c r="F108" s="95">
        <f>+F109</f>
        <v>2300</v>
      </c>
      <c r="G108" s="95">
        <f>+G109</f>
        <v>-2300</v>
      </c>
      <c r="H108" s="113">
        <f t="shared" si="1"/>
        <v>0</v>
      </c>
      <c r="I108" s="136">
        <f>+I109</f>
        <v>116.15</v>
      </c>
      <c r="J108" s="114">
        <f t="shared" si="2"/>
        <v>116.15</v>
      </c>
      <c r="K108" s="114">
        <v>0</v>
      </c>
      <c r="L108" s="114">
        <f t="shared" si="3"/>
        <v>116.15</v>
      </c>
      <c r="M108" s="114">
        <f>+M109</f>
        <v>500</v>
      </c>
      <c r="N108" s="114">
        <f t="shared" si="4"/>
        <v>616.15</v>
      </c>
      <c r="O108" s="115">
        <v>0</v>
      </c>
      <c r="P108" s="115">
        <f t="shared" si="5"/>
        <v>616.15</v>
      </c>
      <c r="Q108" s="115">
        <v>0</v>
      </c>
      <c r="R108" s="115">
        <f t="shared" si="6"/>
        <v>616.15</v>
      </c>
      <c r="S108" s="98">
        <v>0</v>
      </c>
      <c r="T108" s="98">
        <f t="shared" si="7"/>
        <v>616.15</v>
      </c>
      <c r="U108" s="98">
        <v>0</v>
      </c>
      <c r="V108" s="98">
        <f t="shared" si="8"/>
        <v>616.15</v>
      </c>
      <c r="W108" s="98">
        <v>0</v>
      </c>
      <c r="X108" s="98">
        <f t="shared" si="52"/>
        <v>616.15</v>
      </c>
      <c r="Y108" s="34"/>
    </row>
    <row r="109" spans="1:25" x14ac:dyDescent="0.25">
      <c r="A109" s="99"/>
      <c r="B109" s="100" t="s">
        <v>166</v>
      </c>
      <c r="C109" s="101">
        <v>3299</v>
      </c>
      <c r="D109" s="137">
        <v>5331</v>
      </c>
      <c r="E109" s="102" t="s">
        <v>168</v>
      </c>
      <c r="F109" s="86">
        <v>2300</v>
      </c>
      <c r="G109" s="86">
        <v>-2300</v>
      </c>
      <c r="H109" s="86">
        <f t="shared" si="1"/>
        <v>0</v>
      </c>
      <c r="I109" s="138">
        <v>116.15</v>
      </c>
      <c r="J109" s="87">
        <f t="shared" si="2"/>
        <v>116.15</v>
      </c>
      <c r="K109" s="87">
        <v>0</v>
      </c>
      <c r="L109" s="87">
        <f t="shared" si="3"/>
        <v>116.15</v>
      </c>
      <c r="M109" s="87">
        <v>500</v>
      </c>
      <c r="N109" s="87">
        <f t="shared" si="4"/>
        <v>616.15</v>
      </c>
      <c r="O109" s="88">
        <v>0</v>
      </c>
      <c r="P109" s="88">
        <f t="shared" si="5"/>
        <v>616.15</v>
      </c>
      <c r="Q109" s="88">
        <v>0</v>
      </c>
      <c r="R109" s="88">
        <f t="shared" si="6"/>
        <v>616.15</v>
      </c>
      <c r="S109" s="89">
        <v>0</v>
      </c>
      <c r="T109" s="89">
        <f t="shared" si="7"/>
        <v>616.15</v>
      </c>
      <c r="U109" s="89">
        <v>0</v>
      </c>
      <c r="V109" s="89">
        <f t="shared" si="8"/>
        <v>616.15</v>
      </c>
      <c r="W109" s="89">
        <v>0</v>
      </c>
      <c r="X109" s="89">
        <f t="shared" si="52"/>
        <v>616.15</v>
      </c>
      <c r="Y109" s="34"/>
    </row>
    <row r="110" spans="1:25" ht="22.5" x14ac:dyDescent="0.25">
      <c r="A110" s="139" t="s">
        <v>14</v>
      </c>
      <c r="B110" s="140" t="s">
        <v>260</v>
      </c>
      <c r="C110" s="140" t="s">
        <v>15</v>
      </c>
      <c r="D110" s="140" t="s">
        <v>15</v>
      </c>
      <c r="E110" s="141" t="s">
        <v>261</v>
      </c>
      <c r="F110" s="122">
        <v>0</v>
      </c>
      <c r="G110" s="123">
        <f>+G111</f>
        <v>450</v>
      </c>
      <c r="H110" s="113">
        <f t="shared" si="1"/>
        <v>450</v>
      </c>
      <c r="I110" s="114">
        <v>0</v>
      </c>
      <c r="J110" s="114">
        <f t="shared" si="2"/>
        <v>450</v>
      </c>
      <c r="K110" s="114">
        <v>0</v>
      </c>
      <c r="L110" s="114">
        <f t="shared" si="3"/>
        <v>450</v>
      </c>
      <c r="M110" s="114">
        <v>0</v>
      </c>
      <c r="N110" s="114">
        <f t="shared" si="4"/>
        <v>450</v>
      </c>
      <c r="O110" s="115">
        <v>0</v>
      </c>
      <c r="P110" s="115">
        <f t="shared" si="5"/>
        <v>450</v>
      </c>
      <c r="Q110" s="115">
        <v>0</v>
      </c>
      <c r="R110" s="115">
        <f t="shared" si="6"/>
        <v>450</v>
      </c>
      <c r="S110" s="98">
        <v>0</v>
      </c>
      <c r="T110" s="98">
        <f t="shared" si="7"/>
        <v>450</v>
      </c>
      <c r="U110" s="98">
        <v>0</v>
      </c>
      <c r="V110" s="98">
        <f t="shared" si="8"/>
        <v>450</v>
      </c>
      <c r="W110" s="98">
        <v>0</v>
      </c>
      <c r="X110" s="98">
        <f t="shared" si="52"/>
        <v>450</v>
      </c>
      <c r="Y110" s="34"/>
    </row>
    <row r="111" spans="1:25" ht="22.5" x14ac:dyDescent="0.25">
      <c r="A111" s="142"/>
      <c r="B111" s="143"/>
      <c r="C111" s="143" t="s">
        <v>262</v>
      </c>
      <c r="D111" s="143" t="s">
        <v>263</v>
      </c>
      <c r="E111" s="144" t="s">
        <v>168</v>
      </c>
      <c r="F111" s="129">
        <v>0</v>
      </c>
      <c r="G111" s="130">
        <v>450</v>
      </c>
      <c r="H111" s="86">
        <f t="shared" si="1"/>
        <v>450</v>
      </c>
      <c r="I111" s="87">
        <v>0</v>
      </c>
      <c r="J111" s="87">
        <f t="shared" si="2"/>
        <v>450</v>
      </c>
      <c r="K111" s="87">
        <v>0</v>
      </c>
      <c r="L111" s="87">
        <f t="shared" si="3"/>
        <v>450</v>
      </c>
      <c r="M111" s="87">
        <v>0</v>
      </c>
      <c r="N111" s="87">
        <f t="shared" si="4"/>
        <v>450</v>
      </c>
      <c r="O111" s="88">
        <v>0</v>
      </c>
      <c r="P111" s="88">
        <f t="shared" si="5"/>
        <v>450</v>
      </c>
      <c r="Q111" s="88">
        <v>0</v>
      </c>
      <c r="R111" s="88">
        <f t="shared" si="6"/>
        <v>450</v>
      </c>
      <c r="S111" s="89">
        <v>0</v>
      </c>
      <c r="T111" s="89">
        <f t="shared" si="7"/>
        <v>450</v>
      </c>
      <c r="U111" s="89">
        <v>0</v>
      </c>
      <c r="V111" s="89">
        <f t="shared" si="8"/>
        <v>450</v>
      </c>
      <c r="W111" s="89">
        <v>0</v>
      </c>
      <c r="X111" s="89">
        <f t="shared" si="52"/>
        <v>450</v>
      </c>
      <c r="Y111" s="34"/>
    </row>
    <row r="112" spans="1:25" ht="22.5" x14ac:dyDescent="0.25">
      <c r="A112" s="139" t="s">
        <v>14</v>
      </c>
      <c r="B112" s="140" t="s">
        <v>264</v>
      </c>
      <c r="C112" s="140" t="s">
        <v>15</v>
      </c>
      <c r="D112" s="140" t="s">
        <v>15</v>
      </c>
      <c r="E112" s="141" t="s">
        <v>265</v>
      </c>
      <c r="F112" s="122">
        <v>0</v>
      </c>
      <c r="G112" s="123">
        <f t="shared" ref="G112" si="53">+G113</f>
        <v>490</v>
      </c>
      <c r="H112" s="113">
        <f t="shared" si="1"/>
        <v>490</v>
      </c>
      <c r="I112" s="114">
        <v>0</v>
      </c>
      <c r="J112" s="114">
        <f t="shared" si="2"/>
        <v>490</v>
      </c>
      <c r="K112" s="114">
        <v>0</v>
      </c>
      <c r="L112" s="114">
        <f t="shared" si="3"/>
        <v>490</v>
      </c>
      <c r="M112" s="114">
        <v>0</v>
      </c>
      <c r="N112" s="114">
        <f t="shared" si="4"/>
        <v>490</v>
      </c>
      <c r="O112" s="115">
        <v>0</v>
      </c>
      <c r="P112" s="115">
        <f t="shared" si="5"/>
        <v>490</v>
      </c>
      <c r="Q112" s="115">
        <v>0</v>
      </c>
      <c r="R112" s="115">
        <f t="shared" si="6"/>
        <v>490</v>
      </c>
      <c r="S112" s="98">
        <v>0</v>
      </c>
      <c r="T112" s="98">
        <f t="shared" si="7"/>
        <v>490</v>
      </c>
      <c r="U112" s="98">
        <v>0</v>
      </c>
      <c r="V112" s="98">
        <f t="shared" si="8"/>
        <v>490</v>
      </c>
      <c r="W112" s="98">
        <v>0</v>
      </c>
      <c r="X112" s="98">
        <f t="shared" si="52"/>
        <v>490</v>
      </c>
      <c r="Y112" s="34"/>
    </row>
    <row r="113" spans="1:25" ht="22.5" x14ac:dyDescent="0.25">
      <c r="A113" s="142"/>
      <c r="B113" s="143"/>
      <c r="C113" s="143" t="s">
        <v>262</v>
      </c>
      <c r="D113" s="143" t="s">
        <v>263</v>
      </c>
      <c r="E113" s="144" t="s">
        <v>168</v>
      </c>
      <c r="F113" s="129">
        <v>0</v>
      </c>
      <c r="G113" s="130">
        <v>490</v>
      </c>
      <c r="H113" s="86">
        <f t="shared" si="1"/>
        <v>490</v>
      </c>
      <c r="I113" s="87">
        <v>0</v>
      </c>
      <c r="J113" s="87">
        <f t="shared" si="2"/>
        <v>490</v>
      </c>
      <c r="K113" s="87">
        <v>0</v>
      </c>
      <c r="L113" s="87">
        <f t="shared" si="3"/>
        <v>490</v>
      </c>
      <c r="M113" s="87">
        <v>0</v>
      </c>
      <c r="N113" s="87">
        <f t="shared" si="4"/>
        <v>490</v>
      </c>
      <c r="O113" s="88">
        <v>0</v>
      </c>
      <c r="P113" s="88">
        <f t="shared" si="5"/>
        <v>490</v>
      </c>
      <c r="Q113" s="88">
        <v>0</v>
      </c>
      <c r="R113" s="88">
        <f t="shared" si="6"/>
        <v>490</v>
      </c>
      <c r="S113" s="89">
        <v>0</v>
      </c>
      <c r="T113" s="89">
        <f t="shared" si="7"/>
        <v>490</v>
      </c>
      <c r="U113" s="89">
        <v>0</v>
      </c>
      <c r="V113" s="89">
        <f t="shared" si="8"/>
        <v>490</v>
      </c>
      <c r="W113" s="89">
        <v>0</v>
      </c>
      <c r="X113" s="89">
        <f t="shared" si="52"/>
        <v>490</v>
      </c>
      <c r="Y113" s="34"/>
    </row>
    <row r="114" spans="1:25" ht="22.5" x14ac:dyDescent="0.25">
      <c r="A114" s="139" t="s">
        <v>14</v>
      </c>
      <c r="B114" s="140" t="s">
        <v>266</v>
      </c>
      <c r="C114" s="140" t="s">
        <v>15</v>
      </c>
      <c r="D114" s="140" t="s">
        <v>15</v>
      </c>
      <c r="E114" s="141" t="s">
        <v>267</v>
      </c>
      <c r="F114" s="122">
        <v>0</v>
      </c>
      <c r="G114" s="123">
        <f t="shared" ref="G114" si="54">+G115</f>
        <v>80</v>
      </c>
      <c r="H114" s="113">
        <f t="shared" si="1"/>
        <v>80</v>
      </c>
      <c r="I114" s="114">
        <v>0</v>
      </c>
      <c r="J114" s="114">
        <f t="shared" si="2"/>
        <v>80</v>
      </c>
      <c r="K114" s="114">
        <v>0</v>
      </c>
      <c r="L114" s="114">
        <f t="shared" si="3"/>
        <v>80</v>
      </c>
      <c r="M114" s="114">
        <v>0</v>
      </c>
      <c r="N114" s="114">
        <f t="shared" si="4"/>
        <v>80</v>
      </c>
      <c r="O114" s="115">
        <v>0</v>
      </c>
      <c r="P114" s="115">
        <f t="shared" si="5"/>
        <v>80</v>
      </c>
      <c r="Q114" s="115">
        <v>0</v>
      </c>
      <c r="R114" s="115">
        <f t="shared" si="6"/>
        <v>80</v>
      </c>
      <c r="S114" s="98">
        <v>0</v>
      </c>
      <c r="T114" s="98">
        <f t="shared" si="7"/>
        <v>80</v>
      </c>
      <c r="U114" s="98">
        <v>0</v>
      </c>
      <c r="V114" s="98">
        <f t="shared" si="8"/>
        <v>80</v>
      </c>
      <c r="W114" s="98">
        <v>0</v>
      </c>
      <c r="X114" s="98">
        <f t="shared" si="52"/>
        <v>80</v>
      </c>
      <c r="Y114" s="34"/>
    </row>
    <row r="115" spans="1:25" ht="22.5" x14ac:dyDescent="0.25">
      <c r="A115" s="142"/>
      <c r="B115" s="143"/>
      <c r="C115" s="143" t="s">
        <v>262</v>
      </c>
      <c r="D115" s="143" t="s">
        <v>263</v>
      </c>
      <c r="E115" s="144" t="s">
        <v>168</v>
      </c>
      <c r="F115" s="129">
        <v>0</v>
      </c>
      <c r="G115" s="130">
        <v>80</v>
      </c>
      <c r="H115" s="86">
        <f t="shared" si="1"/>
        <v>80</v>
      </c>
      <c r="I115" s="87">
        <v>0</v>
      </c>
      <c r="J115" s="87">
        <f t="shared" si="2"/>
        <v>80</v>
      </c>
      <c r="K115" s="87">
        <v>0</v>
      </c>
      <c r="L115" s="87">
        <f t="shared" si="3"/>
        <v>80</v>
      </c>
      <c r="M115" s="87">
        <v>0</v>
      </c>
      <c r="N115" s="87">
        <f t="shared" si="4"/>
        <v>80</v>
      </c>
      <c r="O115" s="88">
        <v>0</v>
      </c>
      <c r="P115" s="88">
        <f t="shared" si="5"/>
        <v>80</v>
      </c>
      <c r="Q115" s="88">
        <v>0</v>
      </c>
      <c r="R115" s="88">
        <f t="shared" si="6"/>
        <v>80</v>
      </c>
      <c r="S115" s="89">
        <v>0</v>
      </c>
      <c r="T115" s="89">
        <f t="shared" si="7"/>
        <v>80</v>
      </c>
      <c r="U115" s="89">
        <v>0</v>
      </c>
      <c r="V115" s="89">
        <f t="shared" si="8"/>
        <v>80</v>
      </c>
      <c r="W115" s="89">
        <v>0</v>
      </c>
      <c r="X115" s="89">
        <f t="shared" si="52"/>
        <v>80</v>
      </c>
      <c r="Y115" s="34"/>
    </row>
    <row r="116" spans="1:25" ht="22.5" x14ac:dyDescent="0.25">
      <c r="A116" s="139" t="s">
        <v>14</v>
      </c>
      <c r="B116" s="140" t="s">
        <v>268</v>
      </c>
      <c r="C116" s="140" t="s">
        <v>15</v>
      </c>
      <c r="D116" s="140" t="s">
        <v>15</v>
      </c>
      <c r="E116" s="141" t="s">
        <v>269</v>
      </c>
      <c r="F116" s="122">
        <v>0</v>
      </c>
      <c r="G116" s="123">
        <f t="shared" ref="G116" si="55">+G117</f>
        <v>135</v>
      </c>
      <c r="H116" s="113">
        <f t="shared" si="1"/>
        <v>135</v>
      </c>
      <c r="I116" s="114">
        <v>0</v>
      </c>
      <c r="J116" s="114">
        <f t="shared" si="2"/>
        <v>135</v>
      </c>
      <c r="K116" s="114">
        <v>0</v>
      </c>
      <c r="L116" s="114">
        <f t="shared" si="3"/>
        <v>135</v>
      </c>
      <c r="M116" s="114">
        <v>0</v>
      </c>
      <c r="N116" s="114">
        <f t="shared" si="4"/>
        <v>135</v>
      </c>
      <c r="O116" s="115">
        <v>0</v>
      </c>
      <c r="P116" s="115">
        <f t="shared" si="5"/>
        <v>135</v>
      </c>
      <c r="Q116" s="115">
        <v>0</v>
      </c>
      <c r="R116" s="115">
        <f t="shared" si="6"/>
        <v>135</v>
      </c>
      <c r="S116" s="98">
        <v>0</v>
      </c>
      <c r="T116" s="98">
        <f t="shared" si="7"/>
        <v>135</v>
      </c>
      <c r="U116" s="98">
        <v>0</v>
      </c>
      <c r="V116" s="98">
        <f t="shared" si="8"/>
        <v>135</v>
      </c>
      <c r="W116" s="98">
        <v>0</v>
      </c>
      <c r="X116" s="98">
        <f t="shared" si="52"/>
        <v>135</v>
      </c>
      <c r="Y116" s="34"/>
    </row>
    <row r="117" spans="1:25" ht="22.5" x14ac:dyDescent="0.25">
      <c r="A117" s="142"/>
      <c r="B117" s="143"/>
      <c r="C117" s="143" t="s">
        <v>262</v>
      </c>
      <c r="D117" s="143" t="s">
        <v>263</v>
      </c>
      <c r="E117" s="144" t="s">
        <v>168</v>
      </c>
      <c r="F117" s="129">
        <v>0</v>
      </c>
      <c r="G117" s="130">
        <v>135</v>
      </c>
      <c r="H117" s="86">
        <f t="shared" si="1"/>
        <v>135</v>
      </c>
      <c r="I117" s="87">
        <v>0</v>
      </c>
      <c r="J117" s="87">
        <f t="shared" si="2"/>
        <v>135</v>
      </c>
      <c r="K117" s="87">
        <v>0</v>
      </c>
      <c r="L117" s="87">
        <f t="shared" si="3"/>
        <v>135</v>
      </c>
      <c r="M117" s="87">
        <v>0</v>
      </c>
      <c r="N117" s="87">
        <f t="shared" si="4"/>
        <v>135</v>
      </c>
      <c r="O117" s="88">
        <v>0</v>
      </c>
      <c r="P117" s="88">
        <f t="shared" si="5"/>
        <v>135</v>
      </c>
      <c r="Q117" s="88">
        <v>0</v>
      </c>
      <c r="R117" s="88">
        <f t="shared" si="6"/>
        <v>135</v>
      </c>
      <c r="S117" s="89">
        <v>0</v>
      </c>
      <c r="T117" s="89">
        <f t="shared" si="7"/>
        <v>135</v>
      </c>
      <c r="U117" s="89">
        <v>0</v>
      </c>
      <c r="V117" s="89">
        <f t="shared" si="8"/>
        <v>135</v>
      </c>
      <c r="W117" s="89">
        <v>0</v>
      </c>
      <c r="X117" s="89">
        <f t="shared" si="52"/>
        <v>135</v>
      </c>
      <c r="Y117" s="34"/>
    </row>
    <row r="118" spans="1:25" ht="22.5" x14ac:dyDescent="0.25">
      <c r="A118" s="139" t="s">
        <v>14</v>
      </c>
      <c r="B118" s="140" t="s">
        <v>270</v>
      </c>
      <c r="C118" s="140" t="s">
        <v>15</v>
      </c>
      <c r="D118" s="140" t="s">
        <v>15</v>
      </c>
      <c r="E118" s="141" t="s">
        <v>271</v>
      </c>
      <c r="F118" s="122">
        <v>0</v>
      </c>
      <c r="G118" s="123">
        <f t="shared" ref="G118" si="56">+G119</f>
        <v>400</v>
      </c>
      <c r="H118" s="113">
        <f t="shared" si="1"/>
        <v>400</v>
      </c>
      <c r="I118" s="114">
        <v>0</v>
      </c>
      <c r="J118" s="114">
        <f t="shared" si="2"/>
        <v>400</v>
      </c>
      <c r="K118" s="114">
        <v>0</v>
      </c>
      <c r="L118" s="114">
        <f t="shared" si="3"/>
        <v>400</v>
      </c>
      <c r="M118" s="114">
        <v>0</v>
      </c>
      <c r="N118" s="114">
        <f t="shared" si="4"/>
        <v>400</v>
      </c>
      <c r="O118" s="115">
        <v>0</v>
      </c>
      <c r="P118" s="115">
        <f t="shared" si="5"/>
        <v>400</v>
      </c>
      <c r="Q118" s="115">
        <v>0</v>
      </c>
      <c r="R118" s="115">
        <f t="shared" si="6"/>
        <v>400</v>
      </c>
      <c r="S118" s="98">
        <v>0</v>
      </c>
      <c r="T118" s="98">
        <f t="shared" si="7"/>
        <v>400</v>
      </c>
      <c r="U118" s="98">
        <v>0</v>
      </c>
      <c r="V118" s="98">
        <f t="shared" si="8"/>
        <v>400</v>
      </c>
      <c r="W118" s="98">
        <v>0</v>
      </c>
      <c r="X118" s="98">
        <f t="shared" si="52"/>
        <v>400</v>
      </c>
      <c r="Y118" s="34"/>
    </row>
    <row r="119" spans="1:25" ht="22.5" x14ac:dyDescent="0.25">
      <c r="A119" s="142"/>
      <c r="B119" s="143"/>
      <c r="C119" s="143" t="s">
        <v>262</v>
      </c>
      <c r="D119" s="143" t="s">
        <v>263</v>
      </c>
      <c r="E119" s="144" t="s">
        <v>168</v>
      </c>
      <c r="F119" s="129">
        <v>0</v>
      </c>
      <c r="G119" s="130">
        <v>400</v>
      </c>
      <c r="H119" s="86">
        <f t="shared" si="1"/>
        <v>400</v>
      </c>
      <c r="I119" s="87">
        <v>0</v>
      </c>
      <c r="J119" s="87">
        <f t="shared" si="2"/>
        <v>400</v>
      </c>
      <c r="K119" s="87">
        <v>0</v>
      </c>
      <c r="L119" s="87">
        <f t="shared" si="3"/>
        <v>400</v>
      </c>
      <c r="M119" s="87">
        <v>0</v>
      </c>
      <c r="N119" s="87">
        <f t="shared" si="4"/>
        <v>400</v>
      </c>
      <c r="O119" s="88">
        <v>0</v>
      </c>
      <c r="P119" s="88">
        <f t="shared" si="5"/>
        <v>400</v>
      </c>
      <c r="Q119" s="88">
        <v>0</v>
      </c>
      <c r="R119" s="88">
        <f t="shared" si="6"/>
        <v>400</v>
      </c>
      <c r="S119" s="89">
        <v>0</v>
      </c>
      <c r="T119" s="89">
        <f t="shared" si="7"/>
        <v>400</v>
      </c>
      <c r="U119" s="89">
        <v>0</v>
      </c>
      <c r="V119" s="89">
        <f t="shared" si="8"/>
        <v>400</v>
      </c>
      <c r="W119" s="89">
        <v>0</v>
      </c>
      <c r="X119" s="89">
        <f t="shared" si="52"/>
        <v>400</v>
      </c>
      <c r="Y119" s="34"/>
    </row>
    <row r="120" spans="1:25" ht="22.5" x14ac:dyDescent="0.25">
      <c r="A120" s="139" t="s">
        <v>14</v>
      </c>
      <c r="B120" s="140" t="s">
        <v>272</v>
      </c>
      <c r="C120" s="140" t="s">
        <v>15</v>
      </c>
      <c r="D120" s="140" t="s">
        <v>15</v>
      </c>
      <c r="E120" s="141" t="s">
        <v>273</v>
      </c>
      <c r="F120" s="122">
        <v>0</v>
      </c>
      <c r="G120" s="123">
        <f t="shared" ref="G120" si="57">+G121</f>
        <v>300</v>
      </c>
      <c r="H120" s="113">
        <f t="shared" si="1"/>
        <v>300</v>
      </c>
      <c r="I120" s="114">
        <v>0</v>
      </c>
      <c r="J120" s="114">
        <f t="shared" si="2"/>
        <v>300</v>
      </c>
      <c r="K120" s="114">
        <v>0</v>
      </c>
      <c r="L120" s="114">
        <f t="shared" si="3"/>
        <v>300</v>
      </c>
      <c r="M120" s="114">
        <v>0</v>
      </c>
      <c r="N120" s="114">
        <f t="shared" si="4"/>
        <v>300</v>
      </c>
      <c r="O120" s="115">
        <v>0</v>
      </c>
      <c r="P120" s="115">
        <f t="shared" si="5"/>
        <v>300</v>
      </c>
      <c r="Q120" s="115">
        <v>0</v>
      </c>
      <c r="R120" s="115">
        <f t="shared" si="6"/>
        <v>300</v>
      </c>
      <c r="S120" s="98">
        <v>0</v>
      </c>
      <c r="T120" s="98">
        <f t="shared" si="7"/>
        <v>300</v>
      </c>
      <c r="U120" s="98">
        <v>0</v>
      </c>
      <c r="V120" s="98">
        <f t="shared" si="8"/>
        <v>300</v>
      </c>
      <c r="W120" s="98">
        <v>0</v>
      </c>
      <c r="X120" s="98">
        <f t="shared" si="52"/>
        <v>300</v>
      </c>
      <c r="Y120" s="34"/>
    </row>
    <row r="121" spans="1:25" ht="22.5" x14ac:dyDescent="0.25">
      <c r="A121" s="142"/>
      <c r="B121" s="143"/>
      <c r="C121" s="143" t="s">
        <v>274</v>
      </c>
      <c r="D121" s="143" t="s">
        <v>263</v>
      </c>
      <c r="E121" s="144" t="s">
        <v>168</v>
      </c>
      <c r="F121" s="129">
        <v>0</v>
      </c>
      <c r="G121" s="130">
        <v>300</v>
      </c>
      <c r="H121" s="86">
        <f t="shared" si="1"/>
        <v>300</v>
      </c>
      <c r="I121" s="87">
        <v>0</v>
      </c>
      <c r="J121" s="87">
        <f t="shared" si="2"/>
        <v>300</v>
      </c>
      <c r="K121" s="87">
        <v>0</v>
      </c>
      <c r="L121" s="87">
        <f t="shared" si="3"/>
        <v>300</v>
      </c>
      <c r="M121" s="87">
        <v>0</v>
      </c>
      <c r="N121" s="87">
        <f t="shared" si="4"/>
        <v>300</v>
      </c>
      <c r="O121" s="88">
        <v>0</v>
      </c>
      <c r="P121" s="88">
        <f t="shared" si="5"/>
        <v>300</v>
      </c>
      <c r="Q121" s="88">
        <v>0</v>
      </c>
      <c r="R121" s="88">
        <f t="shared" si="6"/>
        <v>300</v>
      </c>
      <c r="S121" s="89">
        <v>0</v>
      </c>
      <c r="T121" s="89">
        <f t="shared" si="7"/>
        <v>300</v>
      </c>
      <c r="U121" s="89">
        <v>0</v>
      </c>
      <c r="V121" s="89">
        <f t="shared" si="8"/>
        <v>300</v>
      </c>
      <c r="W121" s="89">
        <v>0</v>
      </c>
      <c r="X121" s="89">
        <f t="shared" si="52"/>
        <v>300</v>
      </c>
      <c r="Y121" s="34"/>
    </row>
    <row r="122" spans="1:25" ht="22.5" x14ac:dyDescent="0.25">
      <c r="A122" s="139" t="s">
        <v>14</v>
      </c>
      <c r="B122" s="140" t="s">
        <v>275</v>
      </c>
      <c r="C122" s="140" t="s">
        <v>15</v>
      </c>
      <c r="D122" s="140" t="s">
        <v>15</v>
      </c>
      <c r="E122" s="141" t="s">
        <v>276</v>
      </c>
      <c r="F122" s="122">
        <v>0</v>
      </c>
      <c r="G122" s="123">
        <f t="shared" ref="G122" si="58">+G123</f>
        <v>170</v>
      </c>
      <c r="H122" s="113">
        <f t="shared" si="1"/>
        <v>170</v>
      </c>
      <c r="I122" s="114">
        <v>0</v>
      </c>
      <c r="J122" s="114">
        <f t="shared" si="2"/>
        <v>170</v>
      </c>
      <c r="K122" s="114">
        <v>0</v>
      </c>
      <c r="L122" s="114">
        <f t="shared" si="3"/>
        <v>170</v>
      </c>
      <c r="M122" s="114">
        <v>0</v>
      </c>
      <c r="N122" s="114">
        <f t="shared" si="4"/>
        <v>170</v>
      </c>
      <c r="O122" s="115">
        <v>0</v>
      </c>
      <c r="P122" s="115">
        <f t="shared" si="5"/>
        <v>170</v>
      </c>
      <c r="Q122" s="115">
        <v>0</v>
      </c>
      <c r="R122" s="115">
        <f t="shared" si="6"/>
        <v>170</v>
      </c>
      <c r="S122" s="98">
        <v>0</v>
      </c>
      <c r="T122" s="98">
        <f t="shared" si="7"/>
        <v>170</v>
      </c>
      <c r="U122" s="98">
        <v>0</v>
      </c>
      <c r="V122" s="98">
        <f t="shared" si="8"/>
        <v>170</v>
      </c>
      <c r="W122" s="98">
        <v>0</v>
      </c>
      <c r="X122" s="98">
        <f t="shared" si="52"/>
        <v>170</v>
      </c>
      <c r="Y122" s="34"/>
    </row>
    <row r="123" spans="1:25" ht="22.5" x14ac:dyDescent="0.25">
      <c r="A123" s="142"/>
      <c r="B123" s="143"/>
      <c r="C123" s="143" t="s">
        <v>274</v>
      </c>
      <c r="D123" s="143" t="s">
        <v>263</v>
      </c>
      <c r="E123" s="144" t="s">
        <v>168</v>
      </c>
      <c r="F123" s="129">
        <v>0</v>
      </c>
      <c r="G123" s="130">
        <v>170</v>
      </c>
      <c r="H123" s="86">
        <f t="shared" si="1"/>
        <v>170</v>
      </c>
      <c r="I123" s="87">
        <v>0</v>
      </c>
      <c r="J123" s="87">
        <f t="shared" si="2"/>
        <v>170</v>
      </c>
      <c r="K123" s="87">
        <v>0</v>
      </c>
      <c r="L123" s="87">
        <f t="shared" si="3"/>
        <v>170</v>
      </c>
      <c r="M123" s="87">
        <v>0</v>
      </c>
      <c r="N123" s="87">
        <f t="shared" si="4"/>
        <v>170</v>
      </c>
      <c r="O123" s="88">
        <v>0</v>
      </c>
      <c r="P123" s="88">
        <f t="shared" si="5"/>
        <v>170</v>
      </c>
      <c r="Q123" s="88">
        <v>0</v>
      </c>
      <c r="R123" s="88">
        <f t="shared" si="6"/>
        <v>170</v>
      </c>
      <c r="S123" s="89">
        <v>0</v>
      </c>
      <c r="T123" s="89">
        <f t="shared" si="7"/>
        <v>170</v>
      </c>
      <c r="U123" s="89">
        <v>0</v>
      </c>
      <c r="V123" s="89">
        <f t="shared" si="8"/>
        <v>170</v>
      </c>
      <c r="W123" s="89">
        <v>0</v>
      </c>
      <c r="X123" s="89">
        <f t="shared" si="52"/>
        <v>170</v>
      </c>
      <c r="Y123" s="34"/>
    </row>
    <row r="124" spans="1:25" ht="22.5" x14ac:dyDescent="0.25">
      <c r="A124" s="139" t="s">
        <v>14</v>
      </c>
      <c r="B124" s="140" t="s">
        <v>277</v>
      </c>
      <c r="C124" s="140" t="s">
        <v>15</v>
      </c>
      <c r="D124" s="140" t="s">
        <v>15</v>
      </c>
      <c r="E124" s="141" t="s">
        <v>278</v>
      </c>
      <c r="F124" s="122">
        <v>0</v>
      </c>
      <c r="G124" s="123">
        <f t="shared" ref="G124" si="59">+G125</f>
        <v>240</v>
      </c>
      <c r="H124" s="113">
        <f t="shared" si="1"/>
        <v>240</v>
      </c>
      <c r="I124" s="114">
        <v>0</v>
      </c>
      <c r="J124" s="114">
        <f t="shared" si="2"/>
        <v>240</v>
      </c>
      <c r="K124" s="114">
        <v>0</v>
      </c>
      <c r="L124" s="114">
        <f t="shared" si="3"/>
        <v>240</v>
      </c>
      <c r="M124" s="114">
        <v>0</v>
      </c>
      <c r="N124" s="114">
        <f t="shared" si="4"/>
        <v>240</v>
      </c>
      <c r="O124" s="115">
        <v>0</v>
      </c>
      <c r="P124" s="115">
        <f t="shared" si="5"/>
        <v>240</v>
      </c>
      <c r="Q124" s="115">
        <v>0</v>
      </c>
      <c r="R124" s="115">
        <f t="shared" si="6"/>
        <v>240</v>
      </c>
      <c r="S124" s="98">
        <v>0</v>
      </c>
      <c r="T124" s="98">
        <f t="shared" si="7"/>
        <v>240</v>
      </c>
      <c r="U124" s="98">
        <v>0</v>
      </c>
      <c r="V124" s="98">
        <f t="shared" si="8"/>
        <v>240</v>
      </c>
      <c r="W124" s="98">
        <v>0</v>
      </c>
      <c r="X124" s="98">
        <f t="shared" si="52"/>
        <v>240</v>
      </c>
      <c r="Y124" s="34"/>
    </row>
    <row r="125" spans="1:25" ht="22.5" x14ac:dyDescent="0.25">
      <c r="A125" s="142"/>
      <c r="B125" s="143"/>
      <c r="C125" s="143" t="s">
        <v>262</v>
      </c>
      <c r="D125" s="143" t="s">
        <v>263</v>
      </c>
      <c r="E125" s="144" t="s">
        <v>168</v>
      </c>
      <c r="F125" s="129">
        <v>0</v>
      </c>
      <c r="G125" s="130">
        <v>240</v>
      </c>
      <c r="H125" s="86">
        <f t="shared" si="1"/>
        <v>240</v>
      </c>
      <c r="I125" s="87">
        <v>0</v>
      </c>
      <c r="J125" s="87">
        <f t="shared" si="2"/>
        <v>240</v>
      </c>
      <c r="K125" s="87">
        <v>0</v>
      </c>
      <c r="L125" s="87">
        <f t="shared" si="3"/>
        <v>240</v>
      </c>
      <c r="M125" s="87">
        <v>0</v>
      </c>
      <c r="N125" s="87">
        <f t="shared" si="4"/>
        <v>240</v>
      </c>
      <c r="O125" s="88">
        <v>0</v>
      </c>
      <c r="P125" s="88">
        <f t="shared" si="5"/>
        <v>240</v>
      </c>
      <c r="Q125" s="88">
        <v>0</v>
      </c>
      <c r="R125" s="88">
        <f t="shared" si="6"/>
        <v>240</v>
      </c>
      <c r="S125" s="89">
        <v>0</v>
      </c>
      <c r="T125" s="89">
        <f t="shared" si="7"/>
        <v>240</v>
      </c>
      <c r="U125" s="89">
        <v>0</v>
      </c>
      <c r="V125" s="89">
        <f t="shared" si="8"/>
        <v>240</v>
      </c>
      <c r="W125" s="89">
        <v>0</v>
      </c>
      <c r="X125" s="89">
        <f t="shared" si="52"/>
        <v>240</v>
      </c>
      <c r="Y125" s="34"/>
    </row>
    <row r="126" spans="1:25" ht="22.5" x14ac:dyDescent="0.25">
      <c r="A126" s="139" t="s">
        <v>14</v>
      </c>
      <c r="B126" s="140" t="s">
        <v>279</v>
      </c>
      <c r="C126" s="140" t="s">
        <v>15</v>
      </c>
      <c r="D126" s="140" t="s">
        <v>15</v>
      </c>
      <c r="E126" s="141" t="s">
        <v>280</v>
      </c>
      <c r="F126" s="122">
        <v>0</v>
      </c>
      <c r="G126" s="123">
        <f t="shared" ref="G126" si="60">+G127</f>
        <v>35</v>
      </c>
      <c r="H126" s="113">
        <f t="shared" si="1"/>
        <v>35</v>
      </c>
      <c r="I126" s="114">
        <v>0</v>
      </c>
      <c r="J126" s="114">
        <f t="shared" si="2"/>
        <v>35</v>
      </c>
      <c r="K126" s="114">
        <v>0</v>
      </c>
      <c r="L126" s="114">
        <f t="shared" si="3"/>
        <v>35</v>
      </c>
      <c r="M126" s="114">
        <v>0</v>
      </c>
      <c r="N126" s="114">
        <f t="shared" si="4"/>
        <v>35</v>
      </c>
      <c r="O126" s="115">
        <v>0</v>
      </c>
      <c r="P126" s="115">
        <f t="shared" si="5"/>
        <v>35</v>
      </c>
      <c r="Q126" s="115">
        <v>0</v>
      </c>
      <c r="R126" s="115">
        <f t="shared" si="6"/>
        <v>35</v>
      </c>
      <c r="S126" s="98">
        <v>0</v>
      </c>
      <c r="T126" s="98">
        <f t="shared" si="7"/>
        <v>35</v>
      </c>
      <c r="U126" s="98">
        <v>0</v>
      </c>
      <c r="V126" s="98">
        <f t="shared" si="8"/>
        <v>35</v>
      </c>
      <c r="W126" s="98">
        <v>0</v>
      </c>
      <c r="X126" s="98">
        <f t="shared" si="52"/>
        <v>35</v>
      </c>
      <c r="Y126" s="34"/>
    </row>
    <row r="127" spans="1:25" ht="22.5" x14ac:dyDescent="0.25">
      <c r="A127" s="142"/>
      <c r="B127" s="143"/>
      <c r="C127" s="143" t="s">
        <v>262</v>
      </c>
      <c r="D127" s="143" t="s">
        <v>263</v>
      </c>
      <c r="E127" s="144" t="s">
        <v>168</v>
      </c>
      <c r="F127" s="129">
        <v>0</v>
      </c>
      <c r="G127" s="130">
        <v>35</v>
      </c>
      <c r="H127" s="86">
        <f t="shared" si="1"/>
        <v>35</v>
      </c>
      <c r="I127" s="87">
        <v>0</v>
      </c>
      <c r="J127" s="87">
        <f t="shared" si="2"/>
        <v>35</v>
      </c>
      <c r="K127" s="87">
        <v>0</v>
      </c>
      <c r="L127" s="87">
        <f t="shared" si="3"/>
        <v>35</v>
      </c>
      <c r="M127" s="87">
        <v>0</v>
      </c>
      <c r="N127" s="87">
        <f t="shared" si="4"/>
        <v>35</v>
      </c>
      <c r="O127" s="88">
        <v>0</v>
      </c>
      <c r="P127" s="88">
        <f t="shared" si="5"/>
        <v>35</v>
      </c>
      <c r="Q127" s="88">
        <v>0</v>
      </c>
      <c r="R127" s="88">
        <f t="shared" si="6"/>
        <v>35</v>
      </c>
      <c r="S127" s="89">
        <v>0</v>
      </c>
      <c r="T127" s="89">
        <f t="shared" si="7"/>
        <v>35</v>
      </c>
      <c r="U127" s="89">
        <v>0</v>
      </c>
      <c r="V127" s="89">
        <f t="shared" si="8"/>
        <v>35</v>
      </c>
      <c r="W127" s="89">
        <v>0</v>
      </c>
      <c r="X127" s="89">
        <f t="shared" si="52"/>
        <v>35</v>
      </c>
      <c r="Y127" s="34"/>
    </row>
    <row r="128" spans="1:25" x14ac:dyDescent="0.25">
      <c r="A128" s="104" t="s">
        <v>14</v>
      </c>
      <c r="B128" s="105" t="s">
        <v>281</v>
      </c>
      <c r="C128" s="106" t="s">
        <v>15</v>
      </c>
      <c r="D128" s="107" t="s">
        <v>15</v>
      </c>
      <c r="E128" s="108" t="s">
        <v>282</v>
      </c>
      <c r="F128" s="113">
        <f>+F129</f>
        <v>60</v>
      </c>
      <c r="G128" s="113">
        <v>0</v>
      </c>
      <c r="H128" s="113">
        <f t="shared" si="1"/>
        <v>60</v>
      </c>
      <c r="I128" s="114">
        <v>0</v>
      </c>
      <c r="J128" s="114">
        <f t="shared" si="2"/>
        <v>60</v>
      </c>
      <c r="K128" s="114">
        <v>0</v>
      </c>
      <c r="L128" s="114">
        <f t="shared" si="3"/>
        <v>60</v>
      </c>
      <c r="M128" s="114">
        <v>0</v>
      </c>
      <c r="N128" s="114">
        <f t="shared" si="4"/>
        <v>60</v>
      </c>
      <c r="O128" s="115">
        <v>0</v>
      </c>
      <c r="P128" s="115">
        <f t="shared" si="5"/>
        <v>60</v>
      </c>
      <c r="Q128" s="115">
        <v>0</v>
      </c>
      <c r="R128" s="115">
        <f t="shared" si="6"/>
        <v>60</v>
      </c>
      <c r="S128" s="98">
        <v>0</v>
      </c>
      <c r="T128" s="98">
        <f t="shared" si="7"/>
        <v>60</v>
      </c>
      <c r="U128" s="98">
        <f>U129</f>
        <v>-40</v>
      </c>
      <c r="V128" s="98">
        <f t="shared" si="8"/>
        <v>20</v>
      </c>
      <c r="W128" s="98">
        <f>W129</f>
        <v>0</v>
      </c>
      <c r="X128" s="98">
        <f t="shared" si="52"/>
        <v>20</v>
      </c>
      <c r="Y128" s="34"/>
    </row>
    <row r="129" spans="1:25" x14ac:dyDescent="0.25">
      <c r="A129" s="99"/>
      <c r="B129" s="145" t="s">
        <v>166</v>
      </c>
      <c r="C129" s="137">
        <v>3299</v>
      </c>
      <c r="D129" s="137">
        <v>5331</v>
      </c>
      <c r="E129" s="102" t="s">
        <v>168</v>
      </c>
      <c r="F129" s="86">
        <v>60</v>
      </c>
      <c r="G129" s="86">
        <v>0</v>
      </c>
      <c r="H129" s="86">
        <f t="shared" si="1"/>
        <v>60</v>
      </c>
      <c r="I129" s="87">
        <v>0</v>
      </c>
      <c r="J129" s="87">
        <f t="shared" si="2"/>
        <v>60</v>
      </c>
      <c r="K129" s="87">
        <v>0</v>
      </c>
      <c r="L129" s="87">
        <f t="shared" si="3"/>
        <v>60</v>
      </c>
      <c r="M129" s="87">
        <v>0</v>
      </c>
      <c r="N129" s="87">
        <f t="shared" si="4"/>
        <v>60</v>
      </c>
      <c r="O129" s="88">
        <v>0</v>
      </c>
      <c r="P129" s="88">
        <f t="shared" si="5"/>
        <v>60</v>
      </c>
      <c r="Q129" s="88">
        <v>0</v>
      </c>
      <c r="R129" s="88">
        <f t="shared" si="6"/>
        <v>60</v>
      </c>
      <c r="S129" s="89">
        <v>0</v>
      </c>
      <c r="T129" s="89">
        <f t="shared" si="7"/>
        <v>60</v>
      </c>
      <c r="U129" s="89">
        <v>-40</v>
      </c>
      <c r="V129" s="89">
        <f t="shared" si="8"/>
        <v>20</v>
      </c>
      <c r="W129" s="89">
        <v>0</v>
      </c>
      <c r="X129" s="89">
        <f t="shared" si="52"/>
        <v>20</v>
      </c>
      <c r="Y129" s="34"/>
    </row>
    <row r="130" spans="1:25" ht="22.5" x14ac:dyDescent="0.25">
      <c r="A130" s="104" t="s">
        <v>14</v>
      </c>
      <c r="B130" s="105" t="s">
        <v>283</v>
      </c>
      <c r="C130" s="106" t="s">
        <v>15</v>
      </c>
      <c r="D130" s="107" t="s">
        <v>15</v>
      </c>
      <c r="E130" s="108" t="s">
        <v>284</v>
      </c>
      <c r="F130" s="113">
        <v>0</v>
      </c>
      <c r="G130" s="86"/>
      <c r="H130" s="86"/>
      <c r="I130" s="87"/>
      <c r="J130" s="87"/>
      <c r="K130" s="87"/>
      <c r="L130" s="87"/>
      <c r="M130" s="87"/>
      <c r="N130" s="87"/>
      <c r="O130" s="88"/>
      <c r="P130" s="88"/>
      <c r="Q130" s="88"/>
      <c r="R130" s="88"/>
      <c r="S130" s="89"/>
      <c r="T130" s="98">
        <v>0</v>
      </c>
      <c r="U130" s="98">
        <f>+U131</f>
        <v>20</v>
      </c>
      <c r="V130" s="98">
        <f t="shared" si="8"/>
        <v>20</v>
      </c>
      <c r="W130" s="98">
        <f>+W131</f>
        <v>0</v>
      </c>
      <c r="X130" s="98">
        <f t="shared" si="52"/>
        <v>20</v>
      </c>
      <c r="Y130" s="34"/>
    </row>
    <row r="131" spans="1:25" x14ac:dyDescent="0.25">
      <c r="A131" s="99"/>
      <c r="B131" s="145" t="s">
        <v>166</v>
      </c>
      <c r="C131" s="137">
        <v>3123</v>
      </c>
      <c r="D131" s="137">
        <v>5331</v>
      </c>
      <c r="E131" s="102" t="s">
        <v>168</v>
      </c>
      <c r="F131" s="86">
        <v>0</v>
      </c>
      <c r="G131" s="86"/>
      <c r="H131" s="86"/>
      <c r="I131" s="87"/>
      <c r="J131" s="87"/>
      <c r="K131" s="87"/>
      <c r="L131" s="87"/>
      <c r="M131" s="87"/>
      <c r="N131" s="87"/>
      <c r="O131" s="88"/>
      <c r="P131" s="88"/>
      <c r="Q131" s="88"/>
      <c r="R131" s="88"/>
      <c r="S131" s="89"/>
      <c r="T131" s="89">
        <v>0</v>
      </c>
      <c r="U131" s="89">
        <v>20</v>
      </c>
      <c r="V131" s="89">
        <f t="shared" si="8"/>
        <v>20</v>
      </c>
      <c r="W131" s="89">
        <v>0</v>
      </c>
      <c r="X131" s="89">
        <f t="shared" si="52"/>
        <v>20</v>
      </c>
      <c r="Y131" s="34"/>
    </row>
    <row r="132" spans="1:25" ht="22.5" x14ac:dyDescent="0.25">
      <c r="A132" s="104" t="s">
        <v>14</v>
      </c>
      <c r="B132" s="105" t="s">
        <v>285</v>
      </c>
      <c r="C132" s="106" t="s">
        <v>15</v>
      </c>
      <c r="D132" s="107" t="s">
        <v>15</v>
      </c>
      <c r="E132" s="108" t="s">
        <v>286</v>
      </c>
      <c r="F132" s="113">
        <v>0</v>
      </c>
      <c r="G132" s="86"/>
      <c r="H132" s="86"/>
      <c r="I132" s="87"/>
      <c r="J132" s="87"/>
      <c r="K132" s="87"/>
      <c r="L132" s="87"/>
      <c r="M132" s="87"/>
      <c r="N132" s="87"/>
      <c r="O132" s="88"/>
      <c r="P132" s="88"/>
      <c r="Q132" s="88"/>
      <c r="R132" s="88"/>
      <c r="S132" s="89"/>
      <c r="T132" s="98">
        <v>0</v>
      </c>
      <c r="U132" s="98">
        <f>+U133</f>
        <v>20</v>
      </c>
      <c r="V132" s="98">
        <f t="shared" si="8"/>
        <v>20</v>
      </c>
      <c r="W132" s="98">
        <f>+W133</f>
        <v>0</v>
      </c>
      <c r="X132" s="98">
        <f t="shared" si="52"/>
        <v>20</v>
      </c>
      <c r="Y132" s="34"/>
    </row>
    <row r="133" spans="1:25" x14ac:dyDescent="0.25">
      <c r="A133" s="99"/>
      <c r="B133" s="145" t="s">
        <v>166</v>
      </c>
      <c r="C133" s="137">
        <v>3122</v>
      </c>
      <c r="D133" s="137">
        <v>5331</v>
      </c>
      <c r="E133" s="102" t="s">
        <v>168</v>
      </c>
      <c r="F133" s="86">
        <v>0</v>
      </c>
      <c r="G133" s="86"/>
      <c r="H133" s="86"/>
      <c r="I133" s="87"/>
      <c r="J133" s="87"/>
      <c r="K133" s="87"/>
      <c r="L133" s="87"/>
      <c r="M133" s="87"/>
      <c r="N133" s="87"/>
      <c r="O133" s="88"/>
      <c r="P133" s="88"/>
      <c r="Q133" s="88"/>
      <c r="R133" s="88"/>
      <c r="S133" s="89"/>
      <c r="T133" s="89">
        <v>0</v>
      </c>
      <c r="U133" s="89">
        <v>20</v>
      </c>
      <c r="V133" s="89">
        <f t="shared" si="8"/>
        <v>20</v>
      </c>
      <c r="W133" s="89">
        <v>0</v>
      </c>
      <c r="X133" s="89">
        <f t="shared" si="52"/>
        <v>20</v>
      </c>
      <c r="Y133" s="34"/>
    </row>
    <row r="134" spans="1:25" x14ac:dyDescent="0.25">
      <c r="A134" s="104" t="s">
        <v>14</v>
      </c>
      <c r="B134" s="105" t="s">
        <v>287</v>
      </c>
      <c r="C134" s="106" t="s">
        <v>15</v>
      </c>
      <c r="D134" s="107" t="s">
        <v>15</v>
      </c>
      <c r="E134" s="108" t="s">
        <v>288</v>
      </c>
      <c r="F134" s="113">
        <f>+F135</f>
        <v>50</v>
      </c>
      <c r="G134" s="113">
        <v>0</v>
      </c>
      <c r="H134" s="113">
        <f t="shared" si="1"/>
        <v>50</v>
      </c>
      <c r="I134" s="114">
        <f>+I135</f>
        <v>-50</v>
      </c>
      <c r="J134" s="114">
        <f t="shared" si="2"/>
        <v>0</v>
      </c>
      <c r="K134" s="114">
        <v>0</v>
      </c>
      <c r="L134" s="114">
        <f t="shared" si="3"/>
        <v>0</v>
      </c>
      <c r="M134" s="114">
        <v>0</v>
      </c>
      <c r="N134" s="114">
        <f t="shared" si="4"/>
        <v>0</v>
      </c>
      <c r="O134" s="115">
        <v>0</v>
      </c>
      <c r="P134" s="115">
        <f t="shared" si="5"/>
        <v>0</v>
      </c>
      <c r="Q134" s="115">
        <v>0</v>
      </c>
      <c r="R134" s="115">
        <f t="shared" si="6"/>
        <v>0</v>
      </c>
      <c r="S134" s="98">
        <v>0</v>
      </c>
      <c r="T134" s="98">
        <f t="shared" si="7"/>
        <v>0</v>
      </c>
      <c r="U134" s="98">
        <v>0</v>
      </c>
      <c r="V134" s="98">
        <f t="shared" si="8"/>
        <v>0</v>
      </c>
      <c r="W134" s="98">
        <v>0</v>
      </c>
      <c r="X134" s="98">
        <f t="shared" si="52"/>
        <v>0</v>
      </c>
      <c r="Y134" s="34"/>
    </row>
    <row r="135" spans="1:25" x14ac:dyDescent="0.25">
      <c r="A135" s="99"/>
      <c r="B135" s="100" t="s">
        <v>166</v>
      </c>
      <c r="C135" s="101">
        <v>3299</v>
      </c>
      <c r="D135" s="24">
        <v>5332</v>
      </c>
      <c r="E135" s="102" t="s">
        <v>289</v>
      </c>
      <c r="F135" s="86">
        <v>50</v>
      </c>
      <c r="G135" s="86">
        <v>0</v>
      </c>
      <c r="H135" s="86">
        <f t="shared" si="1"/>
        <v>50</v>
      </c>
      <c r="I135" s="87">
        <v>-50</v>
      </c>
      <c r="J135" s="87">
        <f t="shared" si="2"/>
        <v>0</v>
      </c>
      <c r="K135" s="87">
        <v>0</v>
      </c>
      <c r="L135" s="87">
        <f t="shared" si="3"/>
        <v>0</v>
      </c>
      <c r="M135" s="87">
        <v>0</v>
      </c>
      <c r="N135" s="87">
        <f t="shared" si="4"/>
        <v>0</v>
      </c>
      <c r="O135" s="88">
        <v>0</v>
      </c>
      <c r="P135" s="88">
        <f t="shared" si="5"/>
        <v>0</v>
      </c>
      <c r="Q135" s="88">
        <v>0</v>
      </c>
      <c r="R135" s="88">
        <f t="shared" si="6"/>
        <v>0</v>
      </c>
      <c r="S135" s="89">
        <v>0</v>
      </c>
      <c r="T135" s="89">
        <f t="shared" si="7"/>
        <v>0</v>
      </c>
      <c r="U135" s="89">
        <v>0</v>
      </c>
      <c r="V135" s="89">
        <f t="shared" si="8"/>
        <v>0</v>
      </c>
      <c r="W135" s="89">
        <v>0</v>
      </c>
      <c r="X135" s="89">
        <f t="shared" si="52"/>
        <v>0</v>
      </c>
      <c r="Y135" s="34"/>
    </row>
    <row r="136" spans="1:25" ht="22.5" x14ac:dyDescent="0.25">
      <c r="A136" s="104" t="s">
        <v>14</v>
      </c>
      <c r="B136" s="105" t="s">
        <v>290</v>
      </c>
      <c r="C136" s="106" t="s">
        <v>15</v>
      </c>
      <c r="D136" s="107" t="s">
        <v>15</v>
      </c>
      <c r="E136" s="108" t="s">
        <v>291</v>
      </c>
      <c r="F136" s="113">
        <v>0</v>
      </c>
      <c r="G136" s="113">
        <v>0</v>
      </c>
      <c r="H136" s="113">
        <f t="shared" si="1"/>
        <v>0</v>
      </c>
      <c r="I136" s="114">
        <v>50</v>
      </c>
      <c r="J136" s="114">
        <f t="shared" si="2"/>
        <v>50</v>
      </c>
      <c r="K136" s="114">
        <v>0</v>
      </c>
      <c r="L136" s="114">
        <f t="shared" si="3"/>
        <v>50</v>
      </c>
      <c r="M136" s="114">
        <v>0</v>
      </c>
      <c r="N136" s="114">
        <f t="shared" si="4"/>
        <v>50</v>
      </c>
      <c r="O136" s="115">
        <v>0</v>
      </c>
      <c r="P136" s="115">
        <f t="shared" si="5"/>
        <v>50</v>
      </c>
      <c r="Q136" s="115">
        <v>0</v>
      </c>
      <c r="R136" s="115">
        <f t="shared" si="6"/>
        <v>50</v>
      </c>
      <c r="S136" s="98">
        <v>0</v>
      </c>
      <c r="T136" s="98">
        <f t="shared" si="7"/>
        <v>50</v>
      </c>
      <c r="U136" s="98">
        <v>0</v>
      </c>
      <c r="V136" s="98">
        <f t="shared" si="8"/>
        <v>50</v>
      </c>
      <c r="W136" s="98">
        <v>0</v>
      </c>
      <c r="X136" s="98">
        <f t="shared" si="52"/>
        <v>50</v>
      </c>
      <c r="Y136" s="34"/>
    </row>
    <row r="137" spans="1:25" x14ac:dyDescent="0.25">
      <c r="A137" s="99"/>
      <c r="B137" s="100"/>
      <c r="C137" s="101">
        <v>3299</v>
      </c>
      <c r="D137" s="24">
        <v>5332</v>
      </c>
      <c r="E137" s="102" t="s">
        <v>289</v>
      </c>
      <c r="F137" s="86">
        <v>0</v>
      </c>
      <c r="G137" s="86">
        <v>0</v>
      </c>
      <c r="H137" s="86">
        <v>0</v>
      </c>
      <c r="I137" s="87">
        <v>50</v>
      </c>
      <c r="J137" s="87">
        <f t="shared" si="2"/>
        <v>50</v>
      </c>
      <c r="K137" s="87">
        <v>0</v>
      </c>
      <c r="L137" s="87">
        <f t="shared" si="3"/>
        <v>50</v>
      </c>
      <c r="M137" s="87">
        <v>0</v>
      </c>
      <c r="N137" s="87">
        <f t="shared" si="4"/>
        <v>50</v>
      </c>
      <c r="O137" s="88">
        <v>0</v>
      </c>
      <c r="P137" s="88">
        <f t="shared" si="5"/>
        <v>50</v>
      </c>
      <c r="Q137" s="88">
        <v>0</v>
      </c>
      <c r="R137" s="88">
        <f t="shared" si="6"/>
        <v>50</v>
      </c>
      <c r="S137" s="89">
        <v>0</v>
      </c>
      <c r="T137" s="89">
        <f t="shared" si="7"/>
        <v>50</v>
      </c>
      <c r="U137" s="89">
        <v>0</v>
      </c>
      <c r="V137" s="89">
        <f t="shared" si="8"/>
        <v>50</v>
      </c>
      <c r="W137" s="89">
        <v>0</v>
      </c>
      <c r="X137" s="89">
        <f t="shared" si="52"/>
        <v>50</v>
      </c>
      <c r="Y137" s="34"/>
    </row>
    <row r="138" spans="1:25" x14ac:dyDescent="0.25">
      <c r="A138" s="104" t="s">
        <v>14</v>
      </c>
      <c r="B138" s="105" t="s">
        <v>292</v>
      </c>
      <c r="C138" s="106" t="s">
        <v>15</v>
      </c>
      <c r="D138" s="107" t="s">
        <v>15</v>
      </c>
      <c r="E138" s="108" t="s">
        <v>293</v>
      </c>
      <c r="F138" s="113">
        <f>+F139</f>
        <v>50</v>
      </c>
      <c r="G138" s="113">
        <v>0</v>
      </c>
      <c r="H138" s="113">
        <f t="shared" si="1"/>
        <v>50</v>
      </c>
      <c r="I138" s="114">
        <v>0</v>
      </c>
      <c r="J138" s="114">
        <f t="shared" si="2"/>
        <v>50</v>
      </c>
      <c r="K138" s="114">
        <v>0</v>
      </c>
      <c r="L138" s="114">
        <f t="shared" si="3"/>
        <v>50</v>
      </c>
      <c r="M138" s="114">
        <v>0</v>
      </c>
      <c r="N138" s="114">
        <f t="shared" si="4"/>
        <v>50</v>
      </c>
      <c r="O138" s="115">
        <v>0</v>
      </c>
      <c r="P138" s="115">
        <f t="shared" si="5"/>
        <v>50</v>
      </c>
      <c r="Q138" s="115">
        <v>0</v>
      </c>
      <c r="R138" s="115">
        <f t="shared" si="6"/>
        <v>50</v>
      </c>
      <c r="S138" s="98">
        <v>0</v>
      </c>
      <c r="T138" s="98">
        <f t="shared" si="7"/>
        <v>50</v>
      </c>
      <c r="U138" s="98">
        <f>U139</f>
        <v>-50</v>
      </c>
      <c r="V138" s="98">
        <f t="shared" si="8"/>
        <v>0</v>
      </c>
      <c r="W138" s="98">
        <f>W139</f>
        <v>0</v>
      </c>
      <c r="X138" s="98">
        <f t="shared" si="52"/>
        <v>0</v>
      </c>
      <c r="Y138" s="34"/>
    </row>
    <row r="139" spans="1:25" x14ac:dyDescent="0.25">
      <c r="A139" s="99"/>
      <c r="B139" s="100" t="s">
        <v>166</v>
      </c>
      <c r="C139" s="101">
        <v>3299</v>
      </c>
      <c r="D139" s="24">
        <v>5321</v>
      </c>
      <c r="E139" s="102" t="s">
        <v>167</v>
      </c>
      <c r="F139" s="86">
        <v>50</v>
      </c>
      <c r="G139" s="86">
        <v>0</v>
      </c>
      <c r="H139" s="86">
        <f t="shared" si="1"/>
        <v>50</v>
      </c>
      <c r="I139" s="87">
        <v>0</v>
      </c>
      <c r="J139" s="87">
        <f t="shared" si="2"/>
        <v>50</v>
      </c>
      <c r="K139" s="87">
        <v>0</v>
      </c>
      <c r="L139" s="87">
        <f t="shared" si="3"/>
        <v>50</v>
      </c>
      <c r="M139" s="87">
        <v>0</v>
      </c>
      <c r="N139" s="87">
        <f t="shared" si="4"/>
        <v>50</v>
      </c>
      <c r="O139" s="88">
        <v>0</v>
      </c>
      <c r="P139" s="88">
        <f t="shared" si="5"/>
        <v>50</v>
      </c>
      <c r="Q139" s="88">
        <v>0</v>
      </c>
      <c r="R139" s="88">
        <f t="shared" si="6"/>
        <v>50</v>
      </c>
      <c r="S139" s="89">
        <v>0</v>
      </c>
      <c r="T139" s="89">
        <f t="shared" si="7"/>
        <v>50</v>
      </c>
      <c r="U139" s="89">
        <v>-50</v>
      </c>
      <c r="V139" s="89">
        <f t="shared" si="8"/>
        <v>0</v>
      </c>
      <c r="W139" s="89">
        <v>0</v>
      </c>
      <c r="X139" s="89">
        <f t="shared" si="52"/>
        <v>0</v>
      </c>
      <c r="Y139" s="34"/>
    </row>
    <row r="140" spans="1:25" x14ac:dyDescent="0.25">
      <c r="A140" s="104" t="s">
        <v>14</v>
      </c>
      <c r="B140" s="105" t="s">
        <v>294</v>
      </c>
      <c r="C140" s="106" t="s">
        <v>15</v>
      </c>
      <c r="D140" s="107" t="s">
        <v>15</v>
      </c>
      <c r="E140" s="108" t="s">
        <v>295</v>
      </c>
      <c r="F140" s="113">
        <f>+F141</f>
        <v>20</v>
      </c>
      <c r="G140" s="113">
        <v>0</v>
      </c>
      <c r="H140" s="113">
        <f t="shared" si="1"/>
        <v>20</v>
      </c>
      <c r="I140" s="114">
        <f>+I141</f>
        <v>-20</v>
      </c>
      <c r="J140" s="114">
        <f t="shared" si="2"/>
        <v>0</v>
      </c>
      <c r="K140" s="114">
        <v>0</v>
      </c>
      <c r="L140" s="114">
        <f t="shared" si="3"/>
        <v>0</v>
      </c>
      <c r="M140" s="114">
        <v>0</v>
      </c>
      <c r="N140" s="114">
        <f t="shared" si="4"/>
        <v>0</v>
      </c>
      <c r="O140" s="115">
        <v>0</v>
      </c>
      <c r="P140" s="115">
        <f t="shared" si="5"/>
        <v>0</v>
      </c>
      <c r="Q140" s="115">
        <v>0</v>
      </c>
      <c r="R140" s="115">
        <f t="shared" si="6"/>
        <v>0</v>
      </c>
      <c r="S140" s="98">
        <v>0</v>
      </c>
      <c r="T140" s="98">
        <f t="shared" si="7"/>
        <v>0</v>
      </c>
      <c r="U140" s="98">
        <v>0</v>
      </c>
      <c r="V140" s="98">
        <f t="shared" si="8"/>
        <v>0</v>
      </c>
      <c r="W140" s="98">
        <v>0</v>
      </c>
      <c r="X140" s="98">
        <f t="shared" si="52"/>
        <v>0</v>
      </c>
      <c r="Y140" s="34"/>
    </row>
    <row r="141" spans="1:25" x14ac:dyDescent="0.25">
      <c r="A141" s="99"/>
      <c r="B141" s="100" t="s">
        <v>166</v>
      </c>
      <c r="C141" s="101">
        <v>3299</v>
      </c>
      <c r="D141" s="24">
        <v>5321</v>
      </c>
      <c r="E141" s="102" t="s">
        <v>167</v>
      </c>
      <c r="F141" s="86">
        <v>20</v>
      </c>
      <c r="G141" s="86">
        <v>0</v>
      </c>
      <c r="H141" s="86">
        <f t="shared" si="1"/>
        <v>20</v>
      </c>
      <c r="I141" s="87">
        <v>-20</v>
      </c>
      <c r="J141" s="87">
        <f t="shared" si="2"/>
        <v>0</v>
      </c>
      <c r="K141" s="87">
        <v>0</v>
      </c>
      <c r="L141" s="87">
        <f t="shared" si="3"/>
        <v>0</v>
      </c>
      <c r="M141" s="87">
        <v>0</v>
      </c>
      <c r="N141" s="87">
        <f t="shared" si="4"/>
        <v>0</v>
      </c>
      <c r="O141" s="88">
        <v>0</v>
      </c>
      <c r="P141" s="88">
        <f t="shared" si="5"/>
        <v>0</v>
      </c>
      <c r="Q141" s="88">
        <v>0</v>
      </c>
      <c r="R141" s="88">
        <f t="shared" si="6"/>
        <v>0</v>
      </c>
      <c r="S141" s="89">
        <v>0</v>
      </c>
      <c r="T141" s="89">
        <f t="shared" si="7"/>
        <v>0</v>
      </c>
      <c r="U141" s="89">
        <v>0</v>
      </c>
      <c r="V141" s="89">
        <f t="shared" si="8"/>
        <v>0</v>
      </c>
      <c r="W141" s="89">
        <v>0</v>
      </c>
      <c r="X141" s="89">
        <f t="shared" si="52"/>
        <v>0</v>
      </c>
      <c r="Y141" s="34"/>
    </row>
    <row r="142" spans="1:25" ht="22.5" x14ac:dyDescent="0.25">
      <c r="A142" s="104" t="s">
        <v>14</v>
      </c>
      <c r="B142" s="105" t="s">
        <v>296</v>
      </c>
      <c r="C142" s="106" t="s">
        <v>15</v>
      </c>
      <c r="D142" s="107" t="s">
        <v>15</v>
      </c>
      <c r="E142" s="108" t="s">
        <v>297</v>
      </c>
      <c r="F142" s="113">
        <v>0</v>
      </c>
      <c r="G142" s="113">
        <v>0</v>
      </c>
      <c r="H142" s="113">
        <v>0</v>
      </c>
      <c r="I142" s="114">
        <f>+I143</f>
        <v>20</v>
      </c>
      <c r="J142" s="114">
        <f t="shared" si="2"/>
        <v>20</v>
      </c>
      <c r="K142" s="114">
        <v>0</v>
      </c>
      <c r="L142" s="114">
        <f t="shared" si="3"/>
        <v>20</v>
      </c>
      <c r="M142" s="114">
        <v>0</v>
      </c>
      <c r="N142" s="114">
        <f t="shared" si="4"/>
        <v>20</v>
      </c>
      <c r="O142" s="115">
        <v>0</v>
      </c>
      <c r="P142" s="115">
        <f t="shared" si="5"/>
        <v>20</v>
      </c>
      <c r="Q142" s="115">
        <v>0</v>
      </c>
      <c r="R142" s="115">
        <f t="shared" si="6"/>
        <v>20</v>
      </c>
      <c r="S142" s="98">
        <v>0</v>
      </c>
      <c r="T142" s="98">
        <f t="shared" si="7"/>
        <v>20</v>
      </c>
      <c r="U142" s="98">
        <v>0</v>
      </c>
      <c r="V142" s="98">
        <f t="shared" si="8"/>
        <v>20</v>
      </c>
      <c r="W142" s="98">
        <v>0</v>
      </c>
      <c r="X142" s="98">
        <f t="shared" si="52"/>
        <v>20</v>
      </c>
      <c r="Y142" s="34"/>
    </row>
    <row r="143" spans="1:25" x14ac:dyDescent="0.25">
      <c r="A143" s="99"/>
      <c r="B143" s="100"/>
      <c r="C143" s="101">
        <v>3299</v>
      </c>
      <c r="D143" s="24">
        <v>5321</v>
      </c>
      <c r="E143" s="102" t="s">
        <v>167</v>
      </c>
      <c r="F143" s="86">
        <v>0</v>
      </c>
      <c r="G143" s="86">
        <v>0</v>
      </c>
      <c r="H143" s="86">
        <v>0</v>
      </c>
      <c r="I143" s="87">
        <v>20</v>
      </c>
      <c r="J143" s="87">
        <f t="shared" si="2"/>
        <v>20</v>
      </c>
      <c r="K143" s="87">
        <v>0</v>
      </c>
      <c r="L143" s="87">
        <f t="shared" si="3"/>
        <v>20</v>
      </c>
      <c r="M143" s="87">
        <v>0</v>
      </c>
      <c r="N143" s="87">
        <f t="shared" si="4"/>
        <v>20</v>
      </c>
      <c r="O143" s="88">
        <v>0</v>
      </c>
      <c r="P143" s="88">
        <f t="shared" si="5"/>
        <v>20</v>
      </c>
      <c r="Q143" s="88">
        <v>0</v>
      </c>
      <c r="R143" s="88">
        <f t="shared" si="6"/>
        <v>20</v>
      </c>
      <c r="S143" s="89">
        <v>0</v>
      </c>
      <c r="T143" s="89">
        <f t="shared" si="7"/>
        <v>20</v>
      </c>
      <c r="U143" s="89">
        <v>0</v>
      </c>
      <c r="V143" s="89">
        <f t="shared" si="8"/>
        <v>20</v>
      </c>
      <c r="W143" s="89">
        <v>0</v>
      </c>
      <c r="X143" s="89">
        <f t="shared" si="52"/>
        <v>20</v>
      </c>
      <c r="Y143" s="34"/>
    </row>
    <row r="144" spans="1:25" x14ac:dyDescent="0.25">
      <c r="A144" s="104" t="s">
        <v>14</v>
      </c>
      <c r="B144" s="105" t="s">
        <v>298</v>
      </c>
      <c r="C144" s="106" t="s">
        <v>15</v>
      </c>
      <c r="D144" s="107" t="s">
        <v>15</v>
      </c>
      <c r="E144" s="108" t="s">
        <v>299</v>
      </c>
      <c r="F144" s="113">
        <f>+F145</f>
        <v>30</v>
      </c>
      <c r="G144" s="113">
        <v>0</v>
      </c>
      <c r="H144" s="113">
        <f t="shared" si="1"/>
        <v>30</v>
      </c>
      <c r="I144" s="114">
        <v>0</v>
      </c>
      <c r="J144" s="114">
        <f t="shared" si="2"/>
        <v>30</v>
      </c>
      <c r="K144" s="114">
        <v>0</v>
      </c>
      <c r="L144" s="114">
        <f t="shared" si="3"/>
        <v>30</v>
      </c>
      <c r="M144" s="114">
        <v>0</v>
      </c>
      <c r="N144" s="114">
        <f t="shared" si="4"/>
        <v>30</v>
      </c>
      <c r="O144" s="115">
        <v>0</v>
      </c>
      <c r="P144" s="115">
        <f t="shared" si="5"/>
        <v>30</v>
      </c>
      <c r="Q144" s="115">
        <v>0</v>
      </c>
      <c r="R144" s="115">
        <f t="shared" si="6"/>
        <v>30</v>
      </c>
      <c r="S144" s="98">
        <v>0</v>
      </c>
      <c r="T144" s="98">
        <f t="shared" si="7"/>
        <v>30</v>
      </c>
      <c r="U144" s="98">
        <v>0</v>
      </c>
      <c r="V144" s="98">
        <f t="shared" si="8"/>
        <v>30</v>
      </c>
      <c r="W144" s="98">
        <v>0</v>
      </c>
      <c r="X144" s="98">
        <f t="shared" si="52"/>
        <v>30</v>
      </c>
      <c r="Y144" s="34"/>
    </row>
    <row r="145" spans="1:25" x14ac:dyDescent="0.25">
      <c r="A145" s="99"/>
      <c r="B145" s="100" t="s">
        <v>166</v>
      </c>
      <c r="C145" s="101">
        <v>3299</v>
      </c>
      <c r="D145" s="24">
        <v>5222</v>
      </c>
      <c r="E145" s="102" t="s">
        <v>163</v>
      </c>
      <c r="F145" s="86">
        <v>30</v>
      </c>
      <c r="G145" s="86">
        <v>0</v>
      </c>
      <c r="H145" s="86">
        <f t="shared" si="1"/>
        <v>30</v>
      </c>
      <c r="I145" s="87">
        <v>0</v>
      </c>
      <c r="J145" s="87">
        <f t="shared" si="2"/>
        <v>30</v>
      </c>
      <c r="K145" s="87">
        <v>0</v>
      </c>
      <c r="L145" s="87">
        <f t="shared" si="3"/>
        <v>30</v>
      </c>
      <c r="M145" s="87">
        <v>0</v>
      </c>
      <c r="N145" s="87">
        <f t="shared" si="4"/>
        <v>30</v>
      </c>
      <c r="O145" s="88">
        <v>0</v>
      </c>
      <c r="P145" s="88">
        <f t="shared" si="5"/>
        <v>30</v>
      </c>
      <c r="Q145" s="88">
        <v>0</v>
      </c>
      <c r="R145" s="88">
        <f t="shared" si="6"/>
        <v>30</v>
      </c>
      <c r="S145" s="89">
        <v>0</v>
      </c>
      <c r="T145" s="89">
        <f t="shared" si="7"/>
        <v>30</v>
      </c>
      <c r="U145" s="89">
        <v>0</v>
      </c>
      <c r="V145" s="89">
        <f t="shared" si="8"/>
        <v>30</v>
      </c>
      <c r="W145" s="89">
        <v>0</v>
      </c>
      <c r="X145" s="89">
        <f t="shared" si="52"/>
        <v>30</v>
      </c>
      <c r="Y145" s="34"/>
    </row>
    <row r="146" spans="1:25" x14ac:dyDescent="0.25">
      <c r="A146" s="104" t="s">
        <v>14</v>
      </c>
      <c r="B146" s="105" t="s">
        <v>300</v>
      </c>
      <c r="C146" s="106" t="s">
        <v>15</v>
      </c>
      <c r="D146" s="107" t="s">
        <v>15</v>
      </c>
      <c r="E146" s="108" t="s">
        <v>301</v>
      </c>
      <c r="F146" s="113">
        <f>+F147</f>
        <v>50</v>
      </c>
      <c r="G146" s="113">
        <v>0</v>
      </c>
      <c r="H146" s="113">
        <f t="shared" si="1"/>
        <v>50</v>
      </c>
      <c r="I146" s="114">
        <v>0</v>
      </c>
      <c r="J146" s="114">
        <f t="shared" si="2"/>
        <v>50</v>
      </c>
      <c r="K146" s="114">
        <v>0</v>
      </c>
      <c r="L146" s="114">
        <f t="shared" si="3"/>
        <v>50</v>
      </c>
      <c r="M146" s="114">
        <v>0</v>
      </c>
      <c r="N146" s="114">
        <f t="shared" si="4"/>
        <v>50</v>
      </c>
      <c r="O146" s="115">
        <f>+O147</f>
        <v>-50</v>
      </c>
      <c r="P146" s="115">
        <f t="shared" si="5"/>
        <v>0</v>
      </c>
      <c r="Q146" s="115">
        <v>0</v>
      </c>
      <c r="R146" s="115">
        <f t="shared" si="6"/>
        <v>0</v>
      </c>
      <c r="S146" s="98">
        <v>0</v>
      </c>
      <c r="T146" s="98">
        <f t="shared" si="7"/>
        <v>0</v>
      </c>
      <c r="U146" s="98">
        <v>0</v>
      </c>
      <c r="V146" s="98">
        <f t="shared" si="8"/>
        <v>0</v>
      </c>
      <c r="W146" s="98">
        <v>0</v>
      </c>
      <c r="X146" s="98">
        <f t="shared" si="52"/>
        <v>0</v>
      </c>
      <c r="Y146" s="34"/>
    </row>
    <row r="147" spans="1:25" x14ac:dyDescent="0.25">
      <c r="A147" s="146"/>
      <c r="B147" s="147" t="s">
        <v>166</v>
      </c>
      <c r="C147" s="148">
        <v>3299</v>
      </c>
      <c r="D147" s="110">
        <v>5213</v>
      </c>
      <c r="E147" s="111" t="s">
        <v>302</v>
      </c>
      <c r="F147" s="103">
        <v>50</v>
      </c>
      <c r="G147" s="103">
        <v>0</v>
      </c>
      <c r="H147" s="103">
        <f t="shared" si="1"/>
        <v>50</v>
      </c>
      <c r="I147" s="149">
        <v>0</v>
      </c>
      <c r="J147" s="149">
        <f t="shared" si="2"/>
        <v>50</v>
      </c>
      <c r="K147" s="149">
        <v>0</v>
      </c>
      <c r="L147" s="149">
        <f t="shared" si="3"/>
        <v>50</v>
      </c>
      <c r="M147" s="87">
        <v>0</v>
      </c>
      <c r="N147" s="87">
        <f t="shared" si="4"/>
        <v>50</v>
      </c>
      <c r="O147" s="88">
        <v>-50</v>
      </c>
      <c r="P147" s="88">
        <f t="shared" si="5"/>
        <v>0</v>
      </c>
      <c r="Q147" s="88">
        <v>0</v>
      </c>
      <c r="R147" s="88">
        <f t="shared" si="6"/>
        <v>0</v>
      </c>
      <c r="S147" s="89">
        <v>0</v>
      </c>
      <c r="T147" s="89">
        <f t="shared" si="7"/>
        <v>0</v>
      </c>
      <c r="U147" s="89">
        <v>0</v>
      </c>
      <c r="V147" s="89">
        <f t="shared" si="8"/>
        <v>0</v>
      </c>
      <c r="W147" s="89">
        <v>0</v>
      </c>
      <c r="X147" s="89">
        <f t="shared" si="52"/>
        <v>0</v>
      </c>
      <c r="Y147" s="34"/>
    </row>
    <row r="148" spans="1:25" x14ac:dyDescent="0.25">
      <c r="A148" s="150" t="s">
        <v>14</v>
      </c>
      <c r="B148" s="151" t="s">
        <v>303</v>
      </c>
      <c r="C148" s="152" t="s">
        <v>15</v>
      </c>
      <c r="D148" s="153" t="s">
        <v>15</v>
      </c>
      <c r="E148" s="154" t="s">
        <v>304</v>
      </c>
      <c r="F148" s="155">
        <v>0</v>
      </c>
      <c r="G148" s="155"/>
      <c r="H148" s="155"/>
      <c r="I148" s="156"/>
      <c r="J148" s="156"/>
      <c r="K148" s="156"/>
      <c r="L148" s="156">
        <v>0</v>
      </c>
      <c r="M148" s="114">
        <v>0</v>
      </c>
      <c r="N148" s="114">
        <v>0</v>
      </c>
      <c r="O148" s="115">
        <f>+O149</f>
        <v>50</v>
      </c>
      <c r="P148" s="115">
        <f t="shared" si="5"/>
        <v>50</v>
      </c>
      <c r="Q148" s="115">
        <v>0</v>
      </c>
      <c r="R148" s="115">
        <f t="shared" si="6"/>
        <v>50</v>
      </c>
      <c r="S148" s="98">
        <v>0</v>
      </c>
      <c r="T148" s="98">
        <f t="shared" si="7"/>
        <v>50</v>
      </c>
      <c r="U148" s="98">
        <v>0</v>
      </c>
      <c r="V148" s="98">
        <f t="shared" si="8"/>
        <v>50</v>
      </c>
      <c r="W148" s="98">
        <v>0</v>
      </c>
      <c r="X148" s="98">
        <f t="shared" si="52"/>
        <v>50</v>
      </c>
      <c r="Y148" s="34"/>
    </row>
    <row r="149" spans="1:25" x14ac:dyDescent="0.25">
      <c r="A149" s="146"/>
      <c r="B149" s="147"/>
      <c r="C149" s="148">
        <v>3299</v>
      </c>
      <c r="D149" s="110">
        <v>5213</v>
      </c>
      <c r="E149" s="111" t="s">
        <v>302</v>
      </c>
      <c r="F149" s="103">
        <v>0</v>
      </c>
      <c r="G149" s="103"/>
      <c r="H149" s="103"/>
      <c r="I149" s="149"/>
      <c r="J149" s="149"/>
      <c r="K149" s="149"/>
      <c r="L149" s="149">
        <v>0</v>
      </c>
      <c r="M149" s="87">
        <v>0</v>
      </c>
      <c r="N149" s="87">
        <v>0</v>
      </c>
      <c r="O149" s="88">
        <v>50</v>
      </c>
      <c r="P149" s="88">
        <f t="shared" si="5"/>
        <v>50</v>
      </c>
      <c r="Q149" s="88">
        <v>0</v>
      </c>
      <c r="R149" s="88">
        <f t="shared" si="6"/>
        <v>50</v>
      </c>
      <c r="S149" s="89">
        <v>0</v>
      </c>
      <c r="T149" s="89">
        <f t="shared" si="7"/>
        <v>50</v>
      </c>
      <c r="U149" s="89">
        <v>0</v>
      </c>
      <c r="V149" s="89">
        <f t="shared" si="8"/>
        <v>50</v>
      </c>
      <c r="W149" s="89">
        <v>0</v>
      </c>
      <c r="X149" s="89">
        <f t="shared" si="52"/>
        <v>50</v>
      </c>
      <c r="Y149" s="34"/>
    </row>
    <row r="150" spans="1:25" ht="22.5" x14ac:dyDescent="0.25">
      <c r="A150" s="104" t="s">
        <v>14</v>
      </c>
      <c r="B150" s="105" t="s">
        <v>305</v>
      </c>
      <c r="C150" s="106" t="s">
        <v>15</v>
      </c>
      <c r="D150" s="107" t="s">
        <v>15</v>
      </c>
      <c r="E150" s="108" t="s">
        <v>306</v>
      </c>
      <c r="F150" s="155">
        <v>0</v>
      </c>
      <c r="G150" s="103"/>
      <c r="H150" s="103"/>
      <c r="I150" s="149"/>
      <c r="J150" s="149"/>
      <c r="K150" s="149"/>
      <c r="L150" s="149"/>
      <c r="M150" s="114">
        <f>+M151</f>
        <v>500</v>
      </c>
      <c r="N150" s="114">
        <f t="shared" si="4"/>
        <v>500</v>
      </c>
      <c r="O150" s="115">
        <v>0</v>
      </c>
      <c r="P150" s="115">
        <f t="shared" si="5"/>
        <v>500</v>
      </c>
      <c r="Q150" s="115">
        <v>0</v>
      </c>
      <c r="R150" s="115">
        <f t="shared" si="6"/>
        <v>500</v>
      </c>
      <c r="S150" s="98">
        <v>0</v>
      </c>
      <c r="T150" s="98">
        <f t="shared" si="7"/>
        <v>500</v>
      </c>
      <c r="U150" s="98">
        <v>0</v>
      </c>
      <c r="V150" s="98">
        <f t="shared" si="8"/>
        <v>500</v>
      </c>
      <c r="W150" s="98">
        <v>0</v>
      </c>
      <c r="X150" s="98">
        <f t="shared" si="52"/>
        <v>500</v>
      </c>
      <c r="Y150" s="34"/>
    </row>
    <row r="151" spans="1:25" x14ac:dyDescent="0.25">
      <c r="A151" s="146"/>
      <c r="B151" s="147" t="s">
        <v>166</v>
      </c>
      <c r="C151" s="148">
        <v>3299</v>
      </c>
      <c r="D151" s="110">
        <v>5332</v>
      </c>
      <c r="E151" s="111" t="s">
        <v>289</v>
      </c>
      <c r="F151" s="103">
        <v>0</v>
      </c>
      <c r="G151" s="103"/>
      <c r="H151" s="103"/>
      <c r="I151" s="149"/>
      <c r="J151" s="149"/>
      <c r="K151" s="149"/>
      <c r="L151" s="149"/>
      <c r="M151" s="149">
        <v>500</v>
      </c>
      <c r="N151" s="149">
        <f t="shared" si="4"/>
        <v>500</v>
      </c>
      <c r="O151" s="88">
        <v>0</v>
      </c>
      <c r="P151" s="88">
        <f t="shared" si="5"/>
        <v>500</v>
      </c>
      <c r="Q151" s="88">
        <v>0</v>
      </c>
      <c r="R151" s="88">
        <f t="shared" si="6"/>
        <v>500</v>
      </c>
      <c r="S151" s="89">
        <v>0</v>
      </c>
      <c r="T151" s="89">
        <f t="shared" si="7"/>
        <v>500</v>
      </c>
      <c r="U151" s="89">
        <v>0</v>
      </c>
      <c r="V151" s="89">
        <f t="shared" si="8"/>
        <v>500</v>
      </c>
      <c r="W151" s="89">
        <v>0</v>
      </c>
      <c r="X151" s="89">
        <f t="shared" si="52"/>
        <v>500</v>
      </c>
      <c r="Y151" s="34"/>
    </row>
    <row r="152" spans="1:25" ht="22.5" x14ac:dyDescent="0.25">
      <c r="A152" s="104" t="s">
        <v>14</v>
      </c>
      <c r="B152" s="105" t="s">
        <v>307</v>
      </c>
      <c r="C152" s="106" t="s">
        <v>15</v>
      </c>
      <c r="D152" s="107" t="s">
        <v>15</v>
      </c>
      <c r="E152" s="108" t="s">
        <v>308</v>
      </c>
      <c r="F152" s="113">
        <f>+F153</f>
        <v>0</v>
      </c>
      <c r="G152" s="113">
        <v>0</v>
      </c>
      <c r="H152" s="113">
        <f t="shared" si="1"/>
        <v>0</v>
      </c>
      <c r="I152" s="114">
        <v>0</v>
      </c>
      <c r="J152" s="114">
        <f t="shared" si="2"/>
        <v>0</v>
      </c>
      <c r="K152" s="114">
        <v>0</v>
      </c>
      <c r="L152" s="114">
        <f t="shared" si="3"/>
        <v>0</v>
      </c>
      <c r="M152" s="114">
        <f>+M153</f>
        <v>190</v>
      </c>
      <c r="N152" s="114">
        <f t="shared" si="4"/>
        <v>190</v>
      </c>
      <c r="O152" s="115">
        <v>0</v>
      </c>
      <c r="P152" s="115">
        <f t="shared" si="5"/>
        <v>190</v>
      </c>
      <c r="Q152" s="115">
        <v>0</v>
      </c>
      <c r="R152" s="115">
        <f t="shared" si="6"/>
        <v>190</v>
      </c>
      <c r="S152" s="98">
        <v>0</v>
      </c>
      <c r="T152" s="98">
        <f t="shared" si="7"/>
        <v>190</v>
      </c>
      <c r="U152" s="98">
        <v>0</v>
      </c>
      <c r="V152" s="98">
        <f t="shared" si="8"/>
        <v>190</v>
      </c>
      <c r="W152" s="98">
        <v>0</v>
      </c>
      <c r="X152" s="98">
        <f t="shared" si="52"/>
        <v>190</v>
      </c>
      <c r="Y152" s="34"/>
    </row>
    <row r="153" spans="1:25" x14ac:dyDescent="0.25">
      <c r="A153" s="104"/>
      <c r="B153" s="147" t="s">
        <v>166</v>
      </c>
      <c r="C153" s="148">
        <v>3299</v>
      </c>
      <c r="D153" s="110">
        <v>5221</v>
      </c>
      <c r="E153" s="111" t="s">
        <v>309</v>
      </c>
      <c r="F153" s="103">
        <v>0</v>
      </c>
      <c r="G153" s="103">
        <v>0</v>
      </c>
      <c r="H153" s="103">
        <f>+F153+G153</f>
        <v>0</v>
      </c>
      <c r="I153" s="149">
        <v>0</v>
      </c>
      <c r="J153" s="149">
        <f>+H153+I153</f>
        <v>0</v>
      </c>
      <c r="K153" s="149">
        <v>0</v>
      </c>
      <c r="L153" s="149">
        <f>+J153+K153</f>
        <v>0</v>
      </c>
      <c r="M153" s="149">
        <v>190</v>
      </c>
      <c r="N153" s="149">
        <f>+L153+M153</f>
        <v>190</v>
      </c>
      <c r="O153" s="157">
        <v>0</v>
      </c>
      <c r="P153" s="157">
        <f>+N153+O153</f>
        <v>190</v>
      </c>
      <c r="Q153" s="157">
        <v>0</v>
      </c>
      <c r="R153" s="157">
        <f>+P153+Q153</f>
        <v>190</v>
      </c>
      <c r="S153" s="158">
        <v>0</v>
      </c>
      <c r="T153" s="158">
        <f>+R153+S153</f>
        <v>190</v>
      </c>
      <c r="U153" s="158">
        <v>0</v>
      </c>
      <c r="V153" s="158">
        <f>+T153+U153</f>
        <v>190</v>
      </c>
      <c r="W153" s="158">
        <v>0</v>
      </c>
      <c r="X153" s="158">
        <f>+V153+W153</f>
        <v>190</v>
      </c>
      <c r="Y153" s="34"/>
    </row>
    <row r="154" spans="1:25" x14ac:dyDescent="0.25">
      <c r="A154" s="104" t="s">
        <v>14</v>
      </c>
      <c r="B154" s="105" t="s">
        <v>310</v>
      </c>
      <c r="C154" s="106" t="s">
        <v>15</v>
      </c>
      <c r="D154" s="107" t="s">
        <v>15</v>
      </c>
      <c r="E154" s="108" t="s">
        <v>311</v>
      </c>
      <c r="F154" s="113">
        <v>0</v>
      </c>
      <c r="G154" s="155"/>
      <c r="H154" s="155"/>
      <c r="I154" s="156"/>
      <c r="J154" s="156"/>
      <c r="K154" s="156"/>
      <c r="L154" s="156"/>
      <c r="M154" s="156"/>
      <c r="N154" s="156"/>
      <c r="O154" s="159"/>
      <c r="P154" s="159"/>
      <c r="Q154" s="159"/>
      <c r="R154" s="159"/>
      <c r="S154" s="160"/>
      <c r="T154" s="98">
        <v>0</v>
      </c>
      <c r="U154" s="98">
        <f>SUM(U155:U156)</f>
        <v>167.5</v>
      </c>
      <c r="V154" s="98">
        <f t="shared" si="8"/>
        <v>167.5</v>
      </c>
      <c r="W154" s="98">
        <f>SUM(W155:W156)</f>
        <v>0</v>
      </c>
      <c r="X154" s="98">
        <f t="shared" ref="X154:X326" si="61">+V154+W154</f>
        <v>167.5</v>
      </c>
      <c r="Y154" s="34"/>
    </row>
    <row r="155" spans="1:25" x14ac:dyDescent="0.25">
      <c r="A155" s="99"/>
      <c r="B155" s="100"/>
      <c r="C155" s="101">
        <v>3299</v>
      </c>
      <c r="D155" s="24">
        <v>5492</v>
      </c>
      <c r="E155" s="102" t="s">
        <v>312</v>
      </c>
      <c r="F155" s="86">
        <v>0</v>
      </c>
      <c r="G155" s="155"/>
      <c r="H155" s="155"/>
      <c r="I155" s="156"/>
      <c r="J155" s="156"/>
      <c r="K155" s="156"/>
      <c r="L155" s="156"/>
      <c r="M155" s="156"/>
      <c r="N155" s="156"/>
      <c r="O155" s="159"/>
      <c r="P155" s="159"/>
      <c r="Q155" s="159"/>
      <c r="R155" s="159"/>
      <c r="S155" s="160"/>
      <c r="T155" s="89">
        <v>0</v>
      </c>
      <c r="U155" s="89">
        <v>100.5</v>
      </c>
      <c r="V155" s="89">
        <f t="shared" si="8"/>
        <v>100.5</v>
      </c>
      <c r="W155" s="89">
        <v>0</v>
      </c>
      <c r="X155" s="89">
        <f t="shared" si="61"/>
        <v>100.5</v>
      </c>
      <c r="Y155" s="34"/>
    </row>
    <row r="156" spans="1:25" x14ac:dyDescent="0.25">
      <c r="A156" s="161"/>
      <c r="B156" s="162"/>
      <c r="C156" s="163">
        <v>3419</v>
      </c>
      <c r="D156" s="164">
        <v>5492</v>
      </c>
      <c r="E156" s="165" t="s">
        <v>312</v>
      </c>
      <c r="F156" s="166">
        <v>0</v>
      </c>
      <c r="G156" s="155"/>
      <c r="H156" s="155"/>
      <c r="I156" s="156"/>
      <c r="J156" s="156"/>
      <c r="K156" s="156"/>
      <c r="L156" s="156"/>
      <c r="M156" s="156"/>
      <c r="N156" s="156"/>
      <c r="O156" s="159"/>
      <c r="P156" s="159"/>
      <c r="Q156" s="159"/>
      <c r="R156" s="159"/>
      <c r="S156" s="160"/>
      <c r="T156" s="167">
        <v>0</v>
      </c>
      <c r="U156" s="158">
        <v>67</v>
      </c>
      <c r="V156" s="158">
        <f t="shared" si="8"/>
        <v>67</v>
      </c>
      <c r="W156" s="158">
        <v>0</v>
      </c>
      <c r="X156" s="158">
        <f t="shared" si="61"/>
        <v>67</v>
      </c>
      <c r="Y156" s="34"/>
    </row>
    <row r="157" spans="1:25" ht="23.25" x14ac:dyDescent="0.25">
      <c r="A157" s="104" t="s">
        <v>14</v>
      </c>
      <c r="B157" s="105" t="s">
        <v>313</v>
      </c>
      <c r="C157" s="106" t="s">
        <v>15</v>
      </c>
      <c r="D157" s="107" t="s">
        <v>15</v>
      </c>
      <c r="E157" s="278" t="s">
        <v>314</v>
      </c>
      <c r="F157" s="113">
        <v>0</v>
      </c>
      <c r="G157" s="79"/>
      <c r="H157" s="79"/>
      <c r="I157" s="80"/>
      <c r="J157" s="80"/>
      <c r="K157" s="80"/>
      <c r="L157" s="80"/>
      <c r="M157" s="80"/>
      <c r="N157" s="80"/>
      <c r="O157" s="81"/>
      <c r="P157" s="81"/>
      <c r="Q157" s="81"/>
      <c r="R157" s="81"/>
      <c r="S157" s="63"/>
      <c r="T157" s="167"/>
      <c r="U157" s="167"/>
      <c r="V157" s="113">
        <v>0</v>
      </c>
      <c r="W157" s="113">
        <f>W158</f>
        <v>105</v>
      </c>
      <c r="X157" s="113">
        <f>V157+W157</f>
        <v>105</v>
      </c>
      <c r="Y157" s="64" t="s">
        <v>17</v>
      </c>
    </row>
    <row r="158" spans="1:25" x14ac:dyDescent="0.25">
      <c r="A158" s="99"/>
      <c r="B158" s="145" t="s">
        <v>166</v>
      </c>
      <c r="C158" s="20">
        <v>3122</v>
      </c>
      <c r="D158" s="137">
        <v>5331</v>
      </c>
      <c r="E158" s="102" t="s">
        <v>168</v>
      </c>
      <c r="F158" s="86">
        <v>0</v>
      </c>
      <c r="G158" s="79"/>
      <c r="H158" s="79"/>
      <c r="I158" s="80"/>
      <c r="J158" s="80"/>
      <c r="K158" s="80"/>
      <c r="L158" s="80"/>
      <c r="M158" s="80"/>
      <c r="N158" s="80"/>
      <c r="O158" s="81"/>
      <c r="P158" s="81"/>
      <c r="Q158" s="81"/>
      <c r="R158" s="81"/>
      <c r="S158" s="63"/>
      <c r="T158" s="167"/>
      <c r="U158" s="167"/>
      <c r="V158" s="86">
        <v>0</v>
      </c>
      <c r="W158" s="86">
        <v>105</v>
      </c>
      <c r="X158" s="86">
        <f t="shared" ref="X158:X180" si="62">V158+W158</f>
        <v>105</v>
      </c>
      <c r="Y158" s="34"/>
    </row>
    <row r="159" spans="1:25" ht="23.25" x14ac:dyDescent="0.25">
      <c r="A159" s="104" t="s">
        <v>14</v>
      </c>
      <c r="B159" s="105" t="s">
        <v>315</v>
      </c>
      <c r="C159" s="106" t="s">
        <v>15</v>
      </c>
      <c r="D159" s="107" t="s">
        <v>15</v>
      </c>
      <c r="E159" s="279" t="s">
        <v>316</v>
      </c>
      <c r="F159" s="113">
        <v>0</v>
      </c>
      <c r="G159" s="79"/>
      <c r="H159" s="79"/>
      <c r="I159" s="80"/>
      <c r="J159" s="80"/>
      <c r="K159" s="80"/>
      <c r="L159" s="80"/>
      <c r="M159" s="80"/>
      <c r="N159" s="80"/>
      <c r="O159" s="81"/>
      <c r="P159" s="81"/>
      <c r="Q159" s="81"/>
      <c r="R159" s="81"/>
      <c r="S159" s="63"/>
      <c r="T159" s="167"/>
      <c r="U159" s="167"/>
      <c r="V159" s="113">
        <v>0</v>
      </c>
      <c r="W159" s="113">
        <f>W160</f>
        <v>105</v>
      </c>
      <c r="X159" s="113">
        <f t="shared" si="62"/>
        <v>105</v>
      </c>
      <c r="Y159" s="64" t="s">
        <v>17</v>
      </c>
    </row>
    <row r="160" spans="1:25" x14ac:dyDescent="0.25">
      <c r="A160" s="99"/>
      <c r="B160" s="145" t="s">
        <v>166</v>
      </c>
      <c r="C160" s="20">
        <v>3122</v>
      </c>
      <c r="D160" s="137">
        <v>5331</v>
      </c>
      <c r="E160" s="102" t="s">
        <v>168</v>
      </c>
      <c r="F160" s="86">
        <v>0</v>
      </c>
      <c r="G160" s="79"/>
      <c r="H160" s="79"/>
      <c r="I160" s="80"/>
      <c r="J160" s="80"/>
      <c r="K160" s="80"/>
      <c r="L160" s="80"/>
      <c r="M160" s="80"/>
      <c r="N160" s="80"/>
      <c r="O160" s="81"/>
      <c r="P160" s="81"/>
      <c r="Q160" s="81"/>
      <c r="R160" s="81"/>
      <c r="S160" s="63"/>
      <c r="T160" s="167"/>
      <c r="U160" s="167"/>
      <c r="V160" s="86">
        <v>0</v>
      </c>
      <c r="W160" s="86">
        <v>105</v>
      </c>
      <c r="X160" s="86">
        <f t="shared" si="62"/>
        <v>105</v>
      </c>
      <c r="Y160" s="34"/>
    </row>
    <row r="161" spans="1:25" ht="22.5" x14ac:dyDescent="0.25">
      <c r="A161" s="104" t="s">
        <v>14</v>
      </c>
      <c r="B161" s="105" t="s">
        <v>317</v>
      </c>
      <c r="C161" s="106" t="s">
        <v>15</v>
      </c>
      <c r="D161" s="107" t="s">
        <v>15</v>
      </c>
      <c r="E161" s="108" t="s">
        <v>318</v>
      </c>
      <c r="F161" s="113">
        <v>0</v>
      </c>
      <c r="G161" s="79"/>
      <c r="H161" s="79"/>
      <c r="I161" s="80"/>
      <c r="J161" s="80"/>
      <c r="K161" s="80"/>
      <c r="L161" s="80"/>
      <c r="M161" s="80"/>
      <c r="N161" s="80"/>
      <c r="O161" s="81"/>
      <c r="P161" s="81"/>
      <c r="Q161" s="81"/>
      <c r="R161" s="81"/>
      <c r="S161" s="63"/>
      <c r="T161" s="167"/>
      <c r="U161" s="167"/>
      <c r="V161" s="113">
        <v>0</v>
      </c>
      <c r="W161" s="113">
        <f>W162</f>
        <v>100</v>
      </c>
      <c r="X161" s="113">
        <f t="shared" si="62"/>
        <v>100</v>
      </c>
      <c r="Y161" s="64" t="s">
        <v>17</v>
      </c>
    </row>
    <row r="162" spans="1:25" x14ac:dyDescent="0.25">
      <c r="A162" s="99"/>
      <c r="B162" s="145" t="s">
        <v>166</v>
      </c>
      <c r="C162" s="20">
        <v>3122</v>
      </c>
      <c r="D162" s="137">
        <v>5331</v>
      </c>
      <c r="E162" s="102" t="s">
        <v>168</v>
      </c>
      <c r="F162" s="86">
        <v>0</v>
      </c>
      <c r="G162" s="79"/>
      <c r="H162" s="79"/>
      <c r="I162" s="80"/>
      <c r="J162" s="80"/>
      <c r="K162" s="80"/>
      <c r="L162" s="80"/>
      <c r="M162" s="80"/>
      <c r="N162" s="80"/>
      <c r="O162" s="81"/>
      <c r="P162" s="81"/>
      <c r="Q162" s="81"/>
      <c r="R162" s="81"/>
      <c r="S162" s="63"/>
      <c r="T162" s="167"/>
      <c r="U162" s="167"/>
      <c r="V162" s="86">
        <v>0</v>
      </c>
      <c r="W162" s="86">
        <v>100</v>
      </c>
      <c r="X162" s="86">
        <f t="shared" si="62"/>
        <v>100</v>
      </c>
      <c r="Y162" s="34"/>
    </row>
    <row r="163" spans="1:25" ht="28.5" customHeight="1" x14ac:dyDescent="0.25">
      <c r="A163" s="104" t="s">
        <v>14</v>
      </c>
      <c r="B163" s="105" t="s">
        <v>319</v>
      </c>
      <c r="C163" s="106" t="s">
        <v>15</v>
      </c>
      <c r="D163" s="107" t="s">
        <v>15</v>
      </c>
      <c r="E163" s="284" t="s">
        <v>320</v>
      </c>
      <c r="F163" s="113">
        <v>0</v>
      </c>
      <c r="G163" s="79"/>
      <c r="H163" s="79"/>
      <c r="I163" s="80"/>
      <c r="J163" s="80"/>
      <c r="K163" s="80"/>
      <c r="L163" s="80"/>
      <c r="M163" s="80"/>
      <c r="N163" s="80"/>
      <c r="O163" s="81"/>
      <c r="P163" s="81"/>
      <c r="Q163" s="81"/>
      <c r="R163" s="81"/>
      <c r="S163" s="63"/>
      <c r="T163" s="167"/>
      <c r="U163" s="167"/>
      <c r="V163" s="113">
        <v>0</v>
      </c>
      <c r="W163" s="113">
        <f>W164</f>
        <v>150</v>
      </c>
      <c r="X163" s="113">
        <f t="shared" si="62"/>
        <v>150</v>
      </c>
      <c r="Y163" s="64" t="s">
        <v>17</v>
      </c>
    </row>
    <row r="164" spans="1:25" x14ac:dyDescent="0.25">
      <c r="A164" s="99"/>
      <c r="B164" s="145" t="s">
        <v>166</v>
      </c>
      <c r="C164" s="20">
        <v>3122</v>
      </c>
      <c r="D164" s="137">
        <v>5331</v>
      </c>
      <c r="E164" s="102" t="s">
        <v>168</v>
      </c>
      <c r="F164" s="86">
        <v>0</v>
      </c>
      <c r="G164" s="79"/>
      <c r="H164" s="79"/>
      <c r="I164" s="80"/>
      <c r="J164" s="80"/>
      <c r="K164" s="80"/>
      <c r="L164" s="80"/>
      <c r="M164" s="80"/>
      <c r="N164" s="80"/>
      <c r="O164" s="81"/>
      <c r="P164" s="81"/>
      <c r="Q164" s="81"/>
      <c r="R164" s="81"/>
      <c r="S164" s="63"/>
      <c r="T164" s="167"/>
      <c r="U164" s="167"/>
      <c r="V164" s="86">
        <v>0</v>
      </c>
      <c r="W164" s="86">
        <v>150</v>
      </c>
      <c r="X164" s="86">
        <f t="shared" si="62"/>
        <v>150</v>
      </c>
      <c r="Y164" s="34"/>
    </row>
    <row r="165" spans="1:25" ht="23.25" x14ac:dyDescent="0.25">
      <c r="A165" s="104" t="s">
        <v>14</v>
      </c>
      <c r="B165" s="105" t="s">
        <v>321</v>
      </c>
      <c r="C165" s="106" t="s">
        <v>15</v>
      </c>
      <c r="D165" s="107" t="s">
        <v>15</v>
      </c>
      <c r="E165" s="280" t="s">
        <v>322</v>
      </c>
      <c r="F165" s="113">
        <v>0</v>
      </c>
      <c r="G165" s="79"/>
      <c r="H165" s="79"/>
      <c r="I165" s="80"/>
      <c r="J165" s="80"/>
      <c r="K165" s="80"/>
      <c r="L165" s="80"/>
      <c r="M165" s="80"/>
      <c r="N165" s="80"/>
      <c r="O165" s="81"/>
      <c r="P165" s="81"/>
      <c r="Q165" s="81"/>
      <c r="R165" s="81"/>
      <c r="S165" s="63"/>
      <c r="T165" s="167"/>
      <c r="U165" s="167"/>
      <c r="V165" s="113">
        <v>0</v>
      </c>
      <c r="W165" s="113">
        <f>W166</f>
        <v>200</v>
      </c>
      <c r="X165" s="113">
        <f t="shared" si="62"/>
        <v>200</v>
      </c>
      <c r="Y165" s="64" t="s">
        <v>17</v>
      </c>
    </row>
    <row r="166" spans="1:25" x14ac:dyDescent="0.25">
      <c r="A166" s="99"/>
      <c r="B166" s="145" t="s">
        <v>166</v>
      </c>
      <c r="C166" s="20">
        <v>3122</v>
      </c>
      <c r="D166" s="137">
        <v>5331</v>
      </c>
      <c r="E166" s="102" t="s">
        <v>168</v>
      </c>
      <c r="F166" s="86">
        <v>0</v>
      </c>
      <c r="G166" s="79"/>
      <c r="H166" s="79"/>
      <c r="I166" s="80"/>
      <c r="J166" s="80"/>
      <c r="K166" s="80"/>
      <c r="L166" s="80"/>
      <c r="M166" s="80"/>
      <c r="N166" s="80"/>
      <c r="O166" s="81"/>
      <c r="P166" s="81"/>
      <c r="Q166" s="81"/>
      <c r="R166" s="81"/>
      <c r="S166" s="63"/>
      <c r="T166" s="167"/>
      <c r="U166" s="167"/>
      <c r="V166" s="86">
        <v>0</v>
      </c>
      <c r="W166" s="86">
        <v>200</v>
      </c>
      <c r="X166" s="86">
        <f t="shared" si="62"/>
        <v>200</v>
      </c>
      <c r="Y166" s="34"/>
    </row>
    <row r="167" spans="1:25" ht="23.25" x14ac:dyDescent="0.25">
      <c r="A167" s="104" t="s">
        <v>14</v>
      </c>
      <c r="B167" s="105" t="s">
        <v>323</v>
      </c>
      <c r="C167" s="106" t="s">
        <v>15</v>
      </c>
      <c r="D167" s="107" t="s">
        <v>15</v>
      </c>
      <c r="E167" s="281" t="s">
        <v>324</v>
      </c>
      <c r="F167" s="113">
        <v>0</v>
      </c>
      <c r="G167" s="79"/>
      <c r="H167" s="79"/>
      <c r="I167" s="80"/>
      <c r="J167" s="80"/>
      <c r="K167" s="80"/>
      <c r="L167" s="80"/>
      <c r="M167" s="80"/>
      <c r="N167" s="80"/>
      <c r="O167" s="81"/>
      <c r="P167" s="81"/>
      <c r="Q167" s="81"/>
      <c r="R167" s="81"/>
      <c r="S167" s="63"/>
      <c r="T167" s="167"/>
      <c r="U167" s="167"/>
      <c r="V167" s="113">
        <v>0</v>
      </c>
      <c r="W167" s="113">
        <f>W168</f>
        <v>100</v>
      </c>
      <c r="X167" s="113">
        <f t="shared" si="62"/>
        <v>100</v>
      </c>
      <c r="Y167" s="64" t="s">
        <v>17</v>
      </c>
    </row>
    <row r="168" spans="1:25" x14ac:dyDescent="0.25">
      <c r="A168" s="99"/>
      <c r="B168" s="145" t="s">
        <v>166</v>
      </c>
      <c r="C168" s="137">
        <v>3123</v>
      </c>
      <c r="D168" s="137">
        <v>5331</v>
      </c>
      <c r="E168" s="102" t="s">
        <v>168</v>
      </c>
      <c r="F168" s="86">
        <v>0</v>
      </c>
      <c r="G168" s="79"/>
      <c r="H168" s="79"/>
      <c r="I168" s="80"/>
      <c r="J168" s="80"/>
      <c r="K168" s="80"/>
      <c r="L168" s="80"/>
      <c r="M168" s="80"/>
      <c r="N168" s="80"/>
      <c r="O168" s="81"/>
      <c r="P168" s="81"/>
      <c r="Q168" s="81"/>
      <c r="R168" s="81"/>
      <c r="S168" s="63"/>
      <c r="T168" s="167"/>
      <c r="U168" s="167"/>
      <c r="V168" s="86">
        <v>0</v>
      </c>
      <c r="W168" s="86">
        <v>100</v>
      </c>
      <c r="X168" s="86">
        <f t="shared" si="62"/>
        <v>100</v>
      </c>
      <c r="Y168" s="34"/>
    </row>
    <row r="169" spans="1:25" ht="23.25" x14ac:dyDescent="0.25">
      <c r="A169" s="104" t="s">
        <v>14</v>
      </c>
      <c r="B169" s="105" t="s">
        <v>325</v>
      </c>
      <c r="C169" s="106" t="s">
        <v>15</v>
      </c>
      <c r="D169" s="107" t="s">
        <v>15</v>
      </c>
      <c r="E169" s="281" t="s">
        <v>729</v>
      </c>
      <c r="F169" s="113">
        <v>0</v>
      </c>
      <c r="G169" s="79"/>
      <c r="H169" s="79"/>
      <c r="I169" s="80"/>
      <c r="J169" s="80"/>
      <c r="K169" s="80"/>
      <c r="L169" s="80"/>
      <c r="M169" s="80"/>
      <c r="N169" s="80"/>
      <c r="O169" s="81"/>
      <c r="P169" s="81"/>
      <c r="Q169" s="81"/>
      <c r="R169" s="81"/>
      <c r="S169" s="63"/>
      <c r="T169" s="167"/>
      <c r="U169" s="167"/>
      <c r="V169" s="113">
        <v>0</v>
      </c>
      <c r="W169" s="113">
        <f>W170</f>
        <v>200</v>
      </c>
      <c r="X169" s="113">
        <f t="shared" si="62"/>
        <v>200</v>
      </c>
      <c r="Y169" s="64" t="s">
        <v>17</v>
      </c>
    </row>
    <row r="170" spans="1:25" x14ac:dyDescent="0.25">
      <c r="A170" s="99"/>
      <c r="B170" s="145" t="s">
        <v>166</v>
      </c>
      <c r="C170" s="137">
        <v>3123</v>
      </c>
      <c r="D170" s="137">
        <v>5331</v>
      </c>
      <c r="E170" s="102" t="s">
        <v>168</v>
      </c>
      <c r="F170" s="86">
        <v>0</v>
      </c>
      <c r="G170" s="79"/>
      <c r="H170" s="79"/>
      <c r="I170" s="80"/>
      <c r="J170" s="80"/>
      <c r="K170" s="80"/>
      <c r="L170" s="80"/>
      <c r="M170" s="80"/>
      <c r="N170" s="80"/>
      <c r="O170" s="81"/>
      <c r="P170" s="81"/>
      <c r="Q170" s="81"/>
      <c r="R170" s="81"/>
      <c r="S170" s="63"/>
      <c r="T170" s="167"/>
      <c r="U170" s="167"/>
      <c r="V170" s="86">
        <v>0</v>
      </c>
      <c r="W170" s="86">
        <v>200</v>
      </c>
      <c r="X170" s="86">
        <f t="shared" si="62"/>
        <v>200</v>
      </c>
      <c r="Y170" s="34"/>
    </row>
    <row r="171" spans="1:25" ht="23.25" x14ac:dyDescent="0.25">
      <c r="A171" s="104" t="s">
        <v>14</v>
      </c>
      <c r="B171" s="105" t="s">
        <v>792</v>
      </c>
      <c r="C171" s="106" t="s">
        <v>15</v>
      </c>
      <c r="D171" s="107" t="s">
        <v>15</v>
      </c>
      <c r="E171" s="281" t="s">
        <v>326</v>
      </c>
      <c r="F171" s="113">
        <v>0</v>
      </c>
      <c r="G171" s="79"/>
      <c r="H171" s="79"/>
      <c r="I171" s="80"/>
      <c r="J171" s="80"/>
      <c r="K171" s="80"/>
      <c r="L171" s="80"/>
      <c r="M171" s="80"/>
      <c r="N171" s="80"/>
      <c r="O171" s="81"/>
      <c r="P171" s="81"/>
      <c r="Q171" s="81"/>
      <c r="R171" s="81"/>
      <c r="S171" s="63"/>
      <c r="T171" s="167"/>
      <c r="U171" s="167"/>
      <c r="V171" s="113">
        <v>0</v>
      </c>
      <c r="W171" s="113">
        <f>W172</f>
        <v>230</v>
      </c>
      <c r="X171" s="113">
        <f t="shared" si="62"/>
        <v>230</v>
      </c>
      <c r="Y171" s="64" t="s">
        <v>17</v>
      </c>
    </row>
    <row r="172" spans="1:25" x14ac:dyDescent="0.25">
      <c r="A172" s="99"/>
      <c r="B172" s="145" t="s">
        <v>166</v>
      </c>
      <c r="C172" s="23">
        <v>3123</v>
      </c>
      <c r="D172" s="137">
        <v>5331</v>
      </c>
      <c r="E172" s="102" t="s">
        <v>168</v>
      </c>
      <c r="F172" s="86">
        <v>0</v>
      </c>
      <c r="G172" s="79"/>
      <c r="H172" s="79"/>
      <c r="I172" s="80"/>
      <c r="J172" s="80"/>
      <c r="K172" s="80"/>
      <c r="L172" s="80"/>
      <c r="M172" s="80"/>
      <c r="N172" s="80"/>
      <c r="O172" s="81"/>
      <c r="P172" s="81"/>
      <c r="Q172" s="81"/>
      <c r="R172" s="81"/>
      <c r="S172" s="63"/>
      <c r="T172" s="167"/>
      <c r="U172" s="167"/>
      <c r="V172" s="86">
        <v>0</v>
      </c>
      <c r="W172" s="86">
        <v>230</v>
      </c>
      <c r="X172" s="86">
        <f t="shared" si="62"/>
        <v>230</v>
      </c>
      <c r="Y172" s="34"/>
    </row>
    <row r="173" spans="1:25" ht="23.25" x14ac:dyDescent="0.25">
      <c r="A173" s="104" t="s">
        <v>14</v>
      </c>
      <c r="B173" s="105" t="s">
        <v>327</v>
      </c>
      <c r="C173" s="106" t="s">
        <v>15</v>
      </c>
      <c r="D173" s="107" t="s">
        <v>15</v>
      </c>
      <c r="E173" s="281" t="s">
        <v>730</v>
      </c>
      <c r="F173" s="113">
        <v>0</v>
      </c>
      <c r="G173" s="79"/>
      <c r="H173" s="79"/>
      <c r="I173" s="80"/>
      <c r="J173" s="80"/>
      <c r="K173" s="80"/>
      <c r="L173" s="80"/>
      <c r="M173" s="80"/>
      <c r="N173" s="80"/>
      <c r="O173" s="81"/>
      <c r="P173" s="81"/>
      <c r="Q173" s="81"/>
      <c r="R173" s="81"/>
      <c r="S173" s="63"/>
      <c r="T173" s="167"/>
      <c r="U173" s="167"/>
      <c r="V173" s="113">
        <v>0</v>
      </c>
      <c r="W173" s="113">
        <f>W174</f>
        <v>300</v>
      </c>
      <c r="X173" s="113">
        <f t="shared" si="62"/>
        <v>300</v>
      </c>
      <c r="Y173" s="64" t="s">
        <v>17</v>
      </c>
    </row>
    <row r="174" spans="1:25" x14ac:dyDescent="0.25">
      <c r="A174" s="99"/>
      <c r="B174" s="145" t="s">
        <v>166</v>
      </c>
      <c r="C174" s="23">
        <v>3113</v>
      </c>
      <c r="D174" s="137">
        <v>5331</v>
      </c>
      <c r="E174" s="102" t="s">
        <v>168</v>
      </c>
      <c r="F174" s="86">
        <v>0</v>
      </c>
      <c r="G174" s="79"/>
      <c r="H174" s="79"/>
      <c r="I174" s="80"/>
      <c r="J174" s="80"/>
      <c r="K174" s="80"/>
      <c r="L174" s="80"/>
      <c r="M174" s="80"/>
      <c r="N174" s="80"/>
      <c r="O174" s="81"/>
      <c r="P174" s="81"/>
      <c r="Q174" s="81"/>
      <c r="R174" s="81"/>
      <c r="S174" s="63"/>
      <c r="T174" s="167"/>
      <c r="U174" s="167"/>
      <c r="V174" s="86">
        <v>0</v>
      </c>
      <c r="W174" s="86">
        <v>300</v>
      </c>
      <c r="X174" s="86">
        <f t="shared" si="62"/>
        <v>300</v>
      </c>
      <c r="Y174" s="34"/>
    </row>
    <row r="175" spans="1:25" ht="34.5" x14ac:dyDescent="0.25">
      <c r="A175" s="104" t="s">
        <v>14</v>
      </c>
      <c r="B175" s="105" t="s">
        <v>328</v>
      </c>
      <c r="C175" s="106" t="s">
        <v>15</v>
      </c>
      <c r="D175" s="107" t="s">
        <v>15</v>
      </c>
      <c r="E175" s="281" t="s">
        <v>329</v>
      </c>
      <c r="F175" s="113">
        <v>0</v>
      </c>
      <c r="G175" s="79"/>
      <c r="H175" s="79"/>
      <c r="I175" s="80"/>
      <c r="J175" s="80"/>
      <c r="K175" s="80"/>
      <c r="L175" s="80"/>
      <c r="M175" s="80"/>
      <c r="N175" s="80"/>
      <c r="O175" s="81"/>
      <c r="P175" s="81"/>
      <c r="Q175" s="81"/>
      <c r="R175" s="81"/>
      <c r="S175" s="63"/>
      <c r="T175" s="167"/>
      <c r="U175" s="167"/>
      <c r="V175" s="113">
        <v>0</v>
      </c>
      <c r="W175" s="113">
        <f>W176</f>
        <v>370</v>
      </c>
      <c r="X175" s="113">
        <f t="shared" si="62"/>
        <v>370</v>
      </c>
      <c r="Y175" s="64" t="s">
        <v>17</v>
      </c>
    </row>
    <row r="176" spans="1:25" x14ac:dyDescent="0.25">
      <c r="A176" s="99"/>
      <c r="B176" s="145" t="s">
        <v>166</v>
      </c>
      <c r="C176" s="23">
        <v>3113</v>
      </c>
      <c r="D176" s="137">
        <v>5331</v>
      </c>
      <c r="E176" s="102" t="s">
        <v>168</v>
      </c>
      <c r="F176" s="86">
        <v>0</v>
      </c>
      <c r="G176" s="79"/>
      <c r="H176" s="79"/>
      <c r="I176" s="80"/>
      <c r="J176" s="80"/>
      <c r="K176" s="80"/>
      <c r="L176" s="80"/>
      <c r="M176" s="80"/>
      <c r="N176" s="80"/>
      <c r="O176" s="81"/>
      <c r="P176" s="81"/>
      <c r="Q176" s="81"/>
      <c r="R176" s="81"/>
      <c r="S176" s="63"/>
      <c r="T176" s="167"/>
      <c r="U176" s="167"/>
      <c r="V176" s="86">
        <v>0</v>
      </c>
      <c r="W176" s="86">
        <v>370</v>
      </c>
      <c r="X176" s="86">
        <f t="shared" si="62"/>
        <v>370</v>
      </c>
      <c r="Y176" s="34"/>
    </row>
    <row r="177" spans="1:25" ht="23.25" x14ac:dyDescent="0.25">
      <c r="A177" s="104" t="s">
        <v>14</v>
      </c>
      <c r="B177" s="105" t="s">
        <v>330</v>
      </c>
      <c r="C177" s="106" t="s">
        <v>15</v>
      </c>
      <c r="D177" s="107" t="s">
        <v>15</v>
      </c>
      <c r="E177" s="281" t="s">
        <v>331</v>
      </c>
      <c r="F177" s="113">
        <v>0</v>
      </c>
      <c r="G177" s="79"/>
      <c r="H177" s="79"/>
      <c r="I177" s="80"/>
      <c r="J177" s="80"/>
      <c r="K177" s="80"/>
      <c r="L177" s="80"/>
      <c r="M177" s="80"/>
      <c r="N177" s="80"/>
      <c r="O177" s="81"/>
      <c r="P177" s="81"/>
      <c r="Q177" s="81"/>
      <c r="R177" s="81"/>
      <c r="S177" s="63"/>
      <c r="T177" s="167"/>
      <c r="U177" s="167"/>
      <c r="V177" s="113">
        <v>0</v>
      </c>
      <c r="W177" s="113">
        <f>W178</f>
        <v>200</v>
      </c>
      <c r="X177" s="113">
        <f t="shared" si="62"/>
        <v>200</v>
      </c>
      <c r="Y177" s="64" t="s">
        <v>17</v>
      </c>
    </row>
    <row r="178" spans="1:25" x14ac:dyDescent="0.25">
      <c r="A178" s="99"/>
      <c r="B178" s="145" t="s">
        <v>166</v>
      </c>
      <c r="C178" s="23">
        <v>3113</v>
      </c>
      <c r="D178" s="137">
        <v>5331</v>
      </c>
      <c r="E178" s="102" t="s">
        <v>168</v>
      </c>
      <c r="F178" s="86">
        <v>0</v>
      </c>
      <c r="G178" s="79"/>
      <c r="H178" s="79"/>
      <c r="I178" s="80"/>
      <c r="J178" s="80"/>
      <c r="K178" s="80"/>
      <c r="L178" s="80"/>
      <c r="M178" s="80"/>
      <c r="N178" s="80"/>
      <c r="O178" s="81"/>
      <c r="P178" s="81"/>
      <c r="Q178" s="81"/>
      <c r="R178" s="81"/>
      <c r="S178" s="63"/>
      <c r="T178" s="167"/>
      <c r="U178" s="167"/>
      <c r="V178" s="86">
        <v>0</v>
      </c>
      <c r="W178" s="86">
        <v>200</v>
      </c>
      <c r="X178" s="86">
        <f t="shared" si="62"/>
        <v>200</v>
      </c>
      <c r="Y178" s="34"/>
    </row>
    <row r="179" spans="1:25" ht="24" thickBot="1" x14ac:dyDescent="0.3">
      <c r="A179" s="104" t="s">
        <v>14</v>
      </c>
      <c r="B179" s="105" t="s">
        <v>332</v>
      </c>
      <c r="C179" s="106" t="s">
        <v>15</v>
      </c>
      <c r="D179" s="107" t="s">
        <v>15</v>
      </c>
      <c r="E179" s="282" t="s">
        <v>731</v>
      </c>
      <c r="F179" s="113">
        <v>0</v>
      </c>
      <c r="G179" s="79"/>
      <c r="H179" s="79"/>
      <c r="I179" s="80"/>
      <c r="J179" s="80"/>
      <c r="K179" s="80"/>
      <c r="L179" s="80"/>
      <c r="M179" s="80"/>
      <c r="N179" s="80"/>
      <c r="O179" s="81"/>
      <c r="P179" s="81"/>
      <c r="Q179" s="81"/>
      <c r="R179" s="81"/>
      <c r="S179" s="63"/>
      <c r="T179" s="167"/>
      <c r="U179" s="167"/>
      <c r="V179" s="113">
        <v>0</v>
      </c>
      <c r="W179" s="113">
        <f>W180</f>
        <v>150</v>
      </c>
      <c r="X179" s="113">
        <f t="shared" si="62"/>
        <v>150</v>
      </c>
      <c r="Y179" s="64" t="s">
        <v>17</v>
      </c>
    </row>
    <row r="180" spans="1:25" ht="15.75" thickBot="1" x14ac:dyDescent="0.3">
      <c r="A180" s="99"/>
      <c r="B180" s="145" t="s">
        <v>166</v>
      </c>
      <c r="C180" s="137">
        <v>3133</v>
      </c>
      <c r="D180" s="137">
        <v>5331</v>
      </c>
      <c r="E180" s="102" t="s">
        <v>168</v>
      </c>
      <c r="F180" s="86">
        <v>0</v>
      </c>
      <c r="G180" s="79"/>
      <c r="H180" s="79"/>
      <c r="I180" s="80"/>
      <c r="J180" s="80"/>
      <c r="K180" s="80"/>
      <c r="L180" s="80"/>
      <c r="M180" s="80"/>
      <c r="N180" s="80"/>
      <c r="O180" s="81"/>
      <c r="P180" s="81"/>
      <c r="Q180" s="81"/>
      <c r="R180" s="81"/>
      <c r="S180" s="63"/>
      <c r="T180" s="167"/>
      <c r="U180" s="167"/>
      <c r="V180" s="86">
        <v>0</v>
      </c>
      <c r="W180" s="86">
        <v>150</v>
      </c>
      <c r="X180" s="86">
        <f t="shared" si="62"/>
        <v>150</v>
      </c>
      <c r="Y180" s="34"/>
    </row>
    <row r="181" spans="1:25" ht="15.75" thickBot="1" x14ac:dyDescent="0.3">
      <c r="A181" s="65" t="s">
        <v>14</v>
      </c>
      <c r="B181" s="168" t="s">
        <v>15</v>
      </c>
      <c r="C181" s="67" t="s">
        <v>15</v>
      </c>
      <c r="D181" s="68" t="s">
        <v>15</v>
      </c>
      <c r="E181" s="69" t="s">
        <v>333</v>
      </c>
      <c r="F181" s="70">
        <f>+F182+F184+F190+F192+F198</f>
        <v>4548.9799999999996</v>
      </c>
      <c r="G181" s="70">
        <f>+G182+G184+G190+G192+G198+G200</f>
        <v>0</v>
      </c>
      <c r="H181" s="70">
        <f t="shared" si="1"/>
        <v>4548.9799999999996</v>
      </c>
      <c r="I181" s="71">
        <v>0</v>
      </c>
      <c r="J181" s="71">
        <f t="shared" si="2"/>
        <v>4548.9799999999996</v>
      </c>
      <c r="K181" s="71">
        <v>0</v>
      </c>
      <c r="L181" s="71">
        <f t="shared" si="3"/>
        <v>4548.9799999999996</v>
      </c>
      <c r="M181" s="71">
        <f>+M184+M186+M188+M192+M194+M196+M198</f>
        <v>5.6843418860808015E-14</v>
      </c>
      <c r="N181" s="71">
        <f t="shared" si="4"/>
        <v>4548.9799999999996</v>
      </c>
      <c r="O181" s="72">
        <v>0</v>
      </c>
      <c r="P181" s="72">
        <f t="shared" si="5"/>
        <v>4548.9799999999996</v>
      </c>
      <c r="Q181" s="72">
        <v>0</v>
      </c>
      <c r="R181" s="72">
        <f t="shared" si="6"/>
        <v>4548.9799999999996</v>
      </c>
      <c r="S181" s="73">
        <v>0</v>
      </c>
      <c r="T181" s="73">
        <f t="shared" si="7"/>
        <v>4548.9799999999996</v>
      </c>
      <c r="U181" s="73">
        <v>0</v>
      </c>
      <c r="V181" s="73">
        <f t="shared" si="8"/>
        <v>4548.9799999999996</v>
      </c>
      <c r="W181" s="73">
        <v>0</v>
      </c>
      <c r="X181" s="73">
        <f t="shared" si="61"/>
        <v>4548.9799999999996</v>
      </c>
      <c r="Y181" s="34"/>
    </row>
    <row r="182" spans="1:25" hidden="1" x14ac:dyDescent="0.25">
      <c r="A182" s="90" t="s">
        <v>14</v>
      </c>
      <c r="B182" s="91" t="s">
        <v>334</v>
      </c>
      <c r="C182" s="92" t="s">
        <v>15</v>
      </c>
      <c r="D182" s="92" t="s">
        <v>15</v>
      </c>
      <c r="E182" s="94" t="s">
        <v>335</v>
      </c>
      <c r="F182" s="95">
        <f>+F183</f>
        <v>1200</v>
      </c>
      <c r="G182" s="95">
        <v>0</v>
      </c>
      <c r="H182" s="95">
        <f t="shared" si="1"/>
        <v>1200</v>
      </c>
      <c r="I182" s="96">
        <v>0</v>
      </c>
      <c r="J182" s="96">
        <f t="shared" si="2"/>
        <v>1200</v>
      </c>
      <c r="K182" s="96">
        <v>0</v>
      </c>
      <c r="L182" s="96">
        <f t="shared" si="3"/>
        <v>1200</v>
      </c>
      <c r="M182" s="96">
        <v>0</v>
      </c>
      <c r="N182" s="96">
        <f t="shared" si="4"/>
        <v>1200</v>
      </c>
      <c r="O182" s="97">
        <v>0</v>
      </c>
      <c r="P182" s="97">
        <f t="shared" si="5"/>
        <v>1200</v>
      </c>
      <c r="Q182" s="97">
        <v>0</v>
      </c>
      <c r="R182" s="97">
        <f t="shared" si="6"/>
        <v>1200</v>
      </c>
      <c r="S182" s="82">
        <v>0</v>
      </c>
      <c r="T182" s="82">
        <f t="shared" si="7"/>
        <v>1200</v>
      </c>
      <c r="U182" s="82">
        <v>0</v>
      </c>
      <c r="V182" s="82">
        <f t="shared" si="8"/>
        <v>1200</v>
      </c>
      <c r="W182" s="82">
        <v>0</v>
      </c>
      <c r="X182" s="82">
        <f t="shared" si="61"/>
        <v>1200</v>
      </c>
      <c r="Y182" s="34"/>
    </row>
    <row r="183" spans="1:25" hidden="1" x14ac:dyDescent="0.25">
      <c r="A183" s="99"/>
      <c r="B183" s="100" t="s">
        <v>166</v>
      </c>
      <c r="C183" s="101">
        <v>3299</v>
      </c>
      <c r="D183" s="23">
        <v>5321</v>
      </c>
      <c r="E183" s="102" t="s">
        <v>167</v>
      </c>
      <c r="F183" s="86">
        <v>1200</v>
      </c>
      <c r="G183" s="86">
        <v>0</v>
      </c>
      <c r="H183" s="86">
        <f t="shared" si="1"/>
        <v>1200</v>
      </c>
      <c r="I183" s="87">
        <v>0</v>
      </c>
      <c r="J183" s="87">
        <f t="shared" si="2"/>
        <v>1200</v>
      </c>
      <c r="K183" s="87">
        <v>0</v>
      </c>
      <c r="L183" s="87">
        <f t="shared" si="3"/>
        <v>1200</v>
      </c>
      <c r="M183" s="87">
        <v>0</v>
      </c>
      <c r="N183" s="87">
        <f t="shared" si="4"/>
        <v>1200</v>
      </c>
      <c r="O183" s="88">
        <v>0</v>
      </c>
      <c r="P183" s="88">
        <f t="shared" si="5"/>
        <v>1200</v>
      </c>
      <c r="Q183" s="88">
        <v>0</v>
      </c>
      <c r="R183" s="88">
        <f t="shared" si="6"/>
        <v>1200</v>
      </c>
      <c r="S183" s="89">
        <v>0</v>
      </c>
      <c r="T183" s="89">
        <f t="shared" si="7"/>
        <v>1200</v>
      </c>
      <c r="U183" s="89">
        <v>0</v>
      </c>
      <c r="V183" s="89">
        <f t="shared" si="8"/>
        <v>1200</v>
      </c>
      <c r="W183" s="89">
        <v>0</v>
      </c>
      <c r="X183" s="89">
        <f t="shared" si="61"/>
        <v>1200</v>
      </c>
      <c r="Y183" s="34"/>
    </row>
    <row r="184" spans="1:25" hidden="1" x14ac:dyDescent="0.25">
      <c r="A184" s="104" t="s">
        <v>14</v>
      </c>
      <c r="B184" s="105" t="s">
        <v>336</v>
      </c>
      <c r="C184" s="106" t="s">
        <v>15</v>
      </c>
      <c r="D184" s="106" t="s">
        <v>15</v>
      </c>
      <c r="E184" s="94" t="s">
        <v>337</v>
      </c>
      <c r="F184" s="113">
        <f>+F185</f>
        <v>259.04000000000002</v>
      </c>
      <c r="G184" s="113">
        <v>0</v>
      </c>
      <c r="H184" s="113">
        <f t="shared" si="1"/>
        <v>259.04000000000002</v>
      </c>
      <c r="I184" s="114">
        <v>0</v>
      </c>
      <c r="J184" s="114">
        <f t="shared" si="2"/>
        <v>259.04000000000002</v>
      </c>
      <c r="K184" s="114">
        <v>0</v>
      </c>
      <c r="L184" s="114">
        <f t="shared" si="3"/>
        <v>259.04000000000002</v>
      </c>
      <c r="M184" s="115">
        <f>+M185</f>
        <v>-259.03699999999998</v>
      </c>
      <c r="N184" s="115">
        <f t="shared" si="4"/>
        <v>3.0000000000427463E-3</v>
      </c>
      <c r="O184" s="115">
        <v>0</v>
      </c>
      <c r="P184" s="115">
        <f t="shared" si="5"/>
        <v>3.0000000000427463E-3</v>
      </c>
      <c r="Q184" s="115">
        <v>0</v>
      </c>
      <c r="R184" s="115">
        <f t="shared" si="6"/>
        <v>3.0000000000427463E-3</v>
      </c>
      <c r="S184" s="98">
        <v>0</v>
      </c>
      <c r="T184" s="98">
        <f t="shared" ref="T184:T256" si="63">+R184+S184</f>
        <v>3.0000000000427463E-3</v>
      </c>
      <c r="U184" s="98">
        <v>0</v>
      </c>
      <c r="V184" s="98">
        <f t="shared" ref="V184:V256" si="64">+T184+U184</f>
        <v>3.0000000000427463E-3</v>
      </c>
      <c r="W184" s="98">
        <v>0</v>
      </c>
      <c r="X184" s="98">
        <f t="shared" si="61"/>
        <v>3.0000000000427463E-3</v>
      </c>
      <c r="Y184" s="34"/>
    </row>
    <row r="185" spans="1:25" hidden="1" x14ac:dyDescent="0.25">
      <c r="A185" s="99"/>
      <c r="B185" s="100" t="s">
        <v>166</v>
      </c>
      <c r="C185" s="101">
        <v>3113</v>
      </c>
      <c r="D185" s="23">
        <v>5321</v>
      </c>
      <c r="E185" s="102" t="s">
        <v>167</v>
      </c>
      <c r="F185" s="86">
        <v>259.04000000000002</v>
      </c>
      <c r="G185" s="86">
        <v>0</v>
      </c>
      <c r="H185" s="86">
        <f t="shared" si="1"/>
        <v>259.04000000000002</v>
      </c>
      <c r="I185" s="87">
        <v>0</v>
      </c>
      <c r="J185" s="87">
        <f t="shared" si="2"/>
        <v>259.04000000000002</v>
      </c>
      <c r="K185" s="87">
        <v>0</v>
      </c>
      <c r="L185" s="87">
        <f t="shared" si="3"/>
        <v>259.04000000000002</v>
      </c>
      <c r="M185" s="88">
        <v>-259.03699999999998</v>
      </c>
      <c r="N185" s="88">
        <f t="shared" si="4"/>
        <v>3.0000000000427463E-3</v>
      </c>
      <c r="O185" s="88">
        <v>0</v>
      </c>
      <c r="P185" s="88">
        <f t="shared" si="5"/>
        <v>3.0000000000427463E-3</v>
      </c>
      <c r="Q185" s="88">
        <v>0</v>
      </c>
      <c r="R185" s="88">
        <f t="shared" si="6"/>
        <v>3.0000000000427463E-3</v>
      </c>
      <c r="S185" s="89">
        <v>0</v>
      </c>
      <c r="T185" s="89">
        <f t="shared" si="63"/>
        <v>3.0000000000427463E-3</v>
      </c>
      <c r="U185" s="89">
        <v>0</v>
      </c>
      <c r="V185" s="89">
        <f t="shared" si="64"/>
        <v>3.0000000000427463E-3</v>
      </c>
      <c r="W185" s="89">
        <v>0</v>
      </c>
      <c r="X185" s="89">
        <f t="shared" si="61"/>
        <v>3.0000000000427463E-3</v>
      </c>
      <c r="Y185" s="34"/>
    </row>
    <row r="186" spans="1:25" ht="22.5" hidden="1" x14ac:dyDescent="0.25">
      <c r="A186" s="104" t="s">
        <v>14</v>
      </c>
      <c r="B186" s="105" t="s">
        <v>338</v>
      </c>
      <c r="C186" s="106" t="s">
        <v>15</v>
      </c>
      <c r="D186" s="106" t="s">
        <v>15</v>
      </c>
      <c r="E186" s="94" t="s">
        <v>339</v>
      </c>
      <c r="F186" s="113">
        <v>0</v>
      </c>
      <c r="G186" s="86"/>
      <c r="H186" s="86"/>
      <c r="I186" s="87"/>
      <c r="J186" s="87"/>
      <c r="K186" s="87"/>
      <c r="L186" s="87"/>
      <c r="M186" s="115">
        <f>+M187</f>
        <v>224.03700000000001</v>
      </c>
      <c r="N186" s="115">
        <f t="shared" si="4"/>
        <v>224.03700000000001</v>
      </c>
      <c r="O186" s="115">
        <v>0</v>
      </c>
      <c r="P186" s="115">
        <f t="shared" si="5"/>
        <v>224.03700000000001</v>
      </c>
      <c r="Q186" s="115">
        <v>0</v>
      </c>
      <c r="R186" s="115">
        <f t="shared" ref="R186:R258" si="65">+P186+Q186</f>
        <v>224.03700000000001</v>
      </c>
      <c r="S186" s="98">
        <v>0</v>
      </c>
      <c r="T186" s="98">
        <f t="shared" si="63"/>
        <v>224.03700000000001</v>
      </c>
      <c r="U186" s="98">
        <v>0</v>
      </c>
      <c r="V186" s="98">
        <f t="shared" si="64"/>
        <v>224.03700000000001</v>
      </c>
      <c r="W186" s="98">
        <v>0</v>
      </c>
      <c r="X186" s="98">
        <f t="shared" si="61"/>
        <v>224.03700000000001</v>
      </c>
      <c r="Y186" s="34"/>
    </row>
    <row r="187" spans="1:25" hidden="1" x14ac:dyDescent="0.25">
      <c r="A187" s="99"/>
      <c r="B187" s="100" t="s">
        <v>166</v>
      </c>
      <c r="C187" s="101">
        <v>3113</v>
      </c>
      <c r="D187" s="23">
        <v>5321</v>
      </c>
      <c r="E187" s="102" t="s">
        <v>167</v>
      </c>
      <c r="F187" s="86">
        <v>0</v>
      </c>
      <c r="G187" s="86"/>
      <c r="H187" s="86"/>
      <c r="I187" s="87"/>
      <c r="J187" s="87"/>
      <c r="K187" s="87"/>
      <c r="L187" s="87"/>
      <c r="M187" s="88">
        <v>224.03700000000001</v>
      </c>
      <c r="N187" s="88">
        <f t="shared" si="4"/>
        <v>224.03700000000001</v>
      </c>
      <c r="O187" s="88">
        <v>0</v>
      </c>
      <c r="P187" s="88">
        <f t="shared" si="5"/>
        <v>224.03700000000001</v>
      </c>
      <c r="Q187" s="88">
        <v>0</v>
      </c>
      <c r="R187" s="88">
        <f t="shared" si="65"/>
        <v>224.03700000000001</v>
      </c>
      <c r="S187" s="89">
        <v>0</v>
      </c>
      <c r="T187" s="89">
        <f t="shared" si="63"/>
        <v>224.03700000000001</v>
      </c>
      <c r="U187" s="89">
        <v>0</v>
      </c>
      <c r="V187" s="89">
        <f t="shared" si="64"/>
        <v>224.03700000000001</v>
      </c>
      <c r="W187" s="89">
        <v>0</v>
      </c>
      <c r="X187" s="89">
        <f t="shared" si="61"/>
        <v>224.03700000000001</v>
      </c>
      <c r="Y187" s="34"/>
    </row>
    <row r="188" spans="1:25" ht="22.5" hidden="1" x14ac:dyDescent="0.25">
      <c r="A188" s="104" t="s">
        <v>14</v>
      </c>
      <c r="B188" s="105" t="s">
        <v>340</v>
      </c>
      <c r="C188" s="106" t="s">
        <v>15</v>
      </c>
      <c r="D188" s="106" t="s">
        <v>15</v>
      </c>
      <c r="E188" s="94" t="s">
        <v>341</v>
      </c>
      <c r="F188" s="113">
        <v>0</v>
      </c>
      <c r="G188" s="86"/>
      <c r="H188" s="86"/>
      <c r="I188" s="87"/>
      <c r="J188" s="87"/>
      <c r="K188" s="87"/>
      <c r="L188" s="87"/>
      <c r="M188" s="115">
        <f>+M189</f>
        <v>50</v>
      </c>
      <c r="N188" s="115">
        <f t="shared" si="4"/>
        <v>50</v>
      </c>
      <c r="O188" s="115">
        <v>0</v>
      </c>
      <c r="P188" s="115">
        <f t="shared" ref="P188:P260" si="66">+N188+O188</f>
        <v>50</v>
      </c>
      <c r="Q188" s="115">
        <v>0</v>
      </c>
      <c r="R188" s="115">
        <f t="shared" si="65"/>
        <v>50</v>
      </c>
      <c r="S188" s="98">
        <v>0</v>
      </c>
      <c r="T188" s="98">
        <f t="shared" si="63"/>
        <v>50</v>
      </c>
      <c r="U188" s="98">
        <v>0</v>
      </c>
      <c r="V188" s="98">
        <f t="shared" si="64"/>
        <v>50</v>
      </c>
      <c r="W188" s="98">
        <v>0</v>
      </c>
      <c r="X188" s="98">
        <f t="shared" si="61"/>
        <v>50</v>
      </c>
      <c r="Y188" s="34"/>
    </row>
    <row r="189" spans="1:25" hidden="1" x14ac:dyDescent="0.25">
      <c r="A189" s="99"/>
      <c r="B189" s="100" t="s">
        <v>166</v>
      </c>
      <c r="C189" s="101">
        <v>3113</v>
      </c>
      <c r="D189" s="23">
        <v>5321</v>
      </c>
      <c r="E189" s="102" t="s">
        <v>167</v>
      </c>
      <c r="F189" s="86">
        <v>0</v>
      </c>
      <c r="G189" s="86"/>
      <c r="H189" s="86"/>
      <c r="I189" s="87"/>
      <c r="J189" s="87"/>
      <c r="K189" s="87"/>
      <c r="L189" s="87"/>
      <c r="M189" s="88">
        <v>50</v>
      </c>
      <c r="N189" s="88">
        <f t="shared" si="4"/>
        <v>50</v>
      </c>
      <c r="O189" s="88">
        <v>0</v>
      </c>
      <c r="P189" s="88">
        <f t="shared" si="66"/>
        <v>50</v>
      </c>
      <c r="Q189" s="88">
        <v>0</v>
      </c>
      <c r="R189" s="88">
        <f t="shared" si="65"/>
        <v>50</v>
      </c>
      <c r="S189" s="89">
        <v>0</v>
      </c>
      <c r="T189" s="89">
        <f t="shared" si="63"/>
        <v>50</v>
      </c>
      <c r="U189" s="89">
        <v>0</v>
      </c>
      <c r="V189" s="89">
        <f t="shared" si="64"/>
        <v>50</v>
      </c>
      <c r="W189" s="89">
        <v>0</v>
      </c>
      <c r="X189" s="89">
        <f t="shared" si="61"/>
        <v>50</v>
      </c>
      <c r="Y189" s="34"/>
    </row>
    <row r="190" spans="1:25" hidden="1" x14ac:dyDescent="0.25">
      <c r="A190" s="104" t="s">
        <v>14</v>
      </c>
      <c r="B190" s="105" t="s">
        <v>342</v>
      </c>
      <c r="C190" s="106" t="s">
        <v>15</v>
      </c>
      <c r="D190" s="106" t="s">
        <v>15</v>
      </c>
      <c r="E190" s="94" t="s">
        <v>343</v>
      </c>
      <c r="F190" s="113">
        <f>+F191</f>
        <v>2007.02</v>
      </c>
      <c r="G190" s="113">
        <v>0</v>
      </c>
      <c r="H190" s="113">
        <f t="shared" si="1"/>
        <v>2007.02</v>
      </c>
      <c r="I190" s="114">
        <v>0</v>
      </c>
      <c r="J190" s="114">
        <f t="shared" si="2"/>
        <v>2007.02</v>
      </c>
      <c r="K190" s="114">
        <v>0</v>
      </c>
      <c r="L190" s="114">
        <f t="shared" si="3"/>
        <v>2007.02</v>
      </c>
      <c r="M190" s="114">
        <v>0</v>
      </c>
      <c r="N190" s="114">
        <f t="shared" si="4"/>
        <v>2007.02</v>
      </c>
      <c r="O190" s="115">
        <v>0</v>
      </c>
      <c r="P190" s="115">
        <f t="shared" si="66"/>
        <v>2007.02</v>
      </c>
      <c r="Q190" s="115">
        <v>0</v>
      </c>
      <c r="R190" s="115">
        <f t="shared" si="65"/>
        <v>2007.02</v>
      </c>
      <c r="S190" s="98">
        <v>0</v>
      </c>
      <c r="T190" s="98">
        <f t="shared" si="63"/>
        <v>2007.02</v>
      </c>
      <c r="U190" s="98">
        <v>0</v>
      </c>
      <c r="V190" s="98">
        <f t="shared" si="64"/>
        <v>2007.02</v>
      </c>
      <c r="W190" s="98">
        <v>0</v>
      </c>
      <c r="X190" s="98">
        <f t="shared" si="61"/>
        <v>2007.02</v>
      </c>
      <c r="Y190" s="34"/>
    </row>
    <row r="191" spans="1:25" hidden="1" x14ac:dyDescent="0.25">
      <c r="A191" s="99"/>
      <c r="B191" s="100" t="s">
        <v>166</v>
      </c>
      <c r="C191" s="101">
        <v>3299</v>
      </c>
      <c r="D191" s="23">
        <v>5321</v>
      </c>
      <c r="E191" s="102" t="s">
        <v>167</v>
      </c>
      <c r="F191" s="86">
        <v>2007.02</v>
      </c>
      <c r="G191" s="86">
        <v>0</v>
      </c>
      <c r="H191" s="86">
        <f t="shared" si="1"/>
        <v>2007.02</v>
      </c>
      <c r="I191" s="87">
        <v>0</v>
      </c>
      <c r="J191" s="87">
        <f t="shared" si="2"/>
        <v>2007.02</v>
      </c>
      <c r="K191" s="87">
        <v>0</v>
      </c>
      <c r="L191" s="87">
        <f t="shared" si="3"/>
        <v>2007.02</v>
      </c>
      <c r="M191" s="87">
        <v>0</v>
      </c>
      <c r="N191" s="87">
        <f t="shared" si="4"/>
        <v>2007.02</v>
      </c>
      <c r="O191" s="88">
        <v>0</v>
      </c>
      <c r="P191" s="88">
        <f t="shared" si="66"/>
        <v>2007.02</v>
      </c>
      <c r="Q191" s="88">
        <v>0</v>
      </c>
      <c r="R191" s="88">
        <f t="shared" si="65"/>
        <v>2007.02</v>
      </c>
      <c r="S191" s="89">
        <v>0</v>
      </c>
      <c r="T191" s="89">
        <f t="shared" si="63"/>
        <v>2007.02</v>
      </c>
      <c r="U191" s="89">
        <v>0</v>
      </c>
      <c r="V191" s="89">
        <f t="shared" si="64"/>
        <v>2007.02</v>
      </c>
      <c r="W191" s="89">
        <v>0</v>
      </c>
      <c r="X191" s="89">
        <f t="shared" si="61"/>
        <v>2007.02</v>
      </c>
      <c r="Y191" s="34"/>
    </row>
    <row r="192" spans="1:25" hidden="1" x14ac:dyDescent="0.25">
      <c r="A192" s="104" t="s">
        <v>14</v>
      </c>
      <c r="B192" s="105" t="s">
        <v>344</v>
      </c>
      <c r="C192" s="106" t="s">
        <v>15</v>
      </c>
      <c r="D192" s="106" t="s">
        <v>15</v>
      </c>
      <c r="E192" s="94" t="s">
        <v>345</v>
      </c>
      <c r="F192" s="113">
        <f>+F193</f>
        <v>541.79</v>
      </c>
      <c r="G192" s="113">
        <v>0</v>
      </c>
      <c r="H192" s="113">
        <f t="shared" si="1"/>
        <v>541.79</v>
      </c>
      <c r="I192" s="114">
        <v>0</v>
      </c>
      <c r="J192" s="114">
        <f t="shared" si="2"/>
        <v>541.79</v>
      </c>
      <c r="K192" s="114">
        <v>0</v>
      </c>
      <c r="L192" s="114">
        <f t="shared" si="3"/>
        <v>541.79</v>
      </c>
      <c r="M192" s="115">
        <f>+M193</f>
        <v>-541.79</v>
      </c>
      <c r="N192" s="115">
        <f t="shared" si="4"/>
        <v>0</v>
      </c>
      <c r="O192" s="115">
        <v>0</v>
      </c>
      <c r="P192" s="115">
        <f t="shared" si="66"/>
        <v>0</v>
      </c>
      <c r="Q192" s="115">
        <v>0</v>
      </c>
      <c r="R192" s="115">
        <f t="shared" si="65"/>
        <v>0</v>
      </c>
      <c r="S192" s="98">
        <v>0</v>
      </c>
      <c r="T192" s="98">
        <f t="shared" si="63"/>
        <v>0</v>
      </c>
      <c r="U192" s="98">
        <v>0</v>
      </c>
      <c r="V192" s="98">
        <f t="shared" si="64"/>
        <v>0</v>
      </c>
      <c r="W192" s="98">
        <v>0</v>
      </c>
      <c r="X192" s="98">
        <f t="shared" si="61"/>
        <v>0</v>
      </c>
      <c r="Y192" s="34"/>
    </row>
    <row r="193" spans="1:25" hidden="1" x14ac:dyDescent="0.25">
      <c r="A193" s="99"/>
      <c r="B193" s="100" t="s">
        <v>166</v>
      </c>
      <c r="C193" s="101">
        <v>3113</v>
      </c>
      <c r="D193" s="23">
        <v>5321</v>
      </c>
      <c r="E193" s="102" t="s">
        <v>167</v>
      </c>
      <c r="F193" s="86">
        <v>541.79</v>
      </c>
      <c r="G193" s="86">
        <v>0</v>
      </c>
      <c r="H193" s="86">
        <f t="shared" si="1"/>
        <v>541.79</v>
      </c>
      <c r="I193" s="87">
        <v>0</v>
      </c>
      <c r="J193" s="87">
        <f t="shared" si="2"/>
        <v>541.79</v>
      </c>
      <c r="K193" s="87">
        <v>0</v>
      </c>
      <c r="L193" s="87">
        <f t="shared" si="3"/>
        <v>541.79</v>
      </c>
      <c r="M193" s="88">
        <v>-541.79</v>
      </c>
      <c r="N193" s="88">
        <f t="shared" si="4"/>
        <v>0</v>
      </c>
      <c r="O193" s="88">
        <v>0</v>
      </c>
      <c r="P193" s="88">
        <f t="shared" si="66"/>
        <v>0</v>
      </c>
      <c r="Q193" s="88">
        <v>0</v>
      </c>
      <c r="R193" s="88">
        <f t="shared" si="65"/>
        <v>0</v>
      </c>
      <c r="S193" s="89">
        <v>0</v>
      </c>
      <c r="T193" s="89">
        <f t="shared" si="63"/>
        <v>0</v>
      </c>
      <c r="U193" s="89">
        <v>0</v>
      </c>
      <c r="V193" s="89">
        <f t="shared" si="64"/>
        <v>0</v>
      </c>
      <c r="W193" s="89">
        <v>0</v>
      </c>
      <c r="X193" s="89">
        <f t="shared" si="61"/>
        <v>0</v>
      </c>
      <c r="Y193" s="34"/>
    </row>
    <row r="194" spans="1:25" ht="22.5" hidden="1" x14ac:dyDescent="0.25">
      <c r="A194" s="104" t="s">
        <v>14</v>
      </c>
      <c r="B194" s="105" t="s">
        <v>346</v>
      </c>
      <c r="C194" s="106" t="s">
        <v>15</v>
      </c>
      <c r="D194" s="106" t="s">
        <v>15</v>
      </c>
      <c r="E194" s="94" t="s">
        <v>347</v>
      </c>
      <c r="F194" s="113">
        <v>0</v>
      </c>
      <c r="G194" s="86"/>
      <c r="H194" s="86"/>
      <c r="I194" s="87"/>
      <c r="J194" s="87"/>
      <c r="K194" s="87"/>
      <c r="L194" s="87"/>
      <c r="M194" s="115">
        <f>+M195</f>
        <v>461.79</v>
      </c>
      <c r="N194" s="115">
        <f t="shared" si="4"/>
        <v>461.79</v>
      </c>
      <c r="O194" s="115">
        <v>0</v>
      </c>
      <c r="P194" s="115">
        <f t="shared" si="66"/>
        <v>461.79</v>
      </c>
      <c r="Q194" s="115">
        <v>0</v>
      </c>
      <c r="R194" s="115">
        <f t="shared" si="65"/>
        <v>461.79</v>
      </c>
      <c r="S194" s="98">
        <v>0</v>
      </c>
      <c r="T194" s="98">
        <f t="shared" si="63"/>
        <v>461.79</v>
      </c>
      <c r="U194" s="98">
        <v>0</v>
      </c>
      <c r="V194" s="98">
        <f t="shared" si="64"/>
        <v>461.79</v>
      </c>
      <c r="W194" s="98">
        <v>0</v>
      </c>
      <c r="X194" s="98">
        <f t="shared" si="61"/>
        <v>461.79</v>
      </c>
      <c r="Y194" s="34"/>
    </row>
    <row r="195" spans="1:25" hidden="1" x14ac:dyDescent="0.25">
      <c r="A195" s="99"/>
      <c r="B195" s="100" t="s">
        <v>166</v>
      </c>
      <c r="C195" s="101">
        <v>3113</v>
      </c>
      <c r="D195" s="23">
        <v>5321</v>
      </c>
      <c r="E195" s="102" t="s">
        <v>167</v>
      </c>
      <c r="F195" s="86">
        <v>0</v>
      </c>
      <c r="G195" s="86"/>
      <c r="H195" s="86"/>
      <c r="I195" s="87"/>
      <c r="J195" s="87"/>
      <c r="K195" s="87"/>
      <c r="L195" s="87"/>
      <c r="M195" s="88">
        <v>461.79</v>
      </c>
      <c r="N195" s="88">
        <f t="shared" si="4"/>
        <v>461.79</v>
      </c>
      <c r="O195" s="88">
        <v>0</v>
      </c>
      <c r="P195" s="88">
        <f t="shared" si="66"/>
        <v>461.79</v>
      </c>
      <c r="Q195" s="88">
        <v>0</v>
      </c>
      <c r="R195" s="88">
        <f t="shared" si="65"/>
        <v>461.79</v>
      </c>
      <c r="S195" s="89">
        <v>0</v>
      </c>
      <c r="T195" s="89">
        <f t="shared" si="63"/>
        <v>461.79</v>
      </c>
      <c r="U195" s="89">
        <v>0</v>
      </c>
      <c r="V195" s="89">
        <f t="shared" si="64"/>
        <v>461.79</v>
      </c>
      <c r="W195" s="89">
        <v>0</v>
      </c>
      <c r="X195" s="89">
        <f t="shared" si="61"/>
        <v>461.79</v>
      </c>
      <c r="Y195" s="34"/>
    </row>
    <row r="196" spans="1:25" ht="22.5" hidden="1" x14ac:dyDescent="0.25">
      <c r="A196" s="104" t="s">
        <v>14</v>
      </c>
      <c r="B196" s="105" t="s">
        <v>348</v>
      </c>
      <c r="C196" s="106" t="s">
        <v>15</v>
      </c>
      <c r="D196" s="106" t="s">
        <v>15</v>
      </c>
      <c r="E196" s="94" t="s">
        <v>349</v>
      </c>
      <c r="F196" s="113">
        <v>0</v>
      </c>
      <c r="G196" s="86"/>
      <c r="H196" s="86"/>
      <c r="I196" s="87"/>
      <c r="J196" s="87"/>
      <c r="K196" s="87"/>
      <c r="L196" s="87"/>
      <c r="M196" s="115">
        <f>+M197</f>
        <v>80</v>
      </c>
      <c r="N196" s="115">
        <f t="shared" si="4"/>
        <v>80</v>
      </c>
      <c r="O196" s="115">
        <v>0</v>
      </c>
      <c r="P196" s="115">
        <f t="shared" si="66"/>
        <v>80</v>
      </c>
      <c r="Q196" s="115">
        <v>0</v>
      </c>
      <c r="R196" s="115">
        <f t="shared" si="65"/>
        <v>80</v>
      </c>
      <c r="S196" s="98">
        <v>0</v>
      </c>
      <c r="T196" s="98">
        <f t="shared" si="63"/>
        <v>80</v>
      </c>
      <c r="U196" s="98">
        <v>0</v>
      </c>
      <c r="V196" s="98">
        <f t="shared" si="64"/>
        <v>80</v>
      </c>
      <c r="W196" s="98">
        <v>0</v>
      </c>
      <c r="X196" s="98">
        <f t="shared" si="61"/>
        <v>80</v>
      </c>
      <c r="Y196" s="34"/>
    </row>
    <row r="197" spans="1:25" hidden="1" x14ac:dyDescent="0.25">
      <c r="A197" s="99"/>
      <c r="B197" s="100" t="s">
        <v>166</v>
      </c>
      <c r="C197" s="101">
        <v>3113</v>
      </c>
      <c r="D197" s="23">
        <v>5321</v>
      </c>
      <c r="E197" s="102" t="s">
        <v>167</v>
      </c>
      <c r="F197" s="86">
        <v>0</v>
      </c>
      <c r="G197" s="86"/>
      <c r="H197" s="86"/>
      <c r="I197" s="87"/>
      <c r="J197" s="87"/>
      <c r="K197" s="87"/>
      <c r="L197" s="87"/>
      <c r="M197" s="88">
        <v>80</v>
      </c>
      <c r="N197" s="88">
        <f t="shared" si="4"/>
        <v>80</v>
      </c>
      <c r="O197" s="88">
        <v>0</v>
      </c>
      <c r="P197" s="88">
        <f t="shared" si="66"/>
        <v>80</v>
      </c>
      <c r="Q197" s="88">
        <v>0</v>
      </c>
      <c r="R197" s="88">
        <f t="shared" si="65"/>
        <v>80</v>
      </c>
      <c r="S197" s="89">
        <v>0</v>
      </c>
      <c r="T197" s="89">
        <f t="shared" si="63"/>
        <v>80</v>
      </c>
      <c r="U197" s="89">
        <v>0</v>
      </c>
      <c r="V197" s="89">
        <f t="shared" si="64"/>
        <v>80</v>
      </c>
      <c r="W197" s="89">
        <v>0</v>
      </c>
      <c r="X197" s="89">
        <f t="shared" si="61"/>
        <v>80</v>
      </c>
      <c r="Y197" s="34"/>
    </row>
    <row r="198" spans="1:25" hidden="1" x14ac:dyDescent="0.25">
      <c r="A198" s="104" t="s">
        <v>14</v>
      </c>
      <c r="B198" s="105" t="s">
        <v>350</v>
      </c>
      <c r="C198" s="106" t="s">
        <v>15</v>
      </c>
      <c r="D198" s="106" t="s">
        <v>15</v>
      </c>
      <c r="E198" s="94" t="s">
        <v>351</v>
      </c>
      <c r="F198" s="113">
        <f>+F199</f>
        <v>541.13</v>
      </c>
      <c r="G198" s="113">
        <f>+G199</f>
        <v>-250</v>
      </c>
      <c r="H198" s="113">
        <f t="shared" si="1"/>
        <v>291.13</v>
      </c>
      <c r="I198" s="114">
        <v>0</v>
      </c>
      <c r="J198" s="114">
        <f t="shared" si="2"/>
        <v>291.13</v>
      </c>
      <c r="K198" s="114">
        <v>0</v>
      </c>
      <c r="L198" s="114">
        <f t="shared" si="3"/>
        <v>291.13</v>
      </c>
      <c r="M198" s="115">
        <f>+M199</f>
        <v>-15</v>
      </c>
      <c r="N198" s="115">
        <f t="shared" si="4"/>
        <v>276.13</v>
      </c>
      <c r="O198" s="115">
        <v>0</v>
      </c>
      <c r="P198" s="115">
        <f t="shared" si="66"/>
        <v>276.13</v>
      </c>
      <c r="Q198" s="115">
        <v>0</v>
      </c>
      <c r="R198" s="115">
        <f t="shared" si="65"/>
        <v>276.13</v>
      </c>
      <c r="S198" s="98">
        <v>0</v>
      </c>
      <c r="T198" s="98">
        <f t="shared" si="63"/>
        <v>276.13</v>
      </c>
      <c r="U198" s="98">
        <v>0</v>
      </c>
      <c r="V198" s="98">
        <f t="shared" si="64"/>
        <v>276.13</v>
      </c>
      <c r="W198" s="98">
        <v>0</v>
      </c>
      <c r="X198" s="98">
        <f t="shared" si="61"/>
        <v>276.13</v>
      </c>
      <c r="Y198" s="34"/>
    </row>
    <row r="199" spans="1:25" hidden="1" x14ac:dyDescent="0.25">
      <c r="A199" s="146"/>
      <c r="B199" s="147" t="s">
        <v>166</v>
      </c>
      <c r="C199" s="148">
        <v>3299</v>
      </c>
      <c r="D199" s="110">
        <v>5321</v>
      </c>
      <c r="E199" s="102" t="s">
        <v>167</v>
      </c>
      <c r="F199" s="86">
        <v>541.13</v>
      </c>
      <c r="G199" s="86">
        <v>-250</v>
      </c>
      <c r="H199" s="86">
        <f t="shared" si="1"/>
        <v>291.13</v>
      </c>
      <c r="I199" s="87">
        <v>0</v>
      </c>
      <c r="J199" s="87">
        <f t="shared" si="2"/>
        <v>291.13</v>
      </c>
      <c r="K199" s="87">
        <v>0</v>
      </c>
      <c r="L199" s="87">
        <f t="shared" si="3"/>
        <v>291.13</v>
      </c>
      <c r="M199" s="88">
        <v>-15</v>
      </c>
      <c r="N199" s="88">
        <f t="shared" si="4"/>
        <v>276.13</v>
      </c>
      <c r="O199" s="88">
        <v>0</v>
      </c>
      <c r="P199" s="88">
        <f t="shared" si="66"/>
        <v>276.13</v>
      </c>
      <c r="Q199" s="88">
        <v>0</v>
      </c>
      <c r="R199" s="88">
        <f t="shared" si="65"/>
        <v>276.13</v>
      </c>
      <c r="S199" s="89">
        <v>0</v>
      </c>
      <c r="T199" s="89">
        <f t="shared" si="63"/>
        <v>276.13</v>
      </c>
      <c r="U199" s="89">
        <v>0</v>
      </c>
      <c r="V199" s="89">
        <f t="shared" si="64"/>
        <v>276.13</v>
      </c>
      <c r="W199" s="89">
        <v>0</v>
      </c>
      <c r="X199" s="89">
        <f t="shared" si="61"/>
        <v>276.13</v>
      </c>
      <c r="Y199" s="34"/>
    </row>
    <row r="200" spans="1:25" ht="22.5" hidden="1" x14ac:dyDescent="0.25">
      <c r="A200" s="104" t="s">
        <v>14</v>
      </c>
      <c r="B200" s="169" t="s">
        <v>352</v>
      </c>
      <c r="C200" s="169" t="s">
        <v>15</v>
      </c>
      <c r="D200" s="106" t="s">
        <v>15</v>
      </c>
      <c r="E200" s="108" t="s">
        <v>353</v>
      </c>
      <c r="F200" s="113">
        <v>0</v>
      </c>
      <c r="G200" s="113">
        <f>+G201</f>
        <v>250</v>
      </c>
      <c r="H200" s="113">
        <f t="shared" si="1"/>
        <v>250</v>
      </c>
      <c r="I200" s="114">
        <v>0</v>
      </c>
      <c r="J200" s="114">
        <f t="shared" si="2"/>
        <v>250</v>
      </c>
      <c r="K200" s="114">
        <v>0</v>
      </c>
      <c r="L200" s="114">
        <f t="shared" si="3"/>
        <v>250</v>
      </c>
      <c r="M200" s="114">
        <v>0</v>
      </c>
      <c r="N200" s="114">
        <f t="shared" ref="N200:N276" si="67">+L200+M200</f>
        <v>250</v>
      </c>
      <c r="O200" s="115">
        <v>0</v>
      </c>
      <c r="P200" s="115">
        <f t="shared" si="66"/>
        <v>250</v>
      </c>
      <c r="Q200" s="115">
        <v>0</v>
      </c>
      <c r="R200" s="115">
        <f t="shared" si="65"/>
        <v>250</v>
      </c>
      <c r="S200" s="98">
        <v>0</v>
      </c>
      <c r="T200" s="98">
        <f t="shared" si="63"/>
        <v>250</v>
      </c>
      <c r="U200" s="98">
        <v>0</v>
      </c>
      <c r="V200" s="98">
        <f t="shared" si="64"/>
        <v>250</v>
      </c>
      <c r="W200" s="98">
        <v>0</v>
      </c>
      <c r="X200" s="98">
        <f t="shared" si="61"/>
        <v>250</v>
      </c>
      <c r="Y200" s="34"/>
    </row>
    <row r="201" spans="1:25" hidden="1" x14ac:dyDescent="0.25">
      <c r="A201" s="161"/>
      <c r="B201" s="170"/>
      <c r="C201" s="148">
        <v>3299</v>
      </c>
      <c r="D201" s="171">
        <v>5339</v>
      </c>
      <c r="E201" s="172" t="s">
        <v>354</v>
      </c>
      <c r="F201" s="103">
        <v>0</v>
      </c>
      <c r="G201" s="103">
        <v>250</v>
      </c>
      <c r="H201" s="103">
        <f t="shared" si="1"/>
        <v>250</v>
      </c>
      <c r="I201" s="149">
        <v>0</v>
      </c>
      <c r="J201" s="149">
        <f t="shared" si="2"/>
        <v>250</v>
      </c>
      <c r="K201" s="149">
        <v>0</v>
      </c>
      <c r="L201" s="149">
        <f t="shared" si="3"/>
        <v>250</v>
      </c>
      <c r="M201" s="149">
        <v>0</v>
      </c>
      <c r="N201" s="149">
        <f t="shared" si="67"/>
        <v>250</v>
      </c>
      <c r="O201" s="157">
        <v>0</v>
      </c>
      <c r="P201" s="157">
        <f t="shared" si="66"/>
        <v>250</v>
      </c>
      <c r="Q201" s="157">
        <v>0</v>
      </c>
      <c r="R201" s="157">
        <f t="shared" si="65"/>
        <v>250</v>
      </c>
      <c r="S201" s="158">
        <v>0</v>
      </c>
      <c r="T201" s="158">
        <f t="shared" si="63"/>
        <v>250</v>
      </c>
      <c r="U201" s="158">
        <v>0</v>
      </c>
      <c r="V201" s="158">
        <f t="shared" si="64"/>
        <v>250</v>
      </c>
      <c r="W201" s="158">
        <v>0</v>
      </c>
      <c r="X201" s="158">
        <f t="shared" si="61"/>
        <v>250</v>
      </c>
      <c r="Y201" s="34"/>
    </row>
    <row r="202" spans="1:25" hidden="1" x14ac:dyDescent="0.25">
      <c r="A202" s="104" t="s">
        <v>14</v>
      </c>
      <c r="B202" s="105" t="s">
        <v>310</v>
      </c>
      <c r="C202" s="106" t="s">
        <v>15</v>
      </c>
      <c r="D202" s="107" t="s">
        <v>15</v>
      </c>
      <c r="E202" s="108" t="s">
        <v>311</v>
      </c>
      <c r="F202" s="113">
        <v>0</v>
      </c>
      <c r="G202" s="113"/>
      <c r="H202" s="113"/>
      <c r="I202" s="173"/>
      <c r="J202" s="173"/>
      <c r="K202" s="173"/>
      <c r="L202" s="173"/>
      <c r="M202" s="173"/>
      <c r="N202" s="173"/>
      <c r="O202" s="98"/>
      <c r="P202" s="173"/>
      <c r="Q202" s="173"/>
      <c r="R202" s="98"/>
      <c r="S202" s="98"/>
      <c r="T202" s="174">
        <v>0</v>
      </c>
      <c r="U202" s="175">
        <f>SUM(U203:U204)</f>
        <v>167.5</v>
      </c>
      <c r="V202" s="98">
        <f t="shared" si="64"/>
        <v>167.5</v>
      </c>
      <c r="W202" s="175">
        <f>SUM(W203:W204)</f>
        <v>0</v>
      </c>
      <c r="X202" s="98">
        <f t="shared" si="61"/>
        <v>167.5</v>
      </c>
      <c r="Y202" s="34"/>
    </row>
    <row r="203" spans="1:25" hidden="1" x14ac:dyDescent="0.25">
      <c r="A203" s="99"/>
      <c r="B203" s="100"/>
      <c r="C203" s="101">
        <v>3299</v>
      </c>
      <c r="D203" s="24">
        <v>5492</v>
      </c>
      <c r="E203" s="102" t="s">
        <v>312</v>
      </c>
      <c r="F203" s="86">
        <v>0</v>
      </c>
      <c r="G203" s="86"/>
      <c r="H203" s="86"/>
      <c r="I203" s="176"/>
      <c r="J203" s="176"/>
      <c r="K203" s="176"/>
      <c r="L203" s="176"/>
      <c r="M203" s="176"/>
      <c r="N203" s="176"/>
      <c r="O203" s="89"/>
      <c r="P203" s="176"/>
      <c r="Q203" s="176"/>
      <c r="R203" s="89"/>
      <c r="S203" s="89"/>
      <c r="T203" s="177">
        <v>0</v>
      </c>
      <c r="U203" s="178">
        <v>100.5</v>
      </c>
      <c r="V203" s="89">
        <f t="shared" si="64"/>
        <v>100.5</v>
      </c>
      <c r="W203" s="178">
        <v>0</v>
      </c>
      <c r="X203" s="89">
        <f t="shared" si="61"/>
        <v>100.5</v>
      </c>
      <c r="Y203" s="34"/>
    </row>
    <row r="204" spans="1:25" ht="15.75" hidden="1" thickBot="1" x14ac:dyDescent="0.3">
      <c r="A204" s="161"/>
      <c r="B204" s="162"/>
      <c r="C204" s="163">
        <v>3419</v>
      </c>
      <c r="D204" s="164">
        <v>5492</v>
      </c>
      <c r="E204" s="172" t="s">
        <v>312</v>
      </c>
      <c r="F204" s="179">
        <v>0</v>
      </c>
      <c r="G204" s="179"/>
      <c r="H204" s="179"/>
      <c r="I204" s="180"/>
      <c r="J204" s="180"/>
      <c r="K204" s="180"/>
      <c r="L204" s="180"/>
      <c r="M204" s="180"/>
      <c r="N204" s="180"/>
      <c r="O204" s="167"/>
      <c r="P204" s="180"/>
      <c r="Q204" s="180"/>
      <c r="R204" s="167"/>
      <c r="S204" s="167"/>
      <c r="T204" s="177">
        <v>0</v>
      </c>
      <c r="U204" s="181">
        <v>67</v>
      </c>
      <c r="V204" s="158">
        <f t="shared" si="64"/>
        <v>67</v>
      </c>
      <c r="W204" s="181">
        <v>0</v>
      </c>
      <c r="X204" s="158">
        <f t="shared" si="61"/>
        <v>67</v>
      </c>
      <c r="Y204" s="34"/>
    </row>
    <row r="205" spans="1:25" ht="15.75" thickBot="1" x14ac:dyDescent="0.3">
      <c r="A205" s="65" t="s">
        <v>14</v>
      </c>
      <c r="B205" s="66" t="s">
        <v>15</v>
      </c>
      <c r="C205" s="67" t="s">
        <v>15</v>
      </c>
      <c r="D205" s="68" t="s">
        <v>15</v>
      </c>
      <c r="E205" s="69" t="s">
        <v>355</v>
      </c>
      <c r="F205" s="70">
        <f>+F206+F287+F300+F321+F348</f>
        <v>13000</v>
      </c>
      <c r="G205" s="70">
        <f>+G206+G287+G300+G321+G348</f>
        <v>0</v>
      </c>
      <c r="H205" s="70">
        <f>+H206+H287+H300+H321+H348</f>
        <v>13000</v>
      </c>
      <c r="I205" s="70">
        <f>+I206+I287+I300+I321+I348</f>
        <v>0</v>
      </c>
      <c r="J205" s="70">
        <f>+J206+J287+J300+J321+J348</f>
        <v>13000</v>
      </c>
      <c r="K205" s="71">
        <v>0</v>
      </c>
      <c r="L205" s="182">
        <f t="shared" ref="L205:L278" si="68">+J205+K205</f>
        <v>13000</v>
      </c>
      <c r="M205" s="182">
        <f>+M206+M287+M300+M321+M348</f>
        <v>5000</v>
      </c>
      <c r="N205" s="182">
        <f t="shared" si="67"/>
        <v>18000</v>
      </c>
      <c r="O205" s="183">
        <f>+O206+O287+O300+O321+O348+O367+O372</f>
        <v>2178.7640000000001</v>
      </c>
      <c r="P205" s="183">
        <f t="shared" si="66"/>
        <v>20178.763999999999</v>
      </c>
      <c r="Q205" s="183">
        <f>+Q206+Q300+Q321+Q348+Q367+Q372</f>
        <v>0</v>
      </c>
      <c r="R205" s="183">
        <f t="shared" si="65"/>
        <v>20178.763999999999</v>
      </c>
      <c r="S205" s="184">
        <v>0</v>
      </c>
      <c r="T205" s="184">
        <f t="shared" si="63"/>
        <v>20178.763999999999</v>
      </c>
      <c r="U205" s="73">
        <f>U206+U287+U321+U348+U367+U372</f>
        <v>0</v>
      </c>
      <c r="V205" s="73">
        <f t="shared" si="64"/>
        <v>20178.763999999999</v>
      </c>
      <c r="W205" s="73">
        <f>W206+W287+W321+W348+W367+W372</f>
        <v>0</v>
      </c>
      <c r="X205" s="73">
        <f t="shared" si="61"/>
        <v>20178.763999999999</v>
      </c>
      <c r="Y205" s="34"/>
    </row>
    <row r="206" spans="1:25" ht="24" thickBot="1" x14ac:dyDescent="0.3">
      <c r="A206" s="185" t="s">
        <v>14</v>
      </c>
      <c r="B206" s="186" t="s">
        <v>15</v>
      </c>
      <c r="C206" s="187" t="s">
        <v>15</v>
      </c>
      <c r="D206" s="187" t="s">
        <v>15</v>
      </c>
      <c r="E206" s="188" t="s">
        <v>356</v>
      </c>
      <c r="F206" s="189">
        <v>5000</v>
      </c>
      <c r="G206" s="190">
        <f>+G207+G219+G221+G223+G225+G227+G229+G231+G233+G235+G237+G239+G241+G243+G245+G247+G249+G251+G253+G255+G257+G259+G261+G263+G265+G267+G269+G271+G273+G275+G277+G279+G281+G283+G285</f>
        <v>0</v>
      </c>
      <c r="H206" s="190">
        <f>+F206+G206</f>
        <v>5000</v>
      </c>
      <c r="I206" s="191">
        <v>0</v>
      </c>
      <c r="J206" s="191">
        <f>+H206+I206</f>
        <v>5000</v>
      </c>
      <c r="K206" s="191">
        <v>0</v>
      </c>
      <c r="L206" s="191">
        <f t="shared" si="68"/>
        <v>5000</v>
      </c>
      <c r="M206" s="191">
        <f>+M207+M215+M217</f>
        <v>0</v>
      </c>
      <c r="N206" s="191">
        <f t="shared" si="67"/>
        <v>5000</v>
      </c>
      <c r="O206" s="192">
        <f>+O207+O229+O237+O249+O253+O261+O263</f>
        <v>-500</v>
      </c>
      <c r="P206" s="192">
        <f t="shared" si="66"/>
        <v>4500</v>
      </c>
      <c r="Q206" s="192">
        <v>0</v>
      </c>
      <c r="R206" s="192">
        <f t="shared" si="65"/>
        <v>4500</v>
      </c>
      <c r="S206" s="193">
        <v>0</v>
      </c>
      <c r="T206" s="193">
        <f t="shared" si="63"/>
        <v>4500</v>
      </c>
      <c r="U206" s="193">
        <f>U207+U209+U211+U213+U215+U217+U219+U221+U223+U225+U227+U229+U231+U233+U235+U237+U239+U241+U243+U245+U247+U249+U251+U253+U255+U257+U259+U261+U263+U265+U267+U269+U271+U273+U275+U277+U279+U281+U283+U285</f>
        <v>-80</v>
      </c>
      <c r="V206" s="193">
        <f t="shared" si="64"/>
        <v>4420</v>
      </c>
      <c r="W206" s="193">
        <f>W207+W209+W211+W213+W215+W217+W219+W221+W223+W225+W227+W229+W231+W233+W235+W237+W239+W241+W243+W245+W247+W249+W251+W253+W255+W257+W259+W261+W263+W265+W267+W269+W271+W273+W275+W277+W279+W281+W283+W285</f>
        <v>0</v>
      </c>
      <c r="X206" s="193">
        <f t="shared" si="61"/>
        <v>4420</v>
      </c>
      <c r="Y206" s="34"/>
    </row>
    <row r="207" spans="1:25" hidden="1" x14ac:dyDescent="0.25">
      <c r="A207" s="90" t="s">
        <v>14</v>
      </c>
      <c r="B207" s="91" t="s">
        <v>357</v>
      </c>
      <c r="C207" s="92" t="s">
        <v>15</v>
      </c>
      <c r="D207" s="93" t="s">
        <v>15</v>
      </c>
      <c r="E207" s="94" t="s">
        <v>358</v>
      </c>
      <c r="F207" s="95">
        <f>+F208</f>
        <v>5000</v>
      </c>
      <c r="G207" s="194">
        <f>+G208</f>
        <v>-4700</v>
      </c>
      <c r="H207" s="95">
        <f t="shared" si="1"/>
        <v>300</v>
      </c>
      <c r="I207" s="96">
        <v>0</v>
      </c>
      <c r="J207" s="96">
        <f t="shared" ref="J207:J281" si="69">+H207+I207</f>
        <v>300</v>
      </c>
      <c r="K207" s="96">
        <v>0</v>
      </c>
      <c r="L207" s="96">
        <f t="shared" si="68"/>
        <v>300</v>
      </c>
      <c r="M207" s="97">
        <f>+M208</f>
        <v>-200</v>
      </c>
      <c r="N207" s="97">
        <f t="shared" si="67"/>
        <v>100</v>
      </c>
      <c r="O207" s="97">
        <f>+O208</f>
        <v>250</v>
      </c>
      <c r="P207" s="97">
        <f t="shared" si="66"/>
        <v>350</v>
      </c>
      <c r="Q207" s="97">
        <v>0</v>
      </c>
      <c r="R207" s="97">
        <f t="shared" si="65"/>
        <v>350</v>
      </c>
      <c r="S207" s="82">
        <v>0</v>
      </c>
      <c r="T207" s="82">
        <f t="shared" si="63"/>
        <v>350</v>
      </c>
      <c r="U207" s="82">
        <f>U208</f>
        <v>-350</v>
      </c>
      <c r="V207" s="82">
        <f t="shared" si="64"/>
        <v>0</v>
      </c>
      <c r="W207" s="82">
        <f>W208</f>
        <v>0</v>
      </c>
      <c r="X207" s="82">
        <f t="shared" si="61"/>
        <v>0</v>
      </c>
      <c r="Y207" s="34"/>
    </row>
    <row r="208" spans="1:25" hidden="1" x14ac:dyDescent="0.25">
      <c r="A208" s="99"/>
      <c r="B208" s="100" t="s">
        <v>166</v>
      </c>
      <c r="C208" s="101">
        <v>3419</v>
      </c>
      <c r="D208" s="24">
        <v>5222</v>
      </c>
      <c r="E208" s="102" t="s">
        <v>163</v>
      </c>
      <c r="F208" s="86">
        <v>5000</v>
      </c>
      <c r="G208" s="130">
        <v>-4700</v>
      </c>
      <c r="H208" s="86">
        <f t="shared" si="1"/>
        <v>300</v>
      </c>
      <c r="I208" s="87">
        <v>0</v>
      </c>
      <c r="J208" s="87">
        <f t="shared" si="69"/>
        <v>300</v>
      </c>
      <c r="K208" s="87">
        <v>0</v>
      </c>
      <c r="L208" s="87">
        <f t="shared" si="68"/>
        <v>300</v>
      </c>
      <c r="M208" s="88">
        <v>-200</v>
      </c>
      <c r="N208" s="88">
        <f t="shared" si="67"/>
        <v>100</v>
      </c>
      <c r="O208" s="88">
        <v>250</v>
      </c>
      <c r="P208" s="88">
        <f t="shared" si="66"/>
        <v>350</v>
      </c>
      <c r="Q208" s="88">
        <v>0</v>
      </c>
      <c r="R208" s="88">
        <f t="shared" si="65"/>
        <v>350</v>
      </c>
      <c r="S208" s="89">
        <v>0</v>
      </c>
      <c r="T208" s="89">
        <f t="shared" si="63"/>
        <v>350</v>
      </c>
      <c r="U208" s="89">
        <v>-350</v>
      </c>
      <c r="V208" s="89">
        <f t="shared" si="64"/>
        <v>0</v>
      </c>
      <c r="W208" s="89">
        <v>0</v>
      </c>
      <c r="X208" s="89">
        <f t="shared" si="61"/>
        <v>0</v>
      </c>
      <c r="Y208" s="34"/>
    </row>
    <row r="209" spans="1:25" ht="22.5" hidden="1" x14ac:dyDescent="0.25">
      <c r="A209" s="90" t="s">
        <v>14</v>
      </c>
      <c r="B209" s="91" t="s">
        <v>359</v>
      </c>
      <c r="C209" s="92" t="s">
        <v>15</v>
      </c>
      <c r="D209" s="93" t="s">
        <v>15</v>
      </c>
      <c r="E209" s="94" t="s">
        <v>360</v>
      </c>
      <c r="F209" s="155">
        <v>0</v>
      </c>
      <c r="G209" s="130"/>
      <c r="H209" s="86"/>
      <c r="I209" s="87"/>
      <c r="J209" s="87"/>
      <c r="K209" s="87"/>
      <c r="L209" s="87"/>
      <c r="M209" s="88"/>
      <c r="N209" s="88"/>
      <c r="O209" s="88"/>
      <c r="P209" s="88"/>
      <c r="Q209" s="88"/>
      <c r="R209" s="88"/>
      <c r="S209" s="89"/>
      <c r="T209" s="98">
        <v>0</v>
      </c>
      <c r="U209" s="98">
        <f>+U210</f>
        <v>300</v>
      </c>
      <c r="V209" s="98">
        <f t="shared" si="64"/>
        <v>300</v>
      </c>
      <c r="W209" s="98">
        <f>+W210</f>
        <v>0</v>
      </c>
      <c r="X209" s="98">
        <f t="shared" si="61"/>
        <v>300</v>
      </c>
      <c r="Y209" s="34"/>
    </row>
    <row r="210" spans="1:25" hidden="1" x14ac:dyDescent="0.25">
      <c r="A210" s="195"/>
      <c r="B210" s="196"/>
      <c r="C210" s="101">
        <v>3419</v>
      </c>
      <c r="D210" s="24">
        <v>5222</v>
      </c>
      <c r="E210" s="102" t="s">
        <v>163</v>
      </c>
      <c r="F210" s="103">
        <v>0</v>
      </c>
      <c r="G210" s="130"/>
      <c r="H210" s="86"/>
      <c r="I210" s="87"/>
      <c r="J210" s="87"/>
      <c r="K210" s="87"/>
      <c r="L210" s="87"/>
      <c r="M210" s="88"/>
      <c r="N210" s="88"/>
      <c r="O210" s="88"/>
      <c r="P210" s="88"/>
      <c r="Q210" s="88"/>
      <c r="R210" s="88"/>
      <c r="S210" s="89"/>
      <c r="T210" s="89">
        <v>0</v>
      </c>
      <c r="U210" s="89">
        <v>300</v>
      </c>
      <c r="V210" s="89">
        <f t="shared" si="64"/>
        <v>300</v>
      </c>
      <c r="W210" s="89">
        <v>0</v>
      </c>
      <c r="X210" s="89">
        <f t="shared" si="61"/>
        <v>300</v>
      </c>
      <c r="Y210" s="34"/>
    </row>
    <row r="211" spans="1:25" ht="22.5" hidden="1" x14ac:dyDescent="0.25">
      <c r="A211" s="90" t="s">
        <v>14</v>
      </c>
      <c r="B211" s="91" t="s">
        <v>361</v>
      </c>
      <c r="C211" s="92" t="s">
        <v>15</v>
      </c>
      <c r="D211" s="93" t="s">
        <v>15</v>
      </c>
      <c r="E211" s="94" t="s">
        <v>362</v>
      </c>
      <c r="F211" s="155">
        <v>0</v>
      </c>
      <c r="G211" s="130"/>
      <c r="H211" s="86"/>
      <c r="I211" s="87"/>
      <c r="J211" s="87"/>
      <c r="K211" s="87"/>
      <c r="L211" s="87"/>
      <c r="M211" s="88"/>
      <c r="N211" s="88"/>
      <c r="O211" s="88"/>
      <c r="P211" s="88"/>
      <c r="Q211" s="88"/>
      <c r="R211" s="88"/>
      <c r="S211" s="89"/>
      <c r="T211" s="98">
        <v>0</v>
      </c>
      <c r="U211" s="98">
        <f>+U212</f>
        <v>90</v>
      </c>
      <c r="V211" s="98">
        <f t="shared" si="64"/>
        <v>90</v>
      </c>
      <c r="W211" s="98">
        <f>+W212</f>
        <v>0</v>
      </c>
      <c r="X211" s="98">
        <f t="shared" si="61"/>
        <v>90</v>
      </c>
      <c r="Y211" s="34"/>
    </row>
    <row r="212" spans="1:25" hidden="1" x14ac:dyDescent="0.25">
      <c r="A212" s="195"/>
      <c r="B212" s="196"/>
      <c r="C212" s="101">
        <v>3419</v>
      </c>
      <c r="D212" s="24">
        <v>5222</v>
      </c>
      <c r="E212" s="102" t="s">
        <v>163</v>
      </c>
      <c r="F212" s="103">
        <v>0</v>
      </c>
      <c r="G212" s="130"/>
      <c r="H212" s="86"/>
      <c r="I212" s="87"/>
      <c r="J212" s="87"/>
      <c r="K212" s="87"/>
      <c r="L212" s="87"/>
      <c r="M212" s="88"/>
      <c r="N212" s="88"/>
      <c r="O212" s="88"/>
      <c r="P212" s="88"/>
      <c r="Q212" s="88"/>
      <c r="R212" s="88"/>
      <c r="S212" s="89"/>
      <c r="T212" s="89">
        <v>0</v>
      </c>
      <c r="U212" s="89">
        <v>90</v>
      </c>
      <c r="V212" s="89">
        <f t="shared" si="64"/>
        <v>90</v>
      </c>
      <c r="W212" s="89">
        <v>0</v>
      </c>
      <c r="X212" s="89">
        <f t="shared" si="61"/>
        <v>90</v>
      </c>
      <c r="Y212" s="34"/>
    </row>
    <row r="213" spans="1:25" ht="22.5" hidden="1" x14ac:dyDescent="0.25">
      <c r="A213" s="90" t="s">
        <v>14</v>
      </c>
      <c r="B213" s="91" t="s">
        <v>363</v>
      </c>
      <c r="C213" s="92" t="s">
        <v>15</v>
      </c>
      <c r="D213" s="93" t="s">
        <v>15</v>
      </c>
      <c r="E213" s="94" t="s">
        <v>364</v>
      </c>
      <c r="F213" s="155">
        <v>0</v>
      </c>
      <c r="G213" s="130"/>
      <c r="H213" s="86"/>
      <c r="I213" s="87"/>
      <c r="J213" s="87"/>
      <c r="K213" s="87"/>
      <c r="L213" s="87"/>
      <c r="M213" s="88"/>
      <c r="N213" s="88"/>
      <c r="O213" s="88"/>
      <c r="P213" s="88"/>
      <c r="Q213" s="88"/>
      <c r="R213" s="88"/>
      <c r="S213" s="89"/>
      <c r="T213" s="98">
        <v>0</v>
      </c>
      <c r="U213" s="98">
        <f>+U214</f>
        <v>30</v>
      </c>
      <c r="V213" s="98">
        <f t="shared" si="64"/>
        <v>30</v>
      </c>
      <c r="W213" s="98">
        <f>+W214</f>
        <v>0</v>
      </c>
      <c r="X213" s="98">
        <f t="shared" si="61"/>
        <v>30</v>
      </c>
      <c r="Y213" s="34"/>
    </row>
    <row r="214" spans="1:25" hidden="1" x14ac:dyDescent="0.25">
      <c r="A214" s="195"/>
      <c r="B214" s="196"/>
      <c r="C214" s="101">
        <v>3419</v>
      </c>
      <c r="D214" s="24">
        <v>5222</v>
      </c>
      <c r="E214" s="102" t="s">
        <v>163</v>
      </c>
      <c r="F214" s="103">
        <v>0</v>
      </c>
      <c r="G214" s="130"/>
      <c r="H214" s="86"/>
      <c r="I214" s="87"/>
      <c r="J214" s="87"/>
      <c r="K214" s="87"/>
      <c r="L214" s="87"/>
      <c r="M214" s="88"/>
      <c r="N214" s="88"/>
      <c r="O214" s="88"/>
      <c r="P214" s="88"/>
      <c r="Q214" s="88"/>
      <c r="R214" s="88"/>
      <c r="S214" s="89"/>
      <c r="T214" s="89">
        <v>0</v>
      </c>
      <c r="U214" s="89">
        <v>30</v>
      </c>
      <c r="V214" s="89">
        <f t="shared" si="64"/>
        <v>30</v>
      </c>
      <c r="W214" s="89">
        <v>0</v>
      </c>
      <c r="X214" s="89">
        <f t="shared" si="61"/>
        <v>30</v>
      </c>
      <c r="Y214" s="34"/>
    </row>
    <row r="215" spans="1:25" hidden="1" x14ac:dyDescent="0.25">
      <c r="A215" s="90" t="s">
        <v>14</v>
      </c>
      <c r="B215" s="91" t="s">
        <v>365</v>
      </c>
      <c r="C215" s="92" t="s">
        <v>15</v>
      </c>
      <c r="D215" s="93" t="s">
        <v>15</v>
      </c>
      <c r="E215" s="94" t="s">
        <v>366</v>
      </c>
      <c r="F215" s="155">
        <v>0</v>
      </c>
      <c r="G215" s="130"/>
      <c r="H215" s="86"/>
      <c r="I215" s="87"/>
      <c r="J215" s="87"/>
      <c r="K215" s="87"/>
      <c r="L215" s="87">
        <v>0</v>
      </c>
      <c r="M215" s="115">
        <f>+M216</f>
        <v>100</v>
      </c>
      <c r="N215" s="115">
        <f t="shared" si="67"/>
        <v>100</v>
      </c>
      <c r="O215" s="115">
        <v>0</v>
      </c>
      <c r="P215" s="115">
        <f t="shared" si="66"/>
        <v>100</v>
      </c>
      <c r="Q215" s="115">
        <v>0</v>
      </c>
      <c r="R215" s="115">
        <f t="shared" si="65"/>
        <v>100</v>
      </c>
      <c r="S215" s="98">
        <v>0</v>
      </c>
      <c r="T215" s="98">
        <f t="shared" si="63"/>
        <v>100</v>
      </c>
      <c r="U215" s="98">
        <v>0</v>
      </c>
      <c r="V215" s="98">
        <f t="shared" si="64"/>
        <v>100</v>
      </c>
      <c r="W215" s="98">
        <v>0</v>
      </c>
      <c r="X215" s="98">
        <f t="shared" si="61"/>
        <v>100</v>
      </c>
      <c r="Y215" s="34"/>
    </row>
    <row r="216" spans="1:25" hidden="1" x14ac:dyDescent="0.25">
      <c r="A216" s="99"/>
      <c r="B216" s="100"/>
      <c r="C216" s="101">
        <v>3419</v>
      </c>
      <c r="D216" s="24">
        <v>5213</v>
      </c>
      <c r="E216" s="112" t="s">
        <v>367</v>
      </c>
      <c r="F216" s="103">
        <v>0</v>
      </c>
      <c r="G216" s="130"/>
      <c r="H216" s="86"/>
      <c r="I216" s="87"/>
      <c r="J216" s="87"/>
      <c r="K216" s="87"/>
      <c r="L216" s="87">
        <v>0</v>
      </c>
      <c r="M216" s="88">
        <v>100</v>
      </c>
      <c r="N216" s="88">
        <f t="shared" si="67"/>
        <v>100</v>
      </c>
      <c r="O216" s="88">
        <v>0</v>
      </c>
      <c r="P216" s="88">
        <f t="shared" si="66"/>
        <v>100</v>
      </c>
      <c r="Q216" s="88">
        <v>0</v>
      </c>
      <c r="R216" s="88">
        <f t="shared" si="65"/>
        <v>100</v>
      </c>
      <c r="S216" s="89">
        <v>0</v>
      </c>
      <c r="T216" s="89">
        <f t="shared" si="63"/>
        <v>100</v>
      </c>
      <c r="U216" s="89">
        <v>0</v>
      </c>
      <c r="V216" s="89">
        <f t="shared" si="64"/>
        <v>100</v>
      </c>
      <c r="W216" s="89">
        <v>0</v>
      </c>
      <c r="X216" s="89">
        <f t="shared" si="61"/>
        <v>100</v>
      </c>
      <c r="Y216" s="34"/>
    </row>
    <row r="217" spans="1:25" ht="22.5" hidden="1" x14ac:dyDescent="0.25">
      <c r="A217" s="90" t="s">
        <v>14</v>
      </c>
      <c r="B217" s="91" t="s">
        <v>368</v>
      </c>
      <c r="C217" s="92" t="s">
        <v>15</v>
      </c>
      <c r="D217" s="93" t="s">
        <v>15</v>
      </c>
      <c r="E217" s="94" t="s">
        <v>369</v>
      </c>
      <c r="F217" s="155">
        <v>0</v>
      </c>
      <c r="G217" s="130"/>
      <c r="H217" s="86"/>
      <c r="I217" s="87"/>
      <c r="J217" s="87"/>
      <c r="K217" s="87"/>
      <c r="L217" s="87">
        <v>0</v>
      </c>
      <c r="M217" s="115">
        <f>+M218</f>
        <v>100</v>
      </c>
      <c r="N217" s="115">
        <f t="shared" si="67"/>
        <v>100</v>
      </c>
      <c r="O217" s="115">
        <v>0</v>
      </c>
      <c r="P217" s="115">
        <f t="shared" si="66"/>
        <v>100</v>
      </c>
      <c r="Q217" s="115">
        <v>0</v>
      </c>
      <c r="R217" s="115">
        <f t="shared" si="65"/>
        <v>100</v>
      </c>
      <c r="S217" s="98">
        <v>0</v>
      </c>
      <c r="T217" s="98">
        <f t="shared" si="63"/>
        <v>100</v>
      </c>
      <c r="U217" s="98">
        <v>0</v>
      </c>
      <c r="V217" s="98">
        <f t="shared" si="64"/>
        <v>100</v>
      </c>
      <c r="W217" s="98">
        <v>0</v>
      </c>
      <c r="X217" s="98">
        <f t="shared" si="61"/>
        <v>100</v>
      </c>
      <c r="Y217" s="34"/>
    </row>
    <row r="218" spans="1:25" hidden="1" x14ac:dyDescent="0.25">
      <c r="A218" s="99"/>
      <c r="B218" s="100" t="s">
        <v>166</v>
      </c>
      <c r="C218" s="101">
        <v>3419</v>
      </c>
      <c r="D218" s="24">
        <v>5222</v>
      </c>
      <c r="E218" s="102" t="s">
        <v>163</v>
      </c>
      <c r="F218" s="103">
        <v>0</v>
      </c>
      <c r="G218" s="130"/>
      <c r="H218" s="86"/>
      <c r="I218" s="87"/>
      <c r="J218" s="87"/>
      <c r="K218" s="87"/>
      <c r="L218" s="87">
        <v>0</v>
      </c>
      <c r="M218" s="88">
        <v>100</v>
      </c>
      <c r="N218" s="88">
        <f t="shared" si="67"/>
        <v>100</v>
      </c>
      <c r="O218" s="88">
        <v>0</v>
      </c>
      <c r="P218" s="88">
        <f t="shared" si="66"/>
        <v>100</v>
      </c>
      <c r="Q218" s="88">
        <v>0</v>
      </c>
      <c r="R218" s="88">
        <f t="shared" si="65"/>
        <v>100</v>
      </c>
      <c r="S218" s="89">
        <v>0</v>
      </c>
      <c r="T218" s="89">
        <f t="shared" si="63"/>
        <v>100</v>
      </c>
      <c r="U218" s="89">
        <v>0</v>
      </c>
      <c r="V218" s="89">
        <f t="shared" si="64"/>
        <v>100</v>
      </c>
      <c r="W218" s="89">
        <v>0</v>
      </c>
      <c r="X218" s="89">
        <f t="shared" si="61"/>
        <v>100</v>
      </c>
      <c r="Y218" s="34"/>
    </row>
    <row r="219" spans="1:25" ht="23.25" hidden="1" x14ac:dyDescent="0.25">
      <c r="A219" s="197" t="s">
        <v>370</v>
      </c>
      <c r="B219" s="198" t="s">
        <v>371</v>
      </c>
      <c r="C219" s="199" t="s">
        <v>15</v>
      </c>
      <c r="D219" s="199" t="s">
        <v>15</v>
      </c>
      <c r="E219" s="200" t="s">
        <v>372</v>
      </c>
      <c r="F219" s="201">
        <v>0</v>
      </c>
      <c r="G219" s="123">
        <f t="shared" ref="G219:G281" si="70">+G220</f>
        <v>100</v>
      </c>
      <c r="H219" s="113">
        <f t="shared" si="1"/>
        <v>100</v>
      </c>
      <c r="I219" s="114">
        <v>0</v>
      </c>
      <c r="J219" s="114">
        <f t="shared" si="69"/>
        <v>100</v>
      </c>
      <c r="K219" s="114">
        <v>0</v>
      </c>
      <c r="L219" s="114">
        <f t="shared" si="68"/>
        <v>100</v>
      </c>
      <c r="M219" s="114">
        <v>0</v>
      </c>
      <c r="N219" s="114">
        <f t="shared" si="67"/>
        <v>100</v>
      </c>
      <c r="O219" s="115">
        <v>0</v>
      </c>
      <c r="P219" s="115">
        <f t="shared" si="66"/>
        <v>100</v>
      </c>
      <c r="Q219" s="115">
        <v>0</v>
      </c>
      <c r="R219" s="115">
        <f t="shared" si="65"/>
        <v>100</v>
      </c>
      <c r="S219" s="98">
        <v>0</v>
      </c>
      <c r="T219" s="98">
        <f t="shared" si="63"/>
        <v>100</v>
      </c>
      <c r="U219" s="98">
        <v>0</v>
      </c>
      <c r="V219" s="98">
        <f t="shared" si="64"/>
        <v>100</v>
      </c>
      <c r="W219" s="98">
        <v>0</v>
      </c>
      <c r="X219" s="98">
        <f t="shared" si="61"/>
        <v>100</v>
      </c>
      <c r="Y219" s="34"/>
    </row>
    <row r="220" spans="1:25" ht="23.25" hidden="1" x14ac:dyDescent="0.25">
      <c r="A220" s="202"/>
      <c r="B220" s="203"/>
      <c r="C220" s="204" t="s">
        <v>373</v>
      </c>
      <c r="D220" s="204" t="s">
        <v>162</v>
      </c>
      <c r="E220" s="205" t="s">
        <v>163</v>
      </c>
      <c r="F220" s="206">
        <v>0</v>
      </c>
      <c r="G220" s="130">
        <v>100</v>
      </c>
      <c r="H220" s="86">
        <f t="shared" ref="H220:H283" si="71">+F220+G220</f>
        <v>100</v>
      </c>
      <c r="I220" s="87">
        <v>0</v>
      </c>
      <c r="J220" s="87">
        <f t="shared" si="69"/>
        <v>100</v>
      </c>
      <c r="K220" s="87">
        <v>0</v>
      </c>
      <c r="L220" s="87">
        <f t="shared" si="68"/>
        <v>100</v>
      </c>
      <c r="M220" s="87">
        <v>0</v>
      </c>
      <c r="N220" s="87">
        <f t="shared" si="67"/>
        <v>100</v>
      </c>
      <c r="O220" s="88">
        <v>0</v>
      </c>
      <c r="P220" s="88">
        <f t="shared" si="66"/>
        <v>100</v>
      </c>
      <c r="Q220" s="88">
        <v>0</v>
      </c>
      <c r="R220" s="88">
        <f t="shared" si="65"/>
        <v>100</v>
      </c>
      <c r="S220" s="89">
        <v>0</v>
      </c>
      <c r="T220" s="89">
        <f t="shared" si="63"/>
        <v>100</v>
      </c>
      <c r="U220" s="89">
        <v>0</v>
      </c>
      <c r="V220" s="89">
        <f t="shared" si="64"/>
        <v>100</v>
      </c>
      <c r="W220" s="89">
        <v>0</v>
      </c>
      <c r="X220" s="89">
        <f t="shared" si="61"/>
        <v>100</v>
      </c>
      <c r="Y220" s="34"/>
    </row>
    <row r="221" spans="1:25" ht="23.25" hidden="1" x14ac:dyDescent="0.25">
      <c r="A221" s="197" t="s">
        <v>370</v>
      </c>
      <c r="B221" s="198" t="s">
        <v>374</v>
      </c>
      <c r="C221" s="199" t="s">
        <v>15</v>
      </c>
      <c r="D221" s="199" t="s">
        <v>15</v>
      </c>
      <c r="E221" s="200" t="s">
        <v>375</v>
      </c>
      <c r="F221" s="201">
        <v>0</v>
      </c>
      <c r="G221" s="123">
        <f t="shared" si="70"/>
        <v>100</v>
      </c>
      <c r="H221" s="113">
        <f t="shared" si="71"/>
        <v>100</v>
      </c>
      <c r="I221" s="114">
        <v>0</v>
      </c>
      <c r="J221" s="114">
        <f t="shared" si="69"/>
        <v>100</v>
      </c>
      <c r="K221" s="114">
        <v>0</v>
      </c>
      <c r="L221" s="114">
        <f t="shared" si="68"/>
        <v>100</v>
      </c>
      <c r="M221" s="114">
        <v>0</v>
      </c>
      <c r="N221" s="114">
        <f t="shared" si="67"/>
        <v>100</v>
      </c>
      <c r="O221" s="115">
        <v>0</v>
      </c>
      <c r="P221" s="115">
        <f t="shared" si="66"/>
        <v>100</v>
      </c>
      <c r="Q221" s="115">
        <v>0</v>
      </c>
      <c r="R221" s="115">
        <f t="shared" si="65"/>
        <v>100</v>
      </c>
      <c r="S221" s="98">
        <v>0</v>
      </c>
      <c r="T221" s="98">
        <f t="shared" si="63"/>
        <v>100</v>
      </c>
      <c r="U221" s="98">
        <v>0</v>
      </c>
      <c r="V221" s="98">
        <f t="shared" si="64"/>
        <v>100</v>
      </c>
      <c r="W221" s="98">
        <v>0</v>
      </c>
      <c r="X221" s="98">
        <f t="shared" si="61"/>
        <v>100</v>
      </c>
      <c r="Y221" s="34"/>
    </row>
    <row r="222" spans="1:25" ht="23.25" hidden="1" x14ac:dyDescent="0.25">
      <c r="A222" s="202"/>
      <c r="B222" s="203"/>
      <c r="C222" s="204" t="s">
        <v>373</v>
      </c>
      <c r="D222" s="204" t="s">
        <v>162</v>
      </c>
      <c r="E222" s="205" t="s">
        <v>163</v>
      </c>
      <c r="F222" s="206">
        <v>0</v>
      </c>
      <c r="G222" s="130">
        <v>100</v>
      </c>
      <c r="H222" s="86">
        <f t="shared" si="71"/>
        <v>100</v>
      </c>
      <c r="I222" s="87">
        <v>0</v>
      </c>
      <c r="J222" s="87">
        <f t="shared" si="69"/>
        <v>100</v>
      </c>
      <c r="K222" s="87">
        <v>0</v>
      </c>
      <c r="L222" s="87">
        <f t="shared" si="68"/>
        <v>100</v>
      </c>
      <c r="M222" s="87">
        <v>0</v>
      </c>
      <c r="N222" s="87">
        <f t="shared" si="67"/>
        <v>100</v>
      </c>
      <c r="O222" s="88">
        <v>0</v>
      </c>
      <c r="P222" s="88">
        <f t="shared" si="66"/>
        <v>100</v>
      </c>
      <c r="Q222" s="88">
        <v>0</v>
      </c>
      <c r="R222" s="88">
        <f t="shared" si="65"/>
        <v>100</v>
      </c>
      <c r="S222" s="89">
        <v>0</v>
      </c>
      <c r="T222" s="89">
        <f t="shared" si="63"/>
        <v>100</v>
      </c>
      <c r="U222" s="89">
        <v>0</v>
      </c>
      <c r="V222" s="89">
        <f t="shared" si="64"/>
        <v>100</v>
      </c>
      <c r="W222" s="89">
        <v>0</v>
      </c>
      <c r="X222" s="89">
        <f t="shared" si="61"/>
        <v>100</v>
      </c>
      <c r="Y222" s="34"/>
    </row>
    <row r="223" spans="1:25" ht="23.25" hidden="1" x14ac:dyDescent="0.25">
      <c r="A223" s="197" t="s">
        <v>370</v>
      </c>
      <c r="B223" s="198" t="s">
        <v>376</v>
      </c>
      <c r="C223" s="199" t="s">
        <v>15</v>
      </c>
      <c r="D223" s="199" t="s">
        <v>15</v>
      </c>
      <c r="E223" s="200" t="s">
        <v>377</v>
      </c>
      <c r="F223" s="201">
        <v>0</v>
      </c>
      <c r="G223" s="123">
        <f t="shared" si="70"/>
        <v>250</v>
      </c>
      <c r="H223" s="113">
        <f t="shared" si="71"/>
        <v>250</v>
      </c>
      <c r="I223" s="114">
        <v>0</v>
      </c>
      <c r="J223" s="114">
        <f t="shared" si="69"/>
        <v>250</v>
      </c>
      <c r="K223" s="114">
        <v>0</v>
      </c>
      <c r="L223" s="114">
        <f t="shared" si="68"/>
        <v>250</v>
      </c>
      <c r="M223" s="114">
        <v>0</v>
      </c>
      <c r="N223" s="114">
        <f t="shared" si="67"/>
        <v>250</v>
      </c>
      <c r="O223" s="115">
        <v>0</v>
      </c>
      <c r="P223" s="115">
        <f t="shared" si="66"/>
        <v>250</v>
      </c>
      <c r="Q223" s="115">
        <v>0</v>
      </c>
      <c r="R223" s="115">
        <f t="shared" si="65"/>
        <v>250</v>
      </c>
      <c r="S223" s="98">
        <v>0</v>
      </c>
      <c r="T223" s="98">
        <f t="shared" si="63"/>
        <v>250</v>
      </c>
      <c r="U223" s="98">
        <v>0</v>
      </c>
      <c r="V223" s="98">
        <f t="shared" si="64"/>
        <v>250</v>
      </c>
      <c r="W223" s="98">
        <v>0</v>
      </c>
      <c r="X223" s="98">
        <f t="shared" si="61"/>
        <v>250</v>
      </c>
      <c r="Y223" s="34"/>
    </row>
    <row r="224" spans="1:25" ht="23.25" hidden="1" x14ac:dyDescent="0.25">
      <c r="A224" s="202"/>
      <c r="B224" s="203"/>
      <c r="C224" s="204" t="s">
        <v>373</v>
      </c>
      <c r="D224" s="204" t="s">
        <v>162</v>
      </c>
      <c r="E224" s="205" t="s">
        <v>163</v>
      </c>
      <c r="F224" s="206">
        <v>0</v>
      </c>
      <c r="G224" s="130">
        <v>250</v>
      </c>
      <c r="H224" s="86">
        <f t="shared" si="71"/>
        <v>250</v>
      </c>
      <c r="I224" s="87">
        <v>0</v>
      </c>
      <c r="J224" s="87">
        <f t="shared" si="69"/>
        <v>250</v>
      </c>
      <c r="K224" s="87">
        <v>0</v>
      </c>
      <c r="L224" s="87">
        <f t="shared" si="68"/>
        <v>250</v>
      </c>
      <c r="M224" s="87">
        <v>0</v>
      </c>
      <c r="N224" s="87">
        <f t="shared" si="67"/>
        <v>250</v>
      </c>
      <c r="O224" s="88">
        <v>0</v>
      </c>
      <c r="P224" s="88">
        <f t="shared" si="66"/>
        <v>250</v>
      </c>
      <c r="Q224" s="88">
        <v>0</v>
      </c>
      <c r="R224" s="88">
        <f t="shared" si="65"/>
        <v>250</v>
      </c>
      <c r="S224" s="89">
        <v>0</v>
      </c>
      <c r="T224" s="89">
        <f t="shared" si="63"/>
        <v>250</v>
      </c>
      <c r="U224" s="89">
        <v>0</v>
      </c>
      <c r="V224" s="89">
        <f t="shared" si="64"/>
        <v>250</v>
      </c>
      <c r="W224" s="89">
        <v>0</v>
      </c>
      <c r="X224" s="89">
        <f t="shared" si="61"/>
        <v>250</v>
      </c>
      <c r="Y224" s="34"/>
    </row>
    <row r="225" spans="1:25" ht="23.25" hidden="1" x14ac:dyDescent="0.25">
      <c r="A225" s="197" t="s">
        <v>370</v>
      </c>
      <c r="B225" s="198" t="s">
        <v>378</v>
      </c>
      <c r="C225" s="199" t="s">
        <v>15</v>
      </c>
      <c r="D225" s="199" t="s">
        <v>15</v>
      </c>
      <c r="E225" s="200" t="s">
        <v>379</v>
      </c>
      <c r="F225" s="201">
        <v>0</v>
      </c>
      <c r="G225" s="123">
        <f t="shared" si="70"/>
        <v>100</v>
      </c>
      <c r="H225" s="113">
        <f t="shared" si="71"/>
        <v>100</v>
      </c>
      <c r="I225" s="114">
        <v>0</v>
      </c>
      <c r="J225" s="114">
        <f t="shared" si="69"/>
        <v>100</v>
      </c>
      <c r="K225" s="114">
        <v>0</v>
      </c>
      <c r="L225" s="114">
        <f t="shared" si="68"/>
        <v>100</v>
      </c>
      <c r="M225" s="114">
        <v>0</v>
      </c>
      <c r="N225" s="114">
        <f t="shared" si="67"/>
        <v>100</v>
      </c>
      <c r="O225" s="115">
        <v>0</v>
      </c>
      <c r="P225" s="115">
        <f t="shared" si="66"/>
        <v>100</v>
      </c>
      <c r="Q225" s="115">
        <v>0</v>
      </c>
      <c r="R225" s="115">
        <f t="shared" si="65"/>
        <v>100</v>
      </c>
      <c r="S225" s="98">
        <v>0</v>
      </c>
      <c r="T225" s="98">
        <f t="shared" si="63"/>
        <v>100</v>
      </c>
      <c r="U225" s="98">
        <v>0</v>
      </c>
      <c r="V225" s="98">
        <f t="shared" si="64"/>
        <v>100</v>
      </c>
      <c r="W225" s="98">
        <v>0</v>
      </c>
      <c r="X225" s="98">
        <f t="shared" si="61"/>
        <v>100</v>
      </c>
      <c r="Y225" s="34"/>
    </row>
    <row r="226" spans="1:25" ht="23.25" hidden="1" x14ac:dyDescent="0.25">
      <c r="A226" s="202"/>
      <c r="B226" s="203"/>
      <c r="C226" s="204" t="s">
        <v>373</v>
      </c>
      <c r="D226" s="204" t="s">
        <v>162</v>
      </c>
      <c r="E226" s="205" t="s">
        <v>163</v>
      </c>
      <c r="F226" s="206">
        <v>0</v>
      </c>
      <c r="G226" s="130">
        <v>100</v>
      </c>
      <c r="H226" s="86">
        <f t="shared" si="71"/>
        <v>100</v>
      </c>
      <c r="I226" s="87">
        <v>0</v>
      </c>
      <c r="J226" s="87">
        <f t="shared" si="69"/>
        <v>100</v>
      </c>
      <c r="K226" s="87">
        <v>0</v>
      </c>
      <c r="L226" s="87">
        <f t="shared" si="68"/>
        <v>100</v>
      </c>
      <c r="M226" s="87">
        <v>0</v>
      </c>
      <c r="N226" s="87">
        <f t="shared" si="67"/>
        <v>100</v>
      </c>
      <c r="O226" s="88">
        <v>0</v>
      </c>
      <c r="P226" s="88">
        <f t="shared" si="66"/>
        <v>100</v>
      </c>
      <c r="Q226" s="88">
        <v>0</v>
      </c>
      <c r="R226" s="88">
        <f t="shared" si="65"/>
        <v>100</v>
      </c>
      <c r="S226" s="89">
        <v>0</v>
      </c>
      <c r="T226" s="89">
        <f t="shared" si="63"/>
        <v>100</v>
      </c>
      <c r="U226" s="89">
        <v>0</v>
      </c>
      <c r="V226" s="89">
        <f t="shared" si="64"/>
        <v>100</v>
      </c>
      <c r="W226" s="89">
        <v>0</v>
      </c>
      <c r="X226" s="89">
        <f t="shared" si="61"/>
        <v>100</v>
      </c>
      <c r="Y226" s="34"/>
    </row>
    <row r="227" spans="1:25" ht="23.25" hidden="1" x14ac:dyDescent="0.25">
      <c r="A227" s="197" t="s">
        <v>370</v>
      </c>
      <c r="B227" s="198" t="s">
        <v>380</v>
      </c>
      <c r="C227" s="199" t="s">
        <v>15</v>
      </c>
      <c r="D227" s="199" t="s">
        <v>15</v>
      </c>
      <c r="E227" s="200" t="s">
        <v>381</v>
      </c>
      <c r="F227" s="201">
        <v>0</v>
      </c>
      <c r="G227" s="123">
        <f t="shared" si="70"/>
        <v>100</v>
      </c>
      <c r="H227" s="113">
        <f t="shared" si="71"/>
        <v>100</v>
      </c>
      <c r="I227" s="114">
        <v>0</v>
      </c>
      <c r="J227" s="114">
        <f t="shared" si="69"/>
        <v>100</v>
      </c>
      <c r="K227" s="114">
        <v>0</v>
      </c>
      <c r="L227" s="114">
        <f t="shared" si="68"/>
        <v>100</v>
      </c>
      <c r="M227" s="114">
        <v>0</v>
      </c>
      <c r="N227" s="114">
        <f t="shared" si="67"/>
        <v>100</v>
      </c>
      <c r="O227" s="115">
        <v>0</v>
      </c>
      <c r="P227" s="115">
        <f t="shared" si="66"/>
        <v>100</v>
      </c>
      <c r="Q227" s="115">
        <v>0</v>
      </c>
      <c r="R227" s="115">
        <f t="shared" si="65"/>
        <v>100</v>
      </c>
      <c r="S227" s="98">
        <v>0</v>
      </c>
      <c r="T227" s="98">
        <f t="shared" si="63"/>
        <v>100</v>
      </c>
      <c r="U227" s="98">
        <v>0</v>
      </c>
      <c r="V227" s="98">
        <f t="shared" si="64"/>
        <v>100</v>
      </c>
      <c r="W227" s="98">
        <v>0</v>
      </c>
      <c r="X227" s="98">
        <f t="shared" si="61"/>
        <v>100</v>
      </c>
      <c r="Y227" s="34"/>
    </row>
    <row r="228" spans="1:25" ht="23.25" hidden="1" x14ac:dyDescent="0.25">
      <c r="A228" s="202"/>
      <c r="B228" s="203"/>
      <c r="C228" s="204" t="s">
        <v>373</v>
      </c>
      <c r="D228" s="204" t="s">
        <v>162</v>
      </c>
      <c r="E228" s="205" t="s">
        <v>163</v>
      </c>
      <c r="F228" s="206">
        <v>0</v>
      </c>
      <c r="G228" s="130">
        <v>100</v>
      </c>
      <c r="H228" s="86">
        <f t="shared" si="71"/>
        <v>100</v>
      </c>
      <c r="I228" s="87">
        <v>0</v>
      </c>
      <c r="J228" s="87">
        <f t="shared" si="69"/>
        <v>100</v>
      </c>
      <c r="K228" s="87">
        <v>0</v>
      </c>
      <c r="L228" s="87">
        <f t="shared" si="68"/>
        <v>100</v>
      </c>
      <c r="M228" s="87">
        <v>0</v>
      </c>
      <c r="N228" s="87">
        <f t="shared" si="67"/>
        <v>100</v>
      </c>
      <c r="O228" s="88">
        <v>0</v>
      </c>
      <c r="P228" s="88">
        <f t="shared" si="66"/>
        <v>100</v>
      </c>
      <c r="Q228" s="88">
        <v>0</v>
      </c>
      <c r="R228" s="88">
        <f t="shared" si="65"/>
        <v>100</v>
      </c>
      <c r="S228" s="89">
        <v>0</v>
      </c>
      <c r="T228" s="89">
        <f t="shared" si="63"/>
        <v>100</v>
      </c>
      <c r="U228" s="89">
        <v>0</v>
      </c>
      <c r="V228" s="89">
        <f t="shared" si="64"/>
        <v>100</v>
      </c>
      <c r="W228" s="89">
        <v>0</v>
      </c>
      <c r="X228" s="89">
        <f t="shared" si="61"/>
        <v>100</v>
      </c>
      <c r="Y228" s="34"/>
    </row>
    <row r="229" spans="1:25" ht="23.25" hidden="1" x14ac:dyDescent="0.25">
      <c r="A229" s="197" t="s">
        <v>370</v>
      </c>
      <c r="B229" s="198" t="s">
        <v>382</v>
      </c>
      <c r="C229" s="199" t="s">
        <v>15</v>
      </c>
      <c r="D229" s="199" t="s">
        <v>15</v>
      </c>
      <c r="E229" s="200" t="s">
        <v>383</v>
      </c>
      <c r="F229" s="201">
        <v>0</v>
      </c>
      <c r="G229" s="123">
        <f t="shared" si="70"/>
        <v>200</v>
      </c>
      <c r="H229" s="113">
        <f t="shared" si="71"/>
        <v>200</v>
      </c>
      <c r="I229" s="114">
        <v>0</v>
      </c>
      <c r="J229" s="114">
        <f t="shared" si="69"/>
        <v>200</v>
      </c>
      <c r="K229" s="114">
        <v>0</v>
      </c>
      <c r="L229" s="114">
        <f t="shared" si="68"/>
        <v>200</v>
      </c>
      <c r="M229" s="114">
        <v>0</v>
      </c>
      <c r="N229" s="114">
        <f t="shared" si="67"/>
        <v>200</v>
      </c>
      <c r="O229" s="115">
        <f>+O230</f>
        <v>-200</v>
      </c>
      <c r="P229" s="115">
        <f t="shared" si="66"/>
        <v>0</v>
      </c>
      <c r="Q229" s="115">
        <v>0</v>
      </c>
      <c r="R229" s="115">
        <f t="shared" si="65"/>
        <v>0</v>
      </c>
      <c r="S229" s="98">
        <v>0</v>
      </c>
      <c r="T229" s="98">
        <f t="shared" si="63"/>
        <v>0</v>
      </c>
      <c r="U229" s="98">
        <v>0</v>
      </c>
      <c r="V229" s="98">
        <f t="shared" si="64"/>
        <v>0</v>
      </c>
      <c r="W229" s="98">
        <v>0</v>
      </c>
      <c r="X229" s="98">
        <f t="shared" si="61"/>
        <v>0</v>
      </c>
      <c r="Y229" s="34"/>
    </row>
    <row r="230" spans="1:25" ht="23.25" hidden="1" x14ac:dyDescent="0.25">
      <c r="A230" s="202"/>
      <c r="B230" s="203"/>
      <c r="C230" s="204" t="s">
        <v>373</v>
      </c>
      <c r="D230" s="204" t="s">
        <v>162</v>
      </c>
      <c r="E230" s="205" t="s">
        <v>163</v>
      </c>
      <c r="F230" s="206">
        <v>0</v>
      </c>
      <c r="G230" s="130">
        <v>200</v>
      </c>
      <c r="H230" s="86">
        <f t="shared" si="71"/>
        <v>200</v>
      </c>
      <c r="I230" s="87">
        <v>0</v>
      </c>
      <c r="J230" s="87">
        <f t="shared" si="69"/>
        <v>200</v>
      </c>
      <c r="K230" s="87">
        <v>0</v>
      </c>
      <c r="L230" s="87">
        <f t="shared" si="68"/>
        <v>200</v>
      </c>
      <c r="M230" s="87">
        <v>0</v>
      </c>
      <c r="N230" s="87">
        <f t="shared" si="67"/>
        <v>200</v>
      </c>
      <c r="O230" s="88">
        <v>-200</v>
      </c>
      <c r="P230" s="88">
        <f t="shared" si="66"/>
        <v>0</v>
      </c>
      <c r="Q230" s="88">
        <v>0</v>
      </c>
      <c r="R230" s="88">
        <f t="shared" si="65"/>
        <v>0</v>
      </c>
      <c r="S230" s="89">
        <v>0</v>
      </c>
      <c r="T230" s="89">
        <f t="shared" si="63"/>
        <v>0</v>
      </c>
      <c r="U230" s="89">
        <v>0</v>
      </c>
      <c r="V230" s="89">
        <f t="shared" si="64"/>
        <v>0</v>
      </c>
      <c r="W230" s="89">
        <v>0</v>
      </c>
      <c r="X230" s="89">
        <f t="shared" si="61"/>
        <v>0</v>
      </c>
      <c r="Y230" s="34"/>
    </row>
    <row r="231" spans="1:25" ht="23.25" hidden="1" x14ac:dyDescent="0.25">
      <c r="A231" s="197" t="s">
        <v>370</v>
      </c>
      <c r="B231" s="198" t="s">
        <v>384</v>
      </c>
      <c r="C231" s="199" t="s">
        <v>15</v>
      </c>
      <c r="D231" s="199" t="s">
        <v>15</v>
      </c>
      <c r="E231" s="200" t="s">
        <v>385</v>
      </c>
      <c r="F231" s="201">
        <v>0</v>
      </c>
      <c r="G231" s="123">
        <f t="shared" si="70"/>
        <v>100</v>
      </c>
      <c r="H231" s="113">
        <f t="shared" si="71"/>
        <v>100</v>
      </c>
      <c r="I231" s="114">
        <v>0</v>
      </c>
      <c r="J231" s="114">
        <f t="shared" si="69"/>
        <v>100</v>
      </c>
      <c r="K231" s="114">
        <v>0</v>
      </c>
      <c r="L231" s="114">
        <f t="shared" si="68"/>
        <v>100</v>
      </c>
      <c r="M231" s="114">
        <v>0</v>
      </c>
      <c r="N231" s="114">
        <f t="shared" si="67"/>
        <v>100</v>
      </c>
      <c r="O231" s="115">
        <v>0</v>
      </c>
      <c r="P231" s="115">
        <f t="shared" si="66"/>
        <v>100</v>
      </c>
      <c r="Q231" s="115">
        <v>0</v>
      </c>
      <c r="R231" s="115">
        <f t="shared" si="65"/>
        <v>100</v>
      </c>
      <c r="S231" s="98">
        <v>0</v>
      </c>
      <c r="T231" s="98">
        <f t="shared" si="63"/>
        <v>100</v>
      </c>
      <c r="U231" s="98">
        <v>0</v>
      </c>
      <c r="V231" s="98">
        <f t="shared" si="64"/>
        <v>100</v>
      </c>
      <c r="W231" s="98">
        <v>0</v>
      </c>
      <c r="X231" s="98">
        <f t="shared" si="61"/>
        <v>100</v>
      </c>
      <c r="Y231" s="34"/>
    </row>
    <row r="232" spans="1:25" ht="23.25" hidden="1" x14ac:dyDescent="0.25">
      <c r="A232" s="202"/>
      <c r="B232" s="203"/>
      <c r="C232" s="204" t="s">
        <v>373</v>
      </c>
      <c r="D232" s="204" t="s">
        <v>162</v>
      </c>
      <c r="E232" s="205" t="s">
        <v>163</v>
      </c>
      <c r="F232" s="206">
        <v>0</v>
      </c>
      <c r="G232" s="130">
        <v>100</v>
      </c>
      <c r="H232" s="86">
        <f t="shared" si="71"/>
        <v>100</v>
      </c>
      <c r="I232" s="87">
        <v>0</v>
      </c>
      <c r="J232" s="87">
        <f t="shared" si="69"/>
        <v>100</v>
      </c>
      <c r="K232" s="87">
        <v>0</v>
      </c>
      <c r="L232" s="87">
        <f t="shared" si="68"/>
        <v>100</v>
      </c>
      <c r="M232" s="87">
        <v>0</v>
      </c>
      <c r="N232" s="87">
        <f t="shared" si="67"/>
        <v>100</v>
      </c>
      <c r="O232" s="88">
        <v>0</v>
      </c>
      <c r="P232" s="88">
        <f t="shared" si="66"/>
        <v>100</v>
      </c>
      <c r="Q232" s="88">
        <v>0</v>
      </c>
      <c r="R232" s="88">
        <f t="shared" si="65"/>
        <v>100</v>
      </c>
      <c r="S232" s="89">
        <v>0</v>
      </c>
      <c r="T232" s="89">
        <f t="shared" si="63"/>
        <v>100</v>
      </c>
      <c r="U232" s="89">
        <v>0</v>
      </c>
      <c r="V232" s="89">
        <f t="shared" si="64"/>
        <v>100</v>
      </c>
      <c r="W232" s="89">
        <v>0</v>
      </c>
      <c r="X232" s="89">
        <f t="shared" si="61"/>
        <v>100</v>
      </c>
      <c r="Y232" s="34"/>
    </row>
    <row r="233" spans="1:25" ht="23.25" hidden="1" x14ac:dyDescent="0.25">
      <c r="A233" s="197" t="s">
        <v>370</v>
      </c>
      <c r="B233" s="198" t="s">
        <v>386</v>
      </c>
      <c r="C233" s="199" t="s">
        <v>15</v>
      </c>
      <c r="D233" s="199" t="s">
        <v>15</v>
      </c>
      <c r="E233" s="200" t="s">
        <v>387</v>
      </c>
      <c r="F233" s="201">
        <v>0</v>
      </c>
      <c r="G233" s="123">
        <f t="shared" si="70"/>
        <v>100</v>
      </c>
      <c r="H233" s="113">
        <f t="shared" si="71"/>
        <v>100</v>
      </c>
      <c r="I233" s="114">
        <v>0</v>
      </c>
      <c r="J233" s="114">
        <f t="shared" si="69"/>
        <v>100</v>
      </c>
      <c r="K233" s="114">
        <v>0</v>
      </c>
      <c r="L233" s="114">
        <f t="shared" si="68"/>
        <v>100</v>
      </c>
      <c r="M233" s="114">
        <v>0</v>
      </c>
      <c r="N233" s="114">
        <f t="shared" si="67"/>
        <v>100</v>
      </c>
      <c r="O233" s="115">
        <v>0</v>
      </c>
      <c r="P233" s="115">
        <f t="shared" si="66"/>
        <v>100</v>
      </c>
      <c r="Q233" s="115">
        <v>0</v>
      </c>
      <c r="R233" s="115">
        <f t="shared" si="65"/>
        <v>100</v>
      </c>
      <c r="S233" s="98">
        <v>0</v>
      </c>
      <c r="T233" s="98">
        <f t="shared" si="63"/>
        <v>100</v>
      </c>
      <c r="U233" s="98">
        <v>0</v>
      </c>
      <c r="V233" s="98">
        <f t="shared" si="64"/>
        <v>100</v>
      </c>
      <c r="W233" s="98">
        <v>0</v>
      </c>
      <c r="X233" s="98">
        <f t="shared" si="61"/>
        <v>100</v>
      </c>
      <c r="Y233" s="34"/>
    </row>
    <row r="234" spans="1:25" ht="23.25" hidden="1" x14ac:dyDescent="0.25">
      <c r="A234" s="202"/>
      <c r="B234" s="203"/>
      <c r="C234" s="204" t="s">
        <v>373</v>
      </c>
      <c r="D234" s="204" t="s">
        <v>162</v>
      </c>
      <c r="E234" s="205" t="s">
        <v>163</v>
      </c>
      <c r="F234" s="206">
        <v>0</v>
      </c>
      <c r="G234" s="130">
        <v>100</v>
      </c>
      <c r="H234" s="86">
        <f t="shared" si="71"/>
        <v>100</v>
      </c>
      <c r="I234" s="87">
        <v>0</v>
      </c>
      <c r="J234" s="87">
        <f t="shared" si="69"/>
        <v>100</v>
      </c>
      <c r="K234" s="87">
        <v>0</v>
      </c>
      <c r="L234" s="87">
        <f t="shared" si="68"/>
        <v>100</v>
      </c>
      <c r="M234" s="87">
        <v>0</v>
      </c>
      <c r="N234" s="87">
        <f t="shared" si="67"/>
        <v>100</v>
      </c>
      <c r="O234" s="88">
        <v>0</v>
      </c>
      <c r="P234" s="88">
        <f t="shared" si="66"/>
        <v>100</v>
      </c>
      <c r="Q234" s="88">
        <v>0</v>
      </c>
      <c r="R234" s="88">
        <f t="shared" si="65"/>
        <v>100</v>
      </c>
      <c r="S234" s="89">
        <v>0</v>
      </c>
      <c r="T234" s="89">
        <f t="shared" si="63"/>
        <v>100</v>
      </c>
      <c r="U234" s="89">
        <v>0</v>
      </c>
      <c r="V234" s="89">
        <f t="shared" si="64"/>
        <v>100</v>
      </c>
      <c r="W234" s="89">
        <v>0</v>
      </c>
      <c r="X234" s="89">
        <f t="shared" si="61"/>
        <v>100</v>
      </c>
      <c r="Y234" s="34"/>
    </row>
    <row r="235" spans="1:25" ht="23.25" hidden="1" x14ac:dyDescent="0.25">
      <c r="A235" s="197" t="s">
        <v>370</v>
      </c>
      <c r="B235" s="198" t="s">
        <v>388</v>
      </c>
      <c r="C235" s="199" t="s">
        <v>15</v>
      </c>
      <c r="D235" s="199" t="s">
        <v>15</v>
      </c>
      <c r="E235" s="200" t="s">
        <v>389</v>
      </c>
      <c r="F235" s="201">
        <v>0</v>
      </c>
      <c r="G235" s="123">
        <f t="shared" si="70"/>
        <v>100</v>
      </c>
      <c r="H235" s="113">
        <f t="shared" si="71"/>
        <v>100</v>
      </c>
      <c r="I235" s="114">
        <v>0</v>
      </c>
      <c r="J235" s="114">
        <f t="shared" si="69"/>
        <v>100</v>
      </c>
      <c r="K235" s="114">
        <v>0</v>
      </c>
      <c r="L235" s="114">
        <f t="shared" si="68"/>
        <v>100</v>
      </c>
      <c r="M235" s="114">
        <v>0</v>
      </c>
      <c r="N235" s="114">
        <f t="shared" si="67"/>
        <v>100</v>
      </c>
      <c r="O235" s="115">
        <v>0</v>
      </c>
      <c r="P235" s="115">
        <f t="shared" si="66"/>
        <v>100</v>
      </c>
      <c r="Q235" s="115">
        <v>0</v>
      </c>
      <c r="R235" s="115">
        <f t="shared" si="65"/>
        <v>100</v>
      </c>
      <c r="S235" s="98">
        <v>0</v>
      </c>
      <c r="T235" s="98">
        <f t="shared" si="63"/>
        <v>100</v>
      </c>
      <c r="U235" s="98">
        <v>0</v>
      </c>
      <c r="V235" s="98">
        <f t="shared" si="64"/>
        <v>100</v>
      </c>
      <c r="W235" s="98">
        <v>0</v>
      </c>
      <c r="X235" s="98">
        <f t="shared" si="61"/>
        <v>100</v>
      </c>
      <c r="Y235" s="34"/>
    </row>
    <row r="236" spans="1:25" ht="23.25" hidden="1" x14ac:dyDescent="0.25">
      <c r="A236" s="202"/>
      <c r="B236" s="203"/>
      <c r="C236" s="204" t="s">
        <v>373</v>
      </c>
      <c r="D236" s="204" t="s">
        <v>162</v>
      </c>
      <c r="E236" s="205" t="s">
        <v>163</v>
      </c>
      <c r="F236" s="206">
        <v>0</v>
      </c>
      <c r="G236" s="130">
        <v>100</v>
      </c>
      <c r="H236" s="86">
        <f t="shared" si="71"/>
        <v>100</v>
      </c>
      <c r="I236" s="87">
        <v>0</v>
      </c>
      <c r="J236" s="87">
        <f t="shared" si="69"/>
        <v>100</v>
      </c>
      <c r="K236" s="87">
        <v>0</v>
      </c>
      <c r="L236" s="87">
        <f t="shared" si="68"/>
        <v>100</v>
      </c>
      <c r="M236" s="87">
        <v>0</v>
      </c>
      <c r="N236" s="87">
        <f t="shared" si="67"/>
        <v>100</v>
      </c>
      <c r="O236" s="88">
        <v>0</v>
      </c>
      <c r="P236" s="88">
        <f t="shared" si="66"/>
        <v>100</v>
      </c>
      <c r="Q236" s="88">
        <v>0</v>
      </c>
      <c r="R236" s="88">
        <f t="shared" si="65"/>
        <v>100</v>
      </c>
      <c r="S236" s="89">
        <v>0</v>
      </c>
      <c r="T236" s="89">
        <f t="shared" si="63"/>
        <v>100</v>
      </c>
      <c r="U236" s="89">
        <v>0</v>
      </c>
      <c r="V236" s="89">
        <f t="shared" si="64"/>
        <v>100</v>
      </c>
      <c r="W236" s="89">
        <v>0</v>
      </c>
      <c r="X236" s="89">
        <f t="shared" si="61"/>
        <v>100</v>
      </c>
      <c r="Y236" s="34"/>
    </row>
    <row r="237" spans="1:25" ht="23.25" hidden="1" x14ac:dyDescent="0.25">
      <c r="A237" s="197" t="s">
        <v>370</v>
      </c>
      <c r="B237" s="198" t="s">
        <v>390</v>
      </c>
      <c r="C237" s="199" t="s">
        <v>15</v>
      </c>
      <c r="D237" s="199" t="s">
        <v>15</v>
      </c>
      <c r="E237" s="200" t="s">
        <v>391</v>
      </c>
      <c r="F237" s="201">
        <v>0</v>
      </c>
      <c r="G237" s="123">
        <f t="shared" si="70"/>
        <v>100</v>
      </c>
      <c r="H237" s="113">
        <f t="shared" si="71"/>
        <v>100</v>
      </c>
      <c r="I237" s="114">
        <v>0</v>
      </c>
      <c r="J237" s="114">
        <f t="shared" si="69"/>
        <v>100</v>
      </c>
      <c r="K237" s="114">
        <v>0</v>
      </c>
      <c r="L237" s="114">
        <f t="shared" si="68"/>
        <v>100</v>
      </c>
      <c r="M237" s="114">
        <v>0</v>
      </c>
      <c r="N237" s="114">
        <f t="shared" si="67"/>
        <v>100</v>
      </c>
      <c r="O237" s="115">
        <f>+O238</f>
        <v>-100</v>
      </c>
      <c r="P237" s="115">
        <f t="shared" si="66"/>
        <v>0</v>
      </c>
      <c r="Q237" s="115">
        <v>0</v>
      </c>
      <c r="R237" s="115">
        <f t="shared" si="65"/>
        <v>0</v>
      </c>
      <c r="S237" s="98">
        <v>0</v>
      </c>
      <c r="T237" s="98">
        <f t="shared" si="63"/>
        <v>0</v>
      </c>
      <c r="U237" s="98">
        <v>0</v>
      </c>
      <c r="V237" s="98">
        <f t="shared" si="64"/>
        <v>0</v>
      </c>
      <c r="W237" s="98">
        <v>0</v>
      </c>
      <c r="X237" s="98">
        <f t="shared" si="61"/>
        <v>0</v>
      </c>
      <c r="Y237" s="34"/>
    </row>
    <row r="238" spans="1:25" ht="23.25" hidden="1" x14ac:dyDescent="0.25">
      <c r="A238" s="202"/>
      <c r="B238" s="203"/>
      <c r="C238" s="204" t="s">
        <v>373</v>
      </c>
      <c r="D238" s="204" t="s">
        <v>162</v>
      </c>
      <c r="E238" s="205" t="s">
        <v>163</v>
      </c>
      <c r="F238" s="206">
        <v>0</v>
      </c>
      <c r="G238" s="130">
        <v>100</v>
      </c>
      <c r="H238" s="86">
        <f t="shared" si="71"/>
        <v>100</v>
      </c>
      <c r="I238" s="87">
        <v>0</v>
      </c>
      <c r="J238" s="87">
        <f t="shared" si="69"/>
        <v>100</v>
      </c>
      <c r="K238" s="87">
        <v>0</v>
      </c>
      <c r="L238" s="87">
        <f t="shared" si="68"/>
        <v>100</v>
      </c>
      <c r="M238" s="87">
        <v>0</v>
      </c>
      <c r="N238" s="87">
        <f t="shared" si="67"/>
        <v>100</v>
      </c>
      <c r="O238" s="88">
        <v>-100</v>
      </c>
      <c r="P238" s="88">
        <f t="shared" si="66"/>
        <v>0</v>
      </c>
      <c r="Q238" s="88">
        <v>0</v>
      </c>
      <c r="R238" s="88">
        <f t="shared" si="65"/>
        <v>0</v>
      </c>
      <c r="S238" s="89">
        <v>0</v>
      </c>
      <c r="T238" s="89">
        <f t="shared" si="63"/>
        <v>0</v>
      </c>
      <c r="U238" s="89">
        <v>0</v>
      </c>
      <c r="V238" s="89">
        <f t="shared" si="64"/>
        <v>0</v>
      </c>
      <c r="W238" s="89">
        <v>0</v>
      </c>
      <c r="X238" s="89">
        <f t="shared" si="61"/>
        <v>0</v>
      </c>
      <c r="Y238" s="34"/>
    </row>
    <row r="239" spans="1:25" ht="23.25" hidden="1" x14ac:dyDescent="0.25">
      <c r="A239" s="197" t="s">
        <v>370</v>
      </c>
      <c r="B239" s="198" t="s">
        <v>392</v>
      </c>
      <c r="C239" s="199" t="s">
        <v>15</v>
      </c>
      <c r="D239" s="199" t="s">
        <v>15</v>
      </c>
      <c r="E239" s="200" t="s">
        <v>393</v>
      </c>
      <c r="F239" s="201">
        <v>0</v>
      </c>
      <c r="G239" s="123">
        <f t="shared" si="70"/>
        <v>100</v>
      </c>
      <c r="H239" s="113">
        <f t="shared" si="71"/>
        <v>100</v>
      </c>
      <c r="I239" s="114">
        <v>0</v>
      </c>
      <c r="J239" s="114">
        <f t="shared" si="69"/>
        <v>100</v>
      </c>
      <c r="K239" s="114">
        <v>0</v>
      </c>
      <c r="L239" s="114">
        <f t="shared" si="68"/>
        <v>100</v>
      </c>
      <c r="M239" s="114">
        <v>0</v>
      </c>
      <c r="N239" s="114">
        <f t="shared" si="67"/>
        <v>100</v>
      </c>
      <c r="O239" s="115">
        <v>0</v>
      </c>
      <c r="P239" s="115">
        <f t="shared" si="66"/>
        <v>100</v>
      </c>
      <c r="Q239" s="115">
        <v>0</v>
      </c>
      <c r="R239" s="115">
        <f t="shared" si="65"/>
        <v>100</v>
      </c>
      <c r="S239" s="98">
        <v>0</v>
      </c>
      <c r="T239" s="98">
        <f t="shared" si="63"/>
        <v>100</v>
      </c>
      <c r="U239" s="98">
        <v>0</v>
      </c>
      <c r="V239" s="98">
        <f t="shared" si="64"/>
        <v>100</v>
      </c>
      <c r="W239" s="98">
        <v>0</v>
      </c>
      <c r="X239" s="98">
        <f t="shared" si="61"/>
        <v>100</v>
      </c>
      <c r="Y239" s="34"/>
    </row>
    <row r="240" spans="1:25" ht="23.25" hidden="1" x14ac:dyDescent="0.25">
      <c r="A240" s="202"/>
      <c r="B240" s="203"/>
      <c r="C240" s="204" t="s">
        <v>373</v>
      </c>
      <c r="D240" s="204" t="s">
        <v>162</v>
      </c>
      <c r="E240" s="205" t="s">
        <v>163</v>
      </c>
      <c r="F240" s="206">
        <v>0</v>
      </c>
      <c r="G240" s="130">
        <v>100</v>
      </c>
      <c r="H240" s="86">
        <f t="shared" si="71"/>
        <v>100</v>
      </c>
      <c r="I240" s="87">
        <v>0</v>
      </c>
      <c r="J240" s="87">
        <f t="shared" si="69"/>
        <v>100</v>
      </c>
      <c r="K240" s="87">
        <v>0</v>
      </c>
      <c r="L240" s="87">
        <f t="shared" si="68"/>
        <v>100</v>
      </c>
      <c r="M240" s="87">
        <v>0</v>
      </c>
      <c r="N240" s="87">
        <f t="shared" si="67"/>
        <v>100</v>
      </c>
      <c r="O240" s="88">
        <v>0</v>
      </c>
      <c r="P240" s="88">
        <f t="shared" si="66"/>
        <v>100</v>
      </c>
      <c r="Q240" s="88">
        <v>0</v>
      </c>
      <c r="R240" s="88">
        <f t="shared" si="65"/>
        <v>100</v>
      </c>
      <c r="S240" s="89">
        <v>0</v>
      </c>
      <c r="T240" s="89">
        <f t="shared" si="63"/>
        <v>100</v>
      </c>
      <c r="U240" s="89">
        <v>0</v>
      </c>
      <c r="V240" s="89">
        <f t="shared" si="64"/>
        <v>100</v>
      </c>
      <c r="W240" s="89">
        <v>0</v>
      </c>
      <c r="X240" s="89">
        <f t="shared" si="61"/>
        <v>100</v>
      </c>
      <c r="Y240" s="34"/>
    </row>
    <row r="241" spans="1:25" ht="23.25" hidden="1" x14ac:dyDescent="0.25">
      <c r="A241" s="197" t="s">
        <v>370</v>
      </c>
      <c r="B241" s="198" t="s">
        <v>394</v>
      </c>
      <c r="C241" s="199" t="s">
        <v>15</v>
      </c>
      <c r="D241" s="199" t="s">
        <v>15</v>
      </c>
      <c r="E241" s="200" t="s">
        <v>395</v>
      </c>
      <c r="F241" s="201">
        <v>0</v>
      </c>
      <c r="G241" s="123">
        <f t="shared" si="70"/>
        <v>150</v>
      </c>
      <c r="H241" s="113">
        <f t="shared" si="71"/>
        <v>150</v>
      </c>
      <c r="I241" s="114">
        <v>0</v>
      </c>
      <c r="J241" s="114">
        <f t="shared" si="69"/>
        <v>150</v>
      </c>
      <c r="K241" s="114">
        <v>0</v>
      </c>
      <c r="L241" s="114">
        <f t="shared" si="68"/>
        <v>150</v>
      </c>
      <c r="M241" s="114">
        <v>0</v>
      </c>
      <c r="N241" s="114">
        <f t="shared" si="67"/>
        <v>150</v>
      </c>
      <c r="O241" s="115">
        <v>0</v>
      </c>
      <c r="P241" s="115">
        <f t="shared" si="66"/>
        <v>150</v>
      </c>
      <c r="Q241" s="115">
        <v>0</v>
      </c>
      <c r="R241" s="115">
        <f t="shared" si="65"/>
        <v>150</v>
      </c>
      <c r="S241" s="98">
        <v>0</v>
      </c>
      <c r="T241" s="98">
        <f t="shared" si="63"/>
        <v>150</v>
      </c>
      <c r="U241" s="98">
        <v>0</v>
      </c>
      <c r="V241" s="98">
        <f t="shared" si="64"/>
        <v>150</v>
      </c>
      <c r="W241" s="98">
        <v>0</v>
      </c>
      <c r="X241" s="98">
        <f t="shared" si="61"/>
        <v>150</v>
      </c>
      <c r="Y241" s="34"/>
    </row>
    <row r="242" spans="1:25" ht="23.25" hidden="1" x14ac:dyDescent="0.25">
      <c r="A242" s="202"/>
      <c r="B242" s="203"/>
      <c r="C242" s="204" t="s">
        <v>373</v>
      </c>
      <c r="D242" s="204" t="s">
        <v>396</v>
      </c>
      <c r="E242" s="205" t="s">
        <v>302</v>
      </c>
      <c r="F242" s="206">
        <v>0</v>
      </c>
      <c r="G242" s="130">
        <v>150</v>
      </c>
      <c r="H242" s="86">
        <f t="shared" si="71"/>
        <v>150</v>
      </c>
      <c r="I242" s="87">
        <v>0</v>
      </c>
      <c r="J242" s="87">
        <f t="shared" si="69"/>
        <v>150</v>
      </c>
      <c r="K242" s="87">
        <v>0</v>
      </c>
      <c r="L242" s="87">
        <f t="shared" si="68"/>
        <v>150</v>
      </c>
      <c r="M242" s="87">
        <v>0</v>
      </c>
      <c r="N242" s="87">
        <f t="shared" si="67"/>
        <v>150</v>
      </c>
      <c r="O242" s="88">
        <v>0</v>
      </c>
      <c r="P242" s="88">
        <f t="shared" si="66"/>
        <v>150</v>
      </c>
      <c r="Q242" s="88">
        <v>0</v>
      </c>
      <c r="R242" s="88">
        <f t="shared" si="65"/>
        <v>150</v>
      </c>
      <c r="S242" s="89">
        <v>0</v>
      </c>
      <c r="T242" s="89">
        <f t="shared" si="63"/>
        <v>150</v>
      </c>
      <c r="U242" s="89">
        <v>0</v>
      </c>
      <c r="V242" s="89">
        <f t="shared" si="64"/>
        <v>150</v>
      </c>
      <c r="W242" s="89">
        <v>0</v>
      </c>
      <c r="X242" s="89">
        <f t="shared" si="61"/>
        <v>150</v>
      </c>
      <c r="Y242" s="34"/>
    </row>
    <row r="243" spans="1:25" ht="23.25" hidden="1" x14ac:dyDescent="0.25">
      <c r="A243" s="197" t="s">
        <v>370</v>
      </c>
      <c r="B243" s="198" t="s">
        <v>397</v>
      </c>
      <c r="C243" s="199" t="s">
        <v>15</v>
      </c>
      <c r="D243" s="199" t="s">
        <v>15</v>
      </c>
      <c r="E243" s="200" t="s">
        <v>398</v>
      </c>
      <c r="F243" s="201">
        <v>0</v>
      </c>
      <c r="G243" s="123">
        <f t="shared" si="70"/>
        <v>150</v>
      </c>
      <c r="H243" s="113">
        <f t="shared" si="71"/>
        <v>150</v>
      </c>
      <c r="I243" s="114">
        <v>0</v>
      </c>
      <c r="J243" s="114">
        <f t="shared" si="69"/>
        <v>150</v>
      </c>
      <c r="K243" s="114">
        <v>0</v>
      </c>
      <c r="L243" s="114">
        <f t="shared" si="68"/>
        <v>150</v>
      </c>
      <c r="M243" s="114">
        <v>0</v>
      </c>
      <c r="N243" s="114">
        <f t="shared" si="67"/>
        <v>150</v>
      </c>
      <c r="O243" s="115">
        <v>0</v>
      </c>
      <c r="P243" s="115">
        <f t="shared" si="66"/>
        <v>150</v>
      </c>
      <c r="Q243" s="115">
        <v>0</v>
      </c>
      <c r="R243" s="115">
        <f t="shared" si="65"/>
        <v>150</v>
      </c>
      <c r="S243" s="98">
        <v>0</v>
      </c>
      <c r="T243" s="98">
        <f t="shared" si="63"/>
        <v>150</v>
      </c>
      <c r="U243" s="98">
        <v>0</v>
      </c>
      <c r="V243" s="98">
        <f t="shared" si="64"/>
        <v>150</v>
      </c>
      <c r="W243" s="98">
        <v>0</v>
      </c>
      <c r="X243" s="98">
        <f t="shared" si="61"/>
        <v>150</v>
      </c>
      <c r="Y243" s="34"/>
    </row>
    <row r="244" spans="1:25" ht="23.25" hidden="1" x14ac:dyDescent="0.25">
      <c r="A244" s="202"/>
      <c r="B244" s="203"/>
      <c r="C244" s="204" t="s">
        <v>373</v>
      </c>
      <c r="D244" s="204" t="s">
        <v>162</v>
      </c>
      <c r="E244" s="205" t="s">
        <v>163</v>
      </c>
      <c r="F244" s="206">
        <v>0</v>
      </c>
      <c r="G244" s="130">
        <v>150</v>
      </c>
      <c r="H244" s="86">
        <f t="shared" si="71"/>
        <v>150</v>
      </c>
      <c r="I244" s="87">
        <v>0</v>
      </c>
      <c r="J244" s="87">
        <f t="shared" si="69"/>
        <v>150</v>
      </c>
      <c r="K244" s="87">
        <v>0</v>
      </c>
      <c r="L244" s="87">
        <f t="shared" si="68"/>
        <v>150</v>
      </c>
      <c r="M244" s="87">
        <v>0</v>
      </c>
      <c r="N244" s="87">
        <f t="shared" si="67"/>
        <v>150</v>
      </c>
      <c r="O244" s="88">
        <v>0</v>
      </c>
      <c r="P244" s="88">
        <f t="shared" si="66"/>
        <v>150</v>
      </c>
      <c r="Q244" s="88">
        <v>0</v>
      </c>
      <c r="R244" s="88">
        <f t="shared" si="65"/>
        <v>150</v>
      </c>
      <c r="S244" s="89">
        <v>0</v>
      </c>
      <c r="T244" s="89">
        <f t="shared" si="63"/>
        <v>150</v>
      </c>
      <c r="U244" s="89">
        <v>0</v>
      </c>
      <c r="V244" s="89">
        <f t="shared" si="64"/>
        <v>150</v>
      </c>
      <c r="W244" s="89">
        <v>0</v>
      </c>
      <c r="X244" s="89">
        <f t="shared" si="61"/>
        <v>150</v>
      </c>
      <c r="Y244" s="34"/>
    </row>
    <row r="245" spans="1:25" ht="23.25" hidden="1" x14ac:dyDescent="0.25">
      <c r="A245" s="197" t="s">
        <v>370</v>
      </c>
      <c r="B245" s="198" t="s">
        <v>399</v>
      </c>
      <c r="C245" s="199" t="s">
        <v>15</v>
      </c>
      <c r="D245" s="199" t="s">
        <v>15</v>
      </c>
      <c r="E245" s="200" t="s">
        <v>400</v>
      </c>
      <c r="F245" s="201">
        <v>0</v>
      </c>
      <c r="G245" s="123">
        <f t="shared" si="70"/>
        <v>150</v>
      </c>
      <c r="H245" s="113">
        <f t="shared" si="71"/>
        <v>150</v>
      </c>
      <c r="I245" s="114">
        <v>0</v>
      </c>
      <c r="J245" s="114">
        <f t="shared" si="69"/>
        <v>150</v>
      </c>
      <c r="K245" s="114">
        <v>0</v>
      </c>
      <c r="L245" s="114">
        <f t="shared" si="68"/>
        <v>150</v>
      </c>
      <c r="M245" s="114">
        <v>0</v>
      </c>
      <c r="N245" s="114">
        <f t="shared" si="67"/>
        <v>150</v>
      </c>
      <c r="O245" s="115">
        <v>0</v>
      </c>
      <c r="P245" s="115">
        <f t="shared" si="66"/>
        <v>150</v>
      </c>
      <c r="Q245" s="115">
        <v>0</v>
      </c>
      <c r="R245" s="115">
        <f t="shared" si="65"/>
        <v>150</v>
      </c>
      <c r="S245" s="98">
        <v>0</v>
      </c>
      <c r="T245" s="98">
        <f t="shared" si="63"/>
        <v>150</v>
      </c>
      <c r="U245" s="98">
        <f>U246</f>
        <v>-150</v>
      </c>
      <c r="V245" s="98">
        <f t="shared" si="64"/>
        <v>0</v>
      </c>
      <c r="W245" s="98">
        <f>W246</f>
        <v>0</v>
      </c>
      <c r="X245" s="98">
        <f t="shared" si="61"/>
        <v>0</v>
      </c>
      <c r="Y245" s="34"/>
    </row>
    <row r="246" spans="1:25" ht="23.25" hidden="1" x14ac:dyDescent="0.25">
      <c r="A246" s="202"/>
      <c r="B246" s="203"/>
      <c r="C246" s="204" t="s">
        <v>373</v>
      </c>
      <c r="D246" s="204" t="s">
        <v>162</v>
      </c>
      <c r="E246" s="205" t="s">
        <v>163</v>
      </c>
      <c r="F246" s="206">
        <v>0</v>
      </c>
      <c r="G246" s="130">
        <v>150</v>
      </c>
      <c r="H246" s="86">
        <f t="shared" si="71"/>
        <v>150</v>
      </c>
      <c r="I246" s="87">
        <v>0</v>
      </c>
      <c r="J246" s="87">
        <f t="shared" si="69"/>
        <v>150</v>
      </c>
      <c r="K246" s="87">
        <v>0</v>
      </c>
      <c r="L246" s="87">
        <f t="shared" si="68"/>
        <v>150</v>
      </c>
      <c r="M246" s="87">
        <v>0</v>
      </c>
      <c r="N246" s="87">
        <f t="shared" si="67"/>
        <v>150</v>
      </c>
      <c r="O246" s="88">
        <v>0</v>
      </c>
      <c r="P246" s="88">
        <f t="shared" si="66"/>
        <v>150</v>
      </c>
      <c r="Q246" s="88">
        <v>0</v>
      </c>
      <c r="R246" s="88">
        <f t="shared" si="65"/>
        <v>150</v>
      </c>
      <c r="S246" s="89">
        <v>0</v>
      </c>
      <c r="T246" s="89">
        <f t="shared" si="63"/>
        <v>150</v>
      </c>
      <c r="U246" s="89">
        <v>-150</v>
      </c>
      <c r="V246" s="89">
        <f t="shared" si="64"/>
        <v>0</v>
      </c>
      <c r="W246" s="89">
        <v>0</v>
      </c>
      <c r="X246" s="89">
        <f t="shared" si="61"/>
        <v>0</v>
      </c>
      <c r="Y246" s="34"/>
    </row>
    <row r="247" spans="1:25" ht="23.25" hidden="1" x14ac:dyDescent="0.25">
      <c r="A247" s="197" t="s">
        <v>370</v>
      </c>
      <c r="B247" s="198" t="s">
        <v>401</v>
      </c>
      <c r="C247" s="199" t="s">
        <v>15</v>
      </c>
      <c r="D247" s="199" t="s">
        <v>15</v>
      </c>
      <c r="E247" s="200" t="s">
        <v>402</v>
      </c>
      <c r="F247" s="201">
        <v>0</v>
      </c>
      <c r="G247" s="123">
        <f t="shared" si="70"/>
        <v>100</v>
      </c>
      <c r="H247" s="113">
        <f t="shared" si="71"/>
        <v>100</v>
      </c>
      <c r="I247" s="114">
        <v>0</v>
      </c>
      <c r="J247" s="114">
        <f t="shared" si="69"/>
        <v>100</v>
      </c>
      <c r="K247" s="114">
        <v>0</v>
      </c>
      <c r="L247" s="114">
        <f t="shared" si="68"/>
        <v>100</v>
      </c>
      <c r="M247" s="114">
        <v>0</v>
      </c>
      <c r="N247" s="114">
        <f t="shared" si="67"/>
        <v>100</v>
      </c>
      <c r="O247" s="115">
        <v>0</v>
      </c>
      <c r="P247" s="115">
        <f t="shared" si="66"/>
        <v>100</v>
      </c>
      <c r="Q247" s="115">
        <v>0</v>
      </c>
      <c r="R247" s="115">
        <f t="shared" si="65"/>
        <v>100</v>
      </c>
      <c r="S247" s="98">
        <v>0</v>
      </c>
      <c r="T247" s="98">
        <f t="shared" si="63"/>
        <v>100</v>
      </c>
      <c r="U247" s="98">
        <v>0</v>
      </c>
      <c r="V247" s="98">
        <f t="shared" si="64"/>
        <v>100</v>
      </c>
      <c r="W247" s="98">
        <v>0</v>
      </c>
      <c r="X247" s="98">
        <f t="shared" si="61"/>
        <v>100</v>
      </c>
      <c r="Y247" s="34"/>
    </row>
    <row r="248" spans="1:25" ht="23.25" hidden="1" x14ac:dyDescent="0.25">
      <c r="A248" s="202"/>
      <c r="B248" s="203"/>
      <c r="C248" s="204" t="s">
        <v>373</v>
      </c>
      <c r="D248" s="204" t="s">
        <v>162</v>
      </c>
      <c r="E248" s="205" t="s">
        <v>163</v>
      </c>
      <c r="F248" s="206">
        <v>0</v>
      </c>
      <c r="G248" s="130">
        <v>100</v>
      </c>
      <c r="H248" s="86">
        <f t="shared" si="71"/>
        <v>100</v>
      </c>
      <c r="I248" s="87">
        <v>0</v>
      </c>
      <c r="J248" s="87">
        <f t="shared" si="69"/>
        <v>100</v>
      </c>
      <c r="K248" s="87">
        <v>0</v>
      </c>
      <c r="L248" s="87">
        <f t="shared" si="68"/>
        <v>100</v>
      </c>
      <c r="M248" s="87">
        <v>0</v>
      </c>
      <c r="N248" s="87">
        <f t="shared" si="67"/>
        <v>100</v>
      </c>
      <c r="O248" s="88">
        <v>0</v>
      </c>
      <c r="P248" s="88">
        <f t="shared" si="66"/>
        <v>100</v>
      </c>
      <c r="Q248" s="88">
        <v>0</v>
      </c>
      <c r="R248" s="88">
        <f t="shared" si="65"/>
        <v>100</v>
      </c>
      <c r="S248" s="89">
        <v>0</v>
      </c>
      <c r="T248" s="89">
        <f t="shared" si="63"/>
        <v>100</v>
      </c>
      <c r="U248" s="89">
        <v>0</v>
      </c>
      <c r="V248" s="89">
        <f t="shared" si="64"/>
        <v>100</v>
      </c>
      <c r="W248" s="89">
        <v>0</v>
      </c>
      <c r="X248" s="89">
        <f t="shared" si="61"/>
        <v>100</v>
      </c>
      <c r="Y248" s="34"/>
    </row>
    <row r="249" spans="1:25" ht="23.25" hidden="1" x14ac:dyDescent="0.25">
      <c r="A249" s="197" t="s">
        <v>370</v>
      </c>
      <c r="B249" s="198" t="s">
        <v>403</v>
      </c>
      <c r="C249" s="199" t="s">
        <v>15</v>
      </c>
      <c r="D249" s="199" t="s">
        <v>15</v>
      </c>
      <c r="E249" s="200" t="s">
        <v>404</v>
      </c>
      <c r="F249" s="201">
        <v>0</v>
      </c>
      <c r="G249" s="123">
        <f t="shared" si="70"/>
        <v>100</v>
      </c>
      <c r="H249" s="113">
        <f t="shared" si="71"/>
        <v>100</v>
      </c>
      <c r="I249" s="114">
        <v>0</v>
      </c>
      <c r="J249" s="114">
        <f t="shared" si="69"/>
        <v>100</v>
      </c>
      <c r="K249" s="114">
        <v>0</v>
      </c>
      <c r="L249" s="114">
        <f t="shared" si="68"/>
        <v>100</v>
      </c>
      <c r="M249" s="114">
        <v>0</v>
      </c>
      <c r="N249" s="114">
        <f t="shared" si="67"/>
        <v>100</v>
      </c>
      <c r="O249" s="115">
        <f>+O250</f>
        <v>-100</v>
      </c>
      <c r="P249" s="115">
        <f t="shared" si="66"/>
        <v>0</v>
      </c>
      <c r="Q249" s="115">
        <v>0</v>
      </c>
      <c r="R249" s="115">
        <f t="shared" si="65"/>
        <v>0</v>
      </c>
      <c r="S249" s="98">
        <v>0</v>
      </c>
      <c r="T249" s="98">
        <f t="shared" si="63"/>
        <v>0</v>
      </c>
      <c r="U249" s="98">
        <v>0</v>
      </c>
      <c r="V249" s="98">
        <f t="shared" si="64"/>
        <v>0</v>
      </c>
      <c r="W249" s="98">
        <v>0</v>
      </c>
      <c r="X249" s="98">
        <f t="shared" si="61"/>
        <v>0</v>
      </c>
      <c r="Y249" s="34"/>
    </row>
    <row r="250" spans="1:25" ht="23.25" hidden="1" x14ac:dyDescent="0.25">
      <c r="A250" s="202"/>
      <c r="B250" s="203"/>
      <c r="C250" s="204" t="s">
        <v>373</v>
      </c>
      <c r="D250" s="204" t="s">
        <v>162</v>
      </c>
      <c r="E250" s="205" t="s">
        <v>163</v>
      </c>
      <c r="F250" s="206">
        <v>0</v>
      </c>
      <c r="G250" s="130">
        <v>100</v>
      </c>
      <c r="H250" s="86">
        <f t="shared" si="71"/>
        <v>100</v>
      </c>
      <c r="I250" s="87">
        <v>0</v>
      </c>
      <c r="J250" s="87">
        <f t="shared" si="69"/>
        <v>100</v>
      </c>
      <c r="K250" s="87">
        <v>0</v>
      </c>
      <c r="L250" s="87">
        <f t="shared" si="68"/>
        <v>100</v>
      </c>
      <c r="M250" s="87">
        <v>0</v>
      </c>
      <c r="N250" s="87">
        <f t="shared" si="67"/>
        <v>100</v>
      </c>
      <c r="O250" s="88">
        <v>-100</v>
      </c>
      <c r="P250" s="88">
        <f t="shared" si="66"/>
        <v>0</v>
      </c>
      <c r="Q250" s="88">
        <v>0</v>
      </c>
      <c r="R250" s="88">
        <f t="shared" si="65"/>
        <v>0</v>
      </c>
      <c r="S250" s="89">
        <v>0</v>
      </c>
      <c r="T250" s="89">
        <f t="shared" si="63"/>
        <v>0</v>
      </c>
      <c r="U250" s="89">
        <v>0</v>
      </c>
      <c r="V250" s="89">
        <f t="shared" si="64"/>
        <v>0</v>
      </c>
      <c r="W250" s="89">
        <v>0</v>
      </c>
      <c r="X250" s="89">
        <f t="shared" si="61"/>
        <v>0</v>
      </c>
      <c r="Y250" s="34"/>
    </row>
    <row r="251" spans="1:25" ht="23.25" hidden="1" x14ac:dyDescent="0.25">
      <c r="A251" s="197" t="s">
        <v>370</v>
      </c>
      <c r="B251" s="198" t="s">
        <v>405</v>
      </c>
      <c r="C251" s="199" t="s">
        <v>15</v>
      </c>
      <c r="D251" s="199" t="s">
        <v>15</v>
      </c>
      <c r="E251" s="200" t="s">
        <v>406</v>
      </c>
      <c r="F251" s="201">
        <v>0</v>
      </c>
      <c r="G251" s="123">
        <f t="shared" si="70"/>
        <v>250</v>
      </c>
      <c r="H251" s="113">
        <f t="shared" si="71"/>
        <v>250</v>
      </c>
      <c r="I251" s="114">
        <v>0</v>
      </c>
      <c r="J251" s="114">
        <f t="shared" si="69"/>
        <v>250</v>
      </c>
      <c r="K251" s="114">
        <v>0</v>
      </c>
      <c r="L251" s="114">
        <f t="shared" si="68"/>
        <v>250</v>
      </c>
      <c r="M251" s="114">
        <v>0</v>
      </c>
      <c r="N251" s="114">
        <f t="shared" si="67"/>
        <v>250</v>
      </c>
      <c r="O251" s="115">
        <v>0</v>
      </c>
      <c r="P251" s="115">
        <f t="shared" si="66"/>
        <v>250</v>
      </c>
      <c r="Q251" s="115">
        <v>0</v>
      </c>
      <c r="R251" s="115">
        <f t="shared" si="65"/>
        <v>250</v>
      </c>
      <c r="S251" s="98">
        <v>0</v>
      </c>
      <c r="T251" s="98">
        <f t="shared" si="63"/>
        <v>250</v>
      </c>
      <c r="U251" s="98">
        <v>0</v>
      </c>
      <c r="V251" s="98">
        <f t="shared" si="64"/>
        <v>250</v>
      </c>
      <c r="W251" s="98">
        <v>0</v>
      </c>
      <c r="X251" s="98">
        <f t="shared" si="61"/>
        <v>250</v>
      </c>
      <c r="Y251" s="34"/>
    </row>
    <row r="252" spans="1:25" ht="23.25" hidden="1" x14ac:dyDescent="0.25">
      <c r="A252" s="202"/>
      <c r="B252" s="203"/>
      <c r="C252" s="204" t="s">
        <v>373</v>
      </c>
      <c r="D252" s="204" t="s">
        <v>162</v>
      </c>
      <c r="E252" s="205" t="s">
        <v>163</v>
      </c>
      <c r="F252" s="206">
        <v>0</v>
      </c>
      <c r="G252" s="130">
        <v>250</v>
      </c>
      <c r="H252" s="86">
        <f t="shared" si="71"/>
        <v>250</v>
      </c>
      <c r="I252" s="87">
        <v>0</v>
      </c>
      <c r="J252" s="87">
        <f t="shared" si="69"/>
        <v>250</v>
      </c>
      <c r="K252" s="87">
        <v>0</v>
      </c>
      <c r="L252" s="87">
        <f t="shared" si="68"/>
        <v>250</v>
      </c>
      <c r="M252" s="87">
        <v>0</v>
      </c>
      <c r="N252" s="87">
        <f t="shared" si="67"/>
        <v>250</v>
      </c>
      <c r="O252" s="88">
        <v>0</v>
      </c>
      <c r="P252" s="88">
        <f t="shared" si="66"/>
        <v>250</v>
      </c>
      <c r="Q252" s="88">
        <v>0</v>
      </c>
      <c r="R252" s="88">
        <f t="shared" si="65"/>
        <v>250</v>
      </c>
      <c r="S252" s="89">
        <v>0</v>
      </c>
      <c r="T252" s="89">
        <f t="shared" si="63"/>
        <v>250</v>
      </c>
      <c r="U252" s="89">
        <v>0</v>
      </c>
      <c r="V252" s="89">
        <f t="shared" si="64"/>
        <v>250</v>
      </c>
      <c r="W252" s="89">
        <v>0</v>
      </c>
      <c r="X252" s="89">
        <f t="shared" si="61"/>
        <v>250</v>
      </c>
      <c r="Y252" s="34"/>
    </row>
    <row r="253" spans="1:25" ht="23.25" hidden="1" x14ac:dyDescent="0.25">
      <c r="A253" s="197" t="s">
        <v>370</v>
      </c>
      <c r="B253" s="198" t="s">
        <v>407</v>
      </c>
      <c r="C253" s="199" t="s">
        <v>15</v>
      </c>
      <c r="D253" s="199" t="s">
        <v>15</v>
      </c>
      <c r="E253" s="200" t="s">
        <v>408</v>
      </c>
      <c r="F253" s="201">
        <v>0</v>
      </c>
      <c r="G253" s="123">
        <f t="shared" si="70"/>
        <v>150</v>
      </c>
      <c r="H253" s="113">
        <f t="shared" si="71"/>
        <v>150</v>
      </c>
      <c r="I253" s="114">
        <v>0</v>
      </c>
      <c r="J253" s="114">
        <f t="shared" si="69"/>
        <v>150</v>
      </c>
      <c r="K253" s="114">
        <v>0</v>
      </c>
      <c r="L253" s="114">
        <f t="shared" si="68"/>
        <v>150</v>
      </c>
      <c r="M253" s="114">
        <v>0</v>
      </c>
      <c r="N253" s="114">
        <f t="shared" si="67"/>
        <v>150</v>
      </c>
      <c r="O253" s="115">
        <f>+O254</f>
        <v>-150</v>
      </c>
      <c r="P253" s="115">
        <f t="shared" si="66"/>
        <v>0</v>
      </c>
      <c r="Q253" s="115">
        <v>0</v>
      </c>
      <c r="R253" s="115">
        <f t="shared" si="65"/>
        <v>0</v>
      </c>
      <c r="S253" s="98">
        <v>0</v>
      </c>
      <c r="T253" s="98">
        <f t="shared" si="63"/>
        <v>0</v>
      </c>
      <c r="U253" s="98">
        <v>0</v>
      </c>
      <c r="V253" s="98">
        <f t="shared" si="64"/>
        <v>0</v>
      </c>
      <c r="W253" s="98">
        <v>0</v>
      </c>
      <c r="X253" s="98">
        <f t="shared" si="61"/>
        <v>0</v>
      </c>
      <c r="Y253" s="34"/>
    </row>
    <row r="254" spans="1:25" ht="23.25" hidden="1" x14ac:dyDescent="0.25">
      <c r="A254" s="202"/>
      <c r="B254" s="203"/>
      <c r="C254" s="204" t="s">
        <v>373</v>
      </c>
      <c r="D254" s="204" t="s">
        <v>162</v>
      </c>
      <c r="E254" s="205" t="s">
        <v>163</v>
      </c>
      <c r="F254" s="206">
        <v>0</v>
      </c>
      <c r="G254" s="130">
        <v>150</v>
      </c>
      <c r="H254" s="86">
        <f t="shared" si="71"/>
        <v>150</v>
      </c>
      <c r="I254" s="87">
        <v>0</v>
      </c>
      <c r="J254" s="87">
        <f t="shared" si="69"/>
        <v>150</v>
      </c>
      <c r="K254" s="87">
        <v>0</v>
      </c>
      <c r="L254" s="87">
        <f t="shared" si="68"/>
        <v>150</v>
      </c>
      <c r="M254" s="87">
        <v>0</v>
      </c>
      <c r="N254" s="87">
        <f t="shared" si="67"/>
        <v>150</v>
      </c>
      <c r="O254" s="88">
        <v>-150</v>
      </c>
      <c r="P254" s="88">
        <f t="shared" si="66"/>
        <v>0</v>
      </c>
      <c r="Q254" s="88">
        <v>0</v>
      </c>
      <c r="R254" s="88">
        <f t="shared" si="65"/>
        <v>0</v>
      </c>
      <c r="S254" s="89">
        <v>0</v>
      </c>
      <c r="T254" s="89">
        <f t="shared" si="63"/>
        <v>0</v>
      </c>
      <c r="U254" s="89">
        <v>0</v>
      </c>
      <c r="V254" s="89">
        <f t="shared" si="64"/>
        <v>0</v>
      </c>
      <c r="W254" s="89">
        <v>0</v>
      </c>
      <c r="X254" s="89">
        <f t="shared" si="61"/>
        <v>0</v>
      </c>
      <c r="Y254" s="34"/>
    </row>
    <row r="255" spans="1:25" ht="23.25" hidden="1" x14ac:dyDescent="0.25">
      <c r="A255" s="197" t="s">
        <v>370</v>
      </c>
      <c r="B255" s="198" t="s">
        <v>409</v>
      </c>
      <c r="C255" s="199" t="s">
        <v>15</v>
      </c>
      <c r="D255" s="199" t="s">
        <v>15</v>
      </c>
      <c r="E255" s="200" t="s">
        <v>410</v>
      </c>
      <c r="F255" s="201">
        <v>0</v>
      </c>
      <c r="G255" s="123">
        <f t="shared" si="70"/>
        <v>100</v>
      </c>
      <c r="H255" s="113">
        <f t="shared" si="71"/>
        <v>100</v>
      </c>
      <c r="I255" s="114">
        <v>0</v>
      </c>
      <c r="J255" s="114">
        <f t="shared" si="69"/>
        <v>100</v>
      </c>
      <c r="K255" s="114">
        <v>0</v>
      </c>
      <c r="L255" s="114">
        <f t="shared" si="68"/>
        <v>100</v>
      </c>
      <c r="M255" s="114">
        <v>0</v>
      </c>
      <c r="N255" s="114">
        <f t="shared" si="67"/>
        <v>100</v>
      </c>
      <c r="O255" s="115">
        <v>0</v>
      </c>
      <c r="P255" s="115">
        <f t="shared" si="66"/>
        <v>100</v>
      </c>
      <c r="Q255" s="115">
        <v>0</v>
      </c>
      <c r="R255" s="115">
        <f t="shared" si="65"/>
        <v>100</v>
      </c>
      <c r="S255" s="98">
        <v>0</v>
      </c>
      <c r="T255" s="98">
        <f t="shared" si="63"/>
        <v>100</v>
      </c>
      <c r="U255" s="98">
        <v>0</v>
      </c>
      <c r="V255" s="98">
        <f t="shared" si="64"/>
        <v>100</v>
      </c>
      <c r="W255" s="98">
        <v>0</v>
      </c>
      <c r="X255" s="98">
        <f t="shared" si="61"/>
        <v>100</v>
      </c>
      <c r="Y255" s="34"/>
    </row>
    <row r="256" spans="1:25" ht="23.25" hidden="1" x14ac:dyDescent="0.25">
      <c r="A256" s="202"/>
      <c r="B256" s="203"/>
      <c r="C256" s="204" t="s">
        <v>373</v>
      </c>
      <c r="D256" s="204" t="s">
        <v>162</v>
      </c>
      <c r="E256" s="205" t="s">
        <v>163</v>
      </c>
      <c r="F256" s="206">
        <v>0</v>
      </c>
      <c r="G256" s="130">
        <v>100</v>
      </c>
      <c r="H256" s="86">
        <f t="shared" si="71"/>
        <v>100</v>
      </c>
      <c r="I256" s="87">
        <v>0</v>
      </c>
      <c r="J256" s="87">
        <f t="shared" si="69"/>
        <v>100</v>
      </c>
      <c r="K256" s="87">
        <v>0</v>
      </c>
      <c r="L256" s="87">
        <f t="shared" si="68"/>
        <v>100</v>
      </c>
      <c r="M256" s="87">
        <v>0</v>
      </c>
      <c r="N256" s="87">
        <f t="shared" si="67"/>
        <v>100</v>
      </c>
      <c r="O256" s="88">
        <v>0</v>
      </c>
      <c r="P256" s="88">
        <f t="shared" si="66"/>
        <v>100</v>
      </c>
      <c r="Q256" s="88">
        <v>0</v>
      </c>
      <c r="R256" s="88">
        <f t="shared" si="65"/>
        <v>100</v>
      </c>
      <c r="S256" s="89">
        <v>0</v>
      </c>
      <c r="T256" s="89">
        <f t="shared" si="63"/>
        <v>100</v>
      </c>
      <c r="U256" s="89">
        <v>0</v>
      </c>
      <c r="V256" s="89">
        <f t="shared" si="64"/>
        <v>100</v>
      </c>
      <c r="W256" s="89">
        <v>0</v>
      </c>
      <c r="X256" s="89">
        <f t="shared" si="61"/>
        <v>100</v>
      </c>
      <c r="Y256" s="34"/>
    </row>
    <row r="257" spans="1:25" ht="23.25" hidden="1" x14ac:dyDescent="0.25">
      <c r="A257" s="197" t="s">
        <v>370</v>
      </c>
      <c r="B257" s="198" t="s">
        <v>411</v>
      </c>
      <c r="C257" s="199" t="s">
        <v>15</v>
      </c>
      <c r="D257" s="199" t="s">
        <v>15</v>
      </c>
      <c r="E257" s="200" t="s">
        <v>412</v>
      </c>
      <c r="F257" s="201">
        <v>0</v>
      </c>
      <c r="G257" s="123">
        <f t="shared" si="70"/>
        <v>150</v>
      </c>
      <c r="H257" s="113">
        <f t="shared" si="71"/>
        <v>150</v>
      </c>
      <c r="I257" s="114">
        <v>0</v>
      </c>
      <c r="J257" s="114">
        <f t="shared" si="69"/>
        <v>150</v>
      </c>
      <c r="K257" s="114">
        <v>0</v>
      </c>
      <c r="L257" s="114">
        <f t="shared" si="68"/>
        <v>150</v>
      </c>
      <c r="M257" s="114">
        <v>0</v>
      </c>
      <c r="N257" s="114">
        <f t="shared" si="67"/>
        <v>150</v>
      </c>
      <c r="O257" s="115">
        <v>0</v>
      </c>
      <c r="P257" s="115">
        <f t="shared" si="66"/>
        <v>150</v>
      </c>
      <c r="Q257" s="115">
        <v>0</v>
      </c>
      <c r="R257" s="115">
        <f t="shared" si="65"/>
        <v>150</v>
      </c>
      <c r="S257" s="98">
        <v>0</v>
      </c>
      <c r="T257" s="98">
        <f t="shared" ref="T257:T320" si="72">+R257+S257</f>
        <v>150</v>
      </c>
      <c r="U257" s="98">
        <v>0</v>
      </c>
      <c r="V257" s="98">
        <f t="shared" ref="V257:V320" si="73">+T257+U257</f>
        <v>150</v>
      </c>
      <c r="W257" s="98">
        <v>0</v>
      </c>
      <c r="X257" s="98">
        <f t="shared" si="61"/>
        <v>150</v>
      </c>
      <c r="Y257" s="34"/>
    </row>
    <row r="258" spans="1:25" ht="23.25" hidden="1" x14ac:dyDescent="0.25">
      <c r="A258" s="202"/>
      <c r="B258" s="203"/>
      <c r="C258" s="204" t="s">
        <v>373</v>
      </c>
      <c r="D258" s="204" t="s">
        <v>162</v>
      </c>
      <c r="E258" s="205" t="s">
        <v>163</v>
      </c>
      <c r="F258" s="206">
        <v>0</v>
      </c>
      <c r="G258" s="130">
        <v>150</v>
      </c>
      <c r="H258" s="86">
        <f t="shared" si="71"/>
        <v>150</v>
      </c>
      <c r="I258" s="87">
        <v>0</v>
      </c>
      <c r="J258" s="87">
        <f t="shared" si="69"/>
        <v>150</v>
      </c>
      <c r="K258" s="87">
        <v>0</v>
      </c>
      <c r="L258" s="87">
        <f t="shared" si="68"/>
        <v>150</v>
      </c>
      <c r="M258" s="87">
        <v>0</v>
      </c>
      <c r="N258" s="87">
        <f t="shared" si="67"/>
        <v>150</v>
      </c>
      <c r="O258" s="88">
        <v>0</v>
      </c>
      <c r="P258" s="88">
        <f t="shared" si="66"/>
        <v>150</v>
      </c>
      <c r="Q258" s="88">
        <v>0</v>
      </c>
      <c r="R258" s="88">
        <f t="shared" si="65"/>
        <v>150</v>
      </c>
      <c r="S258" s="89">
        <v>0</v>
      </c>
      <c r="T258" s="89">
        <f t="shared" si="72"/>
        <v>150</v>
      </c>
      <c r="U258" s="89">
        <v>0</v>
      </c>
      <c r="V258" s="89">
        <f t="shared" si="73"/>
        <v>150</v>
      </c>
      <c r="W258" s="89">
        <v>0</v>
      </c>
      <c r="X258" s="89">
        <f t="shared" si="61"/>
        <v>150</v>
      </c>
      <c r="Y258" s="34"/>
    </row>
    <row r="259" spans="1:25" ht="23.25" hidden="1" x14ac:dyDescent="0.25">
      <c r="A259" s="197" t="s">
        <v>370</v>
      </c>
      <c r="B259" s="198" t="s">
        <v>413</v>
      </c>
      <c r="C259" s="199" t="s">
        <v>15</v>
      </c>
      <c r="D259" s="199" t="s">
        <v>15</v>
      </c>
      <c r="E259" s="200" t="s">
        <v>414</v>
      </c>
      <c r="F259" s="201">
        <v>0</v>
      </c>
      <c r="G259" s="123">
        <f t="shared" si="70"/>
        <v>100</v>
      </c>
      <c r="H259" s="113">
        <f t="shared" si="71"/>
        <v>100</v>
      </c>
      <c r="I259" s="114">
        <v>0</v>
      </c>
      <c r="J259" s="114">
        <f t="shared" si="69"/>
        <v>100</v>
      </c>
      <c r="K259" s="114">
        <v>0</v>
      </c>
      <c r="L259" s="114">
        <f t="shared" si="68"/>
        <v>100</v>
      </c>
      <c r="M259" s="114">
        <v>0</v>
      </c>
      <c r="N259" s="114">
        <f t="shared" si="67"/>
        <v>100</v>
      </c>
      <c r="O259" s="115">
        <v>0</v>
      </c>
      <c r="P259" s="115">
        <f t="shared" si="66"/>
        <v>100</v>
      </c>
      <c r="Q259" s="115">
        <v>0</v>
      </c>
      <c r="R259" s="115">
        <f t="shared" ref="R259:R322" si="74">+P259+Q259</f>
        <v>100</v>
      </c>
      <c r="S259" s="98">
        <v>0</v>
      </c>
      <c r="T259" s="98">
        <f t="shared" si="72"/>
        <v>100</v>
      </c>
      <c r="U259" s="98">
        <v>0</v>
      </c>
      <c r="V259" s="98">
        <f t="shared" si="73"/>
        <v>100</v>
      </c>
      <c r="W259" s="98">
        <v>0</v>
      </c>
      <c r="X259" s="98">
        <f t="shared" si="61"/>
        <v>100</v>
      </c>
      <c r="Y259" s="34"/>
    </row>
    <row r="260" spans="1:25" ht="23.25" hidden="1" x14ac:dyDescent="0.25">
      <c r="A260" s="202"/>
      <c r="B260" s="203"/>
      <c r="C260" s="204" t="s">
        <v>373</v>
      </c>
      <c r="D260" s="204" t="s">
        <v>162</v>
      </c>
      <c r="E260" s="205" t="s">
        <v>163</v>
      </c>
      <c r="F260" s="206">
        <v>0</v>
      </c>
      <c r="G260" s="130">
        <v>100</v>
      </c>
      <c r="H260" s="86">
        <f t="shared" si="71"/>
        <v>100</v>
      </c>
      <c r="I260" s="87">
        <v>0</v>
      </c>
      <c r="J260" s="87">
        <f t="shared" si="69"/>
        <v>100</v>
      </c>
      <c r="K260" s="87">
        <v>0</v>
      </c>
      <c r="L260" s="87">
        <f t="shared" si="68"/>
        <v>100</v>
      </c>
      <c r="M260" s="87">
        <v>0</v>
      </c>
      <c r="N260" s="87">
        <f t="shared" si="67"/>
        <v>100</v>
      </c>
      <c r="O260" s="88">
        <v>0</v>
      </c>
      <c r="P260" s="88">
        <f t="shared" si="66"/>
        <v>100</v>
      </c>
      <c r="Q260" s="88">
        <v>0</v>
      </c>
      <c r="R260" s="88">
        <f t="shared" si="74"/>
        <v>100</v>
      </c>
      <c r="S260" s="89">
        <v>0</v>
      </c>
      <c r="T260" s="89">
        <f t="shared" si="72"/>
        <v>100</v>
      </c>
      <c r="U260" s="89">
        <v>0</v>
      </c>
      <c r="V260" s="89">
        <f t="shared" si="73"/>
        <v>100</v>
      </c>
      <c r="W260" s="89">
        <v>0</v>
      </c>
      <c r="X260" s="89">
        <f t="shared" si="61"/>
        <v>100</v>
      </c>
      <c r="Y260" s="34"/>
    </row>
    <row r="261" spans="1:25" ht="23.25" hidden="1" x14ac:dyDescent="0.25">
      <c r="A261" s="197" t="s">
        <v>370</v>
      </c>
      <c r="B261" s="198" t="s">
        <v>415</v>
      </c>
      <c r="C261" s="199" t="s">
        <v>15</v>
      </c>
      <c r="D261" s="199" t="s">
        <v>15</v>
      </c>
      <c r="E261" s="200" t="s">
        <v>416</v>
      </c>
      <c r="F261" s="201">
        <v>0</v>
      </c>
      <c r="G261" s="123">
        <f t="shared" si="70"/>
        <v>100</v>
      </c>
      <c r="H261" s="113">
        <f t="shared" si="71"/>
        <v>100</v>
      </c>
      <c r="I261" s="114">
        <v>0</v>
      </c>
      <c r="J261" s="114">
        <f t="shared" si="69"/>
        <v>100</v>
      </c>
      <c r="K261" s="114">
        <v>0</v>
      </c>
      <c r="L261" s="114">
        <f t="shared" si="68"/>
        <v>100</v>
      </c>
      <c r="M261" s="114">
        <v>0</v>
      </c>
      <c r="N261" s="114">
        <f t="shared" si="67"/>
        <v>100</v>
      </c>
      <c r="O261" s="115">
        <f>+O262</f>
        <v>-100</v>
      </c>
      <c r="P261" s="115">
        <f t="shared" ref="P261:P326" si="75">+N261+O261</f>
        <v>0</v>
      </c>
      <c r="Q261" s="115">
        <v>0</v>
      </c>
      <c r="R261" s="115">
        <f t="shared" si="74"/>
        <v>0</v>
      </c>
      <c r="S261" s="98">
        <v>0</v>
      </c>
      <c r="T261" s="98">
        <f t="shared" si="72"/>
        <v>0</v>
      </c>
      <c r="U261" s="98">
        <v>0</v>
      </c>
      <c r="V261" s="98">
        <f t="shared" si="73"/>
        <v>0</v>
      </c>
      <c r="W261" s="98">
        <v>0</v>
      </c>
      <c r="X261" s="98">
        <f t="shared" si="61"/>
        <v>0</v>
      </c>
      <c r="Y261" s="34"/>
    </row>
    <row r="262" spans="1:25" ht="23.25" hidden="1" x14ac:dyDescent="0.25">
      <c r="A262" s="202"/>
      <c r="B262" s="203"/>
      <c r="C262" s="204" t="s">
        <v>373</v>
      </c>
      <c r="D262" s="204" t="s">
        <v>162</v>
      </c>
      <c r="E262" s="205" t="s">
        <v>163</v>
      </c>
      <c r="F262" s="206">
        <v>0</v>
      </c>
      <c r="G262" s="130">
        <v>100</v>
      </c>
      <c r="H262" s="86">
        <f t="shared" si="71"/>
        <v>100</v>
      </c>
      <c r="I262" s="87">
        <v>0</v>
      </c>
      <c r="J262" s="87">
        <f t="shared" si="69"/>
        <v>100</v>
      </c>
      <c r="K262" s="87">
        <v>0</v>
      </c>
      <c r="L262" s="87">
        <f t="shared" si="68"/>
        <v>100</v>
      </c>
      <c r="M262" s="87">
        <v>0</v>
      </c>
      <c r="N262" s="87">
        <f t="shared" si="67"/>
        <v>100</v>
      </c>
      <c r="O262" s="88">
        <v>-100</v>
      </c>
      <c r="P262" s="88">
        <f t="shared" si="75"/>
        <v>0</v>
      </c>
      <c r="Q262" s="88">
        <v>0</v>
      </c>
      <c r="R262" s="88">
        <f t="shared" si="74"/>
        <v>0</v>
      </c>
      <c r="S262" s="89">
        <v>0</v>
      </c>
      <c r="T262" s="89">
        <f t="shared" si="72"/>
        <v>0</v>
      </c>
      <c r="U262" s="89">
        <v>0</v>
      </c>
      <c r="V262" s="89">
        <f t="shared" si="73"/>
        <v>0</v>
      </c>
      <c r="W262" s="89">
        <v>0</v>
      </c>
      <c r="X262" s="89">
        <f t="shared" si="61"/>
        <v>0</v>
      </c>
      <c r="Y262" s="34"/>
    </row>
    <row r="263" spans="1:25" ht="23.25" hidden="1" x14ac:dyDescent="0.25">
      <c r="A263" s="197" t="s">
        <v>370</v>
      </c>
      <c r="B263" s="198" t="s">
        <v>417</v>
      </c>
      <c r="C263" s="199" t="s">
        <v>15</v>
      </c>
      <c r="D263" s="199" t="s">
        <v>15</v>
      </c>
      <c r="E263" s="200" t="s">
        <v>418</v>
      </c>
      <c r="F263" s="201">
        <v>0</v>
      </c>
      <c r="G263" s="123">
        <f t="shared" si="70"/>
        <v>100</v>
      </c>
      <c r="H263" s="113">
        <f t="shared" si="71"/>
        <v>100</v>
      </c>
      <c r="I263" s="114">
        <v>0</v>
      </c>
      <c r="J263" s="114">
        <f t="shared" si="69"/>
        <v>100</v>
      </c>
      <c r="K263" s="114">
        <v>0</v>
      </c>
      <c r="L263" s="114">
        <f t="shared" si="68"/>
        <v>100</v>
      </c>
      <c r="M263" s="114">
        <v>0</v>
      </c>
      <c r="N263" s="114">
        <f t="shared" si="67"/>
        <v>100</v>
      </c>
      <c r="O263" s="115">
        <f>+O264</f>
        <v>-100</v>
      </c>
      <c r="P263" s="115">
        <f t="shared" si="75"/>
        <v>0</v>
      </c>
      <c r="Q263" s="115">
        <v>0</v>
      </c>
      <c r="R263" s="115">
        <f t="shared" si="74"/>
        <v>0</v>
      </c>
      <c r="S263" s="98">
        <v>0</v>
      </c>
      <c r="T263" s="98">
        <f t="shared" si="72"/>
        <v>0</v>
      </c>
      <c r="U263" s="98">
        <v>0</v>
      </c>
      <c r="V263" s="98">
        <f t="shared" si="73"/>
        <v>0</v>
      </c>
      <c r="W263" s="98">
        <v>0</v>
      </c>
      <c r="X263" s="98">
        <f t="shared" si="61"/>
        <v>0</v>
      </c>
      <c r="Y263" s="34"/>
    </row>
    <row r="264" spans="1:25" ht="23.25" hidden="1" x14ac:dyDescent="0.25">
      <c r="A264" s="202"/>
      <c r="B264" s="203"/>
      <c r="C264" s="204" t="s">
        <v>373</v>
      </c>
      <c r="D264" s="204" t="s">
        <v>162</v>
      </c>
      <c r="E264" s="205" t="s">
        <v>163</v>
      </c>
      <c r="F264" s="206">
        <v>0</v>
      </c>
      <c r="G264" s="130">
        <v>100</v>
      </c>
      <c r="H264" s="86">
        <f t="shared" si="71"/>
        <v>100</v>
      </c>
      <c r="I264" s="87">
        <v>0</v>
      </c>
      <c r="J264" s="87">
        <f t="shared" si="69"/>
        <v>100</v>
      </c>
      <c r="K264" s="87">
        <v>0</v>
      </c>
      <c r="L264" s="87">
        <f t="shared" si="68"/>
        <v>100</v>
      </c>
      <c r="M264" s="87">
        <v>0</v>
      </c>
      <c r="N264" s="87">
        <f t="shared" si="67"/>
        <v>100</v>
      </c>
      <c r="O264" s="88">
        <v>-100</v>
      </c>
      <c r="P264" s="88">
        <f t="shared" si="75"/>
        <v>0</v>
      </c>
      <c r="Q264" s="88">
        <v>0</v>
      </c>
      <c r="R264" s="88">
        <f t="shared" si="74"/>
        <v>0</v>
      </c>
      <c r="S264" s="89">
        <v>0</v>
      </c>
      <c r="T264" s="89">
        <f t="shared" si="72"/>
        <v>0</v>
      </c>
      <c r="U264" s="89">
        <v>0</v>
      </c>
      <c r="V264" s="89">
        <f t="shared" si="73"/>
        <v>0</v>
      </c>
      <c r="W264" s="89">
        <v>0</v>
      </c>
      <c r="X264" s="89">
        <f t="shared" si="61"/>
        <v>0</v>
      </c>
      <c r="Y264" s="34"/>
    </row>
    <row r="265" spans="1:25" ht="23.25" hidden="1" x14ac:dyDescent="0.25">
      <c r="A265" s="197" t="s">
        <v>370</v>
      </c>
      <c r="B265" s="198" t="s">
        <v>419</v>
      </c>
      <c r="C265" s="199" t="s">
        <v>15</v>
      </c>
      <c r="D265" s="199" t="s">
        <v>15</v>
      </c>
      <c r="E265" s="200" t="s">
        <v>420</v>
      </c>
      <c r="F265" s="201">
        <v>0</v>
      </c>
      <c r="G265" s="123">
        <f t="shared" si="70"/>
        <v>100</v>
      </c>
      <c r="H265" s="113">
        <f t="shared" si="71"/>
        <v>100</v>
      </c>
      <c r="I265" s="114">
        <v>0</v>
      </c>
      <c r="J265" s="114">
        <f t="shared" si="69"/>
        <v>100</v>
      </c>
      <c r="K265" s="114">
        <v>0</v>
      </c>
      <c r="L265" s="114">
        <f t="shared" si="68"/>
        <v>100</v>
      </c>
      <c r="M265" s="114">
        <v>0</v>
      </c>
      <c r="N265" s="114">
        <f t="shared" si="67"/>
        <v>100</v>
      </c>
      <c r="O265" s="115">
        <v>0</v>
      </c>
      <c r="P265" s="115">
        <f t="shared" si="75"/>
        <v>100</v>
      </c>
      <c r="Q265" s="115">
        <v>0</v>
      </c>
      <c r="R265" s="115">
        <f t="shared" si="74"/>
        <v>100</v>
      </c>
      <c r="S265" s="98">
        <v>0</v>
      </c>
      <c r="T265" s="98">
        <f t="shared" si="72"/>
        <v>100</v>
      </c>
      <c r="U265" s="98">
        <v>0</v>
      </c>
      <c r="V265" s="98">
        <f t="shared" si="73"/>
        <v>100</v>
      </c>
      <c r="W265" s="98">
        <v>0</v>
      </c>
      <c r="X265" s="98">
        <f t="shared" si="61"/>
        <v>100</v>
      </c>
      <c r="Y265" s="34"/>
    </row>
    <row r="266" spans="1:25" ht="23.25" hidden="1" x14ac:dyDescent="0.25">
      <c r="A266" s="202"/>
      <c r="B266" s="203"/>
      <c r="C266" s="204" t="s">
        <v>373</v>
      </c>
      <c r="D266" s="204" t="s">
        <v>162</v>
      </c>
      <c r="E266" s="205" t="s">
        <v>163</v>
      </c>
      <c r="F266" s="206">
        <v>0</v>
      </c>
      <c r="G266" s="130">
        <v>100</v>
      </c>
      <c r="H266" s="86">
        <f t="shared" si="71"/>
        <v>100</v>
      </c>
      <c r="I266" s="87">
        <v>0</v>
      </c>
      <c r="J266" s="87">
        <f t="shared" si="69"/>
        <v>100</v>
      </c>
      <c r="K266" s="87">
        <v>0</v>
      </c>
      <c r="L266" s="87">
        <f t="shared" si="68"/>
        <v>100</v>
      </c>
      <c r="M266" s="87">
        <v>0</v>
      </c>
      <c r="N266" s="87">
        <f t="shared" si="67"/>
        <v>100</v>
      </c>
      <c r="O266" s="88">
        <v>0</v>
      </c>
      <c r="P266" s="88">
        <f t="shared" si="75"/>
        <v>100</v>
      </c>
      <c r="Q266" s="88">
        <v>0</v>
      </c>
      <c r="R266" s="88">
        <f t="shared" si="74"/>
        <v>100</v>
      </c>
      <c r="S266" s="89">
        <v>0</v>
      </c>
      <c r="T266" s="89">
        <f t="shared" si="72"/>
        <v>100</v>
      </c>
      <c r="U266" s="89">
        <v>0</v>
      </c>
      <c r="V266" s="89">
        <f t="shared" si="73"/>
        <v>100</v>
      </c>
      <c r="W266" s="89">
        <v>0</v>
      </c>
      <c r="X266" s="89">
        <f t="shared" si="61"/>
        <v>100</v>
      </c>
      <c r="Y266" s="34"/>
    </row>
    <row r="267" spans="1:25" ht="23.25" hidden="1" x14ac:dyDescent="0.25">
      <c r="A267" s="197" t="s">
        <v>370</v>
      </c>
      <c r="B267" s="198" t="s">
        <v>421</v>
      </c>
      <c r="C267" s="199" t="s">
        <v>15</v>
      </c>
      <c r="D267" s="199" t="s">
        <v>15</v>
      </c>
      <c r="E267" s="200" t="s">
        <v>422</v>
      </c>
      <c r="F267" s="201">
        <v>0</v>
      </c>
      <c r="G267" s="123">
        <f t="shared" si="70"/>
        <v>200</v>
      </c>
      <c r="H267" s="113">
        <f t="shared" si="71"/>
        <v>200</v>
      </c>
      <c r="I267" s="114">
        <v>0</v>
      </c>
      <c r="J267" s="114">
        <f t="shared" si="69"/>
        <v>200</v>
      </c>
      <c r="K267" s="114">
        <v>0</v>
      </c>
      <c r="L267" s="114">
        <f t="shared" si="68"/>
        <v>200</v>
      </c>
      <c r="M267" s="114">
        <v>0</v>
      </c>
      <c r="N267" s="114">
        <f t="shared" si="67"/>
        <v>200</v>
      </c>
      <c r="O267" s="115">
        <v>0</v>
      </c>
      <c r="P267" s="115">
        <f t="shared" si="75"/>
        <v>200</v>
      </c>
      <c r="Q267" s="115">
        <v>0</v>
      </c>
      <c r="R267" s="115">
        <f t="shared" si="74"/>
        <v>200</v>
      </c>
      <c r="S267" s="98">
        <v>0</v>
      </c>
      <c r="T267" s="98">
        <f t="shared" si="72"/>
        <v>200</v>
      </c>
      <c r="U267" s="98">
        <v>0</v>
      </c>
      <c r="V267" s="98">
        <f t="shared" si="73"/>
        <v>200</v>
      </c>
      <c r="W267" s="98">
        <v>0</v>
      </c>
      <c r="X267" s="98">
        <f t="shared" si="61"/>
        <v>200</v>
      </c>
      <c r="Y267" s="34"/>
    </row>
    <row r="268" spans="1:25" ht="23.25" hidden="1" x14ac:dyDescent="0.25">
      <c r="A268" s="202"/>
      <c r="B268" s="203"/>
      <c r="C268" s="204" t="s">
        <v>373</v>
      </c>
      <c r="D268" s="204" t="s">
        <v>162</v>
      </c>
      <c r="E268" s="205" t="s">
        <v>163</v>
      </c>
      <c r="F268" s="206">
        <v>0</v>
      </c>
      <c r="G268" s="130">
        <v>200</v>
      </c>
      <c r="H268" s="86">
        <f t="shared" si="71"/>
        <v>200</v>
      </c>
      <c r="I268" s="87">
        <v>0</v>
      </c>
      <c r="J268" s="87">
        <f t="shared" si="69"/>
        <v>200</v>
      </c>
      <c r="K268" s="87">
        <v>0</v>
      </c>
      <c r="L268" s="87">
        <f t="shared" si="68"/>
        <v>200</v>
      </c>
      <c r="M268" s="87">
        <v>0</v>
      </c>
      <c r="N268" s="87">
        <f t="shared" si="67"/>
        <v>200</v>
      </c>
      <c r="O268" s="88">
        <v>0</v>
      </c>
      <c r="P268" s="88">
        <f t="shared" si="75"/>
        <v>200</v>
      </c>
      <c r="Q268" s="88">
        <v>0</v>
      </c>
      <c r="R268" s="88">
        <f t="shared" si="74"/>
        <v>200</v>
      </c>
      <c r="S268" s="89">
        <v>0</v>
      </c>
      <c r="T268" s="89">
        <f t="shared" si="72"/>
        <v>200</v>
      </c>
      <c r="U268" s="89">
        <v>0</v>
      </c>
      <c r="V268" s="89">
        <f t="shared" si="73"/>
        <v>200</v>
      </c>
      <c r="W268" s="89">
        <v>0</v>
      </c>
      <c r="X268" s="89">
        <f t="shared" si="61"/>
        <v>200</v>
      </c>
      <c r="Y268" s="34"/>
    </row>
    <row r="269" spans="1:25" ht="23.25" hidden="1" x14ac:dyDescent="0.25">
      <c r="A269" s="197" t="s">
        <v>370</v>
      </c>
      <c r="B269" s="198" t="s">
        <v>423</v>
      </c>
      <c r="C269" s="199" t="s">
        <v>15</v>
      </c>
      <c r="D269" s="199" t="s">
        <v>15</v>
      </c>
      <c r="E269" s="200" t="s">
        <v>424</v>
      </c>
      <c r="F269" s="201">
        <v>0</v>
      </c>
      <c r="G269" s="123">
        <f t="shared" si="70"/>
        <v>100</v>
      </c>
      <c r="H269" s="113">
        <f t="shared" si="71"/>
        <v>100</v>
      </c>
      <c r="I269" s="114">
        <v>0</v>
      </c>
      <c r="J269" s="114">
        <f t="shared" si="69"/>
        <v>100</v>
      </c>
      <c r="K269" s="114">
        <v>0</v>
      </c>
      <c r="L269" s="114">
        <f t="shared" si="68"/>
        <v>100</v>
      </c>
      <c r="M269" s="114">
        <v>0</v>
      </c>
      <c r="N269" s="114">
        <f t="shared" si="67"/>
        <v>100</v>
      </c>
      <c r="O269" s="115">
        <v>0</v>
      </c>
      <c r="P269" s="115">
        <f t="shared" si="75"/>
        <v>100</v>
      </c>
      <c r="Q269" s="115">
        <v>0</v>
      </c>
      <c r="R269" s="115">
        <f t="shared" si="74"/>
        <v>100</v>
      </c>
      <c r="S269" s="98">
        <v>0</v>
      </c>
      <c r="T269" s="98">
        <f t="shared" si="72"/>
        <v>100</v>
      </c>
      <c r="U269" s="98">
        <v>0</v>
      </c>
      <c r="V269" s="98">
        <f t="shared" si="73"/>
        <v>100</v>
      </c>
      <c r="W269" s="98">
        <v>0</v>
      </c>
      <c r="X269" s="98">
        <f t="shared" si="61"/>
        <v>100</v>
      </c>
      <c r="Y269" s="34"/>
    </row>
    <row r="270" spans="1:25" ht="23.25" hidden="1" x14ac:dyDescent="0.25">
      <c r="A270" s="202"/>
      <c r="B270" s="203"/>
      <c r="C270" s="204" t="s">
        <v>373</v>
      </c>
      <c r="D270" s="204" t="s">
        <v>162</v>
      </c>
      <c r="E270" s="205" t="s">
        <v>163</v>
      </c>
      <c r="F270" s="206">
        <v>0</v>
      </c>
      <c r="G270" s="130">
        <v>100</v>
      </c>
      <c r="H270" s="86">
        <f t="shared" si="71"/>
        <v>100</v>
      </c>
      <c r="I270" s="87">
        <v>0</v>
      </c>
      <c r="J270" s="87">
        <f t="shared" si="69"/>
        <v>100</v>
      </c>
      <c r="K270" s="87">
        <v>0</v>
      </c>
      <c r="L270" s="87">
        <f t="shared" si="68"/>
        <v>100</v>
      </c>
      <c r="M270" s="87">
        <v>0</v>
      </c>
      <c r="N270" s="87">
        <f t="shared" si="67"/>
        <v>100</v>
      </c>
      <c r="O270" s="88">
        <v>0</v>
      </c>
      <c r="P270" s="88">
        <f t="shared" si="75"/>
        <v>100</v>
      </c>
      <c r="Q270" s="88">
        <v>0</v>
      </c>
      <c r="R270" s="88">
        <f t="shared" si="74"/>
        <v>100</v>
      </c>
      <c r="S270" s="89">
        <v>0</v>
      </c>
      <c r="T270" s="89">
        <f t="shared" si="72"/>
        <v>100</v>
      </c>
      <c r="U270" s="89">
        <v>0</v>
      </c>
      <c r="V270" s="89">
        <f t="shared" si="73"/>
        <v>100</v>
      </c>
      <c r="W270" s="89">
        <v>0</v>
      </c>
      <c r="X270" s="89">
        <f t="shared" si="61"/>
        <v>100</v>
      </c>
      <c r="Y270" s="34"/>
    </row>
    <row r="271" spans="1:25" ht="23.25" hidden="1" x14ac:dyDescent="0.25">
      <c r="A271" s="197" t="s">
        <v>370</v>
      </c>
      <c r="B271" s="198" t="s">
        <v>425</v>
      </c>
      <c r="C271" s="199" t="s">
        <v>15</v>
      </c>
      <c r="D271" s="199" t="s">
        <v>15</v>
      </c>
      <c r="E271" s="200" t="s">
        <v>426</v>
      </c>
      <c r="F271" s="201">
        <v>0</v>
      </c>
      <c r="G271" s="123">
        <f t="shared" si="70"/>
        <v>100</v>
      </c>
      <c r="H271" s="113">
        <f t="shared" si="71"/>
        <v>100</v>
      </c>
      <c r="I271" s="114">
        <v>0</v>
      </c>
      <c r="J271" s="114">
        <f t="shared" si="69"/>
        <v>100</v>
      </c>
      <c r="K271" s="114">
        <v>0</v>
      </c>
      <c r="L271" s="114">
        <f t="shared" si="68"/>
        <v>100</v>
      </c>
      <c r="M271" s="114">
        <v>0</v>
      </c>
      <c r="N271" s="114">
        <f t="shared" si="67"/>
        <v>100</v>
      </c>
      <c r="O271" s="115">
        <v>0</v>
      </c>
      <c r="P271" s="115">
        <f t="shared" si="75"/>
        <v>100</v>
      </c>
      <c r="Q271" s="115">
        <v>0</v>
      </c>
      <c r="R271" s="115">
        <f t="shared" si="74"/>
        <v>100</v>
      </c>
      <c r="S271" s="98">
        <v>0</v>
      </c>
      <c r="T271" s="98">
        <f t="shared" si="72"/>
        <v>100</v>
      </c>
      <c r="U271" s="98">
        <v>0</v>
      </c>
      <c r="V271" s="98">
        <f t="shared" si="73"/>
        <v>100</v>
      </c>
      <c r="W271" s="98">
        <v>0</v>
      </c>
      <c r="X271" s="98">
        <f t="shared" si="61"/>
        <v>100</v>
      </c>
      <c r="Y271" s="34"/>
    </row>
    <row r="272" spans="1:25" ht="23.25" hidden="1" x14ac:dyDescent="0.25">
      <c r="A272" s="202"/>
      <c r="B272" s="203"/>
      <c r="C272" s="204" t="s">
        <v>373</v>
      </c>
      <c r="D272" s="204" t="s">
        <v>427</v>
      </c>
      <c r="E272" s="205" t="s">
        <v>428</v>
      </c>
      <c r="F272" s="206">
        <v>0</v>
      </c>
      <c r="G272" s="130">
        <v>100</v>
      </c>
      <c r="H272" s="86">
        <f t="shared" si="71"/>
        <v>100</v>
      </c>
      <c r="I272" s="87">
        <v>0</v>
      </c>
      <c r="J272" s="87">
        <f t="shared" si="69"/>
        <v>100</v>
      </c>
      <c r="K272" s="87">
        <v>0</v>
      </c>
      <c r="L272" s="87">
        <f t="shared" si="68"/>
        <v>100</v>
      </c>
      <c r="M272" s="87">
        <v>0</v>
      </c>
      <c r="N272" s="87">
        <f t="shared" si="67"/>
        <v>100</v>
      </c>
      <c r="O272" s="88">
        <v>0</v>
      </c>
      <c r="P272" s="88">
        <f t="shared" si="75"/>
        <v>100</v>
      </c>
      <c r="Q272" s="88">
        <v>0</v>
      </c>
      <c r="R272" s="88">
        <f t="shared" si="74"/>
        <v>100</v>
      </c>
      <c r="S272" s="89">
        <v>0</v>
      </c>
      <c r="T272" s="89">
        <f t="shared" si="72"/>
        <v>100</v>
      </c>
      <c r="U272" s="89">
        <v>0</v>
      </c>
      <c r="V272" s="89">
        <f t="shared" si="73"/>
        <v>100</v>
      </c>
      <c r="W272" s="89">
        <v>0</v>
      </c>
      <c r="X272" s="89">
        <f t="shared" si="61"/>
        <v>100</v>
      </c>
      <c r="Y272" s="34"/>
    </row>
    <row r="273" spans="1:25" ht="23.25" hidden="1" x14ac:dyDescent="0.25">
      <c r="A273" s="197" t="s">
        <v>370</v>
      </c>
      <c r="B273" s="198" t="s">
        <v>429</v>
      </c>
      <c r="C273" s="199" t="s">
        <v>15</v>
      </c>
      <c r="D273" s="199" t="s">
        <v>15</v>
      </c>
      <c r="E273" s="200" t="s">
        <v>430</v>
      </c>
      <c r="F273" s="201">
        <v>0</v>
      </c>
      <c r="G273" s="123">
        <f t="shared" si="70"/>
        <v>150</v>
      </c>
      <c r="H273" s="113">
        <f t="shared" si="71"/>
        <v>150</v>
      </c>
      <c r="I273" s="114">
        <v>0</v>
      </c>
      <c r="J273" s="114">
        <f t="shared" si="69"/>
        <v>150</v>
      </c>
      <c r="K273" s="114">
        <v>0</v>
      </c>
      <c r="L273" s="114">
        <f t="shared" si="68"/>
        <v>150</v>
      </c>
      <c r="M273" s="114">
        <v>0</v>
      </c>
      <c r="N273" s="114">
        <f t="shared" si="67"/>
        <v>150</v>
      </c>
      <c r="O273" s="115">
        <v>0</v>
      </c>
      <c r="P273" s="115">
        <f t="shared" si="75"/>
        <v>150</v>
      </c>
      <c r="Q273" s="115">
        <v>0</v>
      </c>
      <c r="R273" s="115">
        <f t="shared" si="74"/>
        <v>150</v>
      </c>
      <c r="S273" s="98">
        <v>0</v>
      </c>
      <c r="T273" s="98">
        <f t="shared" si="72"/>
        <v>150</v>
      </c>
      <c r="U273" s="98">
        <v>0</v>
      </c>
      <c r="V273" s="98">
        <f t="shared" si="73"/>
        <v>150</v>
      </c>
      <c r="W273" s="98">
        <v>0</v>
      </c>
      <c r="X273" s="98">
        <f t="shared" si="61"/>
        <v>150</v>
      </c>
      <c r="Y273" s="34"/>
    </row>
    <row r="274" spans="1:25" ht="23.25" hidden="1" x14ac:dyDescent="0.25">
      <c r="A274" s="202"/>
      <c r="B274" s="203"/>
      <c r="C274" s="204" t="s">
        <v>373</v>
      </c>
      <c r="D274" s="204" t="s">
        <v>427</v>
      </c>
      <c r="E274" s="205" t="s">
        <v>428</v>
      </c>
      <c r="F274" s="206">
        <v>0</v>
      </c>
      <c r="G274" s="130">
        <v>150</v>
      </c>
      <c r="H274" s="86">
        <f t="shared" si="71"/>
        <v>150</v>
      </c>
      <c r="I274" s="87">
        <v>0</v>
      </c>
      <c r="J274" s="87">
        <f t="shared" si="69"/>
        <v>150</v>
      </c>
      <c r="K274" s="87">
        <v>0</v>
      </c>
      <c r="L274" s="87">
        <f t="shared" si="68"/>
        <v>150</v>
      </c>
      <c r="M274" s="87">
        <v>0</v>
      </c>
      <c r="N274" s="87">
        <f t="shared" si="67"/>
        <v>150</v>
      </c>
      <c r="O274" s="88">
        <v>0</v>
      </c>
      <c r="P274" s="88">
        <f t="shared" si="75"/>
        <v>150</v>
      </c>
      <c r="Q274" s="88">
        <v>0</v>
      </c>
      <c r="R274" s="88">
        <f t="shared" si="74"/>
        <v>150</v>
      </c>
      <c r="S274" s="89">
        <v>0</v>
      </c>
      <c r="T274" s="89">
        <f t="shared" si="72"/>
        <v>150</v>
      </c>
      <c r="U274" s="89">
        <v>0</v>
      </c>
      <c r="V274" s="89">
        <f t="shared" si="73"/>
        <v>150</v>
      </c>
      <c r="W274" s="89">
        <v>0</v>
      </c>
      <c r="X274" s="89">
        <f t="shared" si="61"/>
        <v>150</v>
      </c>
      <c r="Y274" s="34"/>
    </row>
    <row r="275" spans="1:25" ht="23.25" hidden="1" x14ac:dyDescent="0.25">
      <c r="A275" s="197" t="s">
        <v>370</v>
      </c>
      <c r="B275" s="198" t="s">
        <v>431</v>
      </c>
      <c r="C275" s="199" t="s">
        <v>15</v>
      </c>
      <c r="D275" s="199" t="s">
        <v>15</v>
      </c>
      <c r="E275" s="200" t="s">
        <v>432</v>
      </c>
      <c r="F275" s="201">
        <v>0</v>
      </c>
      <c r="G275" s="123">
        <f t="shared" si="70"/>
        <v>100</v>
      </c>
      <c r="H275" s="113">
        <f t="shared" si="71"/>
        <v>100</v>
      </c>
      <c r="I275" s="114">
        <v>0</v>
      </c>
      <c r="J275" s="114">
        <f t="shared" si="69"/>
        <v>100</v>
      </c>
      <c r="K275" s="114">
        <v>0</v>
      </c>
      <c r="L275" s="114">
        <f t="shared" si="68"/>
        <v>100</v>
      </c>
      <c r="M275" s="114">
        <v>0</v>
      </c>
      <c r="N275" s="114">
        <f t="shared" si="67"/>
        <v>100</v>
      </c>
      <c r="O275" s="115">
        <v>0</v>
      </c>
      <c r="P275" s="115">
        <f t="shared" si="75"/>
        <v>100</v>
      </c>
      <c r="Q275" s="115">
        <v>0</v>
      </c>
      <c r="R275" s="115">
        <f t="shared" si="74"/>
        <v>100</v>
      </c>
      <c r="S275" s="98">
        <v>0</v>
      </c>
      <c r="T275" s="98">
        <f t="shared" si="72"/>
        <v>100</v>
      </c>
      <c r="U275" s="98">
        <v>0</v>
      </c>
      <c r="V275" s="98">
        <f t="shared" si="73"/>
        <v>100</v>
      </c>
      <c r="W275" s="98">
        <v>0</v>
      </c>
      <c r="X275" s="98">
        <f t="shared" si="61"/>
        <v>100</v>
      </c>
      <c r="Y275" s="34"/>
    </row>
    <row r="276" spans="1:25" ht="23.25" hidden="1" x14ac:dyDescent="0.25">
      <c r="A276" s="202"/>
      <c r="B276" s="203"/>
      <c r="C276" s="204" t="s">
        <v>373</v>
      </c>
      <c r="D276" s="204" t="s">
        <v>162</v>
      </c>
      <c r="E276" s="205" t="s">
        <v>163</v>
      </c>
      <c r="F276" s="206">
        <v>0</v>
      </c>
      <c r="G276" s="130">
        <v>100</v>
      </c>
      <c r="H276" s="86">
        <f t="shared" si="71"/>
        <v>100</v>
      </c>
      <c r="I276" s="87">
        <v>0</v>
      </c>
      <c r="J276" s="87">
        <f t="shared" si="69"/>
        <v>100</v>
      </c>
      <c r="K276" s="87">
        <v>0</v>
      </c>
      <c r="L276" s="87">
        <f t="shared" si="68"/>
        <v>100</v>
      </c>
      <c r="M276" s="87">
        <v>0</v>
      </c>
      <c r="N276" s="87">
        <f t="shared" si="67"/>
        <v>100</v>
      </c>
      <c r="O276" s="88">
        <v>0</v>
      </c>
      <c r="P276" s="88">
        <f t="shared" si="75"/>
        <v>100</v>
      </c>
      <c r="Q276" s="88">
        <v>0</v>
      </c>
      <c r="R276" s="88">
        <f t="shared" si="74"/>
        <v>100</v>
      </c>
      <c r="S276" s="89">
        <v>0</v>
      </c>
      <c r="T276" s="89">
        <f t="shared" si="72"/>
        <v>100</v>
      </c>
      <c r="U276" s="89">
        <v>0</v>
      </c>
      <c r="V276" s="89">
        <f t="shared" si="73"/>
        <v>100</v>
      </c>
      <c r="W276" s="89">
        <v>0</v>
      </c>
      <c r="X276" s="89">
        <f t="shared" si="61"/>
        <v>100</v>
      </c>
      <c r="Y276" s="34"/>
    </row>
    <row r="277" spans="1:25" ht="23.25" hidden="1" x14ac:dyDescent="0.25">
      <c r="A277" s="197" t="s">
        <v>370</v>
      </c>
      <c r="B277" s="198" t="s">
        <v>433</v>
      </c>
      <c r="C277" s="199" t="s">
        <v>15</v>
      </c>
      <c r="D277" s="199" t="s">
        <v>15</v>
      </c>
      <c r="E277" s="200" t="s">
        <v>434</v>
      </c>
      <c r="F277" s="201">
        <v>0</v>
      </c>
      <c r="G277" s="123">
        <f t="shared" si="70"/>
        <v>200</v>
      </c>
      <c r="H277" s="113">
        <f t="shared" si="71"/>
        <v>200</v>
      </c>
      <c r="I277" s="114">
        <v>0</v>
      </c>
      <c r="J277" s="114">
        <f t="shared" si="69"/>
        <v>200</v>
      </c>
      <c r="K277" s="114">
        <v>0</v>
      </c>
      <c r="L277" s="114">
        <f t="shared" si="68"/>
        <v>200</v>
      </c>
      <c r="M277" s="114">
        <v>0</v>
      </c>
      <c r="N277" s="114">
        <f t="shared" ref="N277:N342" si="76">+L277+M277</f>
        <v>200</v>
      </c>
      <c r="O277" s="115">
        <v>0</v>
      </c>
      <c r="P277" s="115">
        <f t="shared" si="75"/>
        <v>200</v>
      </c>
      <c r="Q277" s="115">
        <v>0</v>
      </c>
      <c r="R277" s="115">
        <f t="shared" si="74"/>
        <v>200</v>
      </c>
      <c r="S277" s="98">
        <v>0</v>
      </c>
      <c r="T277" s="98">
        <f t="shared" si="72"/>
        <v>200</v>
      </c>
      <c r="U277" s="98">
        <v>0</v>
      </c>
      <c r="V277" s="98">
        <f t="shared" si="73"/>
        <v>200</v>
      </c>
      <c r="W277" s="98">
        <v>0</v>
      </c>
      <c r="X277" s="98">
        <f t="shared" si="61"/>
        <v>200</v>
      </c>
      <c r="Y277" s="34"/>
    </row>
    <row r="278" spans="1:25" ht="23.25" hidden="1" x14ac:dyDescent="0.25">
      <c r="A278" s="202"/>
      <c r="B278" s="203"/>
      <c r="C278" s="204" t="s">
        <v>373</v>
      </c>
      <c r="D278" s="204" t="s">
        <v>396</v>
      </c>
      <c r="E278" s="205" t="s">
        <v>302</v>
      </c>
      <c r="F278" s="206">
        <v>0</v>
      </c>
      <c r="G278" s="130">
        <v>200</v>
      </c>
      <c r="H278" s="86">
        <f t="shared" si="71"/>
        <v>200</v>
      </c>
      <c r="I278" s="87">
        <v>0</v>
      </c>
      <c r="J278" s="87">
        <f t="shared" si="69"/>
        <v>200</v>
      </c>
      <c r="K278" s="87">
        <v>0</v>
      </c>
      <c r="L278" s="87">
        <f t="shared" si="68"/>
        <v>200</v>
      </c>
      <c r="M278" s="87">
        <v>0</v>
      </c>
      <c r="N278" s="87">
        <f t="shared" si="76"/>
        <v>200</v>
      </c>
      <c r="O278" s="88">
        <v>0</v>
      </c>
      <c r="P278" s="88">
        <f t="shared" si="75"/>
        <v>200</v>
      </c>
      <c r="Q278" s="88">
        <v>0</v>
      </c>
      <c r="R278" s="88">
        <f t="shared" si="74"/>
        <v>200</v>
      </c>
      <c r="S278" s="89">
        <v>0</v>
      </c>
      <c r="T278" s="89">
        <f t="shared" si="72"/>
        <v>200</v>
      </c>
      <c r="U278" s="89">
        <v>0</v>
      </c>
      <c r="V278" s="89">
        <f t="shared" si="73"/>
        <v>200</v>
      </c>
      <c r="W278" s="89">
        <v>0</v>
      </c>
      <c r="X278" s="89">
        <f t="shared" si="61"/>
        <v>200</v>
      </c>
      <c r="Y278" s="34"/>
    </row>
    <row r="279" spans="1:25" ht="23.25" hidden="1" x14ac:dyDescent="0.25">
      <c r="A279" s="197" t="s">
        <v>370</v>
      </c>
      <c r="B279" s="198" t="s">
        <v>435</v>
      </c>
      <c r="C279" s="199" t="s">
        <v>15</v>
      </c>
      <c r="D279" s="199" t="s">
        <v>15</v>
      </c>
      <c r="E279" s="200" t="s">
        <v>436</v>
      </c>
      <c r="F279" s="201">
        <v>0</v>
      </c>
      <c r="G279" s="123">
        <f t="shared" si="70"/>
        <v>100</v>
      </c>
      <c r="H279" s="113">
        <f t="shared" si="71"/>
        <v>100</v>
      </c>
      <c r="I279" s="114">
        <v>0</v>
      </c>
      <c r="J279" s="114">
        <f t="shared" si="69"/>
        <v>100</v>
      </c>
      <c r="K279" s="114">
        <v>0</v>
      </c>
      <c r="L279" s="114">
        <f t="shared" ref="L279:L346" si="77">+J279+K279</f>
        <v>100</v>
      </c>
      <c r="M279" s="114">
        <v>0</v>
      </c>
      <c r="N279" s="114">
        <f t="shared" si="76"/>
        <v>100</v>
      </c>
      <c r="O279" s="115">
        <v>0</v>
      </c>
      <c r="P279" s="115">
        <f t="shared" si="75"/>
        <v>100</v>
      </c>
      <c r="Q279" s="115">
        <v>0</v>
      </c>
      <c r="R279" s="115">
        <f t="shared" si="74"/>
        <v>100</v>
      </c>
      <c r="S279" s="98">
        <v>0</v>
      </c>
      <c r="T279" s="98">
        <f t="shared" si="72"/>
        <v>100</v>
      </c>
      <c r="U279" s="98">
        <v>0</v>
      </c>
      <c r="V279" s="98">
        <f t="shared" si="73"/>
        <v>100</v>
      </c>
      <c r="W279" s="98">
        <v>0</v>
      </c>
      <c r="X279" s="98">
        <f t="shared" si="61"/>
        <v>100</v>
      </c>
      <c r="Y279" s="34"/>
    </row>
    <row r="280" spans="1:25" ht="23.25" hidden="1" x14ac:dyDescent="0.25">
      <c r="A280" s="202"/>
      <c r="B280" s="203"/>
      <c r="C280" s="204" t="s">
        <v>373</v>
      </c>
      <c r="D280" s="204" t="s">
        <v>162</v>
      </c>
      <c r="E280" s="205" t="s">
        <v>163</v>
      </c>
      <c r="F280" s="206">
        <v>0</v>
      </c>
      <c r="G280" s="130">
        <v>100</v>
      </c>
      <c r="H280" s="86">
        <f t="shared" si="71"/>
        <v>100</v>
      </c>
      <c r="I280" s="87">
        <v>0</v>
      </c>
      <c r="J280" s="87">
        <f t="shared" si="69"/>
        <v>100</v>
      </c>
      <c r="K280" s="87">
        <v>0</v>
      </c>
      <c r="L280" s="87">
        <f t="shared" si="77"/>
        <v>100</v>
      </c>
      <c r="M280" s="87">
        <v>0</v>
      </c>
      <c r="N280" s="87">
        <f t="shared" si="76"/>
        <v>100</v>
      </c>
      <c r="O280" s="88">
        <v>0</v>
      </c>
      <c r="P280" s="88">
        <f t="shared" si="75"/>
        <v>100</v>
      </c>
      <c r="Q280" s="88">
        <v>0</v>
      </c>
      <c r="R280" s="88">
        <f t="shared" si="74"/>
        <v>100</v>
      </c>
      <c r="S280" s="89">
        <v>0</v>
      </c>
      <c r="T280" s="89">
        <f t="shared" si="72"/>
        <v>100</v>
      </c>
      <c r="U280" s="89">
        <v>0</v>
      </c>
      <c r="V280" s="89">
        <f t="shared" si="73"/>
        <v>100</v>
      </c>
      <c r="W280" s="89">
        <v>0</v>
      </c>
      <c r="X280" s="89">
        <f t="shared" si="61"/>
        <v>100</v>
      </c>
      <c r="Y280" s="34"/>
    </row>
    <row r="281" spans="1:25" ht="23.25" hidden="1" x14ac:dyDescent="0.25">
      <c r="A281" s="197" t="s">
        <v>370</v>
      </c>
      <c r="B281" s="198" t="s">
        <v>437</v>
      </c>
      <c r="C281" s="199" t="s">
        <v>15</v>
      </c>
      <c r="D281" s="199" t="s">
        <v>15</v>
      </c>
      <c r="E281" s="200" t="s">
        <v>438</v>
      </c>
      <c r="F281" s="201">
        <v>0</v>
      </c>
      <c r="G281" s="123">
        <f t="shared" si="70"/>
        <v>100</v>
      </c>
      <c r="H281" s="113">
        <f t="shared" si="71"/>
        <v>100</v>
      </c>
      <c r="I281" s="114">
        <v>0</v>
      </c>
      <c r="J281" s="114">
        <f t="shared" si="69"/>
        <v>100</v>
      </c>
      <c r="K281" s="114">
        <v>0</v>
      </c>
      <c r="L281" s="114">
        <f t="shared" si="77"/>
        <v>100</v>
      </c>
      <c r="M281" s="114">
        <v>0</v>
      </c>
      <c r="N281" s="114">
        <f t="shared" si="76"/>
        <v>100</v>
      </c>
      <c r="O281" s="115">
        <v>0</v>
      </c>
      <c r="P281" s="115">
        <f t="shared" si="75"/>
        <v>100</v>
      </c>
      <c r="Q281" s="115">
        <v>0</v>
      </c>
      <c r="R281" s="115">
        <f t="shared" si="74"/>
        <v>100</v>
      </c>
      <c r="S281" s="98">
        <v>0</v>
      </c>
      <c r="T281" s="98">
        <f t="shared" si="72"/>
        <v>100</v>
      </c>
      <c r="U281" s="98">
        <v>0</v>
      </c>
      <c r="V281" s="98">
        <f t="shared" si="73"/>
        <v>100</v>
      </c>
      <c r="W281" s="98">
        <v>0</v>
      </c>
      <c r="X281" s="98">
        <f t="shared" si="61"/>
        <v>100</v>
      </c>
      <c r="Y281" s="34"/>
    </row>
    <row r="282" spans="1:25" ht="23.25" hidden="1" x14ac:dyDescent="0.25">
      <c r="A282" s="202"/>
      <c r="B282" s="203"/>
      <c r="C282" s="204" t="s">
        <v>373</v>
      </c>
      <c r="D282" s="204" t="s">
        <v>162</v>
      </c>
      <c r="E282" s="205" t="s">
        <v>163</v>
      </c>
      <c r="F282" s="206">
        <v>0</v>
      </c>
      <c r="G282" s="130">
        <v>100</v>
      </c>
      <c r="H282" s="86">
        <f t="shared" si="71"/>
        <v>100</v>
      </c>
      <c r="I282" s="87">
        <v>0</v>
      </c>
      <c r="J282" s="87">
        <f t="shared" ref="J282:J366" si="78">+H282+I282</f>
        <v>100</v>
      </c>
      <c r="K282" s="87">
        <v>0</v>
      </c>
      <c r="L282" s="87">
        <f t="shared" si="77"/>
        <v>100</v>
      </c>
      <c r="M282" s="87">
        <v>0</v>
      </c>
      <c r="N282" s="87">
        <f t="shared" si="76"/>
        <v>100</v>
      </c>
      <c r="O282" s="88">
        <v>0</v>
      </c>
      <c r="P282" s="88">
        <f t="shared" si="75"/>
        <v>100</v>
      </c>
      <c r="Q282" s="88">
        <v>0</v>
      </c>
      <c r="R282" s="88">
        <f t="shared" si="74"/>
        <v>100</v>
      </c>
      <c r="S282" s="89">
        <v>0</v>
      </c>
      <c r="T282" s="89">
        <f t="shared" si="72"/>
        <v>100</v>
      </c>
      <c r="U282" s="89">
        <v>0</v>
      </c>
      <c r="V282" s="89">
        <f t="shared" si="73"/>
        <v>100</v>
      </c>
      <c r="W282" s="89">
        <v>0</v>
      </c>
      <c r="X282" s="89">
        <f t="shared" si="61"/>
        <v>100</v>
      </c>
      <c r="Y282" s="34"/>
    </row>
    <row r="283" spans="1:25" ht="23.25" hidden="1" x14ac:dyDescent="0.25">
      <c r="A283" s="197" t="s">
        <v>370</v>
      </c>
      <c r="B283" s="198" t="s">
        <v>439</v>
      </c>
      <c r="C283" s="199" t="s">
        <v>15</v>
      </c>
      <c r="D283" s="199" t="s">
        <v>15</v>
      </c>
      <c r="E283" s="200" t="s">
        <v>440</v>
      </c>
      <c r="F283" s="201">
        <v>0</v>
      </c>
      <c r="G283" s="123">
        <f t="shared" ref="G283:G285" si="79">+G284</f>
        <v>450</v>
      </c>
      <c r="H283" s="113">
        <f t="shared" si="71"/>
        <v>450</v>
      </c>
      <c r="I283" s="114">
        <v>0</v>
      </c>
      <c r="J283" s="114">
        <f t="shared" si="78"/>
        <v>450</v>
      </c>
      <c r="K283" s="114">
        <v>0</v>
      </c>
      <c r="L283" s="114">
        <f t="shared" si="77"/>
        <v>450</v>
      </c>
      <c r="M283" s="114">
        <v>0</v>
      </c>
      <c r="N283" s="114">
        <f t="shared" si="76"/>
        <v>450</v>
      </c>
      <c r="O283" s="115">
        <v>0</v>
      </c>
      <c r="P283" s="115">
        <f t="shared" si="75"/>
        <v>450</v>
      </c>
      <c r="Q283" s="115">
        <v>0</v>
      </c>
      <c r="R283" s="115">
        <f t="shared" si="74"/>
        <v>450</v>
      </c>
      <c r="S283" s="98">
        <v>0</v>
      </c>
      <c r="T283" s="98">
        <f t="shared" si="72"/>
        <v>450</v>
      </c>
      <c r="U283" s="98">
        <v>0</v>
      </c>
      <c r="V283" s="98">
        <f t="shared" si="73"/>
        <v>450</v>
      </c>
      <c r="W283" s="98">
        <v>0</v>
      </c>
      <c r="X283" s="98">
        <f t="shared" si="61"/>
        <v>450</v>
      </c>
      <c r="Y283" s="34"/>
    </row>
    <row r="284" spans="1:25" ht="23.25" hidden="1" x14ac:dyDescent="0.25">
      <c r="A284" s="202"/>
      <c r="B284" s="203"/>
      <c r="C284" s="204" t="s">
        <v>373</v>
      </c>
      <c r="D284" s="204" t="s">
        <v>162</v>
      </c>
      <c r="E284" s="205" t="s">
        <v>163</v>
      </c>
      <c r="F284" s="206">
        <v>0</v>
      </c>
      <c r="G284" s="130">
        <v>450</v>
      </c>
      <c r="H284" s="86">
        <f t="shared" ref="H284:H366" si="80">+F284+G284</f>
        <v>450</v>
      </c>
      <c r="I284" s="87">
        <v>0</v>
      </c>
      <c r="J284" s="87">
        <f t="shared" si="78"/>
        <v>450</v>
      </c>
      <c r="K284" s="87">
        <v>0</v>
      </c>
      <c r="L284" s="87">
        <f t="shared" si="77"/>
        <v>450</v>
      </c>
      <c r="M284" s="87">
        <v>0</v>
      </c>
      <c r="N284" s="87">
        <f t="shared" si="76"/>
        <v>450</v>
      </c>
      <c r="O284" s="88">
        <v>0</v>
      </c>
      <c r="P284" s="88">
        <f t="shared" si="75"/>
        <v>450</v>
      </c>
      <c r="Q284" s="88">
        <v>0</v>
      </c>
      <c r="R284" s="88">
        <f t="shared" si="74"/>
        <v>450</v>
      </c>
      <c r="S284" s="89">
        <v>0</v>
      </c>
      <c r="T284" s="89">
        <f t="shared" si="72"/>
        <v>450</v>
      </c>
      <c r="U284" s="89">
        <v>0</v>
      </c>
      <c r="V284" s="89">
        <f t="shared" si="73"/>
        <v>450</v>
      </c>
      <c r="W284" s="89">
        <v>0</v>
      </c>
      <c r="X284" s="89">
        <f t="shared" si="61"/>
        <v>450</v>
      </c>
      <c r="Y284" s="34"/>
    </row>
    <row r="285" spans="1:25" ht="23.25" hidden="1" x14ac:dyDescent="0.25">
      <c r="A285" s="197" t="s">
        <v>370</v>
      </c>
      <c r="B285" s="198" t="s">
        <v>441</v>
      </c>
      <c r="C285" s="199" t="s">
        <v>15</v>
      </c>
      <c r="D285" s="199" t="s">
        <v>15</v>
      </c>
      <c r="E285" s="200" t="s">
        <v>442</v>
      </c>
      <c r="F285" s="201">
        <v>0</v>
      </c>
      <c r="G285" s="123">
        <f t="shared" si="79"/>
        <v>150</v>
      </c>
      <c r="H285" s="113">
        <f t="shared" si="80"/>
        <v>150</v>
      </c>
      <c r="I285" s="114">
        <v>0</v>
      </c>
      <c r="J285" s="114">
        <f t="shared" si="78"/>
        <v>150</v>
      </c>
      <c r="K285" s="114">
        <v>0</v>
      </c>
      <c r="L285" s="114">
        <f t="shared" si="77"/>
        <v>150</v>
      </c>
      <c r="M285" s="114">
        <v>0</v>
      </c>
      <c r="N285" s="114">
        <f t="shared" si="76"/>
        <v>150</v>
      </c>
      <c r="O285" s="115">
        <v>0</v>
      </c>
      <c r="P285" s="115">
        <f t="shared" si="75"/>
        <v>150</v>
      </c>
      <c r="Q285" s="115">
        <v>0</v>
      </c>
      <c r="R285" s="115">
        <f t="shared" si="74"/>
        <v>150</v>
      </c>
      <c r="S285" s="98">
        <v>0</v>
      </c>
      <c r="T285" s="98">
        <f t="shared" si="72"/>
        <v>150</v>
      </c>
      <c r="U285" s="98">
        <v>0</v>
      </c>
      <c r="V285" s="98">
        <f t="shared" si="73"/>
        <v>150</v>
      </c>
      <c r="W285" s="98">
        <v>0</v>
      </c>
      <c r="X285" s="98">
        <f t="shared" si="61"/>
        <v>150</v>
      </c>
      <c r="Y285" s="34"/>
    </row>
    <row r="286" spans="1:25" ht="24" hidden="1" thickBot="1" x14ac:dyDescent="0.3">
      <c r="A286" s="202"/>
      <c r="B286" s="203"/>
      <c r="C286" s="204" t="s">
        <v>373</v>
      </c>
      <c r="D286" s="204" t="s">
        <v>162</v>
      </c>
      <c r="E286" s="205" t="s">
        <v>163</v>
      </c>
      <c r="F286" s="206">
        <v>0</v>
      </c>
      <c r="G286" s="207">
        <v>150</v>
      </c>
      <c r="H286" s="103">
        <f t="shared" si="80"/>
        <v>150</v>
      </c>
      <c r="I286" s="149">
        <v>0</v>
      </c>
      <c r="J286" s="149">
        <f t="shared" si="78"/>
        <v>150</v>
      </c>
      <c r="K286" s="149">
        <v>0</v>
      </c>
      <c r="L286" s="149">
        <f t="shared" si="77"/>
        <v>150</v>
      </c>
      <c r="M286" s="149">
        <v>0</v>
      </c>
      <c r="N286" s="149">
        <f t="shared" si="76"/>
        <v>150</v>
      </c>
      <c r="O286" s="157">
        <v>0</v>
      </c>
      <c r="P286" s="157">
        <f t="shared" si="75"/>
        <v>150</v>
      </c>
      <c r="Q286" s="157">
        <v>0</v>
      </c>
      <c r="R286" s="157">
        <f t="shared" si="74"/>
        <v>150</v>
      </c>
      <c r="S286" s="158">
        <v>0</v>
      </c>
      <c r="T286" s="158">
        <f t="shared" si="72"/>
        <v>150</v>
      </c>
      <c r="U286" s="158">
        <v>0</v>
      </c>
      <c r="V286" s="158">
        <f t="shared" si="73"/>
        <v>150</v>
      </c>
      <c r="W286" s="158">
        <v>0</v>
      </c>
      <c r="X286" s="158">
        <f t="shared" si="61"/>
        <v>150</v>
      </c>
      <c r="Y286" s="34"/>
    </row>
    <row r="287" spans="1:25" ht="24" thickBot="1" x14ac:dyDescent="0.3">
      <c r="A287" s="185" t="s">
        <v>14</v>
      </c>
      <c r="B287" s="186" t="s">
        <v>15</v>
      </c>
      <c r="C287" s="187" t="s">
        <v>15</v>
      </c>
      <c r="D287" s="187" t="s">
        <v>15</v>
      </c>
      <c r="E287" s="188" t="s">
        <v>443</v>
      </c>
      <c r="F287" s="189">
        <v>2750</v>
      </c>
      <c r="G287" s="208">
        <f>+G288+G290+G292+G294+G296+G298</f>
        <v>0</v>
      </c>
      <c r="H287" s="190">
        <f t="shared" si="80"/>
        <v>2750</v>
      </c>
      <c r="I287" s="191">
        <v>0</v>
      </c>
      <c r="J287" s="191">
        <f t="shared" si="78"/>
        <v>2750</v>
      </c>
      <c r="K287" s="191">
        <v>0</v>
      </c>
      <c r="L287" s="191">
        <f t="shared" si="77"/>
        <v>2750</v>
      </c>
      <c r="M287" s="191">
        <v>0</v>
      </c>
      <c r="N287" s="191">
        <f t="shared" si="76"/>
        <v>2750</v>
      </c>
      <c r="O287" s="192">
        <v>0</v>
      </c>
      <c r="P287" s="192">
        <f t="shared" si="75"/>
        <v>2750</v>
      </c>
      <c r="Q287" s="192">
        <v>0</v>
      </c>
      <c r="R287" s="192">
        <f t="shared" si="74"/>
        <v>2750</v>
      </c>
      <c r="S287" s="193">
        <v>0</v>
      </c>
      <c r="T287" s="193">
        <f t="shared" si="72"/>
        <v>2750</v>
      </c>
      <c r="U287" s="193">
        <v>0</v>
      </c>
      <c r="V287" s="193">
        <f t="shared" si="73"/>
        <v>2750</v>
      </c>
      <c r="W287" s="193">
        <v>0</v>
      </c>
      <c r="X287" s="193">
        <f t="shared" si="61"/>
        <v>2750</v>
      </c>
      <c r="Y287" s="34"/>
    </row>
    <row r="288" spans="1:25" hidden="1" x14ac:dyDescent="0.25">
      <c r="A288" s="90" t="s">
        <v>14</v>
      </c>
      <c r="B288" s="91" t="s">
        <v>444</v>
      </c>
      <c r="C288" s="92" t="s">
        <v>15</v>
      </c>
      <c r="D288" s="93" t="s">
        <v>15</v>
      </c>
      <c r="E288" s="94" t="s">
        <v>443</v>
      </c>
      <c r="F288" s="95">
        <f>+F289</f>
        <v>2750</v>
      </c>
      <c r="G288" s="194">
        <f>+G289</f>
        <v>-2750</v>
      </c>
      <c r="H288" s="95">
        <f t="shared" si="80"/>
        <v>0</v>
      </c>
      <c r="I288" s="96">
        <v>0</v>
      </c>
      <c r="J288" s="96">
        <f t="shared" si="78"/>
        <v>0</v>
      </c>
      <c r="K288" s="96">
        <v>0</v>
      </c>
      <c r="L288" s="96">
        <f t="shared" si="77"/>
        <v>0</v>
      </c>
      <c r="M288" s="96">
        <v>0</v>
      </c>
      <c r="N288" s="96">
        <f t="shared" si="76"/>
        <v>0</v>
      </c>
      <c r="O288" s="97">
        <v>0</v>
      </c>
      <c r="P288" s="97">
        <f t="shared" si="75"/>
        <v>0</v>
      </c>
      <c r="Q288" s="97">
        <v>0</v>
      </c>
      <c r="R288" s="97">
        <f t="shared" si="74"/>
        <v>0</v>
      </c>
      <c r="S288" s="82">
        <v>0</v>
      </c>
      <c r="T288" s="82">
        <f t="shared" si="72"/>
        <v>0</v>
      </c>
      <c r="U288" s="82">
        <v>0</v>
      </c>
      <c r="V288" s="82">
        <f t="shared" si="73"/>
        <v>0</v>
      </c>
      <c r="W288" s="82">
        <v>0</v>
      </c>
      <c r="X288" s="82">
        <f t="shared" si="61"/>
        <v>0</v>
      </c>
      <c r="Y288" s="34"/>
    </row>
    <row r="289" spans="1:25" hidden="1" x14ac:dyDescent="0.25">
      <c r="A289" s="99"/>
      <c r="B289" s="100" t="s">
        <v>166</v>
      </c>
      <c r="C289" s="101">
        <v>3419</v>
      </c>
      <c r="D289" s="24">
        <v>5222</v>
      </c>
      <c r="E289" s="102" t="s">
        <v>163</v>
      </c>
      <c r="F289" s="86">
        <v>2750</v>
      </c>
      <c r="G289" s="130">
        <v>-2750</v>
      </c>
      <c r="H289" s="86">
        <f t="shared" si="80"/>
        <v>0</v>
      </c>
      <c r="I289" s="87">
        <v>0</v>
      </c>
      <c r="J289" s="87">
        <f t="shared" si="78"/>
        <v>0</v>
      </c>
      <c r="K289" s="87">
        <v>0</v>
      </c>
      <c r="L289" s="87">
        <f t="shared" si="77"/>
        <v>0</v>
      </c>
      <c r="M289" s="87">
        <v>0</v>
      </c>
      <c r="N289" s="87">
        <f t="shared" si="76"/>
        <v>0</v>
      </c>
      <c r="O289" s="88">
        <v>0</v>
      </c>
      <c r="P289" s="88">
        <f t="shared" si="75"/>
        <v>0</v>
      </c>
      <c r="Q289" s="88">
        <v>0</v>
      </c>
      <c r="R289" s="88">
        <f t="shared" si="74"/>
        <v>0</v>
      </c>
      <c r="S289" s="89">
        <v>0</v>
      </c>
      <c r="T289" s="89">
        <f t="shared" si="72"/>
        <v>0</v>
      </c>
      <c r="U289" s="89">
        <v>0</v>
      </c>
      <c r="V289" s="89">
        <f t="shared" si="73"/>
        <v>0</v>
      </c>
      <c r="W289" s="89">
        <v>0</v>
      </c>
      <c r="X289" s="89">
        <f t="shared" si="61"/>
        <v>0</v>
      </c>
      <c r="Y289" s="34"/>
    </row>
    <row r="290" spans="1:25" ht="23.25" hidden="1" x14ac:dyDescent="0.25">
      <c r="A290" s="197" t="s">
        <v>370</v>
      </c>
      <c r="B290" s="198" t="s">
        <v>445</v>
      </c>
      <c r="C290" s="199" t="s">
        <v>15</v>
      </c>
      <c r="D290" s="199" t="s">
        <v>15</v>
      </c>
      <c r="E290" s="200" t="s">
        <v>446</v>
      </c>
      <c r="F290" s="201">
        <v>0</v>
      </c>
      <c r="G290" s="123">
        <f>+G291</f>
        <v>200</v>
      </c>
      <c r="H290" s="113">
        <f t="shared" si="80"/>
        <v>200</v>
      </c>
      <c r="I290" s="114">
        <v>0</v>
      </c>
      <c r="J290" s="114">
        <f t="shared" si="78"/>
        <v>200</v>
      </c>
      <c r="K290" s="114">
        <v>0</v>
      </c>
      <c r="L290" s="114">
        <f t="shared" si="77"/>
        <v>200</v>
      </c>
      <c r="M290" s="114">
        <v>0</v>
      </c>
      <c r="N290" s="114">
        <f t="shared" si="76"/>
        <v>200</v>
      </c>
      <c r="O290" s="115">
        <v>0</v>
      </c>
      <c r="P290" s="115">
        <f t="shared" si="75"/>
        <v>200</v>
      </c>
      <c r="Q290" s="115">
        <v>0</v>
      </c>
      <c r="R290" s="115">
        <f t="shared" si="74"/>
        <v>200</v>
      </c>
      <c r="S290" s="98">
        <v>0</v>
      </c>
      <c r="T290" s="98">
        <f t="shared" si="72"/>
        <v>200</v>
      </c>
      <c r="U290" s="98">
        <v>0</v>
      </c>
      <c r="V290" s="98">
        <f t="shared" si="73"/>
        <v>200</v>
      </c>
      <c r="W290" s="98">
        <v>0</v>
      </c>
      <c r="X290" s="98">
        <f t="shared" si="61"/>
        <v>200</v>
      </c>
      <c r="Y290" s="34"/>
    </row>
    <row r="291" spans="1:25" ht="23.25" hidden="1" x14ac:dyDescent="0.25">
      <c r="A291" s="202"/>
      <c r="B291" s="203"/>
      <c r="C291" s="204" t="s">
        <v>373</v>
      </c>
      <c r="D291" s="204" t="s">
        <v>162</v>
      </c>
      <c r="E291" s="205" t="s">
        <v>163</v>
      </c>
      <c r="F291" s="206">
        <v>0</v>
      </c>
      <c r="G291" s="130">
        <v>200</v>
      </c>
      <c r="H291" s="86">
        <f t="shared" si="80"/>
        <v>200</v>
      </c>
      <c r="I291" s="87">
        <v>0</v>
      </c>
      <c r="J291" s="87">
        <f t="shared" si="78"/>
        <v>200</v>
      </c>
      <c r="K291" s="87">
        <v>0</v>
      </c>
      <c r="L291" s="87">
        <f t="shared" si="77"/>
        <v>200</v>
      </c>
      <c r="M291" s="87">
        <v>0</v>
      </c>
      <c r="N291" s="87">
        <f t="shared" si="76"/>
        <v>200</v>
      </c>
      <c r="O291" s="88">
        <v>0</v>
      </c>
      <c r="P291" s="88">
        <f t="shared" si="75"/>
        <v>200</v>
      </c>
      <c r="Q291" s="88">
        <v>0</v>
      </c>
      <c r="R291" s="88">
        <f t="shared" si="74"/>
        <v>200</v>
      </c>
      <c r="S291" s="89">
        <v>0</v>
      </c>
      <c r="T291" s="89">
        <f t="shared" si="72"/>
        <v>200</v>
      </c>
      <c r="U291" s="89">
        <v>0</v>
      </c>
      <c r="V291" s="89">
        <f t="shared" si="73"/>
        <v>200</v>
      </c>
      <c r="W291" s="89">
        <v>0</v>
      </c>
      <c r="X291" s="89">
        <f t="shared" si="61"/>
        <v>200</v>
      </c>
      <c r="Y291" s="34"/>
    </row>
    <row r="292" spans="1:25" ht="23.25" hidden="1" x14ac:dyDescent="0.25">
      <c r="A292" s="197" t="s">
        <v>370</v>
      </c>
      <c r="B292" s="198" t="s">
        <v>447</v>
      </c>
      <c r="C292" s="199" t="s">
        <v>15</v>
      </c>
      <c r="D292" s="199" t="s">
        <v>15</v>
      </c>
      <c r="E292" s="200" t="s">
        <v>448</v>
      </c>
      <c r="F292" s="201">
        <v>0</v>
      </c>
      <c r="G292" s="123">
        <f t="shared" ref="G292" si="81">+G293</f>
        <v>750</v>
      </c>
      <c r="H292" s="113">
        <f t="shared" si="80"/>
        <v>750</v>
      </c>
      <c r="I292" s="114">
        <v>0</v>
      </c>
      <c r="J292" s="114">
        <f t="shared" si="78"/>
        <v>750</v>
      </c>
      <c r="K292" s="114">
        <v>0</v>
      </c>
      <c r="L292" s="114">
        <f t="shared" si="77"/>
        <v>750</v>
      </c>
      <c r="M292" s="114">
        <v>0</v>
      </c>
      <c r="N292" s="114">
        <f t="shared" si="76"/>
        <v>750</v>
      </c>
      <c r="O292" s="115">
        <v>0</v>
      </c>
      <c r="P292" s="115">
        <f t="shared" si="75"/>
        <v>750</v>
      </c>
      <c r="Q292" s="115">
        <v>0</v>
      </c>
      <c r="R292" s="115">
        <f t="shared" si="74"/>
        <v>750</v>
      </c>
      <c r="S292" s="98">
        <v>0</v>
      </c>
      <c r="T292" s="98">
        <f t="shared" si="72"/>
        <v>750</v>
      </c>
      <c r="U292" s="98">
        <v>0</v>
      </c>
      <c r="V292" s="98">
        <f t="shared" si="73"/>
        <v>750</v>
      </c>
      <c r="W292" s="98">
        <v>0</v>
      </c>
      <c r="X292" s="98">
        <f t="shared" si="61"/>
        <v>750</v>
      </c>
      <c r="Y292" s="34"/>
    </row>
    <row r="293" spans="1:25" ht="23.25" hidden="1" x14ac:dyDescent="0.25">
      <c r="A293" s="202"/>
      <c r="B293" s="203"/>
      <c r="C293" s="204" t="s">
        <v>373</v>
      </c>
      <c r="D293" s="204" t="s">
        <v>162</v>
      </c>
      <c r="E293" s="205" t="s">
        <v>163</v>
      </c>
      <c r="F293" s="206">
        <v>0</v>
      </c>
      <c r="G293" s="130">
        <v>750</v>
      </c>
      <c r="H293" s="86">
        <f t="shared" si="80"/>
        <v>750</v>
      </c>
      <c r="I293" s="87">
        <v>0</v>
      </c>
      <c r="J293" s="87">
        <f t="shared" si="78"/>
        <v>750</v>
      </c>
      <c r="K293" s="87">
        <v>0</v>
      </c>
      <c r="L293" s="87">
        <f t="shared" si="77"/>
        <v>750</v>
      </c>
      <c r="M293" s="87">
        <v>0</v>
      </c>
      <c r="N293" s="87">
        <f t="shared" si="76"/>
        <v>750</v>
      </c>
      <c r="O293" s="88">
        <v>0</v>
      </c>
      <c r="P293" s="88">
        <f t="shared" si="75"/>
        <v>750</v>
      </c>
      <c r="Q293" s="88">
        <v>0</v>
      </c>
      <c r="R293" s="88">
        <f t="shared" si="74"/>
        <v>750</v>
      </c>
      <c r="S293" s="89">
        <v>0</v>
      </c>
      <c r="T293" s="89">
        <f t="shared" si="72"/>
        <v>750</v>
      </c>
      <c r="U293" s="89">
        <v>0</v>
      </c>
      <c r="V293" s="89">
        <f t="shared" si="73"/>
        <v>750</v>
      </c>
      <c r="W293" s="89">
        <v>0</v>
      </c>
      <c r="X293" s="89">
        <f t="shared" si="61"/>
        <v>750</v>
      </c>
      <c r="Y293" s="34"/>
    </row>
    <row r="294" spans="1:25" ht="23.25" hidden="1" x14ac:dyDescent="0.25">
      <c r="A294" s="197" t="s">
        <v>370</v>
      </c>
      <c r="B294" s="198" t="s">
        <v>449</v>
      </c>
      <c r="C294" s="199" t="s">
        <v>15</v>
      </c>
      <c r="D294" s="199" t="s">
        <v>15</v>
      </c>
      <c r="E294" s="200" t="s">
        <v>450</v>
      </c>
      <c r="F294" s="201">
        <v>0</v>
      </c>
      <c r="G294" s="123">
        <f t="shared" ref="G294" si="82">+G295</f>
        <v>750</v>
      </c>
      <c r="H294" s="113">
        <f t="shared" si="80"/>
        <v>750</v>
      </c>
      <c r="I294" s="114">
        <v>0</v>
      </c>
      <c r="J294" s="114">
        <f t="shared" si="78"/>
        <v>750</v>
      </c>
      <c r="K294" s="114">
        <v>0</v>
      </c>
      <c r="L294" s="114">
        <f t="shared" si="77"/>
        <v>750</v>
      </c>
      <c r="M294" s="114">
        <v>0</v>
      </c>
      <c r="N294" s="114">
        <f t="shared" si="76"/>
        <v>750</v>
      </c>
      <c r="O294" s="115">
        <v>0</v>
      </c>
      <c r="P294" s="115">
        <f t="shared" si="75"/>
        <v>750</v>
      </c>
      <c r="Q294" s="115">
        <v>0</v>
      </c>
      <c r="R294" s="115">
        <f t="shared" si="74"/>
        <v>750</v>
      </c>
      <c r="S294" s="98">
        <v>0</v>
      </c>
      <c r="T294" s="98">
        <f t="shared" si="72"/>
        <v>750</v>
      </c>
      <c r="U294" s="98">
        <v>0</v>
      </c>
      <c r="V294" s="98">
        <f t="shared" si="73"/>
        <v>750</v>
      </c>
      <c r="W294" s="98">
        <v>0</v>
      </c>
      <c r="X294" s="98">
        <f t="shared" si="61"/>
        <v>750</v>
      </c>
      <c r="Y294" s="34"/>
    </row>
    <row r="295" spans="1:25" ht="23.25" hidden="1" x14ac:dyDescent="0.25">
      <c r="A295" s="202"/>
      <c r="B295" s="203"/>
      <c r="C295" s="204" t="s">
        <v>373</v>
      </c>
      <c r="D295" s="204" t="s">
        <v>396</v>
      </c>
      <c r="E295" s="205" t="s">
        <v>302</v>
      </c>
      <c r="F295" s="206">
        <v>0</v>
      </c>
      <c r="G295" s="130">
        <v>750</v>
      </c>
      <c r="H295" s="86">
        <f t="shared" si="80"/>
        <v>750</v>
      </c>
      <c r="I295" s="87">
        <v>0</v>
      </c>
      <c r="J295" s="87">
        <f t="shared" si="78"/>
        <v>750</v>
      </c>
      <c r="K295" s="87">
        <v>0</v>
      </c>
      <c r="L295" s="87">
        <f t="shared" si="77"/>
        <v>750</v>
      </c>
      <c r="M295" s="87">
        <v>0</v>
      </c>
      <c r="N295" s="87">
        <f t="shared" si="76"/>
        <v>750</v>
      </c>
      <c r="O295" s="88">
        <v>0</v>
      </c>
      <c r="P295" s="88">
        <f t="shared" si="75"/>
        <v>750</v>
      </c>
      <c r="Q295" s="88">
        <v>0</v>
      </c>
      <c r="R295" s="88">
        <f t="shared" si="74"/>
        <v>750</v>
      </c>
      <c r="S295" s="89">
        <v>0</v>
      </c>
      <c r="T295" s="89">
        <f t="shared" si="72"/>
        <v>750</v>
      </c>
      <c r="U295" s="89">
        <v>0</v>
      </c>
      <c r="V295" s="89">
        <f t="shared" si="73"/>
        <v>750</v>
      </c>
      <c r="W295" s="89">
        <v>0</v>
      </c>
      <c r="X295" s="89">
        <f t="shared" si="61"/>
        <v>750</v>
      </c>
      <c r="Y295" s="34"/>
    </row>
    <row r="296" spans="1:25" ht="23.25" hidden="1" x14ac:dyDescent="0.25">
      <c r="A296" s="197" t="s">
        <v>370</v>
      </c>
      <c r="B296" s="198" t="s">
        <v>451</v>
      </c>
      <c r="C296" s="199" t="s">
        <v>15</v>
      </c>
      <c r="D296" s="199" t="s">
        <v>15</v>
      </c>
      <c r="E296" s="200" t="s">
        <v>452</v>
      </c>
      <c r="F296" s="201">
        <v>0</v>
      </c>
      <c r="G296" s="123">
        <f t="shared" ref="G296" si="83">+G297</f>
        <v>300</v>
      </c>
      <c r="H296" s="113">
        <f t="shared" si="80"/>
        <v>300</v>
      </c>
      <c r="I296" s="114">
        <v>0</v>
      </c>
      <c r="J296" s="114">
        <f t="shared" si="78"/>
        <v>300</v>
      </c>
      <c r="K296" s="114">
        <v>0</v>
      </c>
      <c r="L296" s="114">
        <f t="shared" si="77"/>
        <v>300</v>
      </c>
      <c r="M296" s="114">
        <v>0</v>
      </c>
      <c r="N296" s="114">
        <f t="shared" si="76"/>
        <v>300</v>
      </c>
      <c r="O296" s="115">
        <v>0</v>
      </c>
      <c r="P296" s="115">
        <f t="shared" si="75"/>
        <v>300</v>
      </c>
      <c r="Q296" s="115">
        <v>0</v>
      </c>
      <c r="R296" s="115">
        <f t="shared" si="74"/>
        <v>300</v>
      </c>
      <c r="S296" s="98">
        <v>0</v>
      </c>
      <c r="T296" s="98">
        <f t="shared" si="72"/>
        <v>300</v>
      </c>
      <c r="U296" s="98">
        <v>0</v>
      </c>
      <c r="V296" s="98">
        <f t="shared" si="73"/>
        <v>300</v>
      </c>
      <c r="W296" s="98">
        <v>0</v>
      </c>
      <c r="X296" s="98">
        <f t="shared" si="61"/>
        <v>300</v>
      </c>
      <c r="Y296" s="34"/>
    </row>
    <row r="297" spans="1:25" ht="23.25" hidden="1" x14ac:dyDescent="0.25">
      <c r="A297" s="202"/>
      <c r="B297" s="203"/>
      <c r="C297" s="204" t="s">
        <v>373</v>
      </c>
      <c r="D297" s="204" t="s">
        <v>162</v>
      </c>
      <c r="E297" s="205" t="s">
        <v>163</v>
      </c>
      <c r="F297" s="206">
        <v>0</v>
      </c>
      <c r="G297" s="130">
        <v>300</v>
      </c>
      <c r="H297" s="86">
        <f t="shared" si="80"/>
        <v>300</v>
      </c>
      <c r="I297" s="87">
        <v>0</v>
      </c>
      <c r="J297" s="87">
        <f t="shared" si="78"/>
        <v>300</v>
      </c>
      <c r="K297" s="87">
        <v>0</v>
      </c>
      <c r="L297" s="87">
        <f t="shared" si="77"/>
        <v>300</v>
      </c>
      <c r="M297" s="87">
        <v>0</v>
      </c>
      <c r="N297" s="87">
        <f t="shared" si="76"/>
        <v>300</v>
      </c>
      <c r="O297" s="88">
        <v>0</v>
      </c>
      <c r="P297" s="88">
        <f t="shared" si="75"/>
        <v>300</v>
      </c>
      <c r="Q297" s="88">
        <v>0</v>
      </c>
      <c r="R297" s="88">
        <f t="shared" si="74"/>
        <v>300</v>
      </c>
      <c r="S297" s="89">
        <v>0</v>
      </c>
      <c r="T297" s="89">
        <f t="shared" si="72"/>
        <v>300</v>
      </c>
      <c r="U297" s="89">
        <v>0</v>
      </c>
      <c r="V297" s="89">
        <f t="shared" si="73"/>
        <v>300</v>
      </c>
      <c r="W297" s="89">
        <v>0</v>
      </c>
      <c r="X297" s="89">
        <f t="shared" si="61"/>
        <v>300</v>
      </c>
      <c r="Y297" s="34"/>
    </row>
    <row r="298" spans="1:25" ht="23.25" hidden="1" x14ac:dyDescent="0.25">
      <c r="A298" s="197" t="s">
        <v>370</v>
      </c>
      <c r="B298" s="198" t="s">
        <v>453</v>
      </c>
      <c r="C298" s="199" t="s">
        <v>15</v>
      </c>
      <c r="D298" s="199" t="s">
        <v>15</v>
      </c>
      <c r="E298" s="200" t="s">
        <v>454</v>
      </c>
      <c r="F298" s="201">
        <v>0</v>
      </c>
      <c r="G298" s="123">
        <f t="shared" ref="G298" si="84">+G299</f>
        <v>750</v>
      </c>
      <c r="H298" s="113">
        <f t="shared" si="80"/>
        <v>750</v>
      </c>
      <c r="I298" s="114">
        <v>0</v>
      </c>
      <c r="J298" s="114">
        <f t="shared" si="78"/>
        <v>750</v>
      </c>
      <c r="K298" s="114">
        <v>0</v>
      </c>
      <c r="L298" s="114">
        <f t="shared" si="77"/>
        <v>750</v>
      </c>
      <c r="M298" s="114">
        <v>0</v>
      </c>
      <c r="N298" s="114">
        <f t="shared" si="76"/>
        <v>750</v>
      </c>
      <c r="O298" s="115">
        <v>0</v>
      </c>
      <c r="P298" s="115">
        <f t="shared" si="75"/>
        <v>750</v>
      </c>
      <c r="Q298" s="115">
        <v>0</v>
      </c>
      <c r="R298" s="115">
        <f t="shared" si="74"/>
        <v>750</v>
      </c>
      <c r="S298" s="98">
        <v>0</v>
      </c>
      <c r="T298" s="98">
        <f t="shared" si="72"/>
        <v>750</v>
      </c>
      <c r="U298" s="98">
        <v>0</v>
      </c>
      <c r="V298" s="98">
        <f t="shared" si="73"/>
        <v>750</v>
      </c>
      <c r="W298" s="98">
        <v>0</v>
      </c>
      <c r="X298" s="98">
        <f t="shared" si="61"/>
        <v>750</v>
      </c>
      <c r="Y298" s="34"/>
    </row>
    <row r="299" spans="1:25" ht="24" hidden="1" thickBot="1" x14ac:dyDescent="0.3">
      <c r="A299" s="202"/>
      <c r="B299" s="203"/>
      <c r="C299" s="204" t="s">
        <v>373</v>
      </c>
      <c r="D299" s="204" t="s">
        <v>162</v>
      </c>
      <c r="E299" s="205" t="s">
        <v>163</v>
      </c>
      <c r="F299" s="206">
        <v>0</v>
      </c>
      <c r="G299" s="207">
        <v>750</v>
      </c>
      <c r="H299" s="103">
        <f t="shared" si="80"/>
        <v>750</v>
      </c>
      <c r="I299" s="149">
        <v>0</v>
      </c>
      <c r="J299" s="149">
        <f t="shared" si="78"/>
        <v>750</v>
      </c>
      <c r="K299" s="149">
        <v>0</v>
      </c>
      <c r="L299" s="149">
        <f t="shared" si="77"/>
        <v>750</v>
      </c>
      <c r="M299" s="149">
        <v>0</v>
      </c>
      <c r="N299" s="149">
        <f t="shared" si="76"/>
        <v>750</v>
      </c>
      <c r="O299" s="157">
        <v>0</v>
      </c>
      <c r="P299" s="157">
        <f t="shared" si="75"/>
        <v>750</v>
      </c>
      <c r="Q299" s="157">
        <v>0</v>
      </c>
      <c r="R299" s="157">
        <f t="shared" si="74"/>
        <v>750</v>
      </c>
      <c r="S299" s="158">
        <v>0</v>
      </c>
      <c r="T299" s="158">
        <f t="shared" si="72"/>
        <v>750</v>
      </c>
      <c r="U299" s="158">
        <v>0</v>
      </c>
      <c r="V299" s="158">
        <f t="shared" si="73"/>
        <v>750</v>
      </c>
      <c r="W299" s="158">
        <v>0</v>
      </c>
      <c r="X299" s="158">
        <f t="shared" si="61"/>
        <v>750</v>
      </c>
      <c r="Y299" s="34"/>
    </row>
    <row r="300" spans="1:25" ht="24" thickBot="1" x14ac:dyDescent="0.3">
      <c r="A300" s="185" t="s">
        <v>14</v>
      </c>
      <c r="B300" s="186" t="s">
        <v>15</v>
      </c>
      <c r="C300" s="187" t="s">
        <v>15</v>
      </c>
      <c r="D300" s="187" t="s">
        <v>15</v>
      </c>
      <c r="E300" s="188" t="s">
        <v>455</v>
      </c>
      <c r="F300" s="189">
        <v>1750</v>
      </c>
      <c r="G300" s="208">
        <f>+G301+G303+G305+G307+G309+G311+G313+G315+G317</f>
        <v>0</v>
      </c>
      <c r="H300" s="190">
        <f t="shared" si="80"/>
        <v>1750</v>
      </c>
      <c r="I300" s="191">
        <v>0</v>
      </c>
      <c r="J300" s="191">
        <f t="shared" si="78"/>
        <v>1750</v>
      </c>
      <c r="K300" s="191">
        <v>0</v>
      </c>
      <c r="L300" s="191">
        <f t="shared" si="77"/>
        <v>1750</v>
      </c>
      <c r="M300" s="191">
        <f>+M319</f>
        <v>5000</v>
      </c>
      <c r="N300" s="191">
        <f t="shared" si="76"/>
        <v>6750</v>
      </c>
      <c r="O300" s="192">
        <v>0</v>
      </c>
      <c r="P300" s="192">
        <f t="shared" si="75"/>
        <v>6750</v>
      </c>
      <c r="Q300" s="192">
        <v>0</v>
      </c>
      <c r="R300" s="192">
        <f t="shared" si="74"/>
        <v>6750</v>
      </c>
      <c r="S300" s="193">
        <v>0</v>
      </c>
      <c r="T300" s="193">
        <f t="shared" si="72"/>
        <v>6750</v>
      </c>
      <c r="U300" s="193">
        <v>0</v>
      </c>
      <c r="V300" s="193">
        <f t="shared" si="73"/>
        <v>6750</v>
      </c>
      <c r="W300" s="193">
        <v>0</v>
      </c>
      <c r="X300" s="193">
        <f t="shared" si="61"/>
        <v>6750</v>
      </c>
      <c r="Y300" s="34"/>
    </row>
    <row r="301" spans="1:25" hidden="1" x14ac:dyDescent="0.25">
      <c r="A301" s="90" t="s">
        <v>14</v>
      </c>
      <c r="B301" s="91" t="s">
        <v>456</v>
      </c>
      <c r="C301" s="92" t="s">
        <v>15</v>
      </c>
      <c r="D301" s="93" t="s">
        <v>15</v>
      </c>
      <c r="E301" s="94" t="s">
        <v>455</v>
      </c>
      <c r="F301" s="95">
        <f>+F302</f>
        <v>1750</v>
      </c>
      <c r="G301" s="194">
        <f>+G302</f>
        <v>-1750</v>
      </c>
      <c r="H301" s="95">
        <f t="shared" si="80"/>
        <v>0</v>
      </c>
      <c r="I301" s="96">
        <v>0</v>
      </c>
      <c r="J301" s="96">
        <f t="shared" si="78"/>
        <v>0</v>
      </c>
      <c r="K301" s="96">
        <v>0</v>
      </c>
      <c r="L301" s="96">
        <f t="shared" si="77"/>
        <v>0</v>
      </c>
      <c r="M301" s="96">
        <v>0</v>
      </c>
      <c r="N301" s="96">
        <f t="shared" si="76"/>
        <v>0</v>
      </c>
      <c r="O301" s="97">
        <v>0</v>
      </c>
      <c r="P301" s="97">
        <f t="shared" si="75"/>
        <v>0</v>
      </c>
      <c r="Q301" s="97">
        <v>0</v>
      </c>
      <c r="R301" s="97">
        <f t="shared" si="74"/>
        <v>0</v>
      </c>
      <c r="S301" s="82">
        <v>0</v>
      </c>
      <c r="T301" s="82">
        <f t="shared" si="72"/>
        <v>0</v>
      </c>
      <c r="U301" s="82">
        <v>0</v>
      </c>
      <c r="V301" s="82">
        <f t="shared" si="73"/>
        <v>0</v>
      </c>
      <c r="W301" s="82">
        <v>0</v>
      </c>
      <c r="X301" s="82">
        <f t="shared" si="61"/>
        <v>0</v>
      </c>
      <c r="Y301" s="34"/>
    </row>
    <row r="302" spans="1:25" hidden="1" x14ac:dyDescent="0.25">
      <c r="A302" s="99"/>
      <c r="B302" s="100" t="s">
        <v>166</v>
      </c>
      <c r="C302" s="101">
        <v>3419</v>
      </c>
      <c r="D302" s="24">
        <v>5222</v>
      </c>
      <c r="E302" s="102" t="s">
        <v>163</v>
      </c>
      <c r="F302" s="86">
        <v>1750</v>
      </c>
      <c r="G302" s="130">
        <v>-1750</v>
      </c>
      <c r="H302" s="86">
        <f t="shared" si="80"/>
        <v>0</v>
      </c>
      <c r="I302" s="87">
        <v>0</v>
      </c>
      <c r="J302" s="87">
        <f t="shared" si="78"/>
        <v>0</v>
      </c>
      <c r="K302" s="87">
        <v>0</v>
      </c>
      <c r="L302" s="87">
        <f t="shared" si="77"/>
        <v>0</v>
      </c>
      <c r="M302" s="87">
        <v>0</v>
      </c>
      <c r="N302" s="87">
        <f t="shared" si="76"/>
        <v>0</v>
      </c>
      <c r="O302" s="88">
        <v>0</v>
      </c>
      <c r="P302" s="88">
        <f t="shared" si="75"/>
        <v>0</v>
      </c>
      <c r="Q302" s="88">
        <v>0</v>
      </c>
      <c r="R302" s="88">
        <f t="shared" si="74"/>
        <v>0</v>
      </c>
      <c r="S302" s="89">
        <v>0</v>
      </c>
      <c r="T302" s="89">
        <f t="shared" si="72"/>
        <v>0</v>
      </c>
      <c r="U302" s="89">
        <v>0</v>
      </c>
      <c r="V302" s="89">
        <f t="shared" si="73"/>
        <v>0</v>
      </c>
      <c r="W302" s="89">
        <v>0</v>
      </c>
      <c r="X302" s="89">
        <f t="shared" si="61"/>
        <v>0</v>
      </c>
      <c r="Y302" s="34"/>
    </row>
    <row r="303" spans="1:25" ht="34.5" hidden="1" x14ac:dyDescent="0.25">
      <c r="A303" s="209" t="s">
        <v>370</v>
      </c>
      <c r="B303" s="210" t="s">
        <v>457</v>
      </c>
      <c r="C303" s="211" t="s">
        <v>15</v>
      </c>
      <c r="D303" s="211" t="s">
        <v>15</v>
      </c>
      <c r="E303" s="212" t="s">
        <v>458</v>
      </c>
      <c r="F303" s="213">
        <v>0</v>
      </c>
      <c r="G303" s="123">
        <f t="shared" ref="G303:G317" si="85">+G304</f>
        <v>50</v>
      </c>
      <c r="H303" s="113">
        <f t="shared" si="80"/>
        <v>50</v>
      </c>
      <c r="I303" s="114">
        <v>0</v>
      </c>
      <c r="J303" s="114">
        <f t="shared" si="78"/>
        <v>50</v>
      </c>
      <c r="K303" s="114">
        <v>0</v>
      </c>
      <c r="L303" s="114">
        <f t="shared" si="77"/>
        <v>50</v>
      </c>
      <c r="M303" s="114">
        <v>0</v>
      </c>
      <c r="N303" s="114">
        <f t="shared" si="76"/>
        <v>50</v>
      </c>
      <c r="O303" s="115">
        <v>0</v>
      </c>
      <c r="P303" s="115">
        <f t="shared" si="75"/>
        <v>50</v>
      </c>
      <c r="Q303" s="115">
        <v>0</v>
      </c>
      <c r="R303" s="115">
        <f t="shared" si="74"/>
        <v>50</v>
      </c>
      <c r="S303" s="98">
        <v>0</v>
      </c>
      <c r="T303" s="98">
        <f t="shared" si="72"/>
        <v>50</v>
      </c>
      <c r="U303" s="98">
        <v>0</v>
      </c>
      <c r="V303" s="98">
        <f t="shared" si="73"/>
        <v>50</v>
      </c>
      <c r="W303" s="98">
        <v>0</v>
      </c>
      <c r="X303" s="98">
        <f t="shared" si="61"/>
        <v>50</v>
      </c>
      <c r="Y303" s="34"/>
    </row>
    <row r="304" spans="1:25" ht="23.25" hidden="1" x14ac:dyDescent="0.25">
      <c r="A304" s="214"/>
      <c r="B304" s="215"/>
      <c r="C304" s="84" t="s">
        <v>373</v>
      </c>
      <c r="D304" s="84" t="s">
        <v>162</v>
      </c>
      <c r="E304" s="85" t="s">
        <v>163</v>
      </c>
      <c r="F304" s="216">
        <v>0</v>
      </c>
      <c r="G304" s="130">
        <v>50</v>
      </c>
      <c r="H304" s="86">
        <f t="shared" si="80"/>
        <v>50</v>
      </c>
      <c r="I304" s="87">
        <v>0</v>
      </c>
      <c r="J304" s="87">
        <f t="shared" si="78"/>
        <v>50</v>
      </c>
      <c r="K304" s="87">
        <v>0</v>
      </c>
      <c r="L304" s="87">
        <f t="shared" si="77"/>
        <v>50</v>
      </c>
      <c r="M304" s="87">
        <v>0</v>
      </c>
      <c r="N304" s="87">
        <f t="shared" si="76"/>
        <v>50</v>
      </c>
      <c r="O304" s="88">
        <v>0</v>
      </c>
      <c r="P304" s="88">
        <f t="shared" si="75"/>
        <v>50</v>
      </c>
      <c r="Q304" s="88">
        <v>0</v>
      </c>
      <c r="R304" s="88">
        <f t="shared" si="74"/>
        <v>50</v>
      </c>
      <c r="S304" s="89">
        <v>0</v>
      </c>
      <c r="T304" s="89">
        <f t="shared" si="72"/>
        <v>50</v>
      </c>
      <c r="U304" s="89">
        <v>0</v>
      </c>
      <c r="V304" s="89">
        <f t="shared" si="73"/>
        <v>50</v>
      </c>
      <c r="W304" s="89">
        <v>0</v>
      </c>
      <c r="X304" s="89">
        <f t="shared" si="61"/>
        <v>50</v>
      </c>
      <c r="Y304" s="34"/>
    </row>
    <row r="305" spans="1:25" ht="23.25" hidden="1" x14ac:dyDescent="0.25">
      <c r="A305" s="209" t="s">
        <v>370</v>
      </c>
      <c r="B305" s="210" t="s">
        <v>459</v>
      </c>
      <c r="C305" s="211" t="s">
        <v>15</v>
      </c>
      <c r="D305" s="211" t="s">
        <v>15</v>
      </c>
      <c r="E305" s="212" t="s">
        <v>460</v>
      </c>
      <c r="F305" s="213">
        <v>0</v>
      </c>
      <c r="G305" s="123">
        <f t="shared" si="85"/>
        <v>600</v>
      </c>
      <c r="H305" s="113">
        <f t="shared" si="80"/>
        <v>600</v>
      </c>
      <c r="I305" s="114">
        <v>0</v>
      </c>
      <c r="J305" s="114">
        <f t="shared" si="78"/>
        <v>600</v>
      </c>
      <c r="K305" s="114">
        <v>0</v>
      </c>
      <c r="L305" s="114">
        <f t="shared" si="77"/>
        <v>600</v>
      </c>
      <c r="M305" s="114">
        <v>0</v>
      </c>
      <c r="N305" s="114">
        <f t="shared" si="76"/>
        <v>600</v>
      </c>
      <c r="O305" s="115">
        <v>0</v>
      </c>
      <c r="P305" s="115">
        <f t="shared" si="75"/>
        <v>600</v>
      </c>
      <c r="Q305" s="115">
        <v>0</v>
      </c>
      <c r="R305" s="115">
        <f t="shared" si="74"/>
        <v>600</v>
      </c>
      <c r="S305" s="98">
        <v>0</v>
      </c>
      <c r="T305" s="98">
        <f t="shared" si="72"/>
        <v>600</v>
      </c>
      <c r="U305" s="98">
        <v>0</v>
      </c>
      <c r="V305" s="98">
        <f t="shared" si="73"/>
        <v>600</v>
      </c>
      <c r="W305" s="98">
        <v>0</v>
      </c>
      <c r="X305" s="98">
        <f t="shared" si="61"/>
        <v>600</v>
      </c>
      <c r="Y305" s="34"/>
    </row>
    <row r="306" spans="1:25" ht="23.25" hidden="1" x14ac:dyDescent="0.25">
      <c r="A306" s="214"/>
      <c r="B306" s="215"/>
      <c r="C306" s="84" t="s">
        <v>373</v>
      </c>
      <c r="D306" s="84" t="s">
        <v>461</v>
      </c>
      <c r="E306" s="85" t="s">
        <v>309</v>
      </c>
      <c r="F306" s="216">
        <v>0</v>
      </c>
      <c r="G306" s="130">
        <v>600</v>
      </c>
      <c r="H306" s="86">
        <f t="shared" si="80"/>
        <v>600</v>
      </c>
      <c r="I306" s="87">
        <v>0</v>
      </c>
      <c r="J306" s="87">
        <f t="shared" si="78"/>
        <v>600</v>
      </c>
      <c r="K306" s="87">
        <v>0</v>
      </c>
      <c r="L306" s="87">
        <f t="shared" si="77"/>
        <v>600</v>
      </c>
      <c r="M306" s="87">
        <v>0</v>
      </c>
      <c r="N306" s="87">
        <f t="shared" si="76"/>
        <v>600</v>
      </c>
      <c r="O306" s="88">
        <v>0</v>
      </c>
      <c r="P306" s="88">
        <f t="shared" si="75"/>
        <v>600</v>
      </c>
      <c r="Q306" s="88">
        <v>0</v>
      </c>
      <c r="R306" s="88">
        <f t="shared" si="74"/>
        <v>600</v>
      </c>
      <c r="S306" s="89">
        <v>0</v>
      </c>
      <c r="T306" s="89">
        <f t="shared" si="72"/>
        <v>600</v>
      </c>
      <c r="U306" s="89">
        <v>0</v>
      </c>
      <c r="V306" s="89">
        <f t="shared" si="73"/>
        <v>600</v>
      </c>
      <c r="W306" s="89">
        <v>0</v>
      </c>
      <c r="X306" s="89">
        <f t="shared" si="61"/>
        <v>600</v>
      </c>
      <c r="Y306" s="34"/>
    </row>
    <row r="307" spans="1:25" ht="23.25" hidden="1" x14ac:dyDescent="0.25">
      <c r="A307" s="209" t="s">
        <v>370</v>
      </c>
      <c r="B307" s="210" t="s">
        <v>462</v>
      </c>
      <c r="C307" s="211" t="s">
        <v>15</v>
      </c>
      <c r="D307" s="211" t="s">
        <v>15</v>
      </c>
      <c r="E307" s="212" t="s">
        <v>463</v>
      </c>
      <c r="F307" s="213">
        <v>0</v>
      </c>
      <c r="G307" s="123">
        <f t="shared" si="85"/>
        <v>450</v>
      </c>
      <c r="H307" s="113">
        <f t="shared" si="80"/>
        <v>450</v>
      </c>
      <c r="I307" s="114">
        <v>0</v>
      </c>
      <c r="J307" s="114">
        <f t="shared" si="78"/>
        <v>450</v>
      </c>
      <c r="K307" s="114">
        <v>0</v>
      </c>
      <c r="L307" s="114">
        <f t="shared" si="77"/>
        <v>450</v>
      </c>
      <c r="M307" s="114">
        <v>0</v>
      </c>
      <c r="N307" s="114">
        <f t="shared" si="76"/>
        <v>450</v>
      </c>
      <c r="O307" s="115">
        <v>0</v>
      </c>
      <c r="P307" s="115">
        <f t="shared" si="75"/>
        <v>450</v>
      </c>
      <c r="Q307" s="115">
        <v>0</v>
      </c>
      <c r="R307" s="115">
        <f t="shared" si="74"/>
        <v>450</v>
      </c>
      <c r="S307" s="98">
        <v>0</v>
      </c>
      <c r="T307" s="98">
        <f t="shared" si="72"/>
        <v>450</v>
      </c>
      <c r="U307" s="98">
        <v>0</v>
      </c>
      <c r="V307" s="98">
        <f t="shared" si="73"/>
        <v>450</v>
      </c>
      <c r="W307" s="98">
        <v>0</v>
      </c>
      <c r="X307" s="98">
        <f t="shared" si="61"/>
        <v>450</v>
      </c>
      <c r="Y307" s="34"/>
    </row>
    <row r="308" spans="1:25" ht="23.25" hidden="1" x14ac:dyDescent="0.25">
      <c r="A308" s="214"/>
      <c r="B308" s="210" t="s">
        <v>464</v>
      </c>
      <c r="C308" s="84" t="s">
        <v>373</v>
      </c>
      <c r="D308" s="84" t="s">
        <v>465</v>
      </c>
      <c r="E308" s="85" t="s">
        <v>466</v>
      </c>
      <c r="F308" s="216">
        <v>0</v>
      </c>
      <c r="G308" s="130">
        <v>450</v>
      </c>
      <c r="H308" s="86">
        <f t="shared" si="80"/>
        <v>450</v>
      </c>
      <c r="I308" s="87">
        <v>0</v>
      </c>
      <c r="J308" s="87">
        <f t="shared" si="78"/>
        <v>450</v>
      </c>
      <c r="K308" s="87">
        <v>0</v>
      </c>
      <c r="L308" s="87">
        <f t="shared" si="77"/>
        <v>450</v>
      </c>
      <c r="M308" s="87">
        <v>0</v>
      </c>
      <c r="N308" s="87">
        <f t="shared" si="76"/>
        <v>450</v>
      </c>
      <c r="O308" s="88">
        <v>0</v>
      </c>
      <c r="P308" s="88">
        <f t="shared" si="75"/>
        <v>450</v>
      </c>
      <c r="Q308" s="88">
        <v>0</v>
      </c>
      <c r="R308" s="88">
        <f t="shared" si="74"/>
        <v>450</v>
      </c>
      <c r="S308" s="89">
        <v>0</v>
      </c>
      <c r="T308" s="89">
        <f t="shared" si="72"/>
        <v>450</v>
      </c>
      <c r="U308" s="89">
        <v>0</v>
      </c>
      <c r="V308" s="89">
        <f t="shared" si="73"/>
        <v>450</v>
      </c>
      <c r="W308" s="89">
        <v>0</v>
      </c>
      <c r="X308" s="89">
        <f t="shared" si="61"/>
        <v>450</v>
      </c>
      <c r="Y308" s="34"/>
    </row>
    <row r="309" spans="1:25" ht="23.25" hidden="1" x14ac:dyDescent="0.25">
      <c r="A309" s="209" t="s">
        <v>370</v>
      </c>
      <c r="B309" s="210" t="s">
        <v>467</v>
      </c>
      <c r="C309" s="211" t="s">
        <v>15</v>
      </c>
      <c r="D309" s="211" t="s">
        <v>15</v>
      </c>
      <c r="E309" s="212" t="s">
        <v>468</v>
      </c>
      <c r="F309" s="213">
        <v>0</v>
      </c>
      <c r="G309" s="123">
        <f t="shared" si="85"/>
        <v>200</v>
      </c>
      <c r="H309" s="113">
        <f t="shared" si="80"/>
        <v>200</v>
      </c>
      <c r="I309" s="114">
        <v>0</v>
      </c>
      <c r="J309" s="114">
        <f t="shared" si="78"/>
        <v>200</v>
      </c>
      <c r="K309" s="114">
        <v>0</v>
      </c>
      <c r="L309" s="114">
        <f t="shared" si="77"/>
        <v>200</v>
      </c>
      <c r="M309" s="114">
        <v>0</v>
      </c>
      <c r="N309" s="114">
        <f t="shared" si="76"/>
        <v>200</v>
      </c>
      <c r="O309" s="115">
        <v>0</v>
      </c>
      <c r="P309" s="115">
        <f t="shared" si="75"/>
        <v>200</v>
      </c>
      <c r="Q309" s="115">
        <v>0</v>
      </c>
      <c r="R309" s="115">
        <f t="shared" si="74"/>
        <v>200</v>
      </c>
      <c r="S309" s="98">
        <v>0</v>
      </c>
      <c r="T309" s="98">
        <f t="shared" si="72"/>
        <v>200</v>
      </c>
      <c r="U309" s="98">
        <v>0</v>
      </c>
      <c r="V309" s="98">
        <f t="shared" si="73"/>
        <v>200</v>
      </c>
      <c r="W309" s="98">
        <v>0</v>
      </c>
      <c r="X309" s="98">
        <f t="shared" si="61"/>
        <v>200</v>
      </c>
      <c r="Y309" s="34"/>
    </row>
    <row r="310" spans="1:25" ht="23.25" hidden="1" x14ac:dyDescent="0.25">
      <c r="A310" s="214"/>
      <c r="B310" s="215"/>
      <c r="C310" s="84" t="s">
        <v>373</v>
      </c>
      <c r="D310" s="204" t="s">
        <v>396</v>
      </c>
      <c r="E310" s="205" t="s">
        <v>302</v>
      </c>
      <c r="F310" s="216">
        <v>0</v>
      </c>
      <c r="G310" s="130">
        <v>200</v>
      </c>
      <c r="H310" s="86">
        <f t="shared" si="80"/>
        <v>200</v>
      </c>
      <c r="I310" s="87">
        <v>0</v>
      </c>
      <c r="J310" s="87">
        <f t="shared" si="78"/>
        <v>200</v>
      </c>
      <c r="K310" s="87">
        <v>0</v>
      </c>
      <c r="L310" s="87">
        <f t="shared" si="77"/>
        <v>200</v>
      </c>
      <c r="M310" s="87">
        <v>0</v>
      </c>
      <c r="N310" s="87">
        <f t="shared" si="76"/>
        <v>200</v>
      </c>
      <c r="O310" s="88">
        <v>0</v>
      </c>
      <c r="P310" s="88">
        <f t="shared" si="75"/>
        <v>200</v>
      </c>
      <c r="Q310" s="88">
        <v>0</v>
      </c>
      <c r="R310" s="88">
        <f t="shared" si="74"/>
        <v>200</v>
      </c>
      <c r="S310" s="89">
        <v>0</v>
      </c>
      <c r="T310" s="89">
        <f t="shared" si="72"/>
        <v>200</v>
      </c>
      <c r="U310" s="89">
        <v>0</v>
      </c>
      <c r="V310" s="89">
        <f t="shared" si="73"/>
        <v>200</v>
      </c>
      <c r="W310" s="89">
        <v>0</v>
      </c>
      <c r="X310" s="89">
        <f t="shared" si="61"/>
        <v>200</v>
      </c>
      <c r="Y310" s="34"/>
    </row>
    <row r="311" spans="1:25" ht="23.25" hidden="1" x14ac:dyDescent="0.25">
      <c r="A311" s="209" t="s">
        <v>370</v>
      </c>
      <c r="B311" s="210" t="s">
        <v>469</v>
      </c>
      <c r="C311" s="211" t="s">
        <v>15</v>
      </c>
      <c r="D311" s="211" t="s">
        <v>15</v>
      </c>
      <c r="E311" s="212" t="s">
        <v>470</v>
      </c>
      <c r="F311" s="213">
        <v>0</v>
      </c>
      <c r="G311" s="123">
        <f t="shared" si="85"/>
        <v>100</v>
      </c>
      <c r="H311" s="113">
        <f t="shared" si="80"/>
        <v>100</v>
      </c>
      <c r="I311" s="114">
        <v>0</v>
      </c>
      <c r="J311" s="114">
        <f t="shared" si="78"/>
        <v>100</v>
      </c>
      <c r="K311" s="114">
        <v>0</v>
      </c>
      <c r="L311" s="114">
        <f t="shared" si="77"/>
        <v>100</v>
      </c>
      <c r="M311" s="114">
        <v>0</v>
      </c>
      <c r="N311" s="114">
        <f t="shared" si="76"/>
        <v>100</v>
      </c>
      <c r="O311" s="115">
        <v>0</v>
      </c>
      <c r="P311" s="115">
        <f t="shared" si="75"/>
        <v>100</v>
      </c>
      <c r="Q311" s="115">
        <v>0</v>
      </c>
      <c r="R311" s="115">
        <f t="shared" si="74"/>
        <v>100</v>
      </c>
      <c r="S311" s="98">
        <v>0</v>
      </c>
      <c r="T311" s="98">
        <f t="shared" si="72"/>
        <v>100</v>
      </c>
      <c r="U311" s="98">
        <v>0</v>
      </c>
      <c r="V311" s="98">
        <f t="shared" si="73"/>
        <v>100</v>
      </c>
      <c r="W311" s="98">
        <v>0</v>
      </c>
      <c r="X311" s="98">
        <f t="shared" si="61"/>
        <v>100</v>
      </c>
      <c r="Y311" s="34"/>
    </row>
    <row r="312" spans="1:25" ht="23.25" hidden="1" x14ac:dyDescent="0.25">
      <c r="A312" s="214"/>
      <c r="B312" s="215"/>
      <c r="C312" s="84" t="s">
        <v>373</v>
      </c>
      <c r="D312" s="84" t="s">
        <v>162</v>
      </c>
      <c r="E312" s="85" t="s">
        <v>163</v>
      </c>
      <c r="F312" s="216">
        <v>0</v>
      </c>
      <c r="G312" s="130">
        <v>100</v>
      </c>
      <c r="H312" s="86">
        <f t="shared" si="80"/>
        <v>100</v>
      </c>
      <c r="I312" s="87">
        <v>0</v>
      </c>
      <c r="J312" s="87">
        <f t="shared" si="78"/>
        <v>100</v>
      </c>
      <c r="K312" s="87">
        <v>0</v>
      </c>
      <c r="L312" s="87">
        <f t="shared" si="77"/>
        <v>100</v>
      </c>
      <c r="M312" s="87">
        <v>0</v>
      </c>
      <c r="N312" s="87">
        <f t="shared" si="76"/>
        <v>100</v>
      </c>
      <c r="O312" s="88">
        <v>0</v>
      </c>
      <c r="P312" s="88">
        <f t="shared" si="75"/>
        <v>100</v>
      </c>
      <c r="Q312" s="88">
        <v>0</v>
      </c>
      <c r="R312" s="88">
        <f t="shared" si="74"/>
        <v>100</v>
      </c>
      <c r="S312" s="89">
        <v>0</v>
      </c>
      <c r="T312" s="89">
        <f t="shared" si="72"/>
        <v>100</v>
      </c>
      <c r="U312" s="89">
        <v>0</v>
      </c>
      <c r="V312" s="89">
        <f t="shared" si="73"/>
        <v>100</v>
      </c>
      <c r="W312" s="89">
        <v>0</v>
      </c>
      <c r="X312" s="89">
        <f t="shared" si="61"/>
        <v>100</v>
      </c>
      <c r="Y312" s="34"/>
    </row>
    <row r="313" spans="1:25" ht="23.25" hidden="1" x14ac:dyDescent="0.25">
      <c r="A313" s="209" t="s">
        <v>370</v>
      </c>
      <c r="B313" s="210" t="s">
        <v>471</v>
      </c>
      <c r="C313" s="211" t="s">
        <v>15</v>
      </c>
      <c r="D313" s="211" t="s">
        <v>15</v>
      </c>
      <c r="E313" s="212" t="s">
        <v>472</v>
      </c>
      <c r="F313" s="213">
        <v>0</v>
      </c>
      <c r="G313" s="123">
        <f t="shared" si="85"/>
        <v>100</v>
      </c>
      <c r="H313" s="113">
        <f t="shared" si="80"/>
        <v>100</v>
      </c>
      <c r="I313" s="114">
        <v>0</v>
      </c>
      <c r="J313" s="114">
        <f t="shared" si="78"/>
        <v>100</v>
      </c>
      <c r="K313" s="114">
        <v>0</v>
      </c>
      <c r="L313" s="114">
        <f t="shared" si="77"/>
        <v>100</v>
      </c>
      <c r="M313" s="114">
        <v>0</v>
      </c>
      <c r="N313" s="114">
        <f t="shared" si="76"/>
        <v>100</v>
      </c>
      <c r="O313" s="115">
        <v>0</v>
      </c>
      <c r="P313" s="115">
        <f t="shared" si="75"/>
        <v>100</v>
      </c>
      <c r="Q313" s="115">
        <v>0</v>
      </c>
      <c r="R313" s="115">
        <f t="shared" si="74"/>
        <v>100</v>
      </c>
      <c r="S313" s="98">
        <v>0</v>
      </c>
      <c r="T313" s="98">
        <f t="shared" si="72"/>
        <v>100</v>
      </c>
      <c r="U313" s="98">
        <v>0</v>
      </c>
      <c r="V313" s="98">
        <f t="shared" si="73"/>
        <v>100</v>
      </c>
      <c r="W313" s="98">
        <v>0</v>
      </c>
      <c r="X313" s="98">
        <f t="shared" si="61"/>
        <v>100</v>
      </c>
      <c r="Y313" s="34"/>
    </row>
    <row r="314" spans="1:25" ht="23.25" hidden="1" x14ac:dyDescent="0.25">
      <c r="A314" s="214"/>
      <c r="B314" s="215"/>
      <c r="C314" s="84" t="s">
        <v>373</v>
      </c>
      <c r="D314" s="84" t="s">
        <v>473</v>
      </c>
      <c r="E314" s="85" t="s">
        <v>167</v>
      </c>
      <c r="F314" s="216">
        <v>0</v>
      </c>
      <c r="G314" s="130">
        <v>100</v>
      </c>
      <c r="H314" s="86">
        <f t="shared" si="80"/>
        <v>100</v>
      </c>
      <c r="I314" s="87">
        <v>0</v>
      </c>
      <c r="J314" s="87">
        <f t="shared" si="78"/>
        <v>100</v>
      </c>
      <c r="K314" s="87">
        <v>0</v>
      </c>
      <c r="L314" s="87">
        <f t="shared" si="77"/>
        <v>100</v>
      </c>
      <c r="M314" s="87">
        <v>0</v>
      </c>
      <c r="N314" s="87">
        <f t="shared" si="76"/>
        <v>100</v>
      </c>
      <c r="O314" s="88">
        <v>0</v>
      </c>
      <c r="P314" s="88">
        <f t="shared" si="75"/>
        <v>100</v>
      </c>
      <c r="Q314" s="88">
        <v>0</v>
      </c>
      <c r="R314" s="88">
        <f t="shared" si="74"/>
        <v>100</v>
      </c>
      <c r="S314" s="89">
        <v>0</v>
      </c>
      <c r="T314" s="89">
        <f t="shared" si="72"/>
        <v>100</v>
      </c>
      <c r="U314" s="89">
        <v>0</v>
      </c>
      <c r="V314" s="89">
        <f t="shared" si="73"/>
        <v>100</v>
      </c>
      <c r="W314" s="89">
        <v>0</v>
      </c>
      <c r="X314" s="89">
        <f t="shared" si="61"/>
        <v>100</v>
      </c>
      <c r="Y314" s="34"/>
    </row>
    <row r="315" spans="1:25" ht="34.5" hidden="1" x14ac:dyDescent="0.25">
      <c r="A315" s="209" t="s">
        <v>370</v>
      </c>
      <c r="B315" s="210" t="s">
        <v>474</v>
      </c>
      <c r="C315" s="211" t="s">
        <v>15</v>
      </c>
      <c r="D315" s="211" t="s">
        <v>15</v>
      </c>
      <c r="E315" s="212" t="s">
        <v>475</v>
      </c>
      <c r="F315" s="213">
        <v>0</v>
      </c>
      <c r="G315" s="123">
        <f t="shared" si="85"/>
        <v>50</v>
      </c>
      <c r="H315" s="113">
        <f t="shared" si="80"/>
        <v>50</v>
      </c>
      <c r="I315" s="114">
        <v>0</v>
      </c>
      <c r="J315" s="114">
        <f t="shared" si="78"/>
        <v>50</v>
      </c>
      <c r="K315" s="114">
        <v>0</v>
      </c>
      <c r="L315" s="114">
        <f t="shared" si="77"/>
        <v>50</v>
      </c>
      <c r="M315" s="114">
        <v>0</v>
      </c>
      <c r="N315" s="114">
        <f t="shared" si="76"/>
        <v>50</v>
      </c>
      <c r="O315" s="115">
        <v>0</v>
      </c>
      <c r="P315" s="115">
        <f t="shared" si="75"/>
        <v>50</v>
      </c>
      <c r="Q315" s="115">
        <v>0</v>
      </c>
      <c r="R315" s="115">
        <f t="shared" si="74"/>
        <v>50</v>
      </c>
      <c r="S315" s="98">
        <v>0</v>
      </c>
      <c r="T315" s="98">
        <f t="shared" si="72"/>
        <v>50</v>
      </c>
      <c r="U315" s="98">
        <v>0</v>
      </c>
      <c r="V315" s="98">
        <f t="shared" si="73"/>
        <v>50</v>
      </c>
      <c r="W315" s="98">
        <v>0</v>
      </c>
      <c r="X315" s="98">
        <f t="shared" si="61"/>
        <v>50</v>
      </c>
      <c r="Y315" s="34"/>
    </row>
    <row r="316" spans="1:25" ht="23.25" hidden="1" x14ac:dyDescent="0.25">
      <c r="A316" s="214"/>
      <c r="B316" s="215"/>
      <c r="C316" s="84" t="s">
        <v>373</v>
      </c>
      <c r="D316" s="84" t="s">
        <v>162</v>
      </c>
      <c r="E316" s="85" t="s">
        <v>163</v>
      </c>
      <c r="F316" s="216">
        <v>0</v>
      </c>
      <c r="G316" s="130">
        <v>50</v>
      </c>
      <c r="H316" s="86">
        <f t="shared" si="80"/>
        <v>50</v>
      </c>
      <c r="I316" s="87">
        <v>0</v>
      </c>
      <c r="J316" s="87">
        <f t="shared" si="78"/>
        <v>50</v>
      </c>
      <c r="K316" s="87">
        <v>0</v>
      </c>
      <c r="L316" s="87">
        <f t="shared" si="77"/>
        <v>50</v>
      </c>
      <c r="M316" s="87">
        <v>0</v>
      </c>
      <c r="N316" s="87">
        <f t="shared" si="76"/>
        <v>50</v>
      </c>
      <c r="O316" s="88">
        <v>0</v>
      </c>
      <c r="P316" s="88">
        <f t="shared" si="75"/>
        <v>50</v>
      </c>
      <c r="Q316" s="88">
        <v>0</v>
      </c>
      <c r="R316" s="88">
        <f t="shared" si="74"/>
        <v>50</v>
      </c>
      <c r="S316" s="89">
        <v>0</v>
      </c>
      <c r="T316" s="89">
        <f t="shared" si="72"/>
        <v>50</v>
      </c>
      <c r="U316" s="89">
        <v>0</v>
      </c>
      <c r="V316" s="89">
        <f t="shared" si="73"/>
        <v>50</v>
      </c>
      <c r="W316" s="89">
        <v>0</v>
      </c>
      <c r="X316" s="89">
        <f t="shared" si="61"/>
        <v>50</v>
      </c>
      <c r="Y316" s="34"/>
    </row>
    <row r="317" spans="1:25" ht="23.25" hidden="1" x14ac:dyDescent="0.25">
      <c r="A317" s="209" t="s">
        <v>370</v>
      </c>
      <c r="B317" s="210" t="s">
        <v>476</v>
      </c>
      <c r="C317" s="211" t="s">
        <v>15</v>
      </c>
      <c r="D317" s="211" t="s">
        <v>15</v>
      </c>
      <c r="E317" s="212" t="s">
        <v>477</v>
      </c>
      <c r="F317" s="213">
        <v>0</v>
      </c>
      <c r="G317" s="123">
        <f t="shared" si="85"/>
        <v>200</v>
      </c>
      <c r="H317" s="113">
        <f t="shared" si="80"/>
        <v>200</v>
      </c>
      <c r="I317" s="114">
        <v>0</v>
      </c>
      <c r="J317" s="114">
        <f t="shared" si="78"/>
        <v>200</v>
      </c>
      <c r="K317" s="114">
        <v>0</v>
      </c>
      <c r="L317" s="114">
        <f t="shared" si="77"/>
        <v>200</v>
      </c>
      <c r="M317" s="114">
        <v>0</v>
      </c>
      <c r="N317" s="114">
        <f t="shared" si="76"/>
        <v>200</v>
      </c>
      <c r="O317" s="115">
        <v>0</v>
      </c>
      <c r="P317" s="115">
        <f t="shared" si="75"/>
        <v>200</v>
      </c>
      <c r="Q317" s="115">
        <v>0</v>
      </c>
      <c r="R317" s="115">
        <f t="shared" si="74"/>
        <v>200</v>
      </c>
      <c r="S317" s="98">
        <v>0</v>
      </c>
      <c r="T317" s="98">
        <f t="shared" si="72"/>
        <v>200</v>
      </c>
      <c r="U317" s="98">
        <v>0</v>
      </c>
      <c r="V317" s="98">
        <f t="shared" si="73"/>
        <v>200</v>
      </c>
      <c r="W317" s="98">
        <v>0</v>
      </c>
      <c r="X317" s="98">
        <f t="shared" si="61"/>
        <v>200</v>
      </c>
      <c r="Y317" s="34"/>
    </row>
    <row r="318" spans="1:25" ht="23.25" hidden="1" x14ac:dyDescent="0.25">
      <c r="A318" s="202"/>
      <c r="B318" s="203"/>
      <c r="C318" s="204" t="s">
        <v>373</v>
      </c>
      <c r="D318" s="204" t="s">
        <v>465</v>
      </c>
      <c r="E318" s="205" t="s">
        <v>466</v>
      </c>
      <c r="F318" s="206">
        <v>0</v>
      </c>
      <c r="G318" s="207">
        <v>200</v>
      </c>
      <c r="H318" s="103">
        <f t="shared" si="80"/>
        <v>200</v>
      </c>
      <c r="I318" s="149">
        <v>0</v>
      </c>
      <c r="J318" s="149">
        <f t="shared" si="78"/>
        <v>200</v>
      </c>
      <c r="K318" s="149">
        <v>0</v>
      </c>
      <c r="L318" s="149">
        <f t="shared" si="77"/>
        <v>200</v>
      </c>
      <c r="M318" s="87">
        <v>0</v>
      </c>
      <c r="N318" s="87">
        <f t="shared" si="76"/>
        <v>200</v>
      </c>
      <c r="O318" s="88">
        <v>0</v>
      </c>
      <c r="P318" s="88">
        <f t="shared" si="75"/>
        <v>200</v>
      </c>
      <c r="Q318" s="88">
        <v>0</v>
      </c>
      <c r="R318" s="88">
        <f t="shared" si="74"/>
        <v>200</v>
      </c>
      <c r="S318" s="89">
        <v>0</v>
      </c>
      <c r="T318" s="89">
        <f t="shared" si="72"/>
        <v>200</v>
      </c>
      <c r="U318" s="89">
        <v>0</v>
      </c>
      <c r="V318" s="89">
        <f t="shared" si="73"/>
        <v>200</v>
      </c>
      <c r="W318" s="89">
        <v>0</v>
      </c>
      <c r="X318" s="89">
        <f t="shared" si="61"/>
        <v>200</v>
      </c>
      <c r="Y318" s="34"/>
    </row>
    <row r="319" spans="1:25" ht="23.25" hidden="1" x14ac:dyDescent="0.25">
      <c r="A319" s="209" t="s">
        <v>370</v>
      </c>
      <c r="B319" s="210" t="s">
        <v>478</v>
      </c>
      <c r="C319" s="211" t="s">
        <v>15</v>
      </c>
      <c r="D319" s="211" t="s">
        <v>15</v>
      </c>
      <c r="E319" s="212" t="s">
        <v>479</v>
      </c>
      <c r="F319" s="213">
        <v>0</v>
      </c>
      <c r="G319" s="123"/>
      <c r="H319" s="113"/>
      <c r="I319" s="114"/>
      <c r="J319" s="114">
        <v>0</v>
      </c>
      <c r="K319" s="114">
        <v>0</v>
      </c>
      <c r="L319" s="114">
        <v>0</v>
      </c>
      <c r="M319" s="114">
        <f>+M320</f>
        <v>5000</v>
      </c>
      <c r="N319" s="114">
        <f t="shared" si="76"/>
        <v>5000</v>
      </c>
      <c r="O319" s="115">
        <v>0</v>
      </c>
      <c r="P319" s="115">
        <f t="shared" si="75"/>
        <v>5000</v>
      </c>
      <c r="Q319" s="115">
        <v>0</v>
      </c>
      <c r="R319" s="115">
        <f t="shared" si="74"/>
        <v>5000</v>
      </c>
      <c r="S319" s="98">
        <v>0</v>
      </c>
      <c r="T319" s="98">
        <f t="shared" si="72"/>
        <v>5000</v>
      </c>
      <c r="U319" s="98">
        <v>0</v>
      </c>
      <c r="V319" s="98">
        <f t="shared" si="73"/>
        <v>5000</v>
      </c>
      <c r="W319" s="98">
        <v>0</v>
      </c>
      <c r="X319" s="98">
        <f t="shared" si="61"/>
        <v>5000</v>
      </c>
      <c r="Y319" s="34"/>
    </row>
    <row r="320" spans="1:25" ht="24" hidden="1" thickBot="1" x14ac:dyDescent="0.3">
      <c r="A320" s="214"/>
      <c r="B320" s="215"/>
      <c r="C320" s="84" t="s">
        <v>373</v>
      </c>
      <c r="D320" s="84" t="s">
        <v>480</v>
      </c>
      <c r="E320" s="85" t="s">
        <v>481</v>
      </c>
      <c r="F320" s="216">
        <v>0</v>
      </c>
      <c r="G320" s="130"/>
      <c r="H320" s="86"/>
      <c r="I320" s="87"/>
      <c r="J320" s="87">
        <v>0</v>
      </c>
      <c r="K320" s="87">
        <v>0</v>
      </c>
      <c r="L320" s="87">
        <v>0</v>
      </c>
      <c r="M320" s="149">
        <v>5000</v>
      </c>
      <c r="N320" s="149">
        <f t="shared" si="76"/>
        <v>5000</v>
      </c>
      <c r="O320" s="157">
        <v>0</v>
      </c>
      <c r="P320" s="157">
        <f t="shared" si="75"/>
        <v>5000</v>
      </c>
      <c r="Q320" s="157">
        <v>0</v>
      </c>
      <c r="R320" s="157">
        <f t="shared" si="74"/>
        <v>5000</v>
      </c>
      <c r="S320" s="158">
        <v>0</v>
      </c>
      <c r="T320" s="158">
        <f t="shared" si="72"/>
        <v>5000</v>
      </c>
      <c r="U320" s="158">
        <v>0</v>
      </c>
      <c r="V320" s="158">
        <f t="shared" si="73"/>
        <v>5000</v>
      </c>
      <c r="W320" s="158">
        <v>0</v>
      </c>
      <c r="X320" s="158">
        <f t="shared" si="61"/>
        <v>5000</v>
      </c>
      <c r="Y320" s="34"/>
    </row>
    <row r="321" spans="1:25" ht="24" thickBot="1" x14ac:dyDescent="0.3">
      <c r="A321" s="185" t="s">
        <v>14</v>
      </c>
      <c r="B321" s="186" t="s">
        <v>15</v>
      </c>
      <c r="C321" s="187" t="s">
        <v>15</v>
      </c>
      <c r="D321" s="187" t="s">
        <v>15</v>
      </c>
      <c r="E321" s="188" t="s">
        <v>482</v>
      </c>
      <c r="F321" s="189">
        <v>2750</v>
      </c>
      <c r="G321" s="208">
        <f>+G322+G326+G328+G330</f>
        <v>0</v>
      </c>
      <c r="H321" s="190">
        <f t="shared" si="80"/>
        <v>2750</v>
      </c>
      <c r="I321" s="191">
        <v>0</v>
      </c>
      <c r="J321" s="191">
        <f t="shared" si="78"/>
        <v>2750</v>
      </c>
      <c r="K321" s="191">
        <f>+K322+K332+K334+K336+K338+K340+K342+K344+K346</f>
        <v>0</v>
      </c>
      <c r="L321" s="191">
        <f t="shared" si="77"/>
        <v>2750</v>
      </c>
      <c r="M321" s="191">
        <v>0</v>
      </c>
      <c r="N321" s="191">
        <f t="shared" si="76"/>
        <v>2750</v>
      </c>
      <c r="O321" s="192">
        <v>0</v>
      </c>
      <c r="P321" s="192">
        <f t="shared" si="75"/>
        <v>2750</v>
      </c>
      <c r="Q321" s="192">
        <v>0</v>
      </c>
      <c r="R321" s="192">
        <f t="shared" si="74"/>
        <v>2750</v>
      </c>
      <c r="S321" s="193">
        <v>0</v>
      </c>
      <c r="T321" s="193">
        <f t="shared" ref="T321:T374" si="86">+R321+S321</f>
        <v>2750</v>
      </c>
      <c r="U321" s="193">
        <f>U322+U324+U326+U328+U330+U332+U334+U336+U338+U340+U342+U344+U346</f>
        <v>80</v>
      </c>
      <c r="V321" s="193">
        <f t="shared" ref="V321:V374" si="87">+T321+U321</f>
        <v>2830</v>
      </c>
      <c r="W321" s="193">
        <f>W322+W324+W326+W328+W330+W332+W334+W336+W338+W340+W342+W344+W346</f>
        <v>0</v>
      </c>
      <c r="X321" s="193">
        <f t="shared" si="61"/>
        <v>2830</v>
      </c>
      <c r="Y321" s="34"/>
    </row>
    <row r="322" spans="1:25" hidden="1" x14ac:dyDescent="0.25">
      <c r="A322" s="90" t="s">
        <v>14</v>
      </c>
      <c r="B322" s="91" t="s">
        <v>483</v>
      </c>
      <c r="C322" s="92" t="s">
        <v>15</v>
      </c>
      <c r="D322" s="93" t="s">
        <v>15</v>
      </c>
      <c r="E322" s="94" t="s">
        <v>482</v>
      </c>
      <c r="F322" s="95">
        <f>+F323</f>
        <v>2750</v>
      </c>
      <c r="G322" s="194">
        <f>+G323</f>
        <v>-1560</v>
      </c>
      <c r="H322" s="95">
        <f t="shared" si="80"/>
        <v>1190</v>
      </c>
      <c r="I322" s="96">
        <v>0</v>
      </c>
      <c r="J322" s="96">
        <f t="shared" si="78"/>
        <v>1190</v>
      </c>
      <c r="K322" s="96">
        <f>+K323</f>
        <v>-1010</v>
      </c>
      <c r="L322" s="96">
        <f t="shared" si="77"/>
        <v>180</v>
      </c>
      <c r="M322" s="96">
        <v>0</v>
      </c>
      <c r="N322" s="96">
        <f t="shared" si="76"/>
        <v>180</v>
      </c>
      <c r="O322" s="97">
        <v>0</v>
      </c>
      <c r="P322" s="97">
        <f t="shared" si="75"/>
        <v>180</v>
      </c>
      <c r="Q322" s="97">
        <v>0</v>
      </c>
      <c r="R322" s="97">
        <f t="shared" si="74"/>
        <v>180</v>
      </c>
      <c r="S322" s="82">
        <v>0</v>
      </c>
      <c r="T322" s="82">
        <f t="shared" si="86"/>
        <v>180</v>
      </c>
      <c r="U322" s="82">
        <f>U323</f>
        <v>-180</v>
      </c>
      <c r="V322" s="82">
        <f t="shared" si="87"/>
        <v>0</v>
      </c>
      <c r="W322" s="82">
        <f>W323</f>
        <v>0</v>
      </c>
      <c r="X322" s="82">
        <f t="shared" si="61"/>
        <v>0</v>
      </c>
      <c r="Y322" s="34"/>
    </row>
    <row r="323" spans="1:25" hidden="1" x14ac:dyDescent="0.25">
      <c r="A323" s="104"/>
      <c r="B323" s="105" t="s">
        <v>166</v>
      </c>
      <c r="C323" s="101">
        <v>3419</v>
      </c>
      <c r="D323" s="24">
        <v>5222</v>
      </c>
      <c r="E323" s="102" t="s">
        <v>163</v>
      </c>
      <c r="F323" s="86">
        <v>2750</v>
      </c>
      <c r="G323" s="130">
        <v>-1560</v>
      </c>
      <c r="H323" s="86">
        <f t="shared" si="80"/>
        <v>1190</v>
      </c>
      <c r="I323" s="87">
        <v>0</v>
      </c>
      <c r="J323" s="87">
        <f t="shared" si="78"/>
        <v>1190</v>
      </c>
      <c r="K323" s="87">
        <v>-1010</v>
      </c>
      <c r="L323" s="87">
        <f t="shared" si="77"/>
        <v>180</v>
      </c>
      <c r="M323" s="87">
        <v>0</v>
      </c>
      <c r="N323" s="87">
        <f t="shared" si="76"/>
        <v>180</v>
      </c>
      <c r="O323" s="88">
        <v>0</v>
      </c>
      <c r="P323" s="88">
        <f t="shared" si="75"/>
        <v>180</v>
      </c>
      <c r="Q323" s="88">
        <v>0</v>
      </c>
      <c r="R323" s="88">
        <f t="shared" ref="R323:R374" si="88">+P323+Q323</f>
        <v>180</v>
      </c>
      <c r="S323" s="89">
        <v>0</v>
      </c>
      <c r="T323" s="89">
        <f t="shared" si="86"/>
        <v>180</v>
      </c>
      <c r="U323" s="89">
        <v>-180</v>
      </c>
      <c r="V323" s="89">
        <f t="shared" si="87"/>
        <v>0</v>
      </c>
      <c r="W323" s="89">
        <v>0</v>
      </c>
      <c r="X323" s="89">
        <f t="shared" si="61"/>
        <v>0</v>
      </c>
      <c r="Y323" s="34"/>
    </row>
    <row r="324" spans="1:25" ht="22.5" hidden="1" x14ac:dyDescent="0.25">
      <c r="A324" s="90" t="s">
        <v>14</v>
      </c>
      <c r="B324" s="91" t="s">
        <v>484</v>
      </c>
      <c r="C324" s="92" t="s">
        <v>15</v>
      </c>
      <c r="D324" s="93" t="s">
        <v>15</v>
      </c>
      <c r="E324" s="154" t="s">
        <v>485</v>
      </c>
      <c r="F324" s="155"/>
      <c r="G324" s="123"/>
      <c r="H324" s="113"/>
      <c r="I324" s="114"/>
      <c r="J324" s="114"/>
      <c r="K324" s="114"/>
      <c r="L324" s="114"/>
      <c r="M324" s="114"/>
      <c r="N324" s="114"/>
      <c r="O324" s="115"/>
      <c r="P324" s="115">
        <v>0</v>
      </c>
      <c r="Q324" s="115"/>
      <c r="R324" s="115"/>
      <c r="S324" s="98"/>
      <c r="T324" s="98">
        <v>0</v>
      </c>
      <c r="U324" s="98">
        <f>+U325</f>
        <v>260</v>
      </c>
      <c r="V324" s="98">
        <f t="shared" si="87"/>
        <v>260</v>
      </c>
      <c r="W324" s="98">
        <f>+W325</f>
        <v>0</v>
      </c>
      <c r="X324" s="98">
        <f t="shared" si="61"/>
        <v>260</v>
      </c>
      <c r="Y324" s="34"/>
    </row>
    <row r="325" spans="1:25" hidden="1" x14ac:dyDescent="0.25">
      <c r="A325" s="104"/>
      <c r="B325" s="105" t="s">
        <v>166</v>
      </c>
      <c r="C325" s="101">
        <v>3419</v>
      </c>
      <c r="D325" s="24">
        <v>5339</v>
      </c>
      <c r="E325" s="111" t="s">
        <v>354</v>
      </c>
      <c r="F325" s="103"/>
      <c r="G325" s="130"/>
      <c r="H325" s="86"/>
      <c r="I325" s="87"/>
      <c r="J325" s="87"/>
      <c r="K325" s="87"/>
      <c r="L325" s="87"/>
      <c r="M325" s="87"/>
      <c r="N325" s="87"/>
      <c r="O325" s="88"/>
      <c r="P325" s="88">
        <v>0</v>
      </c>
      <c r="Q325" s="88"/>
      <c r="R325" s="88"/>
      <c r="S325" s="89"/>
      <c r="T325" s="89">
        <v>0</v>
      </c>
      <c r="U325" s="89">
        <v>260</v>
      </c>
      <c r="V325" s="89">
        <f t="shared" si="87"/>
        <v>260</v>
      </c>
      <c r="W325" s="89">
        <v>0</v>
      </c>
      <c r="X325" s="89">
        <f t="shared" si="61"/>
        <v>260</v>
      </c>
      <c r="Y325" s="34"/>
    </row>
    <row r="326" spans="1:25" ht="23.25" hidden="1" x14ac:dyDescent="0.25">
      <c r="A326" s="197" t="s">
        <v>370</v>
      </c>
      <c r="B326" s="198" t="s">
        <v>486</v>
      </c>
      <c r="C326" s="199" t="s">
        <v>15</v>
      </c>
      <c r="D326" s="199" t="s">
        <v>15</v>
      </c>
      <c r="E326" s="200" t="s">
        <v>487</v>
      </c>
      <c r="F326" s="201">
        <v>0</v>
      </c>
      <c r="G326" s="123">
        <f>+G327</f>
        <v>156</v>
      </c>
      <c r="H326" s="113">
        <f t="shared" si="80"/>
        <v>156</v>
      </c>
      <c r="I326" s="114">
        <v>0</v>
      </c>
      <c r="J326" s="114">
        <f t="shared" si="78"/>
        <v>156</v>
      </c>
      <c r="K326" s="114">
        <v>0</v>
      </c>
      <c r="L326" s="114">
        <f t="shared" si="77"/>
        <v>156</v>
      </c>
      <c r="M326" s="114">
        <v>0</v>
      </c>
      <c r="N326" s="114">
        <f t="shared" si="76"/>
        <v>156</v>
      </c>
      <c r="O326" s="115">
        <v>0</v>
      </c>
      <c r="P326" s="115">
        <f t="shared" si="75"/>
        <v>156</v>
      </c>
      <c r="Q326" s="115">
        <v>0</v>
      </c>
      <c r="R326" s="115">
        <f t="shared" si="88"/>
        <v>156</v>
      </c>
      <c r="S326" s="98">
        <v>0</v>
      </c>
      <c r="T326" s="98">
        <f t="shared" si="86"/>
        <v>156</v>
      </c>
      <c r="U326" s="98">
        <v>0</v>
      </c>
      <c r="V326" s="98">
        <f t="shared" si="87"/>
        <v>156</v>
      </c>
      <c r="W326" s="98">
        <v>0</v>
      </c>
      <c r="X326" s="98">
        <f t="shared" si="61"/>
        <v>156</v>
      </c>
      <c r="Y326" s="34"/>
    </row>
    <row r="327" spans="1:25" ht="23.25" hidden="1" x14ac:dyDescent="0.25">
      <c r="A327" s="202"/>
      <c r="B327" s="203"/>
      <c r="C327" s="204" t="s">
        <v>373</v>
      </c>
      <c r="D327" s="204" t="s">
        <v>162</v>
      </c>
      <c r="E327" s="205" t="s">
        <v>163</v>
      </c>
      <c r="F327" s="206">
        <v>0</v>
      </c>
      <c r="G327" s="130">
        <v>156</v>
      </c>
      <c r="H327" s="86">
        <f t="shared" si="80"/>
        <v>156</v>
      </c>
      <c r="I327" s="87">
        <v>0</v>
      </c>
      <c r="J327" s="87">
        <f t="shared" si="78"/>
        <v>156</v>
      </c>
      <c r="K327" s="87">
        <v>0</v>
      </c>
      <c r="L327" s="87">
        <f t="shared" si="77"/>
        <v>156</v>
      </c>
      <c r="M327" s="87">
        <v>0</v>
      </c>
      <c r="N327" s="87">
        <f t="shared" si="76"/>
        <v>156</v>
      </c>
      <c r="O327" s="88">
        <v>0</v>
      </c>
      <c r="P327" s="88">
        <f t="shared" ref="P327:P374" si="89">+N327+O327</f>
        <v>156</v>
      </c>
      <c r="Q327" s="88">
        <v>0</v>
      </c>
      <c r="R327" s="88">
        <f t="shared" si="88"/>
        <v>156</v>
      </c>
      <c r="S327" s="89">
        <v>0</v>
      </c>
      <c r="T327" s="89">
        <f t="shared" si="86"/>
        <v>156</v>
      </c>
      <c r="U327" s="89">
        <v>0</v>
      </c>
      <c r="V327" s="89">
        <f t="shared" si="87"/>
        <v>156</v>
      </c>
      <c r="W327" s="89">
        <v>0</v>
      </c>
      <c r="X327" s="89">
        <f t="shared" ref="X327:X374" si="90">+V327+W327</f>
        <v>156</v>
      </c>
      <c r="Y327" s="34"/>
    </row>
    <row r="328" spans="1:25" ht="23.25" hidden="1" x14ac:dyDescent="0.25">
      <c r="A328" s="197" t="s">
        <v>370</v>
      </c>
      <c r="B328" s="198" t="s">
        <v>488</v>
      </c>
      <c r="C328" s="199" t="s">
        <v>15</v>
      </c>
      <c r="D328" s="199" t="s">
        <v>15</v>
      </c>
      <c r="E328" s="200" t="s">
        <v>489</v>
      </c>
      <c r="F328" s="201">
        <v>0</v>
      </c>
      <c r="G328" s="123">
        <f t="shared" ref="G328" si="91">+G329</f>
        <v>780</v>
      </c>
      <c r="H328" s="113">
        <f t="shared" si="80"/>
        <v>780</v>
      </c>
      <c r="I328" s="114">
        <v>0</v>
      </c>
      <c r="J328" s="114">
        <f t="shared" si="78"/>
        <v>780</v>
      </c>
      <c r="K328" s="114">
        <v>0</v>
      </c>
      <c r="L328" s="114">
        <f t="shared" si="77"/>
        <v>780</v>
      </c>
      <c r="M328" s="114">
        <v>0</v>
      </c>
      <c r="N328" s="114">
        <f t="shared" si="76"/>
        <v>780</v>
      </c>
      <c r="O328" s="115">
        <v>0</v>
      </c>
      <c r="P328" s="115">
        <f t="shared" si="89"/>
        <v>780</v>
      </c>
      <c r="Q328" s="115">
        <v>0</v>
      </c>
      <c r="R328" s="115">
        <f t="shared" si="88"/>
        <v>780</v>
      </c>
      <c r="S328" s="98">
        <v>0</v>
      </c>
      <c r="T328" s="98">
        <f t="shared" si="86"/>
        <v>780</v>
      </c>
      <c r="U328" s="98">
        <v>0</v>
      </c>
      <c r="V328" s="98">
        <f t="shared" si="87"/>
        <v>780</v>
      </c>
      <c r="W328" s="98">
        <v>0</v>
      </c>
      <c r="X328" s="98">
        <f t="shared" si="90"/>
        <v>780</v>
      </c>
      <c r="Y328" s="34"/>
    </row>
    <row r="329" spans="1:25" ht="23.25" hidden="1" x14ac:dyDescent="0.25">
      <c r="A329" s="202"/>
      <c r="B329" s="203"/>
      <c r="C329" s="204" t="s">
        <v>373</v>
      </c>
      <c r="D329" s="204" t="s">
        <v>162</v>
      </c>
      <c r="E329" s="205" t="s">
        <v>163</v>
      </c>
      <c r="F329" s="206">
        <v>0</v>
      </c>
      <c r="G329" s="130">
        <v>780</v>
      </c>
      <c r="H329" s="86">
        <f t="shared" si="80"/>
        <v>780</v>
      </c>
      <c r="I329" s="87">
        <v>0</v>
      </c>
      <c r="J329" s="87">
        <f t="shared" si="78"/>
        <v>780</v>
      </c>
      <c r="K329" s="87">
        <v>0</v>
      </c>
      <c r="L329" s="87">
        <f t="shared" si="77"/>
        <v>780</v>
      </c>
      <c r="M329" s="87">
        <v>0</v>
      </c>
      <c r="N329" s="87">
        <f t="shared" si="76"/>
        <v>780</v>
      </c>
      <c r="O329" s="88">
        <v>0</v>
      </c>
      <c r="P329" s="88">
        <f t="shared" si="89"/>
        <v>780</v>
      </c>
      <c r="Q329" s="88">
        <v>0</v>
      </c>
      <c r="R329" s="88">
        <f t="shared" si="88"/>
        <v>780</v>
      </c>
      <c r="S329" s="89">
        <v>0</v>
      </c>
      <c r="T329" s="89">
        <f t="shared" si="86"/>
        <v>780</v>
      </c>
      <c r="U329" s="89">
        <v>0</v>
      </c>
      <c r="V329" s="89">
        <f t="shared" si="87"/>
        <v>780</v>
      </c>
      <c r="W329" s="89">
        <v>0</v>
      </c>
      <c r="X329" s="89">
        <f t="shared" si="90"/>
        <v>780</v>
      </c>
      <c r="Y329" s="34"/>
    </row>
    <row r="330" spans="1:25" ht="23.25" hidden="1" x14ac:dyDescent="0.25">
      <c r="A330" s="197" t="s">
        <v>370</v>
      </c>
      <c r="B330" s="198" t="s">
        <v>490</v>
      </c>
      <c r="C330" s="199" t="s">
        <v>15</v>
      </c>
      <c r="D330" s="199" t="s">
        <v>15</v>
      </c>
      <c r="E330" s="200" t="s">
        <v>491</v>
      </c>
      <c r="F330" s="201">
        <v>0</v>
      </c>
      <c r="G330" s="123">
        <f t="shared" ref="G330" si="92">+G331</f>
        <v>624</v>
      </c>
      <c r="H330" s="113">
        <f t="shared" si="80"/>
        <v>624</v>
      </c>
      <c r="I330" s="114">
        <v>0</v>
      </c>
      <c r="J330" s="114">
        <f t="shared" si="78"/>
        <v>624</v>
      </c>
      <c r="K330" s="114">
        <v>0</v>
      </c>
      <c r="L330" s="114">
        <f t="shared" si="77"/>
        <v>624</v>
      </c>
      <c r="M330" s="114">
        <v>0</v>
      </c>
      <c r="N330" s="114">
        <f t="shared" si="76"/>
        <v>624</v>
      </c>
      <c r="O330" s="115">
        <v>0</v>
      </c>
      <c r="P330" s="115">
        <f t="shared" si="89"/>
        <v>624</v>
      </c>
      <c r="Q330" s="115">
        <v>0</v>
      </c>
      <c r="R330" s="115">
        <f t="shared" si="88"/>
        <v>624</v>
      </c>
      <c r="S330" s="98">
        <v>0</v>
      </c>
      <c r="T330" s="98">
        <f t="shared" si="86"/>
        <v>624</v>
      </c>
      <c r="U330" s="98">
        <v>0</v>
      </c>
      <c r="V330" s="98">
        <f t="shared" si="87"/>
        <v>624</v>
      </c>
      <c r="W330" s="98">
        <v>0</v>
      </c>
      <c r="X330" s="98">
        <f t="shared" si="90"/>
        <v>624</v>
      </c>
      <c r="Y330" s="34"/>
    </row>
    <row r="331" spans="1:25" ht="23.25" hidden="1" x14ac:dyDescent="0.25">
      <c r="A331" s="202"/>
      <c r="B331" s="203"/>
      <c r="C331" s="204" t="s">
        <v>373</v>
      </c>
      <c r="D331" s="204" t="s">
        <v>162</v>
      </c>
      <c r="E331" s="205" t="s">
        <v>163</v>
      </c>
      <c r="F331" s="206">
        <v>0</v>
      </c>
      <c r="G331" s="207">
        <v>624</v>
      </c>
      <c r="H331" s="103">
        <f t="shared" si="80"/>
        <v>624</v>
      </c>
      <c r="I331" s="149">
        <v>0</v>
      </c>
      <c r="J331" s="149">
        <f t="shared" si="78"/>
        <v>624</v>
      </c>
      <c r="K331" s="87"/>
      <c r="L331" s="87">
        <f t="shared" si="77"/>
        <v>624</v>
      </c>
      <c r="M331" s="87">
        <v>0</v>
      </c>
      <c r="N331" s="87">
        <f t="shared" si="76"/>
        <v>624</v>
      </c>
      <c r="O331" s="88">
        <v>0</v>
      </c>
      <c r="P331" s="88">
        <f t="shared" si="89"/>
        <v>624</v>
      </c>
      <c r="Q331" s="88">
        <v>0</v>
      </c>
      <c r="R331" s="88">
        <f t="shared" si="88"/>
        <v>624</v>
      </c>
      <c r="S331" s="89">
        <v>0</v>
      </c>
      <c r="T331" s="89">
        <f t="shared" si="86"/>
        <v>624</v>
      </c>
      <c r="U331" s="89">
        <v>0</v>
      </c>
      <c r="V331" s="89">
        <f t="shared" si="87"/>
        <v>624</v>
      </c>
      <c r="W331" s="89">
        <v>0</v>
      </c>
      <c r="X331" s="89">
        <f t="shared" si="90"/>
        <v>624</v>
      </c>
      <c r="Y331" s="34"/>
    </row>
    <row r="332" spans="1:25" ht="23.25" hidden="1" x14ac:dyDescent="0.25">
      <c r="A332" s="197" t="s">
        <v>14</v>
      </c>
      <c r="B332" s="217" t="s">
        <v>492</v>
      </c>
      <c r="C332" s="199" t="s">
        <v>15</v>
      </c>
      <c r="D332" s="198" t="s">
        <v>15</v>
      </c>
      <c r="E332" s="200" t="s">
        <v>493</v>
      </c>
      <c r="F332" s="213">
        <v>0</v>
      </c>
      <c r="G332" s="130"/>
      <c r="H332" s="86"/>
      <c r="I332" s="87"/>
      <c r="J332" s="213">
        <v>0</v>
      </c>
      <c r="K332" s="114">
        <f>+K333</f>
        <v>170</v>
      </c>
      <c r="L332" s="114">
        <f t="shared" si="77"/>
        <v>170</v>
      </c>
      <c r="M332" s="114">
        <v>0</v>
      </c>
      <c r="N332" s="114">
        <f t="shared" si="76"/>
        <v>170</v>
      </c>
      <c r="O332" s="115">
        <v>0</v>
      </c>
      <c r="P332" s="115">
        <f t="shared" si="89"/>
        <v>170</v>
      </c>
      <c r="Q332" s="115">
        <v>0</v>
      </c>
      <c r="R332" s="115">
        <f t="shared" si="88"/>
        <v>170</v>
      </c>
      <c r="S332" s="98">
        <v>0</v>
      </c>
      <c r="T332" s="98">
        <f t="shared" si="86"/>
        <v>170</v>
      </c>
      <c r="U332" s="98">
        <v>0</v>
      </c>
      <c r="V332" s="98">
        <f t="shared" si="87"/>
        <v>170</v>
      </c>
      <c r="W332" s="98">
        <v>0</v>
      </c>
      <c r="X332" s="98">
        <f t="shared" si="90"/>
        <v>170</v>
      </c>
      <c r="Y332" s="34"/>
    </row>
    <row r="333" spans="1:25" ht="23.25" hidden="1" x14ac:dyDescent="0.25">
      <c r="A333" s="202"/>
      <c r="B333" s="217"/>
      <c r="C333" s="204" t="s">
        <v>373</v>
      </c>
      <c r="D333" s="218" t="s">
        <v>162</v>
      </c>
      <c r="E333" s="205" t="s">
        <v>163</v>
      </c>
      <c r="F333" s="216">
        <v>0</v>
      </c>
      <c r="G333" s="130"/>
      <c r="H333" s="86"/>
      <c r="I333" s="87"/>
      <c r="J333" s="216">
        <v>0</v>
      </c>
      <c r="K333" s="87">
        <v>170</v>
      </c>
      <c r="L333" s="87">
        <f t="shared" si="77"/>
        <v>170</v>
      </c>
      <c r="M333" s="87">
        <v>0</v>
      </c>
      <c r="N333" s="87">
        <f t="shared" si="76"/>
        <v>170</v>
      </c>
      <c r="O333" s="88">
        <v>0</v>
      </c>
      <c r="P333" s="88">
        <f t="shared" si="89"/>
        <v>170</v>
      </c>
      <c r="Q333" s="88">
        <v>0</v>
      </c>
      <c r="R333" s="88">
        <f t="shared" si="88"/>
        <v>170</v>
      </c>
      <c r="S333" s="89">
        <v>0</v>
      </c>
      <c r="T333" s="89">
        <f t="shared" si="86"/>
        <v>170</v>
      </c>
      <c r="U333" s="89">
        <v>0</v>
      </c>
      <c r="V333" s="89">
        <f t="shared" si="87"/>
        <v>170</v>
      </c>
      <c r="W333" s="89">
        <v>0</v>
      </c>
      <c r="X333" s="89">
        <f t="shared" si="90"/>
        <v>170</v>
      </c>
      <c r="Y333" s="34"/>
    </row>
    <row r="334" spans="1:25" ht="23.25" hidden="1" x14ac:dyDescent="0.25">
      <c r="A334" s="197" t="s">
        <v>14</v>
      </c>
      <c r="B334" s="217" t="s">
        <v>494</v>
      </c>
      <c r="C334" s="199" t="s">
        <v>15</v>
      </c>
      <c r="D334" s="198" t="s">
        <v>15</v>
      </c>
      <c r="E334" s="200" t="s">
        <v>495</v>
      </c>
      <c r="F334" s="213">
        <v>0</v>
      </c>
      <c r="G334" s="130"/>
      <c r="H334" s="86"/>
      <c r="I334" s="87"/>
      <c r="J334" s="213">
        <v>0</v>
      </c>
      <c r="K334" s="114">
        <f t="shared" ref="K334" si="93">+K335</f>
        <v>100</v>
      </c>
      <c r="L334" s="114">
        <f t="shared" si="77"/>
        <v>100</v>
      </c>
      <c r="M334" s="114">
        <v>0</v>
      </c>
      <c r="N334" s="114">
        <f t="shared" si="76"/>
        <v>100</v>
      </c>
      <c r="O334" s="115">
        <v>0</v>
      </c>
      <c r="P334" s="115">
        <f t="shared" si="89"/>
        <v>100</v>
      </c>
      <c r="Q334" s="115">
        <v>0</v>
      </c>
      <c r="R334" s="115">
        <f t="shared" si="88"/>
        <v>100</v>
      </c>
      <c r="S334" s="98">
        <v>0</v>
      </c>
      <c r="T334" s="98">
        <f t="shared" si="86"/>
        <v>100</v>
      </c>
      <c r="U334" s="98">
        <v>0</v>
      </c>
      <c r="V334" s="98">
        <f t="shared" si="87"/>
        <v>100</v>
      </c>
      <c r="W334" s="98">
        <v>0</v>
      </c>
      <c r="X334" s="98">
        <f t="shared" si="90"/>
        <v>100</v>
      </c>
      <c r="Y334" s="34"/>
    </row>
    <row r="335" spans="1:25" ht="23.25" hidden="1" x14ac:dyDescent="0.25">
      <c r="A335" s="202"/>
      <c r="B335" s="217"/>
      <c r="C335" s="204" t="s">
        <v>373</v>
      </c>
      <c r="D335" s="218" t="s">
        <v>162</v>
      </c>
      <c r="E335" s="205" t="s">
        <v>163</v>
      </c>
      <c r="F335" s="216">
        <v>0</v>
      </c>
      <c r="G335" s="130"/>
      <c r="H335" s="86"/>
      <c r="I335" s="87"/>
      <c r="J335" s="216">
        <v>0</v>
      </c>
      <c r="K335" s="87">
        <v>100</v>
      </c>
      <c r="L335" s="87">
        <f t="shared" si="77"/>
        <v>100</v>
      </c>
      <c r="M335" s="87">
        <v>0</v>
      </c>
      <c r="N335" s="87">
        <f t="shared" si="76"/>
        <v>100</v>
      </c>
      <c r="O335" s="88">
        <v>0</v>
      </c>
      <c r="P335" s="88">
        <f t="shared" si="89"/>
        <v>100</v>
      </c>
      <c r="Q335" s="88">
        <v>0</v>
      </c>
      <c r="R335" s="88">
        <f t="shared" si="88"/>
        <v>100</v>
      </c>
      <c r="S335" s="89">
        <v>0</v>
      </c>
      <c r="T335" s="89">
        <f t="shared" si="86"/>
        <v>100</v>
      </c>
      <c r="U335" s="89">
        <v>0</v>
      </c>
      <c r="V335" s="89">
        <f t="shared" si="87"/>
        <v>100</v>
      </c>
      <c r="W335" s="89">
        <v>0</v>
      </c>
      <c r="X335" s="89">
        <f t="shared" si="90"/>
        <v>100</v>
      </c>
      <c r="Y335" s="34"/>
    </row>
    <row r="336" spans="1:25" ht="23.25" hidden="1" x14ac:dyDescent="0.25">
      <c r="A336" s="197" t="s">
        <v>14</v>
      </c>
      <c r="B336" s="217" t="s">
        <v>496</v>
      </c>
      <c r="C336" s="199" t="s">
        <v>15</v>
      </c>
      <c r="D336" s="198" t="s">
        <v>15</v>
      </c>
      <c r="E336" s="200" t="s">
        <v>497</v>
      </c>
      <c r="F336" s="213">
        <v>0</v>
      </c>
      <c r="G336" s="130"/>
      <c r="H336" s="86"/>
      <c r="I336" s="87"/>
      <c r="J336" s="213">
        <v>0</v>
      </c>
      <c r="K336" s="114">
        <f t="shared" ref="K336" si="94">+K337</f>
        <v>100</v>
      </c>
      <c r="L336" s="114">
        <f t="shared" si="77"/>
        <v>100</v>
      </c>
      <c r="M336" s="114">
        <v>0</v>
      </c>
      <c r="N336" s="114">
        <f t="shared" si="76"/>
        <v>100</v>
      </c>
      <c r="O336" s="115">
        <v>0</v>
      </c>
      <c r="P336" s="115">
        <f t="shared" si="89"/>
        <v>100</v>
      </c>
      <c r="Q336" s="115">
        <v>0</v>
      </c>
      <c r="R336" s="115">
        <f t="shared" si="88"/>
        <v>100</v>
      </c>
      <c r="S336" s="98">
        <v>0</v>
      </c>
      <c r="T336" s="98">
        <f t="shared" si="86"/>
        <v>100</v>
      </c>
      <c r="U336" s="98">
        <v>0</v>
      </c>
      <c r="V336" s="98">
        <f t="shared" si="87"/>
        <v>100</v>
      </c>
      <c r="W336" s="98">
        <v>0</v>
      </c>
      <c r="X336" s="98">
        <f t="shared" si="90"/>
        <v>100</v>
      </c>
      <c r="Y336" s="34"/>
    </row>
    <row r="337" spans="1:25" ht="23.25" hidden="1" x14ac:dyDescent="0.25">
      <c r="A337" s="202"/>
      <c r="B337" s="217"/>
      <c r="C337" s="204" t="s">
        <v>373</v>
      </c>
      <c r="D337" s="218" t="s">
        <v>162</v>
      </c>
      <c r="E337" s="205" t="s">
        <v>163</v>
      </c>
      <c r="F337" s="216">
        <v>0</v>
      </c>
      <c r="G337" s="130"/>
      <c r="H337" s="86"/>
      <c r="I337" s="87"/>
      <c r="J337" s="216">
        <v>0</v>
      </c>
      <c r="K337" s="87">
        <v>100</v>
      </c>
      <c r="L337" s="87">
        <f t="shared" si="77"/>
        <v>100</v>
      </c>
      <c r="M337" s="87">
        <v>0</v>
      </c>
      <c r="N337" s="87">
        <f t="shared" si="76"/>
        <v>100</v>
      </c>
      <c r="O337" s="88">
        <v>0</v>
      </c>
      <c r="P337" s="88">
        <f t="shared" si="89"/>
        <v>100</v>
      </c>
      <c r="Q337" s="88">
        <v>0</v>
      </c>
      <c r="R337" s="88">
        <f t="shared" si="88"/>
        <v>100</v>
      </c>
      <c r="S337" s="89">
        <v>0</v>
      </c>
      <c r="T337" s="89">
        <f t="shared" si="86"/>
        <v>100</v>
      </c>
      <c r="U337" s="89">
        <v>0</v>
      </c>
      <c r="V337" s="89">
        <f t="shared" si="87"/>
        <v>100</v>
      </c>
      <c r="W337" s="89">
        <v>0</v>
      </c>
      <c r="X337" s="89">
        <f t="shared" si="90"/>
        <v>100</v>
      </c>
      <c r="Y337" s="34"/>
    </row>
    <row r="338" spans="1:25" ht="23.25" hidden="1" x14ac:dyDescent="0.25">
      <c r="A338" s="197" t="s">
        <v>14</v>
      </c>
      <c r="B338" s="217" t="s">
        <v>498</v>
      </c>
      <c r="C338" s="199" t="s">
        <v>15</v>
      </c>
      <c r="D338" s="198" t="s">
        <v>15</v>
      </c>
      <c r="E338" s="200" t="s">
        <v>499</v>
      </c>
      <c r="F338" s="213">
        <v>0</v>
      </c>
      <c r="G338" s="130"/>
      <c r="H338" s="86"/>
      <c r="I338" s="87"/>
      <c r="J338" s="213">
        <v>0</v>
      </c>
      <c r="K338" s="114">
        <f t="shared" ref="K338" si="95">+K339</f>
        <v>90</v>
      </c>
      <c r="L338" s="114">
        <f t="shared" si="77"/>
        <v>90</v>
      </c>
      <c r="M338" s="114">
        <v>0</v>
      </c>
      <c r="N338" s="114">
        <f t="shared" si="76"/>
        <v>90</v>
      </c>
      <c r="O338" s="115">
        <v>0</v>
      </c>
      <c r="P338" s="115">
        <f t="shared" si="89"/>
        <v>90</v>
      </c>
      <c r="Q338" s="115">
        <v>0</v>
      </c>
      <c r="R338" s="115">
        <f t="shared" si="88"/>
        <v>90</v>
      </c>
      <c r="S338" s="98">
        <v>0</v>
      </c>
      <c r="T338" s="98">
        <f t="shared" si="86"/>
        <v>90</v>
      </c>
      <c r="U338" s="98">
        <v>0</v>
      </c>
      <c r="V338" s="98">
        <f t="shared" si="87"/>
        <v>90</v>
      </c>
      <c r="W338" s="98">
        <v>0</v>
      </c>
      <c r="X338" s="98">
        <f t="shared" si="90"/>
        <v>90</v>
      </c>
      <c r="Y338" s="34"/>
    </row>
    <row r="339" spans="1:25" ht="23.25" hidden="1" x14ac:dyDescent="0.25">
      <c r="A339" s="202"/>
      <c r="B339" s="217"/>
      <c r="C339" s="204" t="s">
        <v>373</v>
      </c>
      <c r="D339" s="218" t="s">
        <v>162</v>
      </c>
      <c r="E339" s="205" t="s">
        <v>163</v>
      </c>
      <c r="F339" s="216">
        <v>0</v>
      </c>
      <c r="G339" s="130"/>
      <c r="H339" s="86"/>
      <c r="I339" s="87"/>
      <c r="J339" s="216">
        <v>0</v>
      </c>
      <c r="K339" s="87">
        <v>90</v>
      </c>
      <c r="L339" s="87">
        <f t="shared" si="77"/>
        <v>90</v>
      </c>
      <c r="M339" s="87">
        <v>0</v>
      </c>
      <c r="N339" s="87">
        <f t="shared" si="76"/>
        <v>90</v>
      </c>
      <c r="O339" s="88">
        <v>0</v>
      </c>
      <c r="P339" s="88">
        <f t="shared" si="89"/>
        <v>90</v>
      </c>
      <c r="Q339" s="88">
        <v>0</v>
      </c>
      <c r="R339" s="88">
        <f t="shared" si="88"/>
        <v>90</v>
      </c>
      <c r="S339" s="89">
        <v>0</v>
      </c>
      <c r="T339" s="89">
        <f t="shared" si="86"/>
        <v>90</v>
      </c>
      <c r="U339" s="89">
        <v>0</v>
      </c>
      <c r="V339" s="89">
        <f t="shared" si="87"/>
        <v>90</v>
      </c>
      <c r="W339" s="89">
        <v>0</v>
      </c>
      <c r="X339" s="89">
        <f t="shared" si="90"/>
        <v>90</v>
      </c>
      <c r="Y339" s="34"/>
    </row>
    <row r="340" spans="1:25" ht="23.25" hidden="1" x14ac:dyDescent="0.25">
      <c r="A340" s="197" t="s">
        <v>14</v>
      </c>
      <c r="B340" s="217" t="s">
        <v>500</v>
      </c>
      <c r="C340" s="199" t="s">
        <v>15</v>
      </c>
      <c r="D340" s="198" t="s">
        <v>15</v>
      </c>
      <c r="E340" s="200" t="s">
        <v>501</v>
      </c>
      <c r="F340" s="213">
        <v>0</v>
      </c>
      <c r="G340" s="130"/>
      <c r="H340" s="86"/>
      <c r="I340" s="87"/>
      <c r="J340" s="213">
        <v>0</v>
      </c>
      <c r="K340" s="114">
        <f t="shared" ref="K340" si="96">+K341</f>
        <v>300</v>
      </c>
      <c r="L340" s="114">
        <f t="shared" si="77"/>
        <v>300</v>
      </c>
      <c r="M340" s="114">
        <v>0</v>
      </c>
      <c r="N340" s="114">
        <f t="shared" si="76"/>
        <v>300</v>
      </c>
      <c r="O340" s="115">
        <v>0</v>
      </c>
      <c r="P340" s="115">
        <f t="shared" si="89"/>
        <v>300</v>
      </c>
      <c r="Q340" s="115">
        <v>0</v>
      </c>
      <c r="R340" s="115">
        <f t="shared" si="88"/>
        <v>300</v>
      </c>
      <c r="S340" s="98">
        <v>0</v>
      </c>
      <c r="T340" s="98">
        <f t="shared" si="86"/>
        <v>300</v>
      </c>
      <c r="U340" s="98">
        <v>0</v>
      </c>
      <c r="V340" s="98">
        <f t="shared" si="87"/>
        <v>300</v>
      </c>
      <c r="W340" s="98">
        <v>0</v>
      </c>
      <c r="X340" s="98">
        <f t="shared" si="90"/>
        <v>300</v>
      </c>
      <c r="Y340" s="34"/>
    </row>
    <row r="341" spans="1:25" ht="23.25" hidden="1" x14ac:dyDescent="0.25">
      <c r="A341" s="202"/>
      <c r="B341" s="217"/>
      <c r="C341" s="204" t="s">
        <v>373</v>
      </c>
      <c r="D341" s="218" t="s">
        <v>162</v>
      </c>
      <c r="E341" s="205" t="s">
        <v>163</v>
      </c>
      <c r="F341" s="216">
        <v>0</v>
      </c>
      <c r="G341" s="130"/>
      <c r="H341" s="86"/>
      <c r="I341" s="87"/>
      <c r="J341" s="216">
        <v>0</v>
      </c>
      <c r="K341" s="87">
        <v>300</v>
      </c>
      <c r="L341" s="87">
        <f t="shared" si="77"/>
        <v>300</v>
      </c>
      <c r="M341" s="87">
        <v>0</v>
      </c>
      <c r="N341" s="87">
        <f t="shared" si="76"/>
        <v>300</v>
      </c>
      <c r="O341" s="88">
        <v>0</v>
      </c>
      <c r="P341" s="88">
        <f t="shared" si="89"/>
        <v>300</v>
      </c>
      <c r="Q341" s="88">
        <v>0</v>
      </c>
      <c r="R341" s="88">
        <f t="shared" si="88"/>
        <v>300</v>
      </c>
      <c r="S341" s="89">
        <v>0</v>
      </c>
      <c r="T341" s="89">
        <f t="shared" si="86"/>
        <v>300</v>
      </c>
      <c r="U341" s="89">
        <v>0</v>
      </c>
      <c r="V341" s="89">
        <f t="shared" si="87"/>
        <v>300</v>
      </c>
      <c r="W341" s="89">
        <v>0</v>
      </c>
      <c r="X341" s="89">
        <f t="shared" si="90"/>
        <v>300</v>
      </c>
      <c r="Y341" s="34"/>
    </row>
    <row r="342" spans="1:25" ht="23.25" hidden="1" x14ac:dyDescent="0.25">
      <c r="A342" s="197" t="s">
        <v>14</v>
      </c>
      <c r="B342" s="217" t="s">
        <v>502</v>
      </c>
      <c r="C342" s="199" t="s">
        <v>15</v>
      </c>
      <c r="D342" s="198" t="s">
        <v>15</v>
      </c>
      <c r="E342" s="200" t="s">
        <v>503</v>
      </c>
      <c r="F342" s="213">
        <v>0</v>
      </c>
      <c r="G342" s="130"/>
      <c r="H342" s="86"/>
      <c r="I342" s="87"/>
      <c r="J342" s="213">
        <v>0</v>
      </c>
      <c r="K342" s="114">
        <f t="shared" ref="K342" si="97">+K343</f>
        <v>50</v>
      </c>
      <c r="L342" s="114">
        <f t="shared" si="77"/>
        <v>50</v>
      </c>
      <c r="M342" s="114">
        <v>0</v>
      </c>
      <c r="N342" s="114">
        <f t="shared" si="76"/>
        <v>50</v>
      </c>
      <c r="O342" s="115">
        <v>0</v>
      </c>
      <c r="P342" s="115">
        <f t="shared" si="89"/>
        <v>50</v>
      </c>
      <c r="Q342" s="115">
        <v>0</v>
      </c>
      <c r="R342" s="115">
        <f t="shared" si="88"/>
        <v>50</v>
      </c>
      <c r="S342" s="98">
        <v>0</v>
      </c>
      <c r="T342" s="98">
        <f t="shared" si="86"/>
        <v>50</v>
      </c>
      <c r="U342" s="98">
        <v>0</v>
      </c>
      <c r="V342" s="98">
        <f t="shared" si="87"/>
        <v>50</v>
      </c>
      <c r="W342" s="98">
        <v>0</v>
      </c>
      <c r="X342" s="98">
        <f t="shared" si="90"/>
        <v>50</v>
      </c>
      <c r="Y342" s="34"/>
    </row>
    <row r="343" spans="1:25" ht="23.25" hidden="1" x14ac:dyDescent="0.25">
      <c r="A343" s="202"/>
      <c r="B343" s="217"/>
      <c r="C343" s="204" t="s">
        <v>373</v>
      </c>
      <c r="D343" s="218" t="s">
        <v>162</v>
      </c>
      <c r="E343" s="205" t="s">
        <v>163</v>
      </c>
      <c r="F343" s="216">
        <v>0</v>
      </c>
      <c r="G343" s="130"/>
      <c r="H343" s="86"/>
      <c r="I343" s="87"/>
      <c r="J343" s="216">
        <v>0</v>
      </c>
      <c r="K343" s="87">
        <v>50</v>
      </c>
      <c r="L343" s="87">
        <f t="shared" si="77"/>
        <v>50</v>
      </c>
      <c r="M343" s="87">
        <v>0</v>
      </c>
      <c r="N343" s="87">
        <f t="shared" ref="N343:N366" si="98">+L343+M343</f>
        <v>50</v>
      </c>
      <c r="O343" s="88">
        <v>0</v>
      </c>
      <c r="P343" s="88">
        <f t="shared" si="89"/>
        <v>50</v>
      </c>
      <c r="Q343" s="88">
        <v>0</v>
      </c>
      <c r="R343" s="88">
        <f t="shared" si="88"/>
        <v>50</v>
      </c>
      <c r="S343" s="89">
        <v>0</v>
      </c>
      <c r="T343" s="89">
        <f t="shared" si="86"/>
        <v>50</v>
      </c>
      <c r="U343" s="89">
        <v>0</v>
      </c>
      <c r="V343" s="89">
        <f t="shared" si="87"/>
        <v>50</v>
      </c>
      <c r="W343" s="89">
        <v>0</v>
      </c>
      <c r="X343" s="89">
        <f t="shared" si="90"/>
        <v>50</v>
      </c>
      <c r="Y343" s="34"/>
    </row>
    <row r="344" spans="1:25" ht="23.25" hidden="1" x14ac:dyDescent="0.25">
      <c r="A344" s="197" t="s">
        <v>14</v>
      </c>
      <c r="B344" s="217" t="s">
        <v>504</v>
      </c>
      <c r="C344" s="199" t="s">
        <v>15</v>
      </c>
      <c r="D344" s="198" t="s">
        <v>15</v>
      </c>
      <c r="E344" s="200" t="s">
        <v>505</v>
      </c>
      <c r="F344" s="213">
        <v>0</v>
      </c>
      <c r="G344" s="130"/>
      <c r="H344" s="86"/>
      <c r="I344" s="87"/>
      <c r="J344" s="213">
        <v>0</v>
      </c>
      <c r="K344" s="114">
        <f t="shared" ref="K344" si="99">+K345</f>
        <v>100</v>
      </c>
      <c r="L344" s="114">
        <f t="shared" si="77"/>
        <v>100</v>
      </c>
      <c r="M344" s="114">
        <v>0</v>
      </c>
      <c r="N344" s="114">
        <f t="shared" si="98"/>
        <v>100</v>
      </c>
      <c r="O344" s="115">
        <v>0</v>
      </c>
      <c r="P344" s="115">
        <f t="shared" si="89"/>
        <v>100</v>
      </c>
      <c r="Q344" s="115">
        <v>0</v>
      </c>
      <c r="R344" s="115">
        <f t="shared" si="88"/>
        <v>100</v>
      </c>
      <c r="S344" s="98">
        <v>0</v>
      </c>
      <c r="T344" s="98">
        <f t="shared" si="86"/>
        <v>100</v>
      </c>
      <c r="U344" s="98">
        <v>0</v>
      </c>
      <c r="V344" s="98">
        <f t="shared" si="87"/>
        <v>100</v>
      </c>
      <c r="W344" s="98">
        <v>0</v>
      </c>
      <c r="X344" s="98">
        <f t="shared" si="90"/>
        <v>100</v>
      </c>
      <c r="Y344" s="34"/>
    </row>
    <row r="345" spans="1:25" ht="23.25" hidden="1" x14ac:dyDescent="0.25">
      <c r="A345" s="202"/>
      <c r="B345" s="217"/>
      <c r="C345" s="204" t="s">
        <v>373</v>
      </c>
      <c r="D345" s="218" t="s">
        <v>162</v>
      </c>
      <c r="E345" s="205" t="s">
        <v>163</v>
      </c>
      <c r="F345" s="216">
        <v>0</v>
      </c>
      <c r="G345" s="130"/>
      <c r="H345" s="86"/>
      <c r="I345" s="87"/>
      <c r="J345" s="216">
        <v>0</v>
      </c>
      <c r="K345" s="87">
        <v>100</v>
      </c>
      <c r="L345" s="87">
        <f t="shared" si="77"/>
        <v>100</v>
      </c>
      <c r="M345" s="87">
        <v>0</v>
      </c>
      <c r="N345" s="87">
        <f t="shared" si="98"/>
        <v>100</v>
      </c>
      <c r="O345" s="88">
        <v>0</v>
      </c>
      <c r="P345" s="88">
        <f t="shared" si="89"/>
        <v>100</v>
      </c>
      <c r="Q345" s="88">
        <v>0</v>
      </c>
      <c r="R345" s="88">
        <f t="shared" si="88"/>
        <v>100</v>
      </c>
      <c r="S345" s="89">
        <v>0</v>
      </c>
      <c r="T345" s="89">
        <f t="shared" si="86"/>
        <v>100</v>
      </c>
      <c r="U345" s="89">
        <v>0</v>
      </c>
      <c r="V345" s="89">
        <f t="shared" si="87"/>
        <v>100</v>
      </c>
      <c r="W345" s="89">
        <v>0</v>
      </c>
      <c r="X345" s="89">
        <f t="shared" si="90"/>
        <v>100</v>
      </c>
      <c r="Y345" s="34"/>
    </row>
    <row r="346" spans="1:25" ht="23.25" hidden="1" x14ac:dyDescent="0.25">
      <c r="A346" s="197" t="s">
        <v>14</v>
      </c>
      <c r="B346" s="217" t="s">
        <v>506</v>
      </c>
      <c r="C346" s="199" t="s">
        <v>15</v>
      </c>
      <c r="D346" s="198" t="s">
        <v>15</v>
      </c>
      <c r="E346" s="200" t="s">
        <v>507</v>
      </c>
      <c r="F346" s="213">
        <v>0</v>
      </c>
      <c r="G346" s="130"/>
      <c r="H346" s="86"/>
      <c r="I346" s="87"/>
      <c r="J346" s="213">
        <v>0</v>
      </c>
      <c r="K346" s="114">
        <f t="shared" ref="K346" si="100">+K347</f>
        <v>100</v>
      </c>
      <c r="L346" s="114">
        <f t="shared" si="77"/>
        <v>100</v>
      </c>
      <c r="M346" s="114">
        <v>0</v>
      </c>
      <c r="N346" s="114">
        <f t="shared" si="98"/>
        <v>100</v>
      </c>
      <c r="O346" s="115">
        <v>0</v>
      </c>
      <c r="P346" s="115">
        <f t="shared" si="89"/>
        <v>100</v>
      </c>
      <c r="Q346" s="115">
        <v>0</v>
      </c>
      <c r="R346" s="115">
        <f t="shared" si="88"/>
        <v>100</v>
      </c>
      <c r="S346" s="98">
        <v>0</v>
      </c>
      <c r="T346" s="98">
        <f t="shared" si="86"/>
        <v>100</v>
      </c>
      <c r="U346" s="98">
        <v>0</v>
      </c>
      <c r="V346" s="98">
        <f t="shared" si="87"/>
        <v>100</v>
      </c>
      <c r="W346" s="98">
        <v>0</v>
      </c>
      <c r="X346" s="98">
        <f t="shared" si="90"/>
        <v>100</v>
      </c>
      <c r="Y346" s="34"/>
    </row>
    <row r="347" spans="1:25" ht="24" hidden="1" thickBot="1" x14ac:dyDescent="0.3">
      <c r="A347" s="202"/>
      <c r="B347" s="217"/>
      <c r="C347" s="204" t="s">
        <v>373</v>
      </c>
      <c r="D347" s="218" t="s">
        <v>508</v>
      </c>
      <c r="E347" s="205" t="s">
        <v>509</v>
      </c>
      <c r="F347" s="206">
        <v>0</v>
      </c>
      <c r="G347" s="207"/>
      <c r="H347" s="103"/>
      <c r="I347" s="149"/>
      <c r="J347" s="206">
        <v>0</v>
      </c>
      <c r="K347" s="149">
        <v>100</v>
      </c>
      <c r="L347" s="149">
        <f t="shared" ref="L347:L366" si="101">+J347+K347</f>
        <v>100</v>
      </c>
      <c r="M347" s="149">
        <v>0</v>
      </c>
      <c r="N347" s="149">
        <f t="shared" si="98"/>
        <v>100</v>
      </c>
      <c r="O347" s="157">
        <v>0</v>
      </c>
      <c r="P347" s="157">
        <f t="shared" si="89"/>
        <v>100</v>
      </c>
      <c r="Q347" s="157">
        <v>0</v>
      </c>
      <c r="R347" s="157">
        <f t="shared" si="88"/>
        <v>100</v>
      </c>
      <c r="S347" s="158">
        <v>0</v>
      </c>
      <c r="T347" s="158">
        <f t="shared" si="86"/>
        <v>100</v>
      </c>
      <c r="U347" s="158">
        <v>0</v>
      </c>
      <c r="V347" s="158">
        <f t="shared" si="87"/>
        <v>100</v>
      </c>
      <c r="W347" s="158">
        <v>0</v>
      </c>
      <c r="X347" s="158">
        <f t="shared" si="90"/>
        <v>100</v>
      </c>
      <c r="Y347" s="34"/>
    </row>
    <row r="348" spans="1:25" ht="24" thickBot="1" x14ac:dyDescent="0.3">
      <c r="A348" s="185" t="s">
        <v>14</v>
      </c>
      <c r="B348" s="186" t="s">
        <v>15</v>
      </c>
      <c r="C348" s="187" t="s">
        <v>15</v>
      </c>
      <c r="D348" s="187" t="s">
        <v>15</v>
      </c>
      <c r="E348" s="188" t="s">
        <v>510</v>
      </c>
      <c r="F348" s="189">
        <v>750</v>
      </c>
      <c r="G348" s="208">
        <f>+G349+G351+G353+G355+G357+G359+G361+G363+G365</f>
        <v>0</v>
      </c>
      <c r="H348" s="190">
        <f>+F348+G348</f>
        <v>750</v>
      </c>
      <c r="I348" s="191">
        <v>0</v>
      </c>
      <c r="J348" s="191">
        <f t="shared" si="78"/>
        <v>750</v>
      </c>
      <c r="K348" s="191">
        <v>0</v>
      </c>
      <c r="L348" s="191">
        <f t="shared" si="101"/>
        <v>750</v>
      </c>
      <c r="M348" s="191">
        <v>0</v>
      </c>
      <c r="N348" s="191">
        <f t="shared" si="98"/>
        <v>750</v>
      </c>
      <c r="O348" s="192">
        <v>0</v>
      </c>
      <c r="P348" s="192">
        <f t="shared" si="89"/>
        <v>750</v>
      </c>
      <c r="Q348" s="192">
        <v>0</v>
      </c>
      <c r="R348" s="192">
        <f t="shared" si="88"/>
        <v>750</v>
      </c>
      <c r="S348" s="193">
        <v>0</v>
      </c>
      <c r="T348" s="193">
        <f t="shared" si="86"/>
        <v>750</v>
      </c>
      <c r="U348" s="193">
        <v>0</v>
      </c>
      <c r="V348" s="193">
        <f t="shared" si="87"/>
        <v>750</v>
      </c>
      <c r="W348" s="193">
        <v>0</v>
      </c>
      <c r="X348" s="193">
        <f t="shared" si="90"/>
        <v>750</v>
      </c>
      <c r="Y348" s="34"/>
    </row>
    <row r="349" spans="1:25" hidden="1" x14ac:dyDescent="0.25">
      <c r="A349" s="90" t="s">
        <v>14</v>
      </c>
      <c r="B349" s="91" t="s">
        <v>511</v>
      </c>
      <c r="C349" s="92" t="s">
        <v>15</v>
      </c>
      <c r="D349" s="93" t="s">
        <v>15</v>
      </c>
      <c r="E349" s="219" t="s">
        <v>510</v>
      </c>
      <c r="F349" s="95">
        <f>+F350</f>
        <v>750</v>
      </c>
      <c r="G349" s="194">
        <f>+G350</f>
        <v>-750</v>
      </c>
      <c r="H349" s="95">
        <f t="shared" si="80"/>
        <v>0</v>
      </c>
      <c r="I349" s="96">
        <v>0</v>
      </c>
      <c r="J349" s="96">
        <f t="shared" si="78"/>
        <v>0</v>
      </c>
      <c r="K349" s="96">
        <v>0</v>
      </c>
      <c r="L349" s="96">
        <f t="shared" si="101"/>
        <v>0</v>
      </c>
      <c r="M349" s="96">
        <v>0</v>
      </c>
      <c r="N349" s="96">
        <f t="shared" si="98"/>
        <v>0</v>
      </c>
      <c r="O349" s="97">
        <v>0</v>
      </c>
      <c r="P349" s="97">
        <f t="shared" si="89"/>
        <v>0</v>
      </c>
      <c r="Q349" s="97">
        <v>0</v>
      </c>
      <c r="R349" s="97">
        <f t="shared" si="88"/>
        <v>0</v>
      </c>
      <c r="S349" s="82">
        <v>0</v>
      </c>
      <c r="T349" s="82">
        <f t="shared" si="86"/>
        <v>0</v>
      </c>
      <c r="U349" s="82">
        <v>0</v>
      </c>
      <c r="V349" s="82">
        <f t="shared" si="87"/>
        <v>0</v>
      </c>
      <c r="W349" s="82">
        <v>0</v>
      </c>
      <c r="X349" s="82">
        <f t="shared" si="90"/>
        <v>0</v>
      </c>
      <c r="Y349" s="34"/>
    </row>
    <row r="350" spans="1:25" hidden="1" x14ac:dyDescent="0.25">
      <c r="A350" s="104"/>
      <c r="B350" s="169" t="s">
        <v>166</v>
      </c>
      <c r="C350" s="101">
        <v>3419</v>
      </c>
      <c r="D350" s="21">
        <v>5222</v>
      </c>
      <c r="E350" s="102" t="s">
        <v>163</v>
      </c>
      <c r="F350" s="86">
        <v>750</v>
      </c>
      <c r="G350" s="130">
        <v>-750</v>
      </c>
      <c r="H350" s="86">
        <f t="shared" si="80"/>
        <v>0</v>
      </c>
      <c r="I350" s="87">
        <v>0</v>
      </c>
      <c r="J350" s="87">
        <f t="shared" si="78"/>
        <v>0</v>
      </c>
      <c r="K350" s="87">
        <v>0</v>
      </c>
      <c r="L350" s="87">
        <f t="shared" si="101"/>
        <v>0</v>
      </c>
      <c r="M350" s="87">
        <v>0</v>
      </c>
      <c r="N350" s="87">
        <f t="shared" si="98"/>
        <v>0</v>
      </c>
      <c r="O350" s="88">
        <v>0</v>
      </c>
      <c r="P350" s="88">
        <f t="shared" si="89"/>
        <v>0</v>
      </c>
      <c r="Q350" s="88">
        <v>0</v>
      </c>
      <c r="R350" s="88">
        <f t="shared" si="88"/>
        <v>0</v>
      </c>
      <c r="S350" s="89">
        <v>0</v>
      </c>
      <c r="T350" s="89">
        <f t="shared" si="86"/>
        <v>0</v>
      </c>
      <c r="U350" s="89">
        <v>0</v>
      </c>
      <c r="V350" s="89">
        <f t="shared" si="87"/>
        <v>0</v>
      </c>
      <c r="W350" s="89">
        <v>0</v>
      </c>
      <c r="X350" s="89">
        <f t="shared" si="90"/>
        <v>0</v>
      </c>
      <c r="Y350" s="34"/>
    </row>
    <row r="351" spans="1:25" ht="23.25" hidden="1" x14ac:dyDescent="0.25">
      <c r="A351" s="220" t="s">
        <v>370</v>
      </c>
      <c r="B351" s="221" t="s">
        <v>512</v>
      </c>
      <c r="C351" s="222" t="s">
        <v>15</v>
      </c>
      <c r="D351" s="222" t="s">
        <v>15</v>
      </c>
      <c r="E351" s="223" t="s">
        <v>513</v>
      </c>
      <c r="F351" s="224">
        <v>0</v>
      </c>
      <c r="G351" s="194">
        <f t="shared" ref="G351" si="102">+G352</f>
        <v>100</v>
      </c>
      <c r="H351" s="95">
        <f t="shared" si="80"/>
        <v>100</v>
      </c>
      <c r="I351" s="114">
        <v>0</v>
      </c>
      <c r="J351" s="114">
        <f t="shared" si="78"/>
        <v>100</v>
      </c>
      <c r="K351" s="114">
        <v>0</v>
      </c>
      <c r="L351" s="114">
        <f t="shared" si="101"/>
        <v>100</v>
      </c>
      <c r="M351" s="114">
        <v>0</v>
      </c>
      <c r="N351" s="114">
        <f t="shared" si="98"/>
        <v>100</v>
      </c>
      <c r="O351" s="115">
        <v>0</v>
      </c>
      <c r="P351" s="115">
        <f t="shared" si="89"/>
        <v>100</v>
      </c>
      <c r="Q351" s="115">
        <v>0</v>
      </c>
      <c r="R351" s="115">
        <f t="shared" si="88"/>
        <v>100</v>
      </c>
      <c r="S351" s="98">
        <v>0</v>
      </c>
      <c r="T351" s="98">
        <f t="shared" si="86"/>
        <v>100</v>
      </c>
      <c r="U351" s="98">
        <v>0</v>
      </c>
      <c r="V351" s="98">
        <f t="shared" si="87"/>
        <v>100</v>
      </c>
      <c r="W351" s="98">
        <v>0</v>
      </c>
      <c r="X351" s="98">
        <f t="shared" si="90"/>
        <v>100</v>
      </c>
      <c r="Y351" s="34"/>
    </row>
    <row r="352" spans="1:25" ht="23.25" hidden="1" x14ac:dyDescent="0.25">
      <c r="A352" s="214"/>
      <c r="B352" s="225"/>
      <c r="C352" s="84" t="s">
        <v>373</v>
      </c>
      <c r="D352" s="84" t="s">
        <v>162</v>
      </c>
      <c r="E352" s="85" t="s">
        <v>163</v>
      </c>
      <c r="F352" s="130">
        <v>0</v>
      </c>
      <c r="G352" s="130">
        <v>100</v>
      </c>
      <c r="H352" s="86">
        <f t="shared" si="80"/>
        <v>100</v>
      </c>
      <c r="I352" s="87">
        <v>0</v>
      </c>
      <c r="J352" s="87">
        <f t="shared" si="78"/>
        <v>100</v>
      </c>
      <c r="K352" s="87">
        <v>0</v>
      </c>
      <c r="L352" s="87">
        <f t="shared" si="101"/>
        <v>100</v>
      </c>
      <c r="M352" s="87">
        <v>0</v>
      </c>
      <c r="N352" s="87">
        <f t="shared" si="98"/>
        <v>100</v>
      </c>
      <c r="O352" s="88">
        <v>0</v>
      </c>
      <c r="P352" s="88">
        <f t="shared" si="89"/>
        <v>100</v>
      </c>
      <c r="Q352" s="88">
        <v>0</v>
      </c>
      <c r="R352" s="88">
        <f t="shared" si="88"/>
        <v>100</v>
      </c>
      <c r="S352" s="89">
        <v>0</v>
      </c>
      <c r="T352" s="89">
        <f t="shared" si="86"/>
        <v>100</v>
      </c>
      <c r="U352" s="89">
        <v>0</v>
      </c>
      <c r="V352" s="89">
        <f t="shared" si="87"/>
        <v>100</v>
      </c>
      <c r="W352" s="89">
        <v>0</v>
      </c>
      <c r="X352" s="89">
        <f t="shared" si="90"/>
        <v>100</v>
      </c>
      <c r="Y352" s="34"/>
    </row>
    <row r="353" spans="1:25" ht="34.5" hidden="1" x14ac:dyDescent="0.25">
      <c r="A353" s="209" t="s">
        <v>370</v>
      </c>
      <c r="B353" s="210" t="s">
        <v>514</v>
      </c>
      <c r="C353" s="211" t="s">
        <v>15</v>
      </c>
      <c r="D353" s="211" t="s">
        <v>15</v>
      </c>
      <c r="E353" s="212" t="s">
        <v>515</v>
      </c>
      <c r="F353" s="213">
        <v>0</v>
      </c>
      <c r="G353" s="123">
        <f t="shared" ref="G353" si="103">+G354</f>
        <v>60</v>
      </c>
      <c r="H353" s="113">
        <f t="shared" si="80"/>
        <v>60</v>
      </c>
      <c r="I353" s="114">
        <v>0</v>
      </c>
      <c r="J353" s="114">
        <f t="shared" si="78"/>
        <v>60</v>
      </c>
      <c r="K353" s="114">
        <v>0</v>
      </c>
      <c r="L353" s="114">
        <f t="shared" si="101"/>
        <v>60</v>
      </c>
      <c r="M353" s="114">
        <v>0</v>
      </c>
      <c r="N353" s="114">
        <f t="shared" si="98"/>
        <v>60</v>
      </c>
      <c r="O353" s="115">
        <v>0</v>
      </c>
      <c r="P353" s="115">
        <f t="shared" si="89"/>
        <v>60</v>
      </c>
      <c r="Q353" s="115">
        <v>0</v>
      </c>
      <c r="R353" s="115">
        <f t="shared" si="88"/>
        <v>60</v>
      </c>
      <c r="S353" s="98">
        <v>0</v>
      </c>
      <c r="T353" s="98">
        <f t="shared" si="86"/>
        <v>60</v>
      </c>
      <c r="U353" s="98">
        <v>0</v>
      </c>
      <c r="V353" s="98">
        <f t="shared" si="87"/>
        <v>60</v>
      </c>
      <c r="W353" s="98">
        <v>0</v>
      </c>
      <c r="X353" s="98">
        <f t="shared" si="90"/>
        <v>60</v>
      </c>
      <c r="Y353" s="34"/>
    </row>
    <row r="354" spans="1:25" ht="23.25" hidden="1" x14ac:dyDescent="0.25">
      <c r="A354" s="214"/>
      <c r="B354" s="225"/>
      <c r="C354" s="84" t="s">
        <v>373</v>
      </c>
      <c r="D354" s="84" t="s">
        <v>162</v>
      </c>
      <c r="E354" s="85" t="s">
        <v>163</v>
      </c>
      <c r="F354" s="130">
        <v>0</v>
      </c>
      <c r="G354" s="130">
        <v>60</v>
      </c>
      <c r="H354" s="86">
        <f t="shared" si="80"/>
        <v>60</v>
      </c>
      <c r="I354" s="87">
        <v>0</v>
      </c>
      <c r="J354" s="87">
        <f t="shared" si="78"/>
        <v>60</v>
      </c>
      <c r="K354" s="87">
        <v>0</v>
      </c>
      <c r="L354" s="87">
        <f t="shared" si="101"/>
        <v>60</v>
      </c>
      <c r="M354" s="87">
        <v>0</v>
      </c>
      <c r="N354" s="87">
        <f t="shared" si="98"/>
        <v>60</v>
      </c>
      <c r="O354" s="88">
        <v>0</v>
      </c>
      <c r="P354" s="88">
        <f t="shared" si="89"/>
        <v>60</v>
      </c>
      <c r="Q354" s="88">
        <v>0</v>
      </c>
      <c r="R354" s="88">
        <f t="shared" si="88"/>
        <v>60</v>
      </c>
      <c r="S354" s="89">
        <v>0</v>
      </c>
      <c r="T354" s="89">
        <f t="shared" si="86"/>
        <v>60</v>
      </c>
      <c r="U354" s="89">
        <v>0</v>
      </c>
      <c r="V354" s="89">
        <f t="shared" si="87"/>
        <v>60</v>
      </c>
      <c r="W354" s="89">
        <v>0</v>
      </c>
      <c r="X354" s="89">
        <f t="shared" si="90"/>
        <v>60</v>
      </c>
      <c r="Y354" s="34"/>
    </row>
    <row r="355" spans="1:25" ht="34.5" hidden="1" x14ac:dyDescent="0.25">
      <c r="A355" s="209" t="s">
        <v>370</v>
      </c>
      <c r="B355" s="210" t="s">
        <v>516</v>
      </c>
      <c r="C355" s="211" t="s">
        <v>15</v>
      </c>
      <c r="D355" s="211" t="s">
        <v>15</v>
      </c>
      <c r="E355" s="212" t="s">
        <v>517</v>
      </c>
      <c r="F355" s="213">
        <v>0</v>
      </c>
      <c r="G355" s="123">
        <f t="shared" ref="G355" si="104">+G356</f>
        <v>100</v>
      </c>
      <c r="H355" s="113">
        <f t="shared" si="80"/>
        <v>100</v>
      </c>
      <c r="I355" s="114">
        <v>0</v>
      </c>
      <c r="J355" s="114">
        <f t="shared" si="78"/>
        <v>100</v>
      </c>
      <c r="K355" s="114">
        <v>0</v>
      </c>
      <c r="L355" s="114">
        <f t="shared" si="101"/>
        <v>100</v>
      </c>
      <c r="M355" s="114">
        <v>0</v>
      </c>
      <c r="N355" s="114">
        <f t="shared" si="98"/>
        <v>100</v>
      </c>
      <c r="O355" s="115">
        <v>0</v>
      </c>
      <c r="P355" s="115">
        <f t="shared" si="89"/>
        <v>100</v>
      </c>
      <c r="Q355" s="115">
        <v>0</v>
      </c>
      <c r="R355" s="115">
        <f t="shared" si="88"/>
        <v>100</v>
      </c>
      <c r="S355" s="98">
        <v>0</v>
      </c>
      <c r="T355" s="98">
        <f t="shared" si="86"/>
        <v>100</v>
      </c>
      <c r="U355" s="98">
        <v>0</v>
      </c>
      <c r="V355" s="98">
        <f t="shared" si="87"/>
        <v>100</v>
      </c>
      <c r="W355" s="98">
        <v>0</v>
      </c>
      <c r="X355" s="98">
        <f t="shared" si="90"/>
        <v>100</v>
      </c>
      <c r="Y355" s="34"/>
    </row>
    <row r="356" spans="1:25" ht="23.25" hidden="1" x14ac:dyDescent="0.25">
      <c r="A356" s="214"/>
      <c r="B356" s="225"/>
      <c r="C356" s="84" t="s">
        <v>373</v>
      </c>
      <c r="D356" s="84" t="s">
        <v>162</v>
      </c>
      <c r="E356" s="85" t="s">
        <v>163</v>
      </c>
      <c r="F356" s="130">
        <v>0</v>
      </c>
      <c r="G356" s="130">
        <v>100</v>
      </c>
      <c r="H356" s="86">
        <f t="shared" si="80"/>
        <v>100</v>
      </c>
      <c r="I356" s="87">
        <v>0</v>
      </c>
      <c r="J356" s="87">
        <f t="shared" si="78"/>
        <v>100</v>
      </c>
      <c r="K356" s="87">
        <v>0</v>
      </c>
      <c r="L356" s="87">
        <f t="shared" si="101"/>
        <v>100</v>
      </c>
      <c r="M356" s="87">
        <v>0</v>
      </c>
      <c r="N356" s="87">
        <f t="shared" si="98"/>
        <v>100</v>
      </c>
      <c r="O356" s="88">
        <v>0</v>
      </c>
      <c r="P356" s="88">
        <f t="shared" si="89"/>
        <v>100</v>
      </c>
      <c r="Q356" s="88">
        <v>0</v>
      </c>
      <c r="R356" s="88">
        <f t="shared" si="88"/>
        <v>100</v>
      </c>
      <c r="S356" s="89">
        <v>0</v>
      </c>
      <c r="T356" s="89">
        <f t="shared" si="86"/>
        <v>100</v>
      </c>
      <c r="U356" s="89">
        <v>0</v>
      </c>
      <c r="V356" s="89">
        <f t="shared" si="87"/>
        <v>100</v>
      </c>
      <c r="W356" s="89">
        <v>0</v>
      </c>
      <c r="X356" s="89">
        <f t="shared" si="90"/>
        <v>100</v>
      </c>
      <c r="Y356" s="34"/>
    </row>
    <row r="357" spans="1:25" ht="34.5" hidden="1" x14ac:dyDescent="0.25">
      <c r="A357" s="209" t="s">
        <v>370</v>
      </c>
      <c r="B357" s="210" t="s">
        <v>518</v>
      </c>
      <c r="C357" s="211" t="s">
        <v>15</v>
      </c>
      <c r="D357" s="211" t="s">
        <v>15</v>
      </c>
      <c r="E357" s="212" t="s">
        <v>519</v>
      </c>
      <c r="F357" s="213">
        <v>0</v>
      </c>
      <c r="G357" s="123">
        <f t="shared" ref="G357" si="105">+G358</f>
        <v>100</v>
      </c>
      <c r="H357" s="113">
        <f t="shared" si="80"/>
        <v>100</v>
      </c>
      <c r="I357" s="114">
        <v>0</v>
      </c>
      <c r="J357" s="114">
        <f t="shared" si="78"/>
        <v>100</v>
      </c>
      <c r="K357" s="114">
        <v>0</v>
      </c>
      <c r="L357" s="114">
        <f t="shared" si="101"/>
        <v>100</v>
      </c>
      <c r="M357" s="114">
        <v>0</v>
      </c>
      <c r="N357" s="114">
        <f t="shared" si="98"/>
        <v>100</v>
      </c>
      <c r="O357" s="115">
        <v>0</v>
      </c>
      <c r="P357" s="115">
        <f t="shared" si="89"/>
        <v>100</v>
      </c>
      <c r="Q357" s="115">
        <v>0</v>
      </c>
      <c r="R357" s="115">
        <f t="shared" si="88"/>
        <v>100</v>
      </c>
      <c r="S357" s="98">
        <v>0</v>
      </c>
      <c r="T357" s="98">
        <f t="shared" si="86"/>
        <v>100</v>
      </c>
      <c r="U357" s="98">
        <v>0</v>
      </c>
      <c r="V357" s="98">
        <f t="shared" si="87"/>
        <v>100</v>
      </c>
      <c r="W357" s="98">
        <v>0</v>
      </c>
      <c r="X357" s="98">
        <f t="shared" si="90"/>
        <v>100</v>
      </c>
      <c r="Y357" s="34"/>
    </row>
    <row r="358" spans="1:25" ht="23.25" hidden="1" x14ac:dyDescent="0.25">
      <c r="A358" s="214"/>
      <c r="B358" s="225"/>
      <c r="C358" s="84" t="s">
        <v>373</v>
      </c>
      <c r="D358" s="84" t="s">
        <v>162</v>
      </c>
      <c r="E358" s="85" t="s">
        <v>163</v>
      </c>
      <c r="F358" s="130">
        <v>0</v>
      </c>
      <c r="G358" s="130">
        <v>100</v>
      </c>
      <c r="H358" s="86">
        <f t="shared" si="80"/>
        <v>100</v>
      </c>
      <c r="I358" s="87">
        <v>0</v>
      </c>
      <c r="J358" s="87">
        <f t="shared" si="78"/>
        <v>100</v>
      </c>
      <c r="K358" s="87">
        <v>0</v>
      </c>
      <c r="L358" s="87">
        <f t="shared" si="101"/>
        <v>100</v>
      </c>
      <c r="M358" s="87">
        <v>0</v>
      </c>
      <c r="N358" s="87">
        <f t="shared" si="98"/>
        <v>100</v>
      </c>
      <c r="O358" s="88">
        <v>0</v>
      </c>
      <c r="P358" s="88">
        <f t="shared" si="89"/>
        <v>100</v>
      </c>
      <c r="Q358" s="88">
        <v>0</v>
      </c>
      <c r="R358" s="88">
        <f t="shared" si="88"/>
        <v>100</v>
      </c>
      <c r="S358" s="89">
        <v>0</v>
      </c>
      <c r="T358" s="89">
        <f t="shared" si="86"/>
        <v>100</v>
      </c>
      <c r="U358" s="89">
        <v>0</v>
      </c>
      <c r="V358" s="89">
        <f t="shared" si="87"/>
        <v>100</v>
      </c>
      <c r="W358" s="89">
        <v>0</v>
      </c>
      <c r="X358" s="89">
        <f t="shared" si="90"/>
        <v>100</v>
      </c>
      <c r="Y358" s="34"/>
    </row>
    <row r="359" spans="1:25" ht="23.25" hidden="1" x14ac:dyDescent="0.25">
      <c r="A359" s="209" t="s">
        <v>370</v>
      </c>
      <c r="B359" s="210" t="s">
        <v>520</v>
      </c>
      <c r="C359" s="211" t="s">
        <v>15</v>
      </c>
      <c r="D359" s="211" t="s">
        <v>15</v>
      </c>
      <c r="E359" s="212" t="s">
        <v>521</v>
      </c>
      <c r="F359" s="213">
        <v>0</v>
      </c>
      <c r="G359" s="123">
        <f t="shared" ref="G359" si="106">+G360</f>
        <v>200</v>
      </c>
      <c r="H359" s="113">
        <f t="shared" si="80"/>
        <v>200</v>
      </c>
      <c r="I359" s="114">
        <v>0</v>
      </c>
      <c r="J359" s="114">
        <f t="shared" si="78"/>
        <v>200</v>
      </c>
      <c r="K359" s="114">
        <v>0</v>
      </c>
      <c r="L359" s="114">
        <f t="shared" si="101"/>
        <v>200</v>
      </c>
      <c r="M359" s="114">
        <v>0</v>
      </c>
      <c r="N359" s="114">
        <f t="shared" si="98"/>
        <v>200</v>
      </c>
      <c r="O359" s="115">
        <v>0</v>
      </c>
      <c r="P359" s="115">
        <f t="shared" si="89"/>
        <v>200</v>
      </c>
      <c r="Q359" s="115">
        <v>0</v>
      </c>
      <c r="R359" s="115">
        <f t="shared" si="88"/>
        <v>200</v>
      </c>
      <c r="S359" s="98">
        <v>0</v>
      </c>
      <c r="T359" s="98">
        <f t="shared" si="86"/>
        <v>200</v>
      </c>
      <c r="U359" s="98">
        <v>0</v>
      </c>
      <c r="V359" s="98">
        <f t="shared" si="87"/>
        <v>200</v>
      </c>
      <c r="W359" s="98">
        <v>0</v>
      </c>
      <c r="X359" s="98">
        <f t="shared" si="90"/>
        <v>200</v>
      </c>
      <c r="Y359" s="34"/>
    </row>
    <row r="360" spans="1:25" ht="23.25" hidden="1" x14ac:dyDescent="0.25">
      <c r="A360" s="214"/>
      <c r="B360" s="225"/>
      <c r="C360" s="84" t="s">
        <v>373</v>
      </c>
      <c r="D360" s="84" t="s">
        <v>162</v>
      </c>
      <c r="E360" s="85" t="s">
        <v>163</v>
      </c>
      <c r="F360" s="130">
        <v>0</v>
      </c>
      <c r="G360" s="130">
        <v>200</v>
      </c>
      <c r="H360" s="86">
        <f t="shared" si="80"/>
        <v>200</v>
      </c>
      <c r="I360" s="87">
        <v>0</v>
      </c>
      <c r="J360" s="87">
        <f t="shared" si="78"/>
        <v>200</v>
      </c>
      <c r="K360" s="87">
        <v>0</v>
      </c>
      <c r="L360" s="87">
        <f t="shared" si="101"/>
        <v>200</v>
      </c>
      <c r="M360" s="87">
        <v>0</v>
      </c>
      <c r="N360" s="87">
        <f t="shared" si="98"/>
        <v>200</v>
      </c>
      <c r="O360" s="88">
        <v>0</v>
      </c>
      <c r="P360" s="88">
        <f t="shared" si="89"/>
        <v>200</v>
      </c>
      <c r="Q360" s="88">
        <v>0</v>
      </c>
      <c r="R360" s="88">
        <f t="shared" si="88"/>
        <v>200</v>
      </c>
      <c r="S360" s="89">
        <v>0</v>
      </c>
      <c r="T360" s="89">
        <f t="shared" si="86"/>
        <v>200</v>
      </c>
      <c r="U360" s="89">
        <v>0</v>
      </c>
      <c r="V360" s="89">
        <f t="shared" si="87"/>
        <v>200</v>
      </c>
      <c r="W360" s="89">
        <v>0</v>
      </c>
      <c r="X360" s="89">
        <f t="shared" si="90"/>
        <v>200</v>
      </c>
      <c r="Y360" s="34"/>
    </row>
    <row r="361" spans="1:25" ht="23.25" hidden="1" x14ac:dyDescent="0.25">
      <c r="A361" s="209" t="s">
        <v>370</v>
      </c>
      <c r="B361" s="210" t="s">
        <v>522</v>
      </c>
      <c r="C361" s="211" t="s">
        <v>15</v>
      </c>
      <c r="D361" s="211" t="s">
        <v>15</v>
      </c>
      <c r="E361" s="212" t="s">
        <v>523</v>
      </c>
      <c r="F361" s="213">
        <v>0</v>
      </c>
      <c r="G361" s="123">
        <f t="shared" ref="G361" si="107">+G362</f>
        <v>100</v>
      </c>
      <c r="H361" s="113">
        <f t="shared" si="80"/>
        <v>100</v>
      </c>
      <c r="I361" s="114">
        <v>0</v>
      </c>
      <c r="J361" s="114">
        <f t="shared" si="78"/>
        <v>100</v>
      </c>
      <c r="K361" s="114">
        <v>0</v>
      </c>
      <c r="L361" s="114">
        <f t="shared" si="101"/>
        <v>100</v>
      </c>
      <c r="M361" s="114">
        <v>0</v>
      </c>
      <c r="N361" s="114">
        <f t="shared" si="98"/>
        <v>100</v>
      </c>
      <c r="O361" s="115">
        <v>0</v>
      </c>
      <c r="P361" s="115">
        <f t="shared" si="89"/>
        <v>100</v>
      </c>
      <c r="Q361" s="115">
        <v>0</v>
      </c>
      <c r="R361" s="115">
        <f t="shared" si="88"/>
        <v>100</v>
      </c>
      <c r="S361" s="98">
        <v>0</v>
      </c>
      <c r="T361" s="98">
        <f t="shared" si="86"/>
        <v>100</v>
      </c>
      <c r="U361" s="98">
        <v>0</v>
      </c>
      <c r="V361" s="98">
        <f t="shared" si="87"/>
        <v>100</v>
      </c>
      <c r="W361" s="98">
        <v>0</v>
      </c>
      <c r="X361" s="98">
        <f t="shared" si="90"/>
        <v>100</v>
      </c>
      <c r="Y361" s="34"/>
    </row>
    <row r="362" spans="1:25" ht="23.25" hidden="1" x14ac:dyDescent="0.25">
      <c r="A362" s="214"/>
      <c r="B362" s="225"/>
      <c r="C362" s="84" t="s">
        <v>373</v>
      </c>
      <c r="D362" s="84" t="s">
        <v>162</v>
      </c>
      <c r="E362" s="85" t="s">
        <v>163</v>
      </c>
      <c r="F362" s="130">
        <v>0</v>
      </c>
      <c r="G362" s="130">
        <v>100</v>
      </c>
      <c r="H362" s="86">
        <f t="shared" si="80"/>
        <v>100</v>
      </c>
      <c r="I362" s="87">
        <v>0</v>
      </c>
      <c r="J362" s="87">
        <f t="shared" si="78"/>
        <v>100</v>
      </c>
      <c r="K362" s="87">
        <v>0</v>
      </c>
      <c r="L362" s="87">
        <f t="shared" si="101"/>
        <v>100</v>
      </c>
      <c r="M362" s="87">
        <v>0</v>
      </c>
      <c r="N362" s="87">
        <f t="shared" si="98"/>
        <v>100</v>
      </c>
      <c r="O362" s="88">
        <v>0</v>
      </c>
      <c r="P362" s="88">
        <f t="shared" si="89"/>
        <v>100</v>
      </c>
      <c r="Q362" s="88">
        <v>0</v>
      </c>
      <c r="R362" s="88">
        <f t="shared" si="88"/>
        <v>100</v>
      </c>
      <c r="S362" s="89">
        <v>0</v>
      </c>
      <c r="T362" s="89">
        <f t="shared" si="86"/>
        <v>100</v>
      </c>
      <c r="U362" s="89">
        <v>0</v>
      </c>
      <c r="V362" s="89">
        <f t="shared" si="87"/>
        <v>100</v>
      </c>
      <c r="W362" s="89">
        <v>0</v>
      </c>
      <c r="X362" s="89">
        <f t="shared" si="90"/>
        <v>100</v>
      </c>
      <c r="Y362" s="34"/>
    </row>
    <row r="363" spans="1:25" ht="23.25" hidden="1" x14ac:dyDescent="0.25">
      <c r="A363" s="209" t="s">
        <v>370</v>
      </c>
      <c r="B363" s="210" t="s">
        <v>524</v>
      </c>
      <c r="C363" s="211" t="s">
        <v>15</v>
      </c>
      <c r="D363" s="211" t="s">
        <v>15</v>
      </c>
      <c r="E363" s="212" t="s">
        <v>525</v>
      </c>
      <c r="F363" s="213">
        <v>0</v>
      </c>
      <c r="G363" s="123">
        <f t="shared" ref="G363" si="108">+G364</f>
        <v>30</v>
      </c>
      <c r="H363" s="113">
        <f t="shared" si="80"/>
        <v>30</v>
      </c>
      <c r="I363" s="114">
        <v>0</v>
      </c>
      <c r="J363" s="114">
        <f t="shared" si="78"/>
        <v>30</v>
      </c>
      <c r="K363" s="114">
        <v>0</v>
      </c>
      <c r="L363" s="114">
        <f t="shared" si="101"/>
        <v>30</v>
      </c>
      <c r="M363" s="114">
        <v>0</v>
      </c>
      <c r="N363" s="114">
        <f t="shared" si="98"/>
        <v>30</v>
      </c>
      <c r="O363" s="115">
        <v>0</v>
      </c>
      <c r="P363" s="115">
        <f t="shared" si="89"/>
        <v>30</v>
      </c>
      <c r="Q363" s="115">
        <v>0</v>
      </c>
      <c r="R363" s="115">
        <f t="shared" si="88"/>
        <v>30</v>
      </c>
      <c r="S363" s="98">
        <v>0</v>
      </c>
      <c r="T363" s="98">
        <f t="shared" si="86"/>
        <v>30</v>
      </c>
      <c r="U363" s="98">
        <v>0</v>
      </c>
      <c r="V363" s="98">
        <f t="shared" si="87"/>
        <v>30</v>
      </c>
      <c r="W363" s="98">
        <v>0</v>
      </c>
      <c r="X363" s="98">
        <f t="shared" si="90"/>
        <v>30</v>
      </c>
      <c r="Y363" s="34"/>
    </row>
    <row r="364" spans="1:25" ht="23.25" hidden="1" x14ac:dyDescent="0.25">
      <c r="A364" s="214"/>
      <c r="B364" s="225"/>
      <c r="C364" s="84" t="s">
        <v>373</v>
      </c>
      <c r="D364" s="84" t="s">
        <v>162</v>
      </c>
      <c r="E364" s="85" t="s">
        <v>163</v>
      </c>
      <c r="F364" s="130">
        <v>0</v>
      </c>
      <c r="G364" s="130">
        <v>30</v>
      </c>
      <c r="H364" s="86">
        <f t="shared" si="80"/>
        <v>30</v>
      </c>
      <c r="I364" s="87">
        <v>0</v>
      </c>
      <c r="J364" s="87">
        <f t="shared" si="78"/>
        <v>30</v>
      </c>
      <c r="K364" s="87">
        <v>0</v>
      </c>
      <c r="L364" s="87">
        <f t="shared" si="101"/>
        <v>30</v>
      </c>
      <c r="M364" s="87">
        <v>0</v>
      </c>
      <c r="N364" s="87">
        <f t="shared" si="98"/>
        <v>30</v>
      </c>
      <c r="O364" s="88">
        <v>0</v>
      </c>
      <c r="P364" s="88">
        <f t="shared" si="89"/>
        <v>30</v>
      </c>
      <c r="Q364" s="88">
        <v>0</v>
      </c>
      <c r="R364" s="88">
        <f t="shared" si="88"/>
        <v>30</v>
      </c>
      <c r="S364" s="89">
        <v>0</v>
      </c>
      <c r="T364" s="89">
        <f t="shared" si="86"/>
        <v>30</v>
      </c>
      <c r="U364" s="89">
        <v>0</v>
      </c>
      <c r="V364" s="89">
        <f t="shared" si="87"/>
        <v>30</v>
      </c>
      <c r="W364" s="89">
        <v>0</v>
      </c>
      <c r="X364" s="89">
        <f t="shared" si="90"/>
        <v>30</v>
      </c>
      <c r="Y364" s="34"/>
    </row>
    <row r="365" spans="1:25" ht="23.25" hidden="1" x14ac:dyDescent="0.25">
      <c r="A365" s="209" t="s">
        <v>370</v>
      </c>
      <c r="B365" s="210" t="s">
        <v>526</v>
      </c>
      <c r="C365" s="211" t="s">
        <v>15</v>
      </c>
      <c r="D365" s="211" t="s">
        <v>15</v>
      </c>
      <c r="E365" s="212" t="s">
        <v>527</v>
      </c>
      <c r="F365" s="213">
        <v>0</v>
      </c>
      <c r="G365" s="123">
        <f t="shared" ref="G365" si="109">+G366</f>
        <v>60</v>
      </c>
      <c r="H365" s="113">
        <f t="shared" si="80"/>
        <v>60</v>
      </c>
      <c r="I365" s="114">
        <v>0</v>
      </c>
      <c r="J365" s="114">
        <f t="shared" si="78"/>
        <v>60</v>
      </c>
      <c r="K365" s="114">
        <v>0</v>
      </c>
      <c r="L365" s="114">
        <f t="shared" si="101"/>
        <v>60</v>
      </c>
      <c r="M365" s="114">
        <v>0</v>
      </c>
      <c r="N365" s="114">
        <f t="shared" si="98"/>
        <v>60</v>
      </c>
      <c r="O365" s="115">
        <v>0</v>
      </c>
      <c r="P365" s="115">
        <f t="shared" si="89"/>
        <v>60</v>
      </c>
      <c r="Q365" s="115">
        <v>0</v>
      </c>
      <c r="R365" s="115">
        <f t="shared" si="88"/>
        <v>60</v>
      </c>
      <c r="S365" s="98">
        <v>0</v>
      </c>
      <c r="T365" s="98">
        <f t="shared" si="86"/>
        <v>60</v>
      </c>
      <c r="U365" s="98">
        <v>0</v>
      </c>
      <c r="V365" s="98">
        <f t="shared" si="87"/>
        <v>60</v>
      </c>
      <c r="W365" s="98">
        <v>0</v>
      </c>
      <c r="X365" s="98">
        <f t="shared" si="90"/>
        <v>60</v>
      </c>
      <c r="Y365" s="34"/>
    </row>
    <row r="366" spans="1:25" ht="24" hidden="1" thickBot="1" x14ac:dyDescent="0.3">
      <c r="A366" s="226"/>
      <c r="B366" s="227"/>
      <c r="C366" s="228" t="s">
        <v>373</v>
      </c>
      <c r="D366" s="228" t="s">
        <v>162</v>
      </c>
      <c r="E366" s="229" t="s">
        <v>163</v>
      </c>
      <c r="F366" s="230">
        <v>0</v>
      </c>
      <c r="G366" s="230">
        <v>60</v>
      </c>
      <c r="H366" s="231">
        <f t="shared" si="80"/>
        <v>60</v>
      </c>
      <c r="I366" s="232">
        <v>0</v>
      </c>
      <c r="J366" s="232">
        <f t="shared" si="78"/>
        <v>60</v>
      </c>
      <c r="K366" s="232">
        <v>0</v>
      </c>
      <c r="L366" s="232">
        <f t="shared" si="101"/>
        <v>60</v>
      </c>
      <c r="M366" s="232">
        <v>0</v>
      </c>
      <c r="N366" s="232">
        <f t="shared" si="98"/>
        <v>60</v>
      </c>
      <c r="O366" s="233">
        <v>0</v>
      </c>
      <c r="P366" s="233">
        <f t="shared" si="89"/>
        <v>60</v>
      </c>
      <c r="Q366" s="157">
        <v>0</v>
      </c>
      <c r="R366" s="157">
        <f t="shared" si="88"/>
        <v>60</v>
      </c>
      <c r="S366" s="158">
        <v>0</v>
      </c>
      <c r="T366" s="158">
        <f t="shared" si="86"/>
        <v>60</v>
      </c>
      <c r="U366" s="158">
        <v>0</v>
      </c>
      <c r="V366" s="158">
        <f t="shared" si="87"/>
        <v>60</v>
      </c>
      <c r="W366" s="158">
        <v>0</v>
      </c>
      <c r="X366" s="158">
        <f t="shared" si="90"/>
        <v>60</v>
      </c>
      <c r="Y366" s="34"/>
    </row>
    <row r="367" spans="1:25" ht="24" thickBot="1" x14ac:dyDescent="0.3">
      <c r="A367" s="234" t="s">
        <v>14</v>
      </c>
      <c r="B367" s="235" t="s">
        <v>15</v>
      </c>
      <c r="C367" s="236" t="s">
        <v>15</v>
      </c>
      <c r="D367" s="236" t="s">
        <v>15</v>
      </c>
      <c r="E367" s="237" t="s">
        <v>528</v>
      </c>
      <c r="F367" s="238">
        <v>0</v>
      </c>
      <c r="G367" s="239"/>
      <c r="H367" s="239"/>
      <c r="I367" s="239"/>
      <c r="J367" s="239"/>
      <c r="K367" s="239"/>
      <c r="L367" s="239"/>
      <c r="M367" s="239"/>
      <c r="N367" s="238">
        <v>0</v>
      </c>
      <c r="O367" s="240">
        <f>+O368</f>
        <v>500</v>
      </c>
      <c r="P367" s="240">
        <f t="shared" ref="P367:P369" si="110">N367+O367</f>
        <v>500</v>
      </c>
      <c r="Q367" s="240">
        <f>+Q368+Q370</f>
        <v>0</v>
      </c>
      <c r="R367" s="240">
        <f t="shared" si="88"/>
        <v>500</v>
      </c>
      <c r="S367" s="193">
        <v>0</v>
      </c>
      <c r="T367" s="193">
        <f t="shared" si="86"/>
        <v>500</v>
      </c>
      <c r="U367" s="193">
        <v>0</v>
      </c>
      <c r="V367" s="193">
        <f t="shared" si="87"/>
        <v>500</v>
      </c>
      <c r="W367" s="193">
        <v>0</v>
      </c>
      <c r="X367" s="193">
        <f t="shared" si="90"/>
        <v>500</v>
      </c>
      <c r="Y367" s="34"/>
    </row>
    <row r="368" spans="1:25" ht="23.25" hidden="1" x14ac:dyDescent="0.25">
      <c r="A368" s="209" t="s">
        <v>14</v>
      </c>
      <c r="B368" s="210" t="s">
        <v>529</v>
      </c>
      <c r="C368" s="211" t="s">
        <v>15</v>
      </c>
      <c r="D368" s="211" t="s">
        <v>15</v>
      </c>
      <c r="E368" s="241" t="s">
        <v>528</v>
      </c>
      <c r="F368" s="114">
        <v>0</v>
      </c>
      <c r="G368" s="242"/>
      <c r="H368" s="242"/>
      <c r="I368" s="242"/>
      <c r="J368" s="242"/>
      <c r="K368" s="242"/>
      <c r="L368" s="242"/>
      <c r="M368" s="242"/>
      <c r="N368" s="114">
        <v>0</v>
      </c>
      <c r="O368" s="115">
        <f>O369</f>
        <v>500</v>
      </c>
      <c r="P368" s="115">
        <f t="shared" si="110"/>
        <v>500</v>
      </c>
      <c r="Q368" s="115">
        <f>+Q369</f>
        <v>-500</v>
      </c>
      <c r="R368" s="115">
        <f t="shared" si="88"/>
        <v>0</v>
      </c>
      <c r="S368" s="82">
        <v>0</v>
      </c>
      <c r="T368" s="82">
        <f t="shared" si="86"/>
        <v>0</v>
      </c>
      <c r="U368" s="82">
        <v>0</v>
      </c>
      <c r="V368" s="82">
        <f t="shared" si="87"/>
        <v>0</v>
      </c>
      <c r="W368" s="82">
        <v>0</v>
      </c>
      <c r="X368" s="82">
        <f t="shared" si="90"/>
        <v>0</v>
      </c>
      <c r="Y368" s="34"/>
    </row>
    <row r="369" spans="1:25" ht="23.25" hidden="1" x14ac:dyDescent="0.25">
      <c r="A369" s="243"/>
      <c r="B369" s="210"/>
      <c r="C369" s="84" t="s">
        <v>373</v>
      </c>
      <c r="D369" s="84" t="s">
        <v>162</v>
      </c>
      <c r="E369" s="244" t="s">
        <v>163</v>
      </c>
      <c r="F369" s="87">
        <v>0</v>
      </c>
      <c r="G369" s="242"/>
      <c r="H369" s="242"/>
      <c r="I369" s="242"/>
      <c r="J369" s="242"/>
      <c r="K369" s="245"/>
      <c r="L369" s="242"/>
      <c r="M369" s="245"/>
      <c r="N369" s="87">
        <v>0</v>
      </c>
      <c r="O369" s="88">
        <v>500</v>
      </c>
      <c r="P369" s="88">
        <f t="shared" si="110"/>
        <v>500</v>
      </c>
      <c r="Q369" s="88">
        <v>-500</v>
      </c>
      <c r="R369" s="88">
        <f t="shared" si="88"/>
        <v>0</v>
      </c>
      <c r="S369" s="89">
        <v>0</v>
      </c>
      <c r="T369" s="89">
        <f t="shared" si="86"/>
        <v>0</v>
      </c>
      <c r="U369" s="89">
        <v>0</v>
      </c>
      <c r="V369" s="89">
        <f t="shared" si="87"/>
        <v>0</v>
      </c>
      <c r="W369" s="89">
        <v>0</v>
      </c>
      <c r="X369" s="89">
        <f t="shared" si="90"/>
        <v>0</v>
      </c>
      <c r="Y369" s="34"/>
    </row>
    <row r="370" spans="1:25" ht="23.25" hidden="1" x14ac:dyDescent="0.25">
      <c r="A370" s="209" t="s">
        <v>14</v>
      </c>
      <c r="B370" s="210" t="s">
        <v>530</v>
      </c>
      <c r="C370" s="211" t="s">
        <v>15</v>
      </c>
      <c r="D370" s="211" t="s">
        <v>15</v>
      </c>
      <c r="E370" s="241" t="s">
        <v>531</v>
      </c>
      <c r="F370" s="87">
        <v>0</v>
      </c>
      <c r="G370" s="242"/>
      <c r="H370" s="242"/>
      <c r="I370" s="242"/>
      <c r="J370" s="242"/>
      <c r="K370" s="245"/>
      <c r="L370" s="242"/>
      <c r="M370" s="245"/>
      <c r="N370" s="87"/>
      <c r="O370" s="88"/>
      <c r="P370" s="88">
        <v>0</v>
      </c>
      <c r="Q370" s="98">
        <f>+Q371</f>
        <v>500</v>
      </c>
      <c r="R370" s="98">
        <f t="shared" si="88"/>
        <v>500</v>
      </c>
      <c r="S370" s="98">
        <v>0</v>
      </c>
      <c r="T370" s="98">
        <f t="shared" si="86"/>
        <v>500</v>
      </c>
      <c r="U370" s="98">
        <v>0</v>
      </c>
      <c r="V370" s="98">
        <f t="shared" si="87"/>
        <v>500</v>
      </c>
      <c r="W370" s="98">
        <v>0</v>
      </c>
      <c r="X370" s="98">
        <f t="shared" si="90"/>
        <v>500</v>
      </c>
      <c r="Y370" s="34"/>
    </row>
    <row r="371" spans="1:25" ht="24" hidden="1" thickBot="1" x14ac:dyDescent="0.3">
      <c r="A371" s="246"/>
      <c r="B371" s="247"/>
      <c r="C371" s="248" t="s">
        <v>373</v>
      </c>
      <c r="D371" s="248" t="s">
        <v>396</v>
      </c>
      <c r="E371" s="249" t="s">
        <v>367</v>
      </c>
      <c r="F371" s="250">
        <v>0</v>
      </c>
      <c r="G371" s="251"/>
      <c r="H371" s="251"/>
      <c r="I371" s="251"/>
      <c r="J371" s="251"/>
      <c r="K371" s="252"/>
      <c r="L371" s="251"/>
      <c r="M371" s="252"/>
      <c r="N371" s="250"/>
      <c r="O371" s="253"/>
      <c r="P371" s="253">
        <v>0</v>
      </c>
      <c r="Q371" s="167">
        <v>500</v>
      </c>
      <c r="R371" s="167">
        <f t="shared" si="88"/>
        <v>500</v>
      </c>
      <c r="S371" s="158">
        <v>0</v>
      </c>
      <c r="T371" s="158">
        <f t="shared" si="86"/>
        <v>500</v>
      </c>
      <c r="U371" s="158">
        <v>0</v>
      </c>
      <c r="V371" s="158">
        <f t="shared" si="87"/>
        <v>500</v>
      </c>
      <c r="W371" s="158">
        <v>0</v>
      </c>
      <c r="X371" s="158">
        <f t="shared" si="90"/>
        <v>500</v>
      </c>
      <c r="Y371" s="34"/>
    </row>
    <row r="372" spans="1:25" ht="24" thickBot="1" x14ac:dyDescent="0.3">
      <c r="A372" s="185" t="s">
        <v>14</v>
      </c>
      <c r="B372" s="186" t="s">
        <v>15</v>
      </c>
      <c r="C372" s="187" t="s">
        <v>15</v>
      </c>
      <c r="D372" s="187" t="s">
        <v>15</v>
      </c>
      <c r="E372" s="254" t="s">
        <v>532</v>
      </c>
      <c r="F372" s="191">
        <v>0</v>
      </c>
      <c r="G372" s="255"/>
      <c r="H372" s="255"/>
      <c r="I372" s="255"/>
      <c r="J372" s="255"/>
      <c r="K372" s="255"/>
      <c r="L372" s="255"/>
      <c r="M372" s="255"/>
      <c r="N372" s="191">
        <v>0</v>
      </c>
      <c r="O372" s="192">
        <f>+O373</f>
        <v>2178.7640000000001</v>
      </c>
      <c r="P372" s="256">
        <f t="shared" si="89"/>
        <v>2178.7640000000001</v>
      </c>
      <c r="Q372" s="192">
        <v>0</v>
      </c>
      <c r="R372" s="192">
        <f t="shared" si="88"/>
        <v>2178.7640000000001</v>
      </c>
      <c r="S372" s="193">
        <v>0</v>
      </c>
      <c r="T372" s="193">
        <f t="shared" si="86"/>
        <v>2178.7640000000001</v>
      </c>
      <c r="U372" s="193">
        <v>0</v>
      </c>
      <c r="V372" s="193">
        <f t="shared" si="87"/>
        <v>2178.7640000000001</v>
      </c>
      <c r="W372" s="193">
        <v>0</v>
      </c>
      <c r="X372" s="193">
        <f t="shared" si="90"/>
        <v>2178.7640000000001</v>
      </c>
      <c r="Y372" s="34"/>
    </row>
    <row r="373" spans="1:25" ht="23.25" hidden="1" x14ac:dyDescent="0.25">
      <c r="A373" s="257" t="s">
        <v>14</v>
      </c>
      <c r="B373" s="258" t="s">
        <v>533</v>
      </c>
      <c r="C373" s="259"/>
      <c r="D373" s="259"/>
      <c r="E373" s="260" t="s">
        <v>532</v>
      </c>
      <c r="F373" s="60">
        <v>0</v>
      </c>
      <c r="G373" s="239"/>
      <c r="H373" s="239"/>
      <c r="I373" s="239"/>
      <c r="J373" s="239"/>
      <c r="K373" s="239"/>
      <c r="L373" s="239"/>
      <c r="M373" s="239"/>
      <c r="N373" s="60">
        <v>0</v>
      </c>
      <c r="O373" s="61">
        <f>+O374</f>
        <v>2178.7640000000001</v>
      </c>
      <c r="P373" s="159">
        <f t="shared" si="89"/>
        <v>2178.7640000000001</v>
      </c>
      <c r="Q373" s="97">
        <v>0</v>
      </c>
      <c r="R373" s="97">
        <f t="shared" si="88"/>
        <v>2178.7640000000001</v>
      </c>
      <c r="S373" s="82">
        <v>0</v>
      </c>
      <c r="T373" s="160">
        <f t="shared" si="86"/>
        <v>2178.7640000000001</v>
      </c>
      <c r="U373" s="261">
        <f>+U374</f>
        <v>-2168.5929999999998</v>
      </c>
      <c r="V373" s="262">
        <f t="shared" si="87"/>
        <v>10.171000000000276</v>
      </c>
      <c r="W373" s="262">
        <f>+W374</f>
        <v>0</v>
      </c>
      <c r="X373" s="262">
        <f t="shared" si="90"/>
        <v>10.171000000000276</v>
      </c>
      <c r="Y373" s="34"/>
    </row>
    <row r="374" spans="1:25" ht="24" hidden="1" thickBot="1" x14ac:dyDescent="0.3">
      <c r="A374" s="263"/>
      <c r="B374" s="264"/>
      <c r="C374" s="228" t="s">
        <v>373</v>
      </c>
      <c r="D374" s="228" t="s">
        <v>162</v>
      </c>
      <c r="E374" s="265" t="s">
        <v>163</v>
      </c>
      <c r="F374" s="232">
        <v>0</v>
      </c>
      <c r="G374" s="266"/>
      <c r="H374" s="266"/>
      <c r="I374" s="266"/>
      <c r="J374" s="266"/>
      <c r="K374" s="267"/>
      <c r="L374" s="266"/>
      <c r="M374" s="267"/>
      <c r="N374" s="232">
        <v>0</v>
      </c>
      <c r="O374" s="233">
        <v>2178.7640000000001</v>
      </c>
      <c r="P374" s="233">
        <f t="shared" si="89"/>
        <v>2178.7640000000001</v>
      </c>
      <c r="Q374" s="233">
        <v>0</v>
      </c>
      <c r="R374" s="233">
        <f t="shared" si="88"/>
        <v>2178.7640000000001</v>
      </c>
      <c r="S374" s="268">
        <v>0</v>
      </c>
      <c r="T374" s="158">
        <f t="shared" si="86"/>
        <v>2178.7640000000001</v>
      </c>
      <c r="U374" s="269">
        <v>-2168.5929999999998</v>
      </c>
      <c r="V374" s="89">
        <f t="shared" si="87"/>
        <v>10.171000000000276</v>
      </c>
      <c r="W374" s="89">
        <v>0</v>
      </c>
      <c r="X374" s="89">
        <f t="shared" si="90"/>
        <v>10.171000000000276</v>
      </c>
      <c r="Y374" s="34"/>
    </row>
    <row r="375" spans="1:25" ht="23.25" hidden="1" x14ac:dyDescent="0.25">
      <c r="A375" s="209" t="s">
        <v>14</v>
      </c>
      <c r="B375" s="210" t="s">
        <v>534</v>
      </c>
      <c r="C375" s="211" t="s">
        <v>15</v>
      </c>
      <c r="D375" s="211" t="s">
        <v>15</v>
      </c>
      <c r="E375" s="270" t="s">
        <v>535</v>
      </c>
      <c r="F375" s="173">
        <v>0</v>
      </c>
      <c r="G375" s="271"/>
      <c r="H375" s="271"/>
      <c r="I375" s="271"/>
      <c r="J375" s="271"/>
      <c r="K375" s="271"/>
      <c r="L375" s="271"/>
      <c r="M375" s="271"/>
      <c r="N375" s="271"/>
      <c r="O375" s="271"/>
      <c r="P375" s="271"/>
      <c r="Q375" s="271"/>
      <c r="R375" s="271"/>
      <c r="S375" s="271"/>
      <c r="T375" s="98">
        <v>0</v>
      </c>
      <c r="U375" s="98">
        <f>+U376</f>
        <v>7.1</v>
      </c>
      <c r="V375" s="98">
        <f>+T375+U375</f>
        <v>7.1</v>
      </c>
      <c r="W375" s="98">
        <f>+W376</f>
        <v>0</v>
      </c>
      <c r="X375" s="98">
        <f>+V375+W375</f>
        <v>7.1</v>
      </c>
      <c r="Y375" s="34"/>
    </row>
    <row r="376" spans="1:25" ht="23.25" hidden="1" x14ac:dyDescent="0.25">
      <c r="A376" s="243"/>
      <c r="B376" s="210"/>
      <c r="C376" s="84" t="s">
        <v>373</v>
      </c>
      <c r="D376" s="84" t="s">
        <v>162</v>
      </c>
      <c r="E376" s="85" t="s">
        <v>163</v>
      </c>
      <c r="F376" s="176">
        <v>0</v>
      </c>
      <c r="G376" s="269"/>
      <c r="H376" s="269"/>
      <c r="I376" s="269"/>
      <c r="J376" s="269"/>
      <c r="K376" s="269"/>
      <c r="L376" s="269"/>
      <c r="M376" s="269"/>
      <c r="N376" s="269"/>
      <c r="O376" s="269"/>
      <c r="P376" s="269"/>
      <c r="Q376" s="269"/>
      <c r="R376" s="269"/>
      <c r="S376" s="269"/>
      <c r="T376" s="89">
        <v>0</v>
      </c>
      <c r="U376" s="89">
        <v>7.1</v>
      </c>
      <c r="V376" s="89">
        <f>+T376+U376</f>
        <v>7.1</v>
      </c>
      <c r="W376" s="89">
        <v>0</v>
      </c>
      <c r="X376" s="89">
        <f>+V376+W376</f>
        <v>7.1</v>
      </c>
      <c r="Y376" s="34"/>
    </row>
    <row r="377" spans="1:25" ht="23.25" hidden="1" x14ac:dyDescent="0.25">
      <c r="A377" s="209" t="s">
        <v>14</v>
      </c>
      <c r="B377" s="210" t="s">
        <v>536</v>
      </c>
      <c r="C377" s="211" t="s">
        <v>15</v>
      </c>
      <c r="D377" s="211" t="s">
        <v>15</v>
      </c>
      <c r="E377" s="270" t="s">
        <v>537</v>
      </c>
      <c r="F377" s="173">
        <v>0</v>
      </c>
      <c r="G377" s="271"/>
      <c r="H377" s="271"/>
      <c r="I377" s="271"/>
      <c r="J377" s="271"/>
      <c r="K377" s="271"/>
      <c r="L377" s="271"/>
      <c r="M377" s="271"/>
      <c r="N377" s="271"/>
      <c r="O377" s="271"/>
      <c r="P377" s="271"/>
      <c r="Q377" s="271"/>
      <c r="R377" s="271"/>
      <c r="S377" s="271"/>
      <c r="T377" s="98">
        <v>0</v>
      </c>
      <c r="U377" s="98">
        <f t="shared" ref="U377:W377" si="111">+U378</f>
        <v>19.405999999999999</v>
      </c>
      <c r="V377" s="98">
        <f t="shared" ref="V377:V440" si="112">+T377+U377</f>
        <v>19.405999999999999</v>
      </c>
      <c r="W377" s="98">
        <f t="shared" si="111"/>
        <v>0</v>
      </c>
      <c r="X377" s="98">
        <f t="shared" ref="X377:X440" si="113">+V377+W377</f>
        <v>19.405999999999999</v>
      </c>
      <c r="Y377" s="34"/>
    </row>
    <row r="378" spans="1:25" ht="23.25" hidden="1" x14ac:dyDescent="0.25">
      <c r="A378" s="243"/>
      <c r="B378" s="210"/>
      <c r="C378" s="84" t="s">
        <v>373</v>
      </c>
      <c r="D378" s="84" t="s">
        <v>162</v>
      </c>
      <c r="E378" s="85" t="s">
        <v>163</v>
      </c>
      <c r="F378" s="176">
        <v>0</v>
      </c>
      <c r="G378" s="269"/>
      <c r="H378" s="269"/>
      <c r="I378" s="269"/>
      <c r="J378" s="269"/>
      <c r="K378" s="269"/>
      <c r="L378" s="269"/>
      <c r="M378" s="269"/>
      <c r="N378" s="269"/>
      <c r="O378" s="269"/>
      <c r="P378" s="269"/>
      <c r="Q378" s="269"/>
      <c r="R378" s="269"/>
      <c r="S378" s="269"/>
      <c r="T378" s="89">
        <v>0</v>
      </c>
      <c r="U378" s="89">
        <v>19.405999999999999</v>
      </c>
      <c r="V378" s="89">
        <f t="shared" si="112"/>
        <v>19.405999999999999</v>
      </c>
      <c r="W378" s="89">
        <v>0</v>
      </c>
      <c r="X378" s="89">
        <f t="shared" si="113"/>
        <v>19.405999999999999</v>
      </c>
      <c r="Y378" s="34"/>
    </row>
    <row r="379" spans="1:25" ht="23.25" hidden="1" x14ac:dyDescent="0.25">
      <c r="A379" s="209" t="s">
        <v>14</v>
      </c>
      <c r="B379" s="210" t="s">
        <v>538</v>
      </c>
      <c r="C379" s="211" t="s">
        <v>15</v>
      </c>
      <c r="D379" s="211" t="s">
        <v>15</v>
      </c>
      <c r="E379" s="270" t="s">
        <v>539</v>
      </c>
      <c r="F379" s="173">
        <v>0</v>
      </c>
      <c r="G379" s="271"/>
      <c r="H379" s="271"/>
      <c r="I379" s="271"/>
      <c r="J379" s="271"/>
      <c r="K379" s="271"/>
      <c r="L379" s="271"/>
      <c r="M379" s="271"/>
      <c r="N379" s="271"/>
      <c r="O379" s="271"/>
      <c r="P379" s="271"/>
      <c r="Q379" s="271"/>
      <c r="R379" s="271"/>
      <c r="S379" s="271"/>
      <c r="T379" s="98">
        <v>0</v>
      </c>
      <c r="U379" s="98">
        <f t="shared" ref="U379:W379" si="114">+U380</f>
        <v>15.856</v>
      </c>
      <c r="V379" s="98">
        <f t="shared" si="112"/>
        <v>15.856</v>
      </c>
      <c r="W379" s="98">
        <f t="shared" si="114"/>
        <v>0</v>
      </c>
      <c r="X379" s="98">
        <f t="shared" si="113"/>
        <v>15.856</v>
      </c>
      <c r="Y379" s="34"/>
    </row>
    <row r="380" spans="1:25" ht="23.25" hidden="1" x14ac:dyDescent="0.25">
      <c r="A380" s="243"/>
      <c r="B380" s="210"/>
      <c r="C380" s="84" t="s">
        <v>373</v>
      </c>
      <c r="D380" s="84" t="s">
        <v>162</v>
      </c>
      <c r="E380" s="85" t="s">
        <v>163</v>
      </c>
      <c r="F380" s="176">
        <v>0</v>
      </c>
      <c r="G380" s="269"/>
      <c r="H380" s="269"/>
      <c r="I380" s="269"/>
      <c r="J380" s="269"/>
      <c r="K380" s="269"/>
      <c r="L380" s="269"/>
      <c r="M380" s="269"/>
      <c r="N380" s="269"/>
      <c r="O380" s="269"/>
      <c r="P380" s="269"/>
      <c r="Q380" s="269"/>
      <c r="R380" s="269"/>
      <c r="S380" s="269"/>
      <c r="T380" s="89">
        <v>0</v>
      </c>
      <c r="U380" s="89">
        <v>15.856</v>
      </c>
      <c r="V380" s="89">
        <f t="shared" si="112"/>
        <v>15.856</v>
      </c>
      <c r="W380" s="89">
        <v>0</v>
      </c>
      <c r="X380" s="89">
        <f t="shared" si="113"/>
        <v>15.856</v>
      </c>
      <c r="Y380" s="34"/>
    </row>
    <row r="381" spans="1:25" ht="23.25" hidden="1" x14ac:dyDescent="0.25">
      <c r="A381" s="209" t="s">
        <v>14</v>
      </c>
      <c r="B381" s="210" t="s">
        <v>540</v>
      </c>
      <c r="C381" s="211" t="s">
        <v>15</v>
      </c>
      <c r="D381" s="211" t="s">
        <v>15</v>
      </c>
      <c r="E381" s="270" t="s">
        <v>541</v>
      </c>
      <c r="F381" s="173">
        <v>0</v>
      </c>
      <c r="G381" s="271"/>
      <c r="H381" s="271"/>
      <c r="I381" s="271"/>
      <c r="J381" s="271"/>
      <c r="K381" s="271"/>
      <c r="L381" s="271"/>
      <c r="M381" s="271"/>
      <c r="N381" s="271"/>
      <c r="O381" s="271"/>
      <c r="P381" s="271"/>
      <c r="Q381" s="271"/>
      <c r="R381" s="271"/>
      <c r="S381" s="271"/>
      <c r="T381" s="98">
        <v>0</v>
      </c>
      <c r="U381" s="98">
        <f t="shared" ref="U381:W381" si="115">+U382</f>
        <v>37.155000000000001</v>
      </c>
      <c r="V381" s="98">
        <f t="shared" si="112"/>
        <v>37.155000000000001</v>
      </c>
      <c r="W381" s="98">
        <f t="shared" si="115"/>
        <v>0</v>
      </c>
      <c r="X381" s="98">
        <f t="shared" si="113"/>
        <v>37.155000000000001</v>
      </c>
      <c r="Y381" s="34"/>
    </row>
    <row r="382" spans="1:25" ht="23.25" hidden="1" x14ac:dyDescent="0.25">
      <c r="A382" s="243"/>
      <c r="B382" s="210"/>
      <c r="C382" s="84" t="s">
        <v>373</v>
      </c>
      <c r="D382" s="84" t="s">
        <v>162</v>
      </c>
      <c r="E382" s="85" t="s">
        <v>163</v>
      </c>
      <c r="F382" s="176">
        <v>0</v>
      </c>
      <c r="G382" s="269"/>
      <c r="H382" s="269"/>
      <c r="I382" s="269"/>
      <c r="J382" s="269"/>
      <c r="K382" s="269"/>
      <c r="L382" s="269"/>
      <c r="M382" s="269"/>
      <c r="N382" s="269"/>
      <c r="O382" s="269"/>
      <c r="P382" s="269"/>
      <c r="Q382" s="269"/>
      <c r="R382" s="269"/>
      <c r="S382" s="269"/>
      <c r="T382" s="89">
        <v>0</v>
      </c>
      <c r="U382" s="89">
        <v>37.155000000000001</v>
      </c>
      <c r="V382" s="89">
        <f t="shared" si="112"/>
        <v>37.155000000000001</v>
      </c>
      <c r="W382" s="89">
        <v>0</v>
      </c>
      <c r="X382" s="89">
        <f t="shared" si="113"/>
        <v>37.155000000000001</v>
      </c>
      <c r="Y382" s="34"/>
    </row>
    <row r="383" spans="1:25" ht="23.25" hidden="1" x14ac:dyDescent="0.25">
      <c r="A383" s="209" t="s">
        <v>14</v>
      </c>
      <c r="B383" s="210" t="s">
        <v>542</v>
      </c>
      <c r="C383" s="211" t="s">
        <v>15</v>
      </c>
      <c r="D383" s="211" t="s">
        <v>15</v>
      </c>
      <c r="E383" s="270" t="s">
        <v>543</v>
      </c>
      <c r="F383" s="173">
        <v>0</v>
      </c>
      <c r="G383" s="271"/>
      <c r="H383" s="271"/>
      <c r="I383" s="271"/>
      <c r="J383" s="271"/>
      <c r="K383" s="271"/>
      <c r="L383" s="271"/>
      <c r="M383" s="271"/>
      <c r="N383" s="271"/>
      <c r="O383" s="271"/>
      <c r="P383" s="271"/>
      <c r="Q383" s="271"/>
      <c r="R383" s="271"/>
      <c r="S383" s="271"/>
      <c r="T383" s="98">
        <v>0</v>
      </c>
      <c r="U383" s="98">
        <f t="shared" ref="U383:W383" si="116">+U384</f>
        <v>23.902000000000001</v>
      </c>
      <c r="V383" s="98">
        <f t="shared" si="112"/>
        <v>23.902000000000001</v>
      </c>
      <c r="W383" s="98">
        <f t="shared" si="116"/>
        <v>0</v>
      </c>
      <c r="X383" s="98">
        <f t="shared" si="113"/>
        <v>23.902000000000001</v>
      </c>
      <c r="Y383" s="34"/>
    </row>
    <row r="384" spans="1:25" ht="23.25" hidden="1" x14ac:dyDescent="0.25">
      <c r="A384" s="243"/>
      <c r="B384" s="210"/>
      <c r="C384" s="84" t="s">
        <v>373</v>
      </c>
      <c r="D384" s="84" t="s">
        <v>162</v>
      </c>
      <c r="E384" s="85" t="s">
        <v>163</v>
      </c>
      <c r="F384" s="176">
        <v>0</v>
      </c>
      <c r="G384" s="269"/>
      <c r="H384" s="269"/>
      <c r="I384" s="269"/>
      <c r="J384" s="269"/>
      <c r="K384" s="269"/>
      <c r="L384" s="269"/>
      <c r="M384" s="269"/>
      <c r="N384" s="269"/>
      <c r="O384" s="269"/>
      <c r="P384" s="269"/>
      <c r="Q384" s="269"/>
      <c r="R384" s="269"/>
      <c r="S384" s="269"/>
      <c r="T384" s="89">
        <v>0</v>
      </c>
      <c r="U384" s="89">
        <v>23.902000000000001</v>
      </c>
      <c r="V384" s="89">
        <f t="shared" si="112"/>
        <v>23.902000000000001</v>
      </c>
      <c r="W384" s="89">
        <v>0</v>
      </c>
      <c r="X384" s="89">
        <f t="shared" si="113"/>
        <v>23.902000000000001</v>
      </c>
      <c r="Y384" s="34"/>
    </row>
    <row r="385" spans="1:25" ht="23.25" hidden="1" x14ac:dyDescent="0.25">
      <c r="A385" s="209" t="s">
        <v>14</v>
      </c>
      <c r="B385" s="210" t="s">
        <v>544</v>
      </c>
      <c r="C385" s="211" t="s">
        <v>15</v>
      </c>
      <c r="D385" s="211" t="s">
        <v>15</v>
      </c>
      <c r="E385" s="270" t="s">
        <v>545</v>
      </c>
      <c r="F385" s="173">
        <v>0</v>
      </c>
      <c r="G385" s="271"/>
      <c r="H385" s="271"/>
      <c r="I385" s="271"/>
      <c r="J385" s="271"/>
      <c r="K385" s="271"/>
      <c r="L385" s="271"/>
      <c r="M385" s="271"/>
      <c r="N385" s="271"/>
      <c r="O385" s="271"/>
      <c r="P385" s="271"/>
      <c r="Q385" s="271"/>
      <c r="R385" s="271"/>
      <c r="S385" s="271"/>
      <c r="T385" s="98">
        <v>0</v>
      </c>
      <c r="U385" s="98">
        <f t="shared" ref="U385:W385" si="117">+U386</f>
        <v>8.0459999999999994</v>
      </c>
      <c r="V385" s="98">
        <f t="shared" si="112"/>
        <v>8.0459999999999994</v>
      </c>
      <c r="W385" s="98">
        <f t="shared" si="117"/>
        <v>0</v>
      </c>
      <c r="X385" s="98">
        <f t="shared" si="113"/>
        <v>8.0459999999999994</v>
      </c>
      <c r="Y385" s="34"/>
    </row>
    <row r="386" spans="1:25" ht="23.25" hidden="1" x14ac:dyDescent="0.25">
      <c r="A386" s="243"/>
      <c r="B386" s="210"/>
      <c r="C386" s="84" t="s">
        <v>373</v>
      </c>
      <c r="D386" s="84" t="s">
        <v>162</v>
      </c>
      <c r="E386" s="85" t="s">
        <v>163</v>
      </c>
      <c r="F386" s="176">
        <v>0</v>
      </c>
      <c r="G386" s="269"/>
      <c r="H386" s="269"/>
      <c r="I386" s="269"/>
      <c r="J386" s="269"/>
      <c r="K386" s="269"/>
      <c r="L386" s="269"/>
      <c r="M386" s="269"/>
      <c r="N386" s="269"/>
      <c r="O386" s="269"/>
      <c r="P386" s="269"/>
      <c r="Q386" s="269"/>
      <c r="R386" s="269"/>
      <c r="S386" s="269"/>
      <c r="T386" s="89">
        <v>0</v>
      </c>
      <c r="U386" s="89">
        <v>8.0459999999999994</v>
      </c>
      <c r="V386" s="89">
        <f t="shared" si="112"/>
        <v>8.0459999999999994</v>
      </c>
      <c r="W386" s="89">
        <v>0</v>
      </c>
      <c r="X386" s="89">
        <f t="shared" si="113"/>
        <v>8.0459999999999994</v>
      </c>
      <c r="Y386" s="34"/>
    </row>
    <row r="387" spans="1:25" ht="23.25" hidden="1" x14ac:dyDescent="0.25">
      <c r="A387" s="209" t="s">
        <v>14</v>
      </c>
      <c r="B387" s="210" t="s">
        <v>546</v>
      </c>
      <c r="C387" s="211" t="s">
        <v>15</v>
      </c>
      <c r="D387" s="211" t="s">
        <v>15</v>
      </c>
      <c r="E387" s="270" t="s">
        <v>547</v>
      </c>
      <c r="F387" s="173">
        <v>0</v>
      </c>
      <c r="G387" s="271"/>
      <c r="H387" s="271"/>
      <c r="I387" s="271"/>
      <c r="J387" s="271"/>
      <c r="K387" s="271"/>
      <c r="L387" s="271"/>
      <c r="M387" s="271"/>
      <c r="N387" s="271"/>
      <c r="O387" s="271"/>
      <c r="P387" s="271"/>
      <c r="Q387" s="271"/>
      <c r="R387" s="271"/>
      <c r="S387" s="271"/>
      <c r="T387" s="98">
        <v>0</v>
      </c>
      <c r="U387" s="98">
        <f t="shared" ref="U387:W387" si="118">+U388</f>
        <v>19.169</v>
      </c>
      <c r="V387" s="98">
        <f t="shared" si="112"/>
        <v>19.169</v>
      </c>
      <c r="W387" s="98">
        <f t="shared" si="118"/>
        <v>0</v>
      </c>
      <c r="X387" s="98">
        <f t="shared" si="113"/>
        <v>19.169</v>
      </c>
      <c r="Y387" s="34"/>
    </row>
    <row r="388" spans="1:25" ht="23.25" hidden="1" x14ac:dyDescent="0.25">
      <c r="A388" s="243"/>
      <c r="B388" s="210"/>
      <c r="C388" s="84" t="s">
        <v>373</v>
      </c>
      <c r="D388" s="84" t="s">
        <v>162</v>
      </c>
      <c r="E388" s="85" t="s">
        <v>163</v>
      </c>
      <c r="F388" s="176">
        <v>0</v>
      </c>
      <c r="G388" s="269"/>
      <c r="H388" s="269"/>
      <c r="I388" s="269"/>
      <c r="J388" s="269"/>
      <c r="K388" s="269"/>
      <c r="L388" s="269"/>
      <c r="M388" s="269"/>
      <c r="N388" s="269"/>
      <c r="O388" s="269"/>
      <c r="P388" s="269"/>
      <c r="Q388" s="269"/>
      <c r="R388" s="269"/>
      <c r="S388" s="269"/>
      <c r="T388" s="89">
        <v>0</v>
      </c>
      <c r="U388" s="89">
        <v>19.169</v>
      </c>
      <c r="V388" s="89">
        <f t="shared" si="112"/>
        <v>19.169</v>
      </c>
      <c r="W388" s="89">
        <v>0</v>
      </c>
      <c r="X388" s="89">
        <f t="shared" si="113"/>
        <v>19.169</v>
      </c>
      <c r="Y388" s="34"/>
    </row>
    <row r="389" spans="1:25" ht="23.25" hidden="1" x14ac:dyDescent="0.25">
      <c r="A389" s="209" t="s">
        <v>14</v>
      </c>
      <c r="B389" s="210" t="s">
        <v>548</v>
      </c>
      <c r="C389" s="211" t="s">
        <v>15</v>
      </c>
      <c r="D389" s="211" t="s">
        <v>15</v>
      </c>
      <c r="E389" s="270" t="s">
        <v>549</v>
      </c>
      <c r="F389" s="173">
        <v>0</v>
      </c>
      <c r="G389" s="271"/>
      <c r="H389" s="271"/>
      <c r="I389" s="271"/>
      <c r="J389" s="271"/>
      <c r="K389" s="271"/>
      <c r="L389" s="271"/>
      <c r="M389" s="271"/>
      <c r="N389" s="271"/>
      <c r="O389" s="271"/>
      <c r="P389" s="271"/>
      <c r="Q389" s="271"/>
      <c r="R389" s="271"/>
      <c r="S389" s="271"/>
      <c r="T389" s="98">
        <v>0</v>
      </c>
      <c r="U389" s="98">
        <f t="shared" ref="U389:W389" si="119">+U390</f>
        <v>24.138999999999999</v>
      </c>
      <c r="V389" s="98">
        <f t="shared" si="112"/>
        <v>24.138999999999999</v>
      </c>
      <c r="W389" s="98">
        <f t="shared" si="119"/>
        <v>0</v>
      </c>
      <c r="X389" s="98">
        <f t="shared" si="113"/>
        <v>24.138999999999999</v>
      </c>
      <c r="Y389" s="34"/>
    </row>
    <row r="390" spans="1:25" ht="23.25" hidden="1" x14ac:dyDescent="0.25">
      <c r="A390" s="243"/>
      <c r="B390" s="210"/>
      <c r="C390" s="84" t="s">
        <v>373</v>
      </c>
      <c r="D390" s="84" t="s">
        <v>162</v>
      </c>
      <c r="E390" s="85" t="s">
        <v>163</v>
      </c>
      <c r="F390" s="176">
        <v>0</v>
      </c>
      <c r="G390" s="269"/>
      <c r="H390" s="269"/>
      <c r="I390" s="269"/>
      <c r="J390" s="269"/>
      <c r="K390" s="269"/>
      <c r="L390" s="269"/>
      <c r="M390" s="269"/>
      <c r="N390" s="269"/>
      <c r="O390" s="269"/>
      <c r="P390" s="269"/>
      <c r="Q390" s="269"/>
      <c r="R390" s="269"/>
      <c r="S390" s="269"/>
      <c r="T390" s="89">
        <v>0</v>
      </c>
      <c r="U390" s="89">
        <v>24.138999999999999</v>
      </c>
      <c r="V390" s="89">
        <f t="shared" si="112"/>
        <v>24.138999999999999</v>
      </c>
      <c r="W390" s="89">
        <v>0</v>
      </c>
      <c r="X390" s="89">
        <f t="shared" si="113"/>
        <v>24.138999999999999</v>
      </c>
      <c r="Y390" s="34"/>
    </row>
    <row r="391" spans="1:25" ht="23.25" hidden="1" x14ac:dyDescent="0.25">
      <c r="A391" s="209" t="s">
        <v>14</v>
      </c>
      <c r="B391" s="210" t="s">
        <v>550</v>
      </c>
      <c r="C391" s="211" t="s">
        <v>15</v>
      </c>
      <c r="D391" s="211" t="s">
        <v>15</v>
      </c>
      <c r="E391" s="270" t="s">
        <v>551</v>
      </c>
      <c r="F391" s="173">
        <v>0</v>
      </c>
      <c r="G391" s="271"/>
      <c r="H391" s="271"/>
      <c r="I391" s="271"/>
      <c r="J391" s="271"/>
      <c r="K391" s="271"/>
      <c r="L391" s="271"/>
      <c r="M391" s="271"/>
      <c r="N391" s="271"/>
      <c r="O391" s="271"/>
      <c r="P391" s="271"/>
      <c r="Q391" s="271"/>
      <c r="R391" s="271"/>
      <c r="S391" s="271"/>
      <c r="T391" s="98">
        <v>0</v>
      </c>
      <c r="U391" s="98">
        <f t="shared" ref="U391:W391" si="120">+U392</f>
        <v>33.604999999999997</v>
      </c>
      <c r="V391" s="98">
        <f t="shared" si="112"/>
        <v>33.604999999999997</v>
      </c>
      <c r="W391" s="98">
        <f t="shared" si="120"/>
        <v>0</v>
      </c>
      <c r="X391" s="98">
        <f t="shared" si="113"/>
        <v>33.604999999999997</v>
      </c>
      <c r="Y391" s="34"/>
    </row>
    <row r="392" spans="1:25" ht="23.25" hidden="1" x14ac:dyDescent="0.25">
      <c r="A392" s="243"/>
      <c r="B392" s="210"/>
      <c r="C392" s="84" t="s">
        <v>373</v>
      </c>
      <c r="D392" s="84" t="s">
        <v>162</v>
      </c>
      <c r="E392" s="85" t="s">
        <v>163</v>
      </c>
      <c r="F392" s="176">
        <v>0</v>
      </c>
      <c r="G392" s="269"/>
      <c r="H392" s="269"/>
      <c r="I392" s="269"/>
      <c r="J392" s="269"/>
      <c r="K392" s="269"/>
      <c r="L392" s="269"/>
      <c r="M392" s="269"/>
      <c r="N392" s="269"/>
      <c r="O392" s="269"/>
      <c r="P392" s="269"/>
      <c r="Q392" s="269"/>
      <c r="R392" s="269"/>
      <c r="S392" s="269"/>
      <c r="T392" s="89">
        <v>0</v>
      </c>
      <c r="U392" s="89">
        <v>33.604999999999997</v>
      </c>
      <c r="V392" s="89">
        <f t="shared" si="112"/>
        <v>33.604999999999997</v>
      </c>
      <c r="W392" s="89">
        <v>0</v>
      </c>
      <c r="X392" s="89">
        <f t="shared" si="113"/>
        <v>33.604999999999997</v>
      </c>
      <c r="Y392" s="34"/>
    </row>
    <row r="393" spans="1:25" ht="23.25" hidden="1" x14ac:dyDescent="0.25">
      <c r="A393" s="209" t="s">
        <v>14</v>
      </c>
      <c r="B393" s="210" t="s">
        <v>552</v>
      </c>
      <c r="C393" s="211" t="s">
        <v>15</v>
      </c>
      <c r="D393" s="211" t="s">
        <v>15</v>
      </c>
      <c r="E393" s="270" t="s">
        <v>553</v>
      </c>
      <c r="F393" s="173">
        <v>0</v>
      </c>
      <c r="G393" s="271"/>
      <c r="H393" s="271"/>
      <c r="I393" s="271"/>
      <c r="J393" s="271"/>
      <c r="K393" s="271"/>
      <c r="L393" s="271"/>
      <c r="M393" s="271"/>
      <c r="N393" s="271"/>
      <c r="O393" s="271"/>
      <c r="P393" s="271"/>
      <c r="Q393" s="271"/>
      <c r="R393" s="271"/>
      <c r="S393" s="271"/>
      <c r="T393" s="98">
        <v>0</v>
      </c>
      <c r="U393" s="98">
        <f t="shared" ref="U393:W393" si="121">+U394</f>
        <v>14.436</v>
      </c>
      <c r="V393" s="98">
        <f t="shared" si="112"/>
        <v>14.436</v>
      </c>
      <c r="W393" s="98">
        <f t="shared" si="121"/>
        <v>0</v>
      </c>
      <c r="X393" s="98">
        <f t="shared" si="113"/>
        <v>14.436</v>
      </c>
      <c r="Y393" s="34"/>
    </row>
    <row r="394" spans="1:25" ht="23.25" hidden="1" x14ac:dyDescent="0.25">
      <c r="A394" s="243"/>
      <c r="B394" s="210"/>
      <c r="C394" s="84" t="s">
        <v>373</v>
      </c>
      <c r="D394" s="84" t="s">
        <v>162</v>
      </c>
      <c r="E394" s="85" t="s">
        <v>163</v>
      </c>
      <c r="F394" s="176">
        <v>0</v>
      </c>
      <c r="G394" s="269"/>
      <c r="H394" s="269"/>
      <c r="I394" s="269"/>
      <c r="J394" s="269"/>
      <c r="K394" s="269"/>
      <c r="L394" s="269"/>
      <c r="M394" s="269"/>
      <c r="N394" s="269"/>
      <c r="O394" s="269"/>
      <c r="P394" s="269"/>
      <c r="Q394" s="269"/>
      <c r="R394" s="269"/>
      <c r="S394" s="269"/>
      <c r="T394" s="89">
        <v>0</v>
      </c>
      <c r="U394" s="89">
        <v>14.436</v>
      </c>
      <c r="V394" s="89">
        <f t="shared" si="112"/>
        <v>14.436</v>
      </c>
      <c r="W394" s="89">
        <v>0</v>
      </c>
      <c r="X394" s="89">
        <f t="shared" si="113"/>
        <v>14.436</v>
      </c>
      <c r="Y394" s="34"/>
    </row>
    <row r="395" spans="1:25" ht="23.25" hidden="1" x14ac:dyDescent="0.25">
      <c r="A395" s="209" t="s">
        <v>14</v>
      </c>
      <c r="B395" s="210" t="s">
        <v>554</v>
      </c>
      <c r="C395" s="211" t="s">
        <v>15</v>
      </c>
      <c r="D395" s="211" t="s">
        <v>15</v>
      </c>
      <c r="E395" s="270" t="s">
        <v>555</v>
      </c>
      <c r="F395" s="173">
        <v>0</v>
      </c>
      <c r="G395" s="271"/>
      <c r="H395" s="271"/>
      <c r="I395" s="271"/>
      <c r="J395" s="271"/>
      <c r="K395" s="271"/>
      <c r="L395" s="271"/>
      <c r="M395" s="271"/>
      <c r="N395" s="271"/>
      <c r="O395" s="271"/>
      <c r="P395" s="271"/>
      <c r="Q395" s="271"/>
      <c r="R395" s="271"/>
      <c r="S395" s="271"/>
      <c r="T395" s="98">
        <v>0</v>
      </c>
      <c r="U395" s="98">
        <f t="shared" ref="U395:W395" si="122">+U396</f>
        <v>9.7029999999999994</v>
      </c>
      <c r="V395" s="98">
        <f t="shared" si="112"/>
        <v>9.7029999999999994</v>
      </c>
      <c r="W395" s="98">
        <f t="shared" si="122"/>
        <v>0</v>
      </c>
      <c r="X395" s="98">
        <f t="shared" si="113"/>
        <v>9.7029999999999994</v>
      </c>
      <c r="Y395" s="34"/>
    </row>
    <row r="396" spans="1:25" ht="23.25" hidden="1" x14ac:dyDescent="0.25">
      <c r="A396" s="243"/>
      <c r="B396" s="210"/>
      <c r="C396" s="84" t="s">
        <v>373</v>
      </c>
      <c r="D396" s="84" t="s">
        <v>162</v>
      </c>
      <c r="E396" s="85" t="s">
        <v>163</v>
      </c>
      <c r="F396" s="176">
        <v>0</v>
      </c>
      <c r="G396" s="269"/>
      <c r="H396" s="269"/>
      <c r="I396" s="269"/>
      <c r="J396" s="269"/>
      <c r="K396" s="269"/>
      <c r="L396" s="269"/>
      <c r="M396" s="269"/>
      <c r="N396" s="269"/>
      <c r="O396" s="269"/>
      <c r="P396" s="269"/>
      <c r="Q396" s="269"/>
      <c r="R396" s="269"/>
      <c r="S396" s="269"/>
      <c r="T396" s="89">
        <v>0</v>
      </c>
      <c r="U396" s="89">
        <v>9.7029999999999994</v>
      </c>
      <c r="V396" s="89">
        <f t="shared" si="112"/>
        <v>9.7029999999999994</v>
      </c>
      <c r="W396" s="89">
        <v>0</v>
      </c>
      <c r="X396" s="89">
        <f t="shared" si="113"/>
        <v>9.7029999999999994</v>
      </c>
      <c r="Y396" s="34"/>
    </row>
    <row r="397" spans="1:25" ht="23.25" hidden="1" x14ac:dyDescent="0.25">
      <c r="A397" s="209" t="s">
        <v>14</v>
      </c>
      <c r="B397" s="210" t="s">
        <v>556</v>
      </c>
      <c r="C397" s="211" t="s">
        <v>15</v>
      </c>
      <c r="D397" s="211" t="s">
        <v>15</v>
      </c>
      <c r="E397" s="270" t="s">
        <v>557</v>
      </c>
      <c r="F397" s="173">
        <v>0</v>
      </c>
      <c r="G397" s="271"/>
      <c r="H397" s="271"/>
      <c r="I397" s="271"/>
      <c r="J397" s="271"/>
      <c r="K397" s="271"/>
      <c r="L397" s="271"/>
      <c r="M397" s="271"/>
      <c r="N397" s="271"/>
      <c r="O397" s="271"/>
      <c r="P397" s="271"/>
      <c r="Q397" s="271"/>
      <c r="R397" s="271"/>
      <c r="S397" s="271"/>
      <c r="T397" s="98">
        <v>0</v>
      </c>
      <c r="U397" s="98">
        <f t="shared" ref="U397:W397" si="123">+U398</f>
        <v>13.016</v>
      </c>
      <c r="V397" s="98">
        <f t="shared" si="112"/>
        <v>13.016</v>
      </c>
      <c r="W397" s="98">
        <f t="shared" si="123"/>
        <v>0</v>
      </c>
      <c r="X397" s="98">
        <f t="shared" si="113"/>
        <v>13.016</v>
      </c>
      <c r="Y397" s="34"/>
    </row>
    <row r="398" spans="1:25" ht="23.25" hidden="1" x14ac:dyDescent="0.25">
      <c r="A398" s="243"/>
      <c r="B398" s="210"/>
      <c r="C398" s="84" t="s">
        <v>373</v>
      </c>
      <c r="D398" s="84" t="s">
        <v>162</v>
      </c>
      <c r="E398" s="85" t="s">
        <v>163</v>
      </c>
      <c r="F398" s="176">
        <v>0</v>
      </c>
      <c r="G398" s="269"/>
      <c r="H398" s="269"/>
      <c r="I398" s="269"/>
      <c r="J398" s="269"/>
      <c r="K398" s="269"/>
      <c r="L398" s="269"/>
      <c r="M398" s="269"/>
      <c r="N398" s="269"/>
      <c r="O398" s="269"/>
      <c r="P398" s="269"/>
      <c r="Q398" s="269"/>
      <c r="R398" s="269"/>
      <c r="S398" s="269"/>
      <c r="T398" s="89">
        <v>0</v>
      </c>
      <c r="U398" s="89">
        <v>13.016</v>
      </c>
      <c r="V398" s="89">
        <f t="shared" si="112"/>
        <v>13.016</v>
      </c>
      <c r="W398" s="89">
        <v>0</v>
      </c>
      <c r="X398" s="89">
        <f t="shared" si="113"/>
        <v>13.016</v>
      </c>
      <c r="Y398" s="34"/>
    </row>
    <row r="399" spans="1:25" ht="23.25" hidden="1" x14ac:dyDescent="0.25">
      <c r="A399" s="209" t="s">
        <v>14</v>
      </c>
      <c r="B399" s="210" t="s">
        <v>558</v>
      </c>
      <c r="C399" s="211" t="s">
        <v>15</v>
      </c>
      <c r="D399" s="211" t="s">
        <v>15</v>
      </c>
      <c r="E399" s="270" t="s">
        <v>559</v>
      </c>
      <c r="F399" s="173">
        <v>0</v>
      </c>
      <c r="G399" s="271"/>
      <c r="H399" s="271"/>
      <c r="I399" s="271"/>
      <c r="J399" s="271"/>
      <c r="K399" s="271"/>
      <c r="L399" s="271"/>
      <c r="M399" s="271"/>
      <c r="N399" s="271"/>
      <c r="O399" s="271"/>
      <c r="P399" s="271"/>
      <c r="Q399" s="271"/>
      <c r="R399" s="271"/>
      <c r="S399" s="271"/>
      <c r="T399" s="98">
        <v>0</v>
      </c>
      <c r="U399" s="98">
        <f t="shared" ref="U399:W399" si="124">+U400</f>
        <v>23.902000000000001</v>
      </c>
      <c r="V399" s="98">
        <f t="shared" si="112"/>
        <v>23.902000000000001</v>
      </c>
      <c r="W399" s="98">
        <f t="shared" si="124"/>
        <v>0</v>
      </c>
      <c r="X399" s="98">
        <f t="shared" si="113"/>
        <v>23.902000000000001</v>
      </c>
      <c r="Y399" s="34"/>
    </row>
    <row r="400" spans="1:25" ht="23.25" hidden="1" x14ac:dyDescent="0.25">
      <c r="A400" s="243"/>
      <c r="B400" s="210"/>
      <c r="C400" s="84" t="s">
        <v>373</v>
      </c>
      <c r="D400" s="84" t="s">
        <v>162</v>
      </c>
      <c r="E400" s="85" t="s">
        <v>163</v>
      </c>
      <c r="F400" s="176">
        <v>0</v>
      </c>
      <c r="G400" s="269"/>
      <c r="H400" s="269"/>
      <c r="I400" s="269"/>
      <c r="J400" s="269"/>
      <c r="K400" s="269"/>
      <c r="L400" s="269"/>
      <c r="M400" s="269"/>
      <c r="N400" s="269"/>
      <c r="O400" s="269"/>
      <c r="P400" s="269"/>
      <c r="Q400" s="269"/>
      <c r="R400" s="269"/>
      <c r="S400" s="269"/>
      <c r="T400" s="89">
        <v>0</v>
      </c>
      <c r="U400" s="89">
        <v>23.902000000000001</v>
      </c>
      <c r="V400" s="89">
        <f t="shared" si="112"/>
        <v>23.902000000000001</v>
      </c>
      <c r="W400" s="89">
        <v>0</v>
      </c>
      <c r="X400" s="89">
        <f t="shared" si="113"/>
        <v>23.902000000000001</v>
      </c>
      <c r="Y400" s="34"/>
    </row>
    <row r="401" spans="1:25" ht="23.25" hidden="1" x14ac:dyDescent="0.25">
      <c r="A401" s="209" t="s">
        <v>14</v>
      </c>
      <c r="B401" s="210" t="s">
        <v>560</v>
      </c>
      <c r="C401" s="211" t="s">
        <v>15</v>
      </c>
      <c r="D401" s="211" t="s">
        <v>15</v>
      </c>
      <c r="E401" s="270" t="s">
        <v>561</v>
      </c>
      <c r="F401" s="173">
        <v>0</v>
      </c>
      <c r="G401" s="271"/>
      <c r="H401" s="271"/>
      <c r="I401" s="271"/>
      <c r="J401" s="271"/>
      <c r="K401" s="271"/>
      <c r="L401" s="271"/>
      <c r="M401" s="271"/>
      <c r="N401" s="271"/>
      <c r="O401" s="271"/>
      <c r="P401" s="271"/>
      <c r="Q401" s="271"/>
      <c r="R401" s="271"/>
      <c r="S401" s="271"/>
      <c r="T401" s="98">
        <v>0</v>
      </c>
      <c r="U401" s="98">
        <f t="shared" ref="U401:W401" si="125">+U402</f>
        <v>8.0459999999999994</v>
      </c>
      <c r="V401" s="98">
        <f t="shared" si="112"/>
        <v>8.0459999999999994</v>
      </c>
      <c r="W401" s="98">
        <f t="shared" si="125"/>
        <v>0</v>
      </c>
      <c r="X401" s="98">
        <f t="shared" si="113"/>
        <v>8.0459999999999994</v>
      </c>
      <c r="Y401" s="34"/>
    </row>
    <row r="402" spans="1:25" ht="23.25" hidden="1" x14ac:dyDescent="0.25">
      <c r="A402" s="243"/>
      <c r="B402" s="210"/>
      <c r="C402" s="84" t="s">
        <v>373</v>
      </c>
      <c r="D402" s="84" t="s">
        <v>162</v>
      </c>
      <c r="E402" s="85" t="s">
        <v>163</v>
      </c>
      <c r="F402" s="176">
        <v>0</v>
      </c>
      <c r="G402" s="269"/>
      <c r="H402" s="269"/>
      <c r="I402" s="269"/>
      <c r="J402" s="269"/>
      <c r="K402" s="269"/>
      <c r="L402" s="269"/>
      <c r="M402" s="269"/>
      <c r="N402" s="269"/>
      <c r="O402" s="269"/>
      <c r="P402" s="269"/>
      <c r="Q402" s="269"/>
      <c r="R402" s="269"/>
      <c r="S402" s="269"/>
      <c r="T402" s="89">
        <v>0</v>
      </c>
      <c r="U402" s="89">
        <v>8.0459999999999994</v>
      </c>
      <c r="V402" s="89">
        <f t="shared" si="112"/>
        <v>8.0459999999999994</v>
      </c>
      <c r="W402" s="89">
        <v>0</v>
      </c>
      <c r="X402" s="89">
        <f t="shared" si="113"/>
        <v>8.0459999999999994</v>
      </c>
      <c r="Y402" s="34"/>
    </row>
    <row r="403" spans="1:25" ht="23.25" hidden="1" x14ac:dyDescent="0.25">
      <c r="A403" s="209" t="s">
        <v>14</v>
      </c>
      <c r="B403" s="210" t="s">
        <v>562</v>
      </c>
      <c r="C403" s="211" t="s">
        <v>15</v>
      </c>
      <c r="D403" s="211" t="s">
        <v>15</v>
      </c>
      <c r="E403" s="270" t="s">
        <v>563</v>
      </c>
      <c r="F403" s="173">
        <v>0</v>
      </c>
      <c r="G403" s="271"/>
      <c r="H403" s="271"/>
      <c r="I403" s="271"/>
      <c r="J403" s="271"/>
      <c r="K403" s="271"/>
      <c r="L403" s="271"/>
      <c r="M403" s="271"/>
      <c r="N403" s="271"/>
      <c r="O403" s="271"/>
      <c r="P403" s="271"/>
      <c r="Q403" s="271"/>
      <c r="R403" s="271"/>
      <c r="S403" s="271"/>
      <c r="T403" s="98">
        <v>0</v>
      </c>
      <c r="U403" s="98">
        <f t="shared" ref="U403:W403" si="126">+U404</f>
        <v>18.933</v>
      </c>
      <c r="V403" s="98">
        <f t="shared" si="112"/>
        <v>18.933</v>
      </c>
      <c r="W403" s="98">
        <f t="shared" si="126"/>
        <v>0</v>
      </c>
      <c r="X403" s="98">
        <f t="shared" si="113"/>
        <v>18.933</v>
      </c>
      <c r="Y403" s="34"/>
    </row>
    <row r="404" spans="1:25" ht="23.25" hidden="1" x14ac:dyDescent="0.25">
      <c r="A404" s="243"/>
      <c r="B404" s="210"/>
      <c r="C404" s="84" t="s">
        <v>373</v>
      </c>
      <c r="D404" s="84" t="s">
        <v>162</v>
      </c>
      <c r="E404" s="85" t="s">
        <v>163</v>
      </c>
      <c r="F404" s="176">
        <v>0</v>
      </c>
      <c r="G404" s="269"/>
      <c r="H404" s="269"/>
      <c r="I404" s="269"/>
      <c r="J404" s="269"/>
      <c r="K404" s="269"/>
      <c r="L404" s="269"/>
      <c r="M404" s="269"/>
      <c r="N404" s="269"/>
      <c r="O404" s="269"/>
      <c r="P404" s="269"/>
      <c r="Q404" s="269"/>
      <c r="R404" s="269"/>
      <c r="S404" s="269"/>
      <c r="T404" s="89">
        <v>0</v>
      </c>
      <c r="U404" s="89">
        <v>18.933</v>
      </c>
      <c r="V404" s="89">
        <f t="shared" si="112"/>
        <v>18.933</v>
      </c>
      <c r="W404" s="89">
        <v>0</v>
      </c>
      <c r="X404" s="89">
        <f t="shared" si="113"/>
        <v>18.933</v>
      </c>
      <c r="Y404" s="34"/>
    </row>
    <row r="405" spans="1:25" ht="23.25" hidden="1" x14ac:dyDescent="0.25">
      <c r="A405" s="209" t="s">
        <v>14</v>
      </c>
      <c r="B405" s="210" t="s">
        <v>564</v>
      </c>
      <c r="C405" s="211" t="s">
        <v>15</v>
      </c>
      <c r="D405" s="211" t="s">
        <v>15</v>
      </c>
      <c r="E405" s="270" t="s">
        <v>565</v>
      </c>
      <c r="F405" s="173">
        <v>0</v>
      </c>
      <c r="G405" s="271"/>
      <c r="H405" s="271"/>
      <c r="I405" s="271"/>
      <c r="J405" s="271"/>
      <c r="K405" s="271"/>
      <c r="L405" s="271"/>
      <c r="M405" s="271"/>
      <c r="N405" s="271"/>
      <c r="O405" s="271"/>
      <c r="P405" s="271"/>
      <c r="Q405" s="271"/>
      <c r="R405" s="271"/>
      <c r="S405" s="271"/>
      <c r="T405" s="98">
        <v>0</v>
      </c>
      <c r="U405" s="98">
        <f t="shared" ref="U405:W405" si="127">+U406</f>
        <v>6.6260000000000003</v>
      </c>
      <c r="V405" s="98">
        <f t="shared" si="112"/>
        <v>6.6260000000000003</v>
      </c>
      <c r="W405" s="98">
        <f t="shared" si="127"/>
        <v>0</v>
      </c>
      <c r="X405" s="98">
        <f t="shared" si="113"/>
        <v>6.6260000000000003</v>
      </c>
      <c r="Y405" s="34"/>
    </row>
    <row r="406" spans="1:25" ht="23.25" hidden="1" x14ac:dyDescent="0.25">
      <c r="A406" s="243"/>
      <c r="B406" s="210"/>
      <c r="C406" s="84" t="s">
        <v>373</v>
      </c>
      <c r="D406" s="84" t="s">
        <v>162</v>
      </c>
      <c r="E406" s="85" t="s">
        <v>163</v>
      </c>
      <c r="F406" s="176">
        <v>0</v>
      </c>
      <c r="G406" s="269"/>
      <c r="H406" s="269"/>
      <c r="I406" s="269"/>
      <c r="J406" s="269"/>
      <c r="K406" s="269"/>
      <c r="L406" s="269"/>
      <c r="M406" s="269"/>
      <c r="N406" s="269"/>
      <c r="O406" s="269"/>
      <c r="P406" s="269"/>
      <c r="Q406" s="269"/>
      <c r="R406" s="269"/>
      <c r="S406" s="269"/>
      <c r="T406" s="89">
        <v>0</v>
      </c>
      <c r="U406" s="89">
        <v>6.6260000000000003</v>
      </c>
      <c r="V406" s="89">
        <f t="shared" si="112"/>
        <v>6.6260000000000003</v>
      </c>
      <c r="W406" s="89">
        <v>0</v>
      </c>
      <c r="X406" s="89">
        <f t="shared" si="113"/>
        <v>6.6260000000000003</v>
      </c>
      <c r="Y406" s="34"/>
    </row>
    <row r="407" spans="1:25" ht="23.25" hidden="1" x14ac:dyDescent="0.25">
      <c r="A407" s="209" t="s">
        <v>14</v>
      </c>
      <c r="B407" s="210" t="s">
        <v>566</v>
      </c>
      <c r="C407" s="211" t="s">
        <v>15</v>
      </c>
      <c r="D407" s="211" t="s">
        <v>15</v>
      </c>
      <c r="E407" s="270" t="s">
        <v>567</v>
      </c>
      <c r="F407" s="173">
        <v>0</v>
      </c>
      <c r="G407" s="271"/>
      <c r="H407" s="271"/>
      <c r="I407" s="271"/>
      <c r="J407" s="271"/>
      <c r="K407" s="271"/>
      <c r="L407" s="271"/>
      <c r="M407" s="271"/>
      <c r="N407" s="271"/>
      <c r="O407" s="271"/>
      <c r="P407" s="271"/>
      <c r="Q407" s="271"/>
      <c r="R407" s="271"/>
      <c r="S407" s="271"/>
      <c r="T407" s="98">
        <v>0</v>
      </c>
      <c r="U407" s="98">
        <f t="shared" ref="U407:W407" si="128">+U408</f>
        <v>41.887999999999998</v>
      </c>
      <c r="V407" s="98">
        <f t="shared" si="112"/>
        <v>41.887999999999998</v>
      </c>
      <c r="W407" s="98">
        <f t="shared" si="128"/>
        <v>0</v>
      </c>
      <c r="X407" s="98">
        <f t="shared" si="113"/>
        <v>41.887999999999998</v>
      </c>
      <c r="Y407" s="34"/>
    </row>
    <row r="408" spans="1:25" ht="23.25" hidden="1" x14ac:dyDescent="0.25">
      <c r="A408" s="243"/>
      <c r="B408" s="210"/>
      <c r="C408" s="84" t="s">
        <v>373</v>
      </c>
      <c r="D408" s="84" t="s">
        <v>162</v>
      </c>
      <c r="E408" s="85" t="s">
        <v>163</v>
      </c>
      <c r="F408" s="176">
        <v>0</v>
      </c>
      <c r="G408" s="269"/>
      <c r="H408" s="269"/>
      <c r="I408" s="269"/>
      <c r="J408" s="269"/>
      <c r="K408" s="269"/>
      <c r="L408" s="269"/>
      <c r="M408" s="269"/>
      <c r="N408" s="269"/>
      <c r="O408" s="269"/>
      <c r="P408" s="269"/>
      <c r="Q408" s="269"/>
      <c r="R408" s="269"/>
      <c r="S408" s="269"/>
      <c r="T408" s="89">
        <v>0</v>
      </c>
      <c r="U408" s="89">
        <v>41.887999999999998</v>
      </c>
      <c r="V408" s="89">
        <f t="shared" si="112"/>
        <v>41.887999999999998</v>
      </c>
      <c r="W408" s="89">
        <v>0</v>
      </c>
      <c r="X408" s="89">
        <f t="shared" si="113"/>
        <v>41.887999999999998</v>
      </c>
      <c r="Y408" s="34"/>
    </row>
    <row r="409" spans="1:25" ht="23.25" hidden="1" x14ac:dyDescent="0.25">
      <c r="A409" s="209" t="s">
        <v>14</v>
      </c>
      <c r="B409" s="210" t="s">
        <v>568</v>
      </c>
      <c r="C409" s="211" t="s">
        <v>15</v>
      </c>
      <c r="D409" s="211" t="s">
        <v>15</v>
      </c>
      <c r="E409" s="270" t="s">
        <v>569</v>
      </c>
      <c r="F409" s="173">
        <v>0</v>
      </c>
      <c r="G409" s="271"/>
      <c r="H409" s="271"/>
      <c r="I409" s="271"/>
      <c r="J409" s="271"/>
      <c r="K409" s="271"/>
      <c r="L409" s="271"/>
      <c r="M409" s="271"/>
      <c r="N409" s="271"/>
      <c r="O409" s="271"/>
      <c r="P409" s="271"/>
      <c r="Q409" s="271"/>
      <c r="R409" s="271"/>
      <c r="S409" s="271"/>
      <c r="T409" s="98">
        <v>0</v>
      </c>
      <c r="U409" s="98">
        <f t="shared" ref="U409:W409" si="129">+U410</f>
        <v>36.445</v>
      </c>
      <c r="V409" s="98">
        <f t="shared" si="112"/>
        <v>36.445</v>
      </c>
      <c r="W409" s="98">
        <f t="shared" si="129"/>
        <v>0</v>
      </c>
      <c r="X409" s="98">
        <f t="shared" si="113"/>
        <v>36.445</v>
      </c>
      <c r="Y409" s="34"/>
    </row>
    <row r="410" spans="1:25" ht="23.25" hidden="1" x14ac:dyDescent="0.25">
      <c r="A410" s="243"/>
      <c r="B410" s="210"/>
      <c r="C410" s="84" t="s">
        <v>373</v>
      </c>
      <c r="D410" s="84" t="s">
        <v>162</v>
      </c>
      <c r="E410" s="85" t="s">
        <v>163</v>
      </c>
      <c r="F410" s="176">
        <v>0</v>
      </c>
      <c r="G410" s="269"/>
      <c r="H410" s="269"/>
      <c r="I410" s="269"/>
      <c r="J410" s="269"/>
      <c r="K410" s="269"/>
      <c r="L410" s="269"/>
      <c r="M410" s="269"/>
      <c r="N410" s="269"/>
      <c r="O410" s="269"/>
      <c r="P410" s="269"/>
      <c r="Q410" s="269"/>
      <c r="R410" s="269"/>
      <c r="S410" s="269"/>
      <c r="T410" s="89">
        <v>0</v>
      </c>
      <c r="U410" s="89">
        <v>36.445</v>
      </c>
      <c r="V410" s="89">
        <f t="shared" si="112"/>
        <v>36.445</v>
      </c>
      <c r="W410" s="89">
        <v>0</v>
      </c>
      <c r="X410" s="89">
        <f t="shared" si="113"/>
        <v>36.445</v>
      </c>
      <c r="Y410" s="34"/>
    </row>
    <row r="411" spans="1:25" ht="23.25" hidden="1" x14ac:dyDescent="0.25">
      <c r="A411" s="209" t="s">
        <v>14</v>
      </c>
      <c r="B411" s="210" t="s">
        <v>570</v>
      </c>
      <c r="C411" s="211" t="s">
        <v>15</v>
      </c>
      <c r="D411" s="211" t="s">
        <v>15</v>
      </c>
      <c r="E411" s="270" t="s">
        <v>571</v>
      </c>
      <c r="F411" s="173">
        <v>0</v>
      </c>
      <c r="G411" s="271"/>
      <c r="H411" s="271"/>
      <c r="I411" s="271"/>
      <c r="J411" s="271"/>
      <c r="K411" s="271"/>
      <c r="L411" s="271"/>
      <c r="M411" s="271"/>
      <c r="N411" s="271"/>
      <c r="O411" s="271"/>
      <c r="P411" s="271"/>
      <c r="Q411" s="271"/>
      <c r="R411" s="271"/>
      <c r="S411" s="271"/>
      <c r="T411" s="98">
        <v>0</v>
      </c>
      <c r="U411" s="98">
        <f t="shared" ref="U411:W411" si="130">+U412</f>
        <v>96.082999999999998</v>
      </c>
      <c r="V411" s="98">
        <f t="shared" si="112"/>
        <v>96.082999999999998</v>
      </c>
      <c r="W411" s="98">
        <f t="shared" si="130"/>
        <v>0</v>
      </c>
      <c r="X411" s="98">
        <f t="shared" si="113"/>
        <v>96.082999999999998</v>
      </c>
      <c r="Y411" s="34"/>
    </row>
    <row r="412" spans="1:25" ht="23.25" hidden="1" x14ac:dyDescent="0.25">
      <c r="A412" s="243"/>
      <c r="B412" s="210"/>
      <c r="C412" s="84" t="s">
        <v>373</v>
      </c>
      <c r="D412" s="84" t="s">
        <v>162</v>
      </c>
      <c r="E412" s="85" t="s">
        <v>163</v>
      </c>
      <c r="F412" s="176">
        <v>0</v>
      </c>
      <c r="G412" s="269"/>
      <c r="H412" s="269"/>
      <c r="I412" s="269"/>
      <c r="J412" s="269"/>
      <c r="K412" s="269"/>
      <c r="L412" s="269"/>
      <c r="M412" s="269"/>
      <c r="N412" s="269"/>
      <c r="O412" s="269"/>
      <c r="P412" s="269"/>
      <c r="Q412" s="269"/>
      <c r="R412" s="269"/>
      <c r="S412" s="269"/>
      <c r="T412" s="89">
        <v>0</v>
      </c>
      <c r="U412" s="89">
        <v>96.082999999999998</v>
      </c>
      <c r="V412" s="89">
        <f t="shared" si="112"/>
        <v>96.082999999999998</v>
      </c>
      <c r="W412" s="89">
        <v>0</v>
      </c>
      <c r="X412" s="89">
        <f t="shared" si="113"/>
        <v>96.082999999999998</v>
      </c>
      <c r="Y412" s="34"/>
    </row>
    <row r="413" spans="1:25" ht="23.25" hidden="1" x14ac:dyDescent="0.25">
      <c r="A413" s="209" t="s">
        <v>14</v>
      </c>
      <c r="B413" s="210" t="s">
        <v>572</v>
      </c>
      <c r="C413" s="211" t="s">
        <v>15</v>
      </c>
      <c r="D413" s="211" t="s">
        <v>15</v>
      </c>
      <c r="E413" s="270" t="s">
        <v>573</v>
      </c>
      <c r="F413" s="173">
        <v>0</v>
      </c>
      <c r="G413" s="271"/>
      <c r="H413" s="271"/>
      <c r="I413" s="271"/>
      <c r="J413" s="271"/>
      <c r="K413" s="271"/>
      <c r="L413" s="271"/>
      <c r="M413" s="271"/>
      <c r="N413" s="271"/>
      <c r="O413" s="271"/>
      <c r="P413" s="271"/>
      <c r="Q413" s="271"/>
      <c r="R413" s="271"/>
      <c r="S413" s="271"/>
      <c r="T413" s="98">
        <v>0</v>
      </c>
      <c r="U413" s="98">
        <f t="shared" ref="U413:W413" si="131">+U414</f>
        <v>9.7029999999999994</v>
      </c>
      <c r="V413" s="98">
        <f t="shared" si="112"/>
        <v>9.7029999999999994</v>
      </c>
      <c r="W413" s="98">
        <f t="shared" si="131"/>
        <v>0</v>
      </c>
      <c r="X413" s="98">
        <f t="shared" si="113"/>
        <v>9.7029999999999994</v>
      </c>
      <c r="Y413" s="34"/>
    </row>
    <row r="414" spans="1:25" ht="23.25" hidden="1" x14ac:dyDescent="0.25">
      <c r="A414" s="243"/>
      <c r="B414" s="210"/>
      <c r="C414" s="84" t="s">
        <v>373</v>
      </c>
      <c r="D414" s="84" t="s">
        <v>162</v>
      </c>
      <c r="E414" s="85" t="s">
        <v>163</v>
      </c>
      <c r="F414" s="176">
        <v>0</v>
      </c>
      <c r="G414" s="269"/>
      <c r="H414" s="269"/>
      <c r="I414" s="269"/>
      <c r="J414" s="269"/>
      <c r="K414" s="269"/>
      <c r="L414" s="269"/>
      <c r="M414" s="269"/>
      <c r="N414" s="269"/>
      <c r="O414" s="269"/>
      <c r="P414" s="269"/>
      <c r="Q414" s="269"/>
      <c r="R414" s="269"/>
      <c r="S414" s="269"/>
      <c r="T414" s="89">
        <v>0</v>
      </c>
      <c r="U414" s="89">
        <v>9.7029999999999994</v>
      </c>
      <c r="V414" s="89">
        <f t="shared" si="112"/>
        <v>9.7029999999999994</v>
      </c>
      <c r="W414" s="89">
        <v>0</v>
      </c>
      <c r="X414" s="89">
        <f t="shared" si="113"/>
        <v>9.7029999999999994</v>
      </c>
      <c r="Y414" s="34"/>
    </row>
    <row r="415" spans="1:25" ht="23.25" hidden="1" x14ac:dyDescent="0.25">
      <c r="A415" s="209" t="s">
        <v>14</v>
      </c>
      <c r="B415" s="210" t="s">
        <v>574</v>
      </c>
      <c r="C415" s="211" t="s">
        <v>15</v>
      </c>
      <c r="D415" s="211" t="s">
        <v>15</v>
      </c>
      <c r="E415" s="270" t="s">
        <v>575</v>
      </c>
      <c r="F415" s="173">
        <v>0</v>
      </c>
      <c r="G415" s="271"/>
      <c r="H415" s="271"/>
      <c r="I415" s="271"/>
      <c r="J415" s="271"/>
      <c r="K415" s="271"/>
      <c r="L415" s="271"/>
      <c r="M415" s="271"/>
      <c r="N415" s="271"/>
      <c r="O415" s="271"/>
      <c r="P415" s="271"/>
      <c r="Q415" s="271"/>
      <c r="R415" s="271"/>
      <c r="S415" s="271"/>
      <c r="T415" s="98">
        <v>0</v>
      </c>
      <c r="U415" s="98">
        <f t="shared" ref="U415:W415" si="132">+U416</f>
        <v>12.779</v>
      </c>
      <c r="V415" s="98">
        <f t="shared" si="112"/>
        <v>12.779</v>
      </c>
      <c r="W415" s="98">
        <f t="shared" si="132"/>
        <v>0</v>
      </c>
      <c r="X415" s="98">
        <f t="shared" si="113"/>
        <v>12.779</v>
      </c>
      <c r="Y415" s="34"/>
    </row>
    <row r="416" spans="1:25" ht="23.25" hidden="1" x14ac:dyDescent="0.25">
      <c r="A416" s="243"/>
      <c r="B416" s="210"/>
      <c r="C416" s="84" t="s">
        <v>373</v>
      </c>
      <c r="D416" s="84" t="s">
        <v>162</v>
      </c>
      <c r="E416" s="85" t="s">
        <v>163</v>
      </c>
      <c r="F416" s="176">
        <v>0</v>
      </c>
      <c r="G416" s="269"/>
      <c r="H416" s="269"/>
      <c r="I416" s="269"/>
      <c r="J416" s="269"/>
      <c r="K416" s="269"/>
      <c r="L416" s="269"/>
      <c r="M416" s="269"/>
      <c r="N416" s="269"/>
      <c r="O416" s="269"/>
      <c r="P416" s="269"/>
      <c r="Q416" s="269"/>
      <c r="R416" s="269"/>
      <c r="S416" s="269"/>
      <c r="T416" s="89">
        <v>0</v>
      </c>
      <c r="U416" s="89">
        <v>12.779</v>
      </c>
      <c r="V416" s="89">
        <f t="shared" si="112"/>
        <v>12.779</v>
      </c>
      <c r="W416" s="89">
        <v>0</v>
      </c>
      <c r="X416" s="89">
        <f t="shared" si="113"/>
        <v>12.779</v>
      </c>
      <c r="Y416" s="34"/>
    </row>
    <row r="417" spans="1:25" ht="23.25" hidden="1" x14ac:dyDescent="0.25">
      <c r="A417" s="209" t="s">
        <v>14</v>
      </c>
      <c r="B417" s="210" t="s">
        <v>576</v>
      </c>
      <c r="C417" s="211" t="s">
        <v>15</v>
      </c>
      <c r="D417" s="211" t="s">
        <v>15</v>
      </c>
      <c r="E417" s="270" t="s">
        <v>577</v>
      </c>
      <c r="F417" s="173">
        <v>0</v>
      </c>
      <c r="G417" s="271"/>
      <c r="H417" s="271"/>
      <c r="I417" s="271"/>
      <c r="J417" s="271"/>
      <c r="K417" s="271"/>
      <c r="L417" s="271"/>
      <c r="M417" s="271"/>
      <c r="N417" s="271"/>
      <c r="O417" s="271"/>
      <c r="P417" s="271"/>
      <c r="Q417" s="271"/>
      <c r="R417" s="271"/>
      <c r="S417" s="271"/>
      <c r="T417" s="98">
        <v>0</v>
      </c>
      <c r="U417" s="98">
        <f t="shared" ref="U417:W417" si="133">+U418</f>
        <v>21.062000000000001</v>
      </c>
      <c r="V417" s="98">
        <f t="shared" si="112"/>
        <v>21.062000000000001</v>
      </c>
      <c r="W417" s="98">
        <f t="shared" si="133"/>
        <v>0</v>
      </c>
      <c r="X417" s="98">
        <f t="shared" si="113"/>
        <v>21.062000000000001</v>
      </c>
      <c r="Y417" s="34"/>
    </row>
    <row r="418" spans="1:25" ht="23.25" hidden="1" x14ac:dyDescent="0.25">
      <c r="A418" s="243"/>
      <c r="B418" s="210"/>
      <c r="C418" s="84" t="s">
        <v>373</v>
      </c>
      <c r="D418" s="84" t="s">
        <v>162</v>
      </c>
      <c r="E418" s="85" t="s">
        <v>163</v>
      </c>
      <c r="F418" s="176">
        <v>0</v>
      </c>
      <c r="G418" s="269"/>
      <c r="H418" s="269"/>
      <c r="I418" s="269"/>
      <c r="J418" s="269"/>
      <c r="K418" s="269"/>
      <c r="L418" s="269"/>
      <c r="M418" s="269"/>
      <c r="N418" s="269"/>
      <c r="O418" s="269"/>
      <c r="P418" s="269"/>
      <c r="Q418" s="269"/>
      <c r="R418" s="269"/>
      <c r="S418" s="269"/>
      <c r="T418" s="89">
        <v>0</v>
      </c>
      <c r="U418" s="89">
        <v>21.062000000000001</v>
      </c>
      <c r="V418" s="89">
        <f t="shared" si="112"/>
        <v>21.062000000000001</v>
      </c>
      <c r="W418" s="89">
        <v>0</v>
      </c>
      <c r="X418" s="89">
        <f t="shared" si="113"/>
        <v>21.062000000000001</v>
      </c>
      <c r="Y418" s="34"/>
    </row>
    <row r="419" spans="1:25" ht="23.25" hidden="1" x14ac:dyDescent="0.25">
      <c r="A419" s="209" t="s">
        <v>14</v>
      </c>
      <c r="B419" s="210" t="s">
        <v>578</v>
      </c>
      <c r="C419" s="211" t="s">
        <v>15</v>
      </c>
      <c r="D419" s="211" t="s">
        <v>15</v>
      </c>
      <c r="E419" s="270" t="s">
        <v>579</v>
      </c>
      <c r="F419" s="173">
        <v>0</v>
      </c>
      <c r="G419" s="271"/>
      <c r="H419" s="271"/>
      <c r="I419" s="271"/>
      <c r="J419" s="271"/>
      <c r="K419" s="271"/>
      <c r="L419" s="271"/>
      <c r="M419" s="271"/>
      <c r="N419" s="271"/>
      <c r="O419" s="271"/>
      <c r="P419" s="271"/>
      <c r="Q419" s="271"/>
      <c r="R419" s="271"/>
      <c r="S419" s="271"/>
      <c r="T419" s="98">
        <v>0</v>
      </c>
      <c r="U419" s="98">
        <f t="shared" ref="U419:W419" si="134">+U420</f>
        <v>7.5730000000000004</v>
      </c>
      <c r="V419" s="98">
        <f t="shared" si="112"/>
        <v>7.5730000000000004</v>
      </c>
      <c r="W419" s="98">
        <f t="shared" si="134"/>
        <v>0</v>
      </c>
      <c r="X419" s="98">
        <f t="shared" si="113"/>
        <v>7.5730000000000004</v>
      </c>
      <c r="Y419" s="34"/>
    </row>
    <row r="420" spans="1:25" ht="23.25" hidden="1" x14ac:dyDescent="0.25">
      <c r="A420" s="243"/>
      <c r="B420" s="210"/>
      <c r="C420" s="84" t="s">
        <v>373</v>
      </c>
      <c r="D420" s="84" t="s">
        <v>162</v>
      </c>
      <c r="E420" s="85" t="s">
        <v>163</v>
      </c>
      <c r="F420" s="176">
        <v>0</v>
      </c>
      <c r="G420" s="269"/>
      <c r="H420" s="269"/>
      <c r="I420" s="269"/>
      <c r="J420" s="269"/>
      <c r="K420" s="269"/>
      <c r="L420" s="269"/>
      <c r="M420" s="269"/>
      <c r="N420" s="269"/>
      <c r="O420" s="269"/>
      <c r="P420" s="269"/>
      <c r="Q420" s="269"/>
      <c r="R420" s="269"/>
      <c r="S420" s="269"/>
      <c r="T420" s="89">
        <v>0</v>
      </c>
      <c r="U420" s="89">
        <v>7.5730000000000004</v>
      </c>
      <c r="V420" s="89">
        <f t="shared" si="112"/>
        <v>7.5730000000000004</v>
      </c>
      <c r="W420" s="89">
        <v>0</v>
      </c>
      <c r="X420" s="89">
        <f t="shared" si="113"/>
        <v>7.5730000000000004</v>
      </c>
      <c r="Y420" s="34"/>
    </row>
    <row r="421" spans="1:25" ht="23.25" hidden="1" x14ac:dyDescent="0.25">
      <c r="A421" s="209" t="s">
        <v>14</v>
      </c>
      <c r="B421" s="210" t="s">
        <v>580</v>
      </c>
      <c r="C421" s="211" t="s">
        <v>15</v>
      </c>
      <c r="D421" s="211" t="s">
        <v>15</v>
      </c>
      <c r="E421" s="270" t="s">
        <v>581</v>
      </c>
      <c r="F421" s="173">
        <v>0</v>
      </c>
      <c r="G421" s="271"/>
      <c r="H421" s="271"/>
      <c r="I421" s="271"/>
      <c r="J421" s="271"/>
      <c r="K421" s="271"/>
      <c r="L421" s="271"/>
      <c r="M421" s="271"/>
      <c r="N421" s="271"/>
      <c r="O421" s="271"/>
      <c r="P421" s="271"/>
      <c r="Q421" s="271"/>
      <c r="R421" s="271"/>
      <c r="S421" s="271"/>
      <c r="T421" s="98">
        <v>0</v>
      </c>
      <c r="U421" s="98">
        <f t="shared" ref="U421:W421" si="135">+U422</f>
        <v>23.902000000000001</v>
      </c>
      <c r="V421" s="98">
        <f t="shared" si="112"/>
        <v>23.902000000000001</v>
      </c>
      <c r="W421" s="98">
        <f t="shared" si="135"/>
        <v>0</v>
      </c>
      <c r="X421" s="98">
        <f t="shared" si="113"/>
        <v>23.902000000000001</v>
      </c>
      <c r="Y421" s="34"/>
    </row>
    <row r="422" spans="1:25" ht="23.25" hidden="1" x14ac:dyDescent="0.25">
      <c r="A422" s="243"/>
      <c r="B422" s="210"/>
      <c r="C422" s="84" t="s">
        <v>373</v>
      </c>
      <c r="D422" s="84" t="s">
        <v>162</v>
      </c>
      <c r="E422" s="85" t="s">
        <v>163</v>
      </c>
      <c r="F422" s="176">
        <v>0</v>
      </c>
      <c r="G422" s="269"/>
      <c r="H422" s="269"/>
      <c r="I422" s="269"/>
      <c r="J422" s="269"/>
      <c r="K422" s="269"/>
      <c r="L422" s="269"/>
      <c r="M422" s="269"/>
      <c r="N422" s="269"/>
      <c r="O422" s="269"/>
      <c r="P422" s="269"/>
      <c r="Q422" s="269"/>
      <c r="R422" s="269"/>
      <c r="S422" s="269"/>
      <c r="T422" s="89">
        <v>0</v>
      </c>
      <c r="U422" s="89">
        <v>23.902000000000001</v>
      </c>
      <c r="V422" s="89">
        <f t="shared" si="112"/>
        <v>23.902000000000001</v>
      </c>
      <c r="W422" s="89">
        <v>0</v>
      </c>
      <c r="X422" s="89">
        <f t="shared" si="113"/>
        <v>23.902000000000001</v>
      </c>
      <c r="Y422" s="34"/>
    </row>
    <row r="423" spans="1:25" ht="23.25" hidden="1" x14ac:dyDescent="0.25">
      <c r="A423" s="209" t="s">
        <v>14</v>
      </c>
      <c r="B423" s="210" t="s">
        <v>582</v>
      </c>
      <c r="C423" s="211" t="s">
        <v>15</v>
      </c>
      <c r="D423" s="211" t="s">
        <v>15</v>
      </c>
      <c r="E423" s="270" t="s">
        <v>583</v>
      </c>
      <c r="F423" s="173">
        <v>0</v>
      </c>
      <c r="G423" s="271"/>
      <c r="H423" s="271"/>
      <c r="I423" s="271"/>
      <c r="J423" s="271"/>
      <c r="K423" s="271"/>
      <c r="L423" s="271"/>
      <c r="M423" s="271"/>
      <c r="N423" s="271"/>
      <c r="O423" s="271"/>
      <c r="P423" s="271"/>
      <c r="Q423" s="271"/>
      <c r="R423" s="271"/>
      <c r="S423" s="271"/>
      <c r="T423" s="98">
        <v>0</v>
      </c>
      <c r="U423" s="98">
        <f t="shared" ref="U423:W423" si="136">+U424</f>
        <v>20.352</v>
      </c>
      <c r="V423" s="98">
        <f t="shared" si="112"/>
        <v>20.352</v>
      </c>
      <c r="W423" s="98">
        <f t="shared" si="136"/>
        <v>0</v>
      </c>
      <c r="X423" s="98">
        <f t="shared" si="113"/>
        <v>20.352</v>
      </c>
      <c r="Y423" s="34"/>
    </row>
    <row r="424" spans="1:25" ht="23.25" hidden="1" x14ac:dyDescent="0.25">
      <c r="A424" s="243"/>
      <c r="B424" s="210"/>
      <c r="C424" s="84" t="s">
        <v>373</v>
      </c>
      <c r="D424" s="84" t="s">
        <v>162</v>
      </c>
      <c r="E424" s="85" t="s">
        <v>163</v>
      </c>
      <c r="F424" s="176">
        <v>0</v>
      </c>
      <c r="G424" s="269"/>
      <c r="H424" s="269"/>
      <c r="I424" s="269"/>
      <c r="J424" s="269"/>
      <c r="K424" s="269"/>
      <c r="L424" s="269"/>
      <c r="M424" s="269"/>
      <c r="N424" s="269"/>
      <c r="O424" s="269"/>
      <c r="P424" s="269"/>
      <c r="Q424" s="269"/>
      <c r="R424" s="269"/>
      <c r="S424" s="269"/>
      <c r="T424" s="89">
        <v>0</v>
      </c>
      <c r="U424" s="89">
        <v>20.352</v>
      </c>
      <c r="V424" s="89">
        <f t="shared" si="112"/>
        <v>20.352</v>
      </c>
      <c r="W424" s="89">
        <v>0</v>
      </c>
      <c r="X424" s="89">
        <f t="shared" si="113"/>
        <v>20.352</v>
      </c>
      <c r="Y424" s="34"/>
    </row>
    <row r="425" spans="1:25" ht="23.25" hidden="1" x14ac:dyDescent="0.25">
      <c r="A425" s="209" t="s">
        <v>14</v>
      </c>
      <c r="B425" s="210" t="s">
        <v>584</v>
      </c>
      <c r="C425" s="211" t="s">
        <v>15</v>
      </c>
      <c r="D425" s="211" t="s">
        <v>15</v>
      </c>
      <c r="E425" s="270" t="s">
        <v>585</v>
      </c>
      <c r="F425" s="173">
        <v>0</v>
      </c>
      <c r="G425" s="271"/>
      <c r="H425" s="271"/>
      <c r="I425" s="271"/>
      <c r="J425" s="271"/>
      <c r="K425" s="271"/>
      <c r="L425" s="271"/>
      <c r="M425" s="271"/>
      <c r="N425" s="271"/>
      <c r="O425" s="271"/>
      <c r="P425" s="271"/>
      <c r="Q425" s="271"/>
      <c r="R425" s="271"/>
      <c r="S425" s="271"/>
      <c r="T425" s="98">
        <v>0</v>
      </c>
      <c r="U425" s="98">
        <f t="shared" ref="U425:W425" si="137">+U426</f>
        <v>43.545000000000002</v>
      </c>
      <c r="V425" s="98">
        <f t="shared" si="112"/>
        <v>43.545000000000002</v>
      </c>
      <c r="W425" s="98">
        <f t="shared" si="137"/>
        <v>0</v>
      </c>
      <c r="X425" s="98">
        <f t="shared" si="113"/>
        <v>43.545000000000002</v>
      </c>
      <c r="Y425" s="34"/>
    </row>
    <row r="426" spans="1:25" ht="23.25" hidden="1" x14ac:dyDescent="0.25">
      <c r="A426" s="243"/>
      <c r="B426" s="210"/>
      <c r="C426" s="84" t="s">
        <v>373</v>
      </c>
      <c r="D426" s="84" t="s">
        <v>162</v>
      </c>
      <c r="E426" s="85" t="s">
        <v>163</v>
      </c>
      <c r="F426" s="176">
        <v>0</v>
      </c>
      <c r="G426" s="269"/>
      <c r="H426" s="269"/>
      <c r="I426" s="269"/>
      <c r="J426" s="269"/>
      <c r="K426" s="269"/>
      <c r="L426" s="269"/>
      <c r="M426" s="269"/>
      <c r="N426" s="269"/>
      <c r="O426" s="269"/>
      <c r="P426" s="269"/>
      <c r="Q426" s="269"/>
      <c r="R426" s="269"/>
      <c r="S426" s="269"/>
      <c r="T426" s="89">
        <v>0</v>
      </c>
      <c r="U426" s="89">
        <v>43.545000000000002</v>
      </c>
      <c r="V426" s="89">
        <f t="shared" si="112"/>
        <v>43.545000000000002</v>
      </c>
      <c r="W426" s="89">
        <v>0</v>
      </c>
      <c r="X426" s="89">
        <f t="shared" si="113"/>
        <v>43.545000000000002</v>
      </c>
      <c r="Y426" s="34"/>
    </row>
    <row r="427" spans="1:25" ht="23.25" hidden="1" x14ac:dyDescent="0.25">
      <c r="A427" s="209" t="s">
        <v>14</v>
      </c>
      <c r="B427" s="210" t="s">
        <v>586</v>
      </c>
      <c r="C427" s="211" t="s">
        <v>15</v>
      </c>
      <c r="D427" s="211" t="s">
        <v>15</v>
      </c>
      <c r="E427" s="270" t="s">
        <v>587</v>
      </c>
      <c r="F427" s="173">
        <v>0</v>
      </c>
      <c r="G427" s="271"/>
      <c r="H427" s="271"/>
      <c r="I427" s="271"/>
      <c r="J427" s="271"/>
      <c r="K427" s="271"/>
      <c r="L427" s="271"/>
      <c r="M427" s="271"/>
      <c r="N427" s="271"/>
      <c r="O427" s="271"/>
      <c r="P427" s="271"/>
      <c r="Q427" s="271"/>
      <c r="R427" s="271"/>
      <c r="S427" s="271"/>
      <c r="T427" s="98">
        <v>0</v>
      </c>
      <c r="U427" s="98">
        <f t="shared" ref="U427:W427" si="138">+U428</f>
        <v>19.169</v>
      </c>
      <c r="V427" s="98">
        <f t="shared" si="112"/>
        <v>19.169</v>
      </c>
      <c r="W427" s="98">
        <f t="shared" si="138"/>
        <v>0</v>
      </c>
      <c r="X427" s="98">
        <f t="shared" si="113"/>
        <v>19.169</v>
      </c>
      <c r="Y427" s="34"/>
    </row>
    <row r="428" spans="1:25" ht="23.25" hidden="1" x14ac:dyDescent="0.25">
      <c r="A428" s="243"/>
      <c r="B428" s="210"/>
      <c r="C428" s="84" t="s">
        <v>373</v>
      </c>
      <c r="D428" s="84" t="s">
        <v>162</v>
      </c>
      <c r="E428" s="85" t="s">
        <v>163</v>
      </c>
      <c r="F428" s="176">
        <v>0</v>
      </c>
      <c r="G428" s="269"/>
      <c r="H428" s="269"/>
      <c r="I428" s="269"/>
      <c r="J428" s="269"/>
      <c r="K428" s="269"/>
      <c r="L428" s="269"/>
      <c r="M428" s="269"/>
      <c r="N428" s="269"/>
      <c r="O428" s="269"/>
      <c r="P428" s="269"/>
      <c r="Q428" s="269"/>
      <c r="R428" s="269"/>
      <c r="S428" s="269"/>
      <c r="T428" s="89">
        <v>0</v>
      </c>
      <c r="U428" s="89">
        <v>19.169</v>
      </c>
      <c r="V428" s="89">
        <f t="shared" si="112"/>
        <v>19.169</v>
      </c>
      <c r="W428" s="89">
        <v>0</v>
      </c>
      <c r="X428" s="89">
        <f t="shared" si="113"/>
        <v>19.169</v>
      </c>
      <c r="Y428" s="34"/>
    </row>
    <row r="429" spans="1:25" ht="23.25" hidden="1" x14ac:dyDescent="0.25">
      <c r="A429" s="209" t="s">
        <v>14</v>
      </c>
      <c r="B429" s="210" t="s">
        <v>588</v>
      </c>
      <c r="C429" s="211" t="s">
        <v>15</v>
      </c>
      <c r="D429" s="211" t="s">
        <v>15</v>
      </c>
      <c r="E429" s="270" t="s">
        <v>589</v>
      </c>
      <c r="F429" s="173">
        <v>0</v>
      </c>
      <c r="G429" s="271"/>
      <c r="H429" s="271"/>
      <c r="I429" s="271"/>
      <c r="J429" s="271"/>
      <c r="K429" s="271"/>
      <c r="L429" s="271"/>
      <c r="M429" s="271"/>
      <c r="N429" s="271"/>
      <c r="O429" s="271"/>
      <c r="P429" s="271"/>
      <c r="Q429" s="271"/>
      <c r="R429" s="271"/>
      <c r="S429" s="271"/>
      <c r="T429" s="98">
        <v>0</v>
      </c>
      <c r="U429" s="98">
        <f t="shared" ref="U429:W429" si="139">+U430</f>
        <v>28.399000000000001</v>
      </c>
      <c r="V429" s="98">
        <f t="shared" si="112"/>
        <v>28.399000000000001</v>
      </c>
      <c r="W429" s="98">
        <f t="shared" si="139"/>
        <v>0</v>
      </c>
      <c r="X429" s="98">
        <f t="shared" si="113"/>
        <v>28.399000000000001</v>
      </c>
      <c r="Y429" s="34"/>
    </row>
    <row r="430" spans="1:25" ht="23.25" hidden="1" x14ac:dyDescent="0.25">
      <c r="A430" s="243"/>
      <c r="B430" s="210"/>
      <c r="C430" s="84" t="s">
        <v>373</v>
      </c>
      <c r="D430" s="84" t="s">
        <v>162</v>
      </c>
      <c r="E430" s="85" t="s">
        <v>163</v>
      </c>
      <c r="F430" s="176">
        <v>0</v>
      </c>
      <c r="G430" s="269"/>
      <c r="H430" s="269"/>
      <c r="I430" s="269"/>
      <c r="J430" s="269"/>
      <c r="K430" s="269"/>
      <c r="L430" s="269"/>
      <c r="M430" s="269"/>
      <c r="N430" s="269"/>
      <c r="O430" s="269"/>
      <c r="P430" s="269"/>
      <c r="Q430" s="269"/>
      <c r="R430" s="269"/>
      <c r="S430" s="269"/>
      <c r="T430" s="89">
        <v>0</v>
      </c>
      <c r="U430" s="89">
        <v>28.399000000000001</v>
      </c>
      <c r="V430" s="89">
        <f t="shared" si="112"/>
        <v>28.399000000000001</v>
      </c>
      <c r="W430" s="89">
        <v>0</v>
      </c>
      <c r="X430" s="89">
        <f t="shared" si="113"/>
        <v>28.399000000000001</v>
      </c>
      <c r="Y430" s="34"/>
    </row>
    <row r="431" spans="1:25" ht="23.25" hidden="1" x14ac:dyDescent="0.25">
      <c r="A431" s="209" t="s">
        <v>14</v>
      </c>
      <c r="B431" s="210" t="s">
        <v>590</v>
      </c>
      <c r="C431" s="211" t="s">
        <v>15</v>
      </c>
      <c r="D431" s="211" t="s">
        <v>15</v>
      </c>
      <c r="E431" s="270" t="s">
        <v>591</v>
      </c>
      <c r="F431" s="173">
        <v>0</v>
      </c>
      <c r="G431" s="271"/>
      <c r="H431" s="271"/>
      <c r="I431" s="271"/>
      <c r="J431" s="271"/>
      <c r="K431" s="271"/>
      <c r="L431" s="271"/>
      <c r="M431" s="271"/>
      <c r="N431" s="271"/>
      <c r="O431" s="271"/>
      <c r="P431" s="271"/>
      <c r="Q431" s="271"/>
      <c r="R431" s="271"/>
      <c r="S431" s="271"/>
      <c r="T431" s="98">
        <v>0</v>
      </c>
      <c r="U431" s="98">
        <f t="shared" ref="U431:W431" si="140">+U432</f>
        <v>8.2829999999999995</v>
      </c>
      <c r="V431" s="98">
        <f t="shared" si="112"/>
        <v>8.2829999999999995</v>
      </c>
      <c r="W431" s="98">
        <f t="shared" si="140"/>
        <v>0</v>
      </c>
      <c r="X431" s="98">
        <f t="shared" si="113"/>
        <v>8.2829999999999995</v>
      </c>
      <c r="Y431" s="34"/>
    </row>
    <row r="432" spans="1:25" ht="23.25" hidden="1" x14ac:dyDescent="0.25">
      <c r="A432" s="243"/>
      <c r="B432" s="210"/>
      <c r="C432" s="84" t="s">
        <v>373</v>
      </c>
      <c r="D432" s="84" t="s">
        <v>162</v>
      </c>
      <c r="E432" s="85" t="s">
        <v>163</v>
      </c>
      <c r="F432" s="176">
        <v>0</v>
      </c>
      <c r="G432" s="269"/>
      <c r="H432" s="269"/>
      <c r="I432" s="269"/>
      <c r="J432" s="269"/>
      <c r="K432" s="269"/>
      <c r="L432" s="269"/>
      <c r="M432" s="269"/>
      <c r="N432" s="269"/>
      <c r="O432" s="269"/>
      <c r="P432" s="269"/>
      <c r="Q432" s="269"/>
      <c r="R432" s="269"/>
      <c r="S432" s="269"/>
      <c r="T432" s="89">
        <v>0</v>
      </c>
      <c r="U432" s="89">
        <v>8.2829999999999995</v>
      </c>
      <c r="V432" s="89">
        <f t="shared" si="112"/>
        <v>8.2829999999999995</v>
      </c>
      <c r="W432" s="89">
        <v>0</v>
      </c>
      <c r="X432" s="89">
        <f t="shared" si="113"/>
        <v>8.2829999999999995</v>
      </c>
      <c r="Y432" s="34"/>
    </row>
    <row r="433" spans="1:25" ht="23.25" hidden="1" x14ac:dyDescent="0.25">
      <c r="A433" s="209" t="s">
        <v>14</v>
      </c>
      <c r="B433" s="210" t="s">
        <v>592</v>
      </c>
      <c r="C433" s="211" t="s">
        <v>15</v>
      </c>
      <c r="D433" s="211" t="s">
        <v>15</v>
      </c>
      <c r="E433" s="270" t="s">
        <v>593</v>
      </c>
      <c r="F433" s="173">
        <v>0</v>
      </c>
      <c r="G433" s="271"/>
      <c r="H433" s="271"/>
      <c r="I433" s="271"/>
      <c r="J433" s="271"/>
      <c r="K433" s="271"/>
      <c r="L433" s="271"/>
      <c r="M433" s="271"/>
      <c r="N433" s="271"/>
      <c r="O433" s="271"/>
      <c r="P433" s="271"/>
      <c r="Q433" s="271"/>
      <c r="R433" s="271"/>
      <c r="S433" s="271"/>
      <c r="T433" s="98">
        <v>0</v>
      </c>
      <c r="U433" s="98">
        <f t="shared" ref="U433:W433" si="141">+U434</f>
        <v>7.1</v>
      </c>
      <c r="V433" s="98">
        <f t="shared" si="112"/>
        <v>7.1</v>
      </c>
      <c r="W433" s="98">
        <f t="shared" si="141"/>
        <v>0</v>
      </c>
      <c r="X433" s="98">
        <f t="shared" si="113"/>
        <v>7.1</v>
      </c>
      <c r="Y433" s="34"/>
    </row>
    <row r="434" spans="1:25" ht="23.25" hidden="1" x14ac:dyDescent="0.25">
      <c r="A434" s="243"/>
      <c r="B434" s="210"/>
      <c r="C434" s="84" t="s">
        <v>373</v>
      </c>
      <c r="D434" s="84" t="s">
        <v>162</v>
      </c>
      <c r="E434" s="85" t="s">
        <v>163</v>
      </c>
      <c r="F434" s="176">
        <v>0</v>
      </c>
      <c r="G434" s="269"/>
      <c r="H434" s="269"/>
      <c r="I434" s="269"/>
      <c r="J434" s="269"/>
      <c r="K434" s="269"/>
      <c r="L434" s="269"/>
      <c r="M434" s="269"/>
      <c r="N434" s="269"/>
      <c r="O434" s="269"/>
      <c r="P434" s="269"/>
      <c r="Q434" s="269"/>
      <c r="R434" s="269"/>
      <c r="S434" s="269"/>
      <c r="T434" s="89">
        <v>0</v>
      </c>
      <c r="U434" s="89">
        <v>7.1</v>
      </c>
      <c r="V434" s="89">
        <f t="shared" si="112"/>
        <v>7.1</v>
      </c>
      <c r="W434" s="89">
        <v>0</v>
      </c>
      <c r="X434" s="89">
        <f t="shared" si="113"/>
        <v>7.1</v>
      </c>
      <c r="Y434" s="34"/>
    </row>
    <row r="435" spans="1:25" ht="23.25" hidden="1" x14ac:dyDescent="0.25">
      <c r="A435" s="209" t="s">
        <v>14</v>
      </c>
      <c r="B435" s="210" t="s">
        <v>594</v>
      </c>
      <c r="C435" s="211" t="s">
        <v>15</v>
      </c>
      <c r="D435" s="211" t="s">
        <v>15</v>
      </c>
      <c r="E435" s="270" t="s">
        <v>595</v>
      </c>
      <c r="F435" s="173">
        <v>0</v>
      </c>
      <c r="G435" s="271"/>
      <c r="H435" s="271"/>
      <c r="I435" s="271"/>
      <c r="J435" s="271"/>
      <c r="K435" s="271"/>
      <c r="L435" s="271"/>
      <c r="M435" s="271"/>
      <c r="N435" s="271"/>
      <c r="O435" s="271"/>
      <c r="P435" s="271"/>
      <c r="Q435" s="271"/>
      <c r="R435" s="271"/>
      <c r="S435" s="271"/>
      <c r="T435" s="98">
        <v>0</v>
      </c>
      <c r="U435" s="98">
        <f t="shared" ref="U435:W435" si="142">+U436</f>
        <v>10.413</v>
      </c>
      <c r="V435" s="98">
        <f t="shared" si="112"/>
        <v>10.413</v>
      </c>
      <c r="W435" s="98">
        <f t="shared" si="142"/>
        <v>0</v>
      </c>
      <c r="X435" s="98">
        <f t="shared" si="113"/>
        <v>10.413</v>
      </c>
      <c r="Y435" s="34"/>
    </row>
    <row r="436" spans="1:25" ht="23.25" hidden="1" x14ac:dyDescent="0.25">
      <c r="A436" s="243"/>
      <c r="B436" s="210"/>
      <c r="C436" s="84" t="s">
        <v>373</v>
      </c>
      <c r="D436" s="84" t="s">
        <v>162</v>
      </c>
      <c r="E436" s="85" t="s">
        <v>163</v>
      </c>
      <c r="F436" s="176">
        <v>0</v>
      </c>
      <c r="G436" s="269"/>
      <c r="H436" s="269"/>
      <c r="I436" s="269"/>
      <c r="J436" s="269"/>
      <c r="K436" s="269"/>
      <c r="L436" s="269"/>
      <c r="M436" s="269"/>
      <c r="N436" s="269"/>
      <c r="O436" s="269"/>
      <c r="P436" s="269"/>
      <c r="Q436" s="269"/>
      <c r="R436" s="269"/>
      <c r="S436" s="269"/>
      <c r="T436" s="89">
        <v>0</v>
      </c>
      <c r="U436" s="89">
        <v>10.413</v>
      </c>
      <c r="V436" s="89">
        <f t="shared" si="112"/>
        <v>10.413</v>
      </c>
      <c r="W436" s="89">
        <v>0</v>
      </c>
      <c r="X436" s="89">
        <f t="shared" si="113"/>
        <v>10.413</v>
      </c>
      <c r="Y436" s="34"/>
    </row>
    <row r="437" spans="1:25" ht="23.25" hidden="1" x14ac:dyDescent="0.25">
      <c r="A437" s="209" t="s">
        <v>14</v>
      </c>
      <c r="B437" s="210" t="s">
        <v>596</v>
      </c>
      <c r="C437" s="211" t="s">
        <v>15</v>
      </c>
      <c r="D437" s="211" t="s">
        <v>15</v>
      </c>
      <c r="E437" s="270" t="s">
        <v>597</v>
      </c>
      <c r="F437" s="173">
        <v>0</v>
      </c>
      <c r="G437" s="271"/>
      <c r="H437" s="271"/>
      <c r="I437" s="271"/>
      <c r="J437" s="271"/>
      <c r="K437" s="271"/>
      <c r="L437" s="271"/>
      <c r="M437" s="271"/>
      <c r="N437" s="271"/>
      <c r="O437" s="271"/>
      <c r="P437" s="271"/>
      <c r="Q437" s="271"/>
      <c r="R437" s="271"/>
      <c r="S437" s="271"/>
      <c r="T437" s="98">
        <v>0</v>
      </c>
      <c r="U437" s="98">
        <f t="shared" ref="U437:W437" si="143">+U438</f>
        <v>14.673</v>
      </c>
      <c r="V437" s="98">
        <f t="shared" si="112"/>
        <v>14.673</v>
      </c>
      <c r="W437" s="98">
        <f t="shared" si="143"/>
        <v>0</v>
      </c>
      <c r="X437" s="98">
        <f t="shared" si="113"/>
        <v>14.673</v>
      </c>
      <c r="Y437" s="34"/>
    </row>
    <row r="438" spans="1:25" ht="23.25" hidden="1" x14ac:dyDescent="0.25">
      <c r="A438" s="243"/>
      <c r="B438" s="210"/>
      <c r="C438" s="84" t="s">
        <v>373</v>
      </c>
      <c r="D438" s="84" t="s">
        <v>162</v>
      </c>
      <c r="E438" s="85" t="s">
        <v>163</v>
      </c>
      <c r="F438" s="176">
        <v>0</v>
      </c>
      <c r="G438" s="269"/>
      <c r="H438" s="269"/>
      <c r="I438" s="269"/>
      <c r="J438" s="269"/>
      <c r="K438" s="269"/>
      <c r="L438" s="269"/>
      <c r="M438" s="269"/>
      <c r="N438" s="269"/>
      <c r="O438" s="269"/>
      <c r="P438" s="269"/>
      <c r="Q438" s="269"/>
      <c r="R438" s="269"/>
      <c r="S438" s="269"/>
      <c r="T438" s="89">
        <v>0</v>
      </c>
      <c r="U438" s="89">
        <v>14.673</v>
      </c>
      <c r="V438" s="89">
        <f t="shared" si="112"/>
        <v>14.673</v>
      </c>
      <c r="W438" s="89">
        <v>0</v>
      </c>
      <c r="X438" s="89">
        <f t="shared" si="113"/>
        <v>14.673</v>
      </c>
      <c r="Y438" s="34"/>
    </row>
    <row r="439" spans="1:25" ht="23.25" hidden="1" x14ac:dyDescent="0.25">
      <c r="A439" s="209" t="s">
        <v>14</v>
      </c>
      <c r="B439" s="210" t="s">
        <v>598</v>
      </c>
      <c r="C439" s="211" t="s">
        <v>15</v>
      </c>
      <c r="D439" s="211" t="s">
        <v>15</v>
      </c>
      <c r="E439" s="270" t="s">
        <v>599</v>
      </c>
      <c r="F439" s="173">
        <v>0</v>
      </c>
      <c r="G439" s="271"/>
      <c r="H439" s="271"/>
      <c r="I439" s="271"/>
      <c r="J439" s="271"/>
      <c r="K439" s="271"/>
      <c r="L439" s="271"/>
      <c r="M439" s="271"/>
      <c r="N439" s="271"/>
      <c r="O439" s="271"/>
      <c r="P439" s="271"/>
      <c r="Q439" s="271"/>
      <c r="R439" s="271"/>
      <c r="S439" s="271"/>
      <c r="T439" s="98">
        <v>0</v>
      </c>
      <c r="U439" s="98">
        <f t="shared" ref="U439:W439" si="144">+U440</f>
        <v>20.116</v>
      </c>
      <c r="V439" s="98">
        <f t="shared" si="112"/>
        <v>20.116</v>
      </c>
      <c r="W439" s="98">
        <f t="shared" si="144"/>
        <v>0</v>
      </c>
      <c r="X439" s="98">
        <f t="shared" si="113"/>
        <v>20.116</v>
      </c>
      <c r="Y439" s="34"/>
    </row>
    <row r="440" spans="1:25" ht="23.25" hidden="1" x14ac:dyDescent="0.25">
      <c r="A440" s="243"/>
      <c r="B440" s="210"/>
      <c r="C440" s="84" t="s">
        <v>373</v>
      </c>
      <c r="D440" s="84" t="s">
        <v>162</v>
      </c>
      <c r="E440" s="85" t="s">
        <v>163</v>
      </c>
      <c r="F440" s="176">
        <v>0</v>
      </c>
      <c r="G440" s="269"/>
      <c r="H440" s="269"/>
      <c r="I440" s="269"/>
      <c r="J440" s="269"/>
      <c r="K440" s="269"/>
      <c r="L440" s="269"/>
      <c r="M440" s="269"/>
      <c r="N440" s="269"/>
      <c r="O440" s="269"/>
      <c r="P440" s="269"/>
      <c r="Q440" s="269"/>
      <c r="R440" s="269"/>
      <c r="S440" s="269"/>
      <c r="T440" s="89">
        <v>0</v>
      </c>
      <c r="U440" s="89">
        <v>20.116</v>
      </c>
      <c r="V440" s="89">
        <f t="shared" si="112"/>
        <v>20.116</v>
      </c>
      <c r="W440" s="89">
        <v>0</v>
      </c>
      <c r="X440" s="89">
        <f t="shared" si="113"/>
        <v>20.116</v>
      </c>
      <c r="Y440" s="34"/>
    </row>
    <row r="441" spans="1:25" ht="23.25" hidden="1" x14ac:dyDescent="0.25">
      <c r="A441" s="209" t="s">
        <v>14</v>
      </c>
      <c r="B441" s="210" t="s">
        <v>600</v>
      </c>
      <c r="C441" s="211" t="s">
        <v>15</v>
      </c>
      <c r="D441" s="211" t="s">
        <v>15</v>
      </c>
      <c r="E441" s="270" t="s">
        <v>601</v>
      </c>
      <c r="F441" s="173">
        <v>0</v>
      </c>
      <c r="G441" s="271"/>
      <c r="H441" s="271"/>
      <c r="I441" s="271"/>
      <c r="J441" s="271"/>
      <c r="K441" s="271"/>
      <c r="L441" s="271"/>
      <c r="M441" s="271"/>
      <c r="N441" s="271"/>
      <c r="O441" s="271"/>
      <c r="P441" s="271"/>
      <c r="Q441" s="271"/>
      <c r="R441" s="271"/>
      <c r="S441" s="271"/>
      <c r="T441" s="98">
        <v>0</v>
      </c>
      <c r="U441" s="98">
        <f t="shared" ref="U441:W441" si="145">+U442</f>
        <v>12.542999999999999</v>
      </c>
      <c r="V441" s="98">
        <f t="shared" ref="V441:V504" si="146">+T441+U441</f>
        <v>12.542999999999999</v>
      </c>
      <c r="W441" s="98">
        <f t="shared" si="145"/>
        <v>0</v>
      </c>
      <c r="X441" s="98">
        <f t="shared" ref="X441:X504" si="147">+V441+W441</f>
        <v>12.542999999999999</v>
      </c>
      <c r="Y441" s="34"/>
    </row>
    <row r="442" spans="1:25" ht="23.25" hidden="1" x14ac:dyDescent="0.25">
      <c r="A442" s="243"/>
      <c r="B442" s="210"/>
      <c r="C442" s="84" t="s">
        <v>373</v>
      </c>
      <c r="D442" s="84" t="s">
        <v>162</v>
      </c>
      <c r="E442" s="85" t="s">
        <v>163</v>
      </c>
      <c r="F442" s="176">
        <v>0</v>
      </c>
      <c r="G442" s="269"/>
      <c r="H442" s="269"/>
      <c r="I442" s="269"/>
      <c r="J442" s="269"/>
      <c r="K442" s="269"/>
      <c r="L442" s="269"/>
      <c r="M442" s="269"/>
      <c r="N442" s="269"/>
      <c r="O442" s="269"/>
      <c r="P442" s="269"/>
      <c r="Q442" s="269"/>
      <c r="R442" s="269"/>
      <c r="S442" s="269"/>
      <c r="T442" s="89">
        <v>0</v>
      </c>
      <c r="U442" s="89">
        <v>12.542999999999999</v>
      </c>
      <c r="V442" s="89">
        <f t="shared" si="146"/>
        <v>12.542999999999999</v>
      </c>
      <c r="W442" s="89">
        <v>0</v>
      </c>
      <c r="X442" s="89">
        <f t="shared" si="147"/>
        <v>12.542999999999999</v>
      </c>
      <c r="Y442" s="34"/>
    </row>
    <row r="443" spans="1:25" ht="23.25" hidden="1" x14ac:dyDescent="0.25">
      <c r="A443" s="209" t="s">
        <v>14</v>
      </c>
      <c r="B443" s="210" t="s">
        <v>602</v>
      </c>
      <c r="C443" s="211" t="s">
        <v>15</v>
      </c>
      <c r="D443" s="211" t="s">
        <v>15</v>
      </c>
      <c r="E443" s="270" t="s">
        <v>603</v>
      </c>
      <c r="F443" s="173">
        <v>0</v>
      </c>
      <c r="G443" s="271"/>
      <c r="H443" s="271"/>
      <c r="I443" s="271"/>
      <c r="J443" s="271"/>
      <c r="K443" s="271"/>
      <c r="L443" s="271"/>
      <c r="M443" s="271"/>
      <c r="N443" s="271"/>
      <c r="O443" s="271"/>
      <c r="P443" s="271"/>
      <c r="Q443" s="271"/>
      <c r="R443" s="271"/>
      <c r="S443" s="271"/>
      <c r="T443" s="98">
        <v>0</v>
      </c>
      <c r="U443" s="98">
        <f t="shared" ref="U443:W443" si="148">+U444</f>
        <v>11.36</v>
      </c>
      <c r="V443" s="98">
        <f t="shared" si="146"/>
        <v>11.36</v>
      </c>
      <c r="W443" s="98">
        <f t="shared" si="148"/>
        <v>0</v>
      </c>
      <c r="X443" s="98">
        <f t="shared" si="147"/>
        <v>11.36</v>
      </c>
      <c r="Y443" s="34"/>
    </row>
    <row r="444" spans="1:25" ht="23.25" hidden="1" x14ac:dyDescent="0.25">
      <c r="A444" s="243"/>
      <c r="B444" s="210"/>
      <c r="C444" s="84" t="s">
        <v>373</v>
      </c>
      <c r="D444" s="84" t="s">
        <v>162</v>
      </c>
      <c r="E444" s="85" t="s">
        <v>163</v>
      </c>
      <c r="F444" s="176">
        <v>0</v>
      </c>
      <c r="G444" s="269"/>
      <c r="H444" s="269"/>
      <c r="I444" s="269"/>
      <c r="J444" s="269"/>
      <c r="K444" s="269"/>
      <c r="L444" s="269"/>
      <c r="M444" s="269"/>
      <c r="N444" s="269"/>
      <c r="O444" s="269"/>
      <c r="P444" s="269"/>
      <c r="Q444" s="269"/>
      <c r="R444" s="269"/>
      <c r="S444" s="269"/>
      <c r="T444" s="89">
        <v>0</v>
      </c>
      <c r="U444" s="89">
        <v>11.36</v>
      </c>
      <c r="V444" s="89">
        <f t="shared" si="146"/>
        <v>11.36</v>
      </c>
      <c r="W444" s="89">
        <v>0</v>
      </c>
      <c r="X444" s="89">
        <f t="shared" si="147"/>
        <v>11.36</v>
      </c>
      <c r="Y444" s="34"/>
    </row>
    <row r="445" spans="1:25" ht="23.25" hidden="1" x14ac:dyDescent="0.25">
      <c r="A445" s="209" t="s">
        <v>14</v>
      </c>
      <c r="B445" s="210" t="s">
        <v>604</v>
      </c>
      <c r="C445" s="211" t="s">
        <v>15</v>
      </c>
      <c r="D445" s="211" t="s">
        <v>15</v>
      </c>
      <c r="E445" s="270" t="s">
        <v>605</v>
      </c>
      <c r="F445" s="173">
        <v>0</v>
      </c>
      <c r="G445" s="271"/>
      <c r="H445" s="271"/>
      <c r="I445" s="271"/>
      <c r="J445" s="271"/>
      <c r="K445" s="271"/>
      <c r="L445" s="271"/>
      <c r="M445" s="271"/>
      <c r="N445" s="271"/>
      <c r="O445" s="271"/>
      <c r="P445" s="271"/>
      <c r="Q445" s="271"/>
      <c r="R445" s="271"/>
      <c r="S445" s="271"/>
      <c r="T445" s="98">
        <v>0</v>
      </c>
      <c r="U445" s="98">
        <f t="shared" ref="U445:W445" si="149">+U446</f>
        <v>19.405999999999999</v>
      </c>
      <c r="V445" s="98">
        <f t="shared" si="146"/>
        <v>19.405999999999999</v>
      </c>
      <c r="W445" s="98">
        <f t="shared" si="149"/>
        <v>0</v>
      </c>
      <c r="X445" s="98">
        <f t="shared" si="147"/>
        <v>19.405999999999999</v>
      </c>
      <c r="Y445" s="34"/>
    </row>
    <row r="446" spans="1:25" ht="23.25" hidden="1" x14ac:dyDescent="0.25">
      <c r="A446" s="243"/>
      <c r="B446" s="210"/>
      <c r="C446" s="84" t="s">
        <v>373</v>
      </c>
      <c r="D446" s="84" t="s">
        <v>162</v>
      </c>
      <c r="E446" s="85" t="s">
        <v>163</v>
      </c>
      <c r="F446" s="176">
        <v>0</v>
      </c>
      <c r="G446" s="269"/>
      <c r="H446" s="269"/>
      <c r="I446" s="269"/>
      <c r="J446" s="269"/>
      <c r="K446" s="269"/>
      <c r="L446" s="269"/>
      <c r="M446" s="269"/>
      <c r="N446" s="269"/>
      <c r="O446" s="269"/>
      <c r="P446" s="269"/>
      <c r="Q446" s="269"/>
      <c r="R446" s="269"/>
      <c r="S446" s="269"/>
      <c r="T446" s="89">
        <v>0</v>
      </c>
      <c r="U446" s="89">
        <v>19.405999999999999</v>
      </c>
      <c r="V446" s="89">
        <f t="shared" si="146"/>
        <v>19.405999999999999</v>
      </c>
      <c r="W446" s="89">
        <v>0</v>
      </c>
      <c r="X446" s="89">
        <f t="shared" si="147"/>
        <v>19.405999999999999</v>
      </c>
      <c r="Y446" s="34"/>
    </row>
    <row r="447" spans="1:25" ht="23.25" hidden="1" x14ac:dyDescent="0.25">
      <c r="A447" s="209" t="s">
        <v>14</v>
      </c>
      <c r="B447" s="210" t="s">
        <v>606</v>
      </c>
      <c r="C447" s="211" t="s">
        <v>15</v>
      </c>
      <c r="D447" s="211" t="s">
        <v>15</v>
      </c>
      <c r="E447" s="270" t="s">
        <v>607</v>
      </c>
      <c r="F447" s="173">
        <v>0</v>
      </c>
      <c r="G447" s="271"/>
      <c r="H447" s="271"/>
      <c r="I447" s="271"/>
      <c r="J447" s="271"/>
      <c r="K447" s="271"/>
      <c r="L447" s="271"/>
      <c r="M447" s="271"/>
      <c r="N447" s="271"/>
      <c r="O447" s="271"/>
      <c r="P447" s="271"/>
      <c r="Q447" s="271"/>
      <c r="R447" s="271"/>
      <c r="S447" s="271"/>
      <c r="T447" s="98">
        <v>0</v>
      </c>
      <c r="U447" s="98">
        <f t="shared" ref="U447:W447" si="150">+U448</f>
        <v>11.596</v>
      </c>
      <c r="V447" s="98">
        <f t="shared" si="146"/>
        <v>11.596</v>
      </c>
      <c r="W447" s="98">
        <f t="shared" si="150"/>
        <v>0</v>
      </c>
      <c r="X447" s="98">
        <f t="shared" si="147"/>
        <v>11.596</v>
      </c>
      <c r="Y447" s="34"/>
    </row>
    <row r="448" spans="1:25" ht="23.25" hidden="1" x14ac:dyDescent="0.25">
      <c r="A448" s="243"/>
      <c r="B448" s="210"/>
      <c r="C448" s="84" t="s">
        <v>373</v>
      </c>
      <c r="D448" s="84" t="s">
        <v>162</v>
      </c>
      <c r="E448" s="85" t="s">
        <v>163</v>
      </c>
      <c r="F448" s="176">
        <v>0</v>
      </c>
      <c r="G448" s="269"/>
      <c r="H448" s="269"/>
      <c r="I448" s="269"/>
      <c r="J448" s="269"/>
      <c r="K448" s="269"/>
      <c r="L448" s="269"/>
      <c r="M448" s="269"/>
      <c r="N448" s="269"/>
      <c r="O448" s="269"/>
      <c r="P448" s="269"/>
      <c r="Q448" s="269"/>
      <c r="R448" s="269"/>
      <c r="S448" s="269"/>
      <c r="T448" s="89">
        <v>0</v>
      </c>
      <c r="U448" s="89">
        <v>11.596</v>
      </c>
      <c r="V448" s="89">
        <f t="shared" si="146"/>
        <v>11.596</v>
      </c>
      <c r="W448" s="89">
        <v>0</v>
      </c>
      <c r="X448" s="89">
        <f t="shared" si="147"/>
        <v>11.596</v>
      </c>
      <c r="Y448" s="34"/>
    </row>
    <row r="449" spans="1:25" ht="23.25" hidden="1" x14ac:dyDescent="0.25">
      <c r="A449" s="209" t="s">
        <v>14</v>
      </c>
      <c r="B449" s="210" t="s">
        <v>608</v>
      </c>
      <c r="C449" s="211" t="s">
        <v>15</v>
      </c>
      <c r="D449" s="211" t="s">
        <v>15</v>
      </c>
      <c r="E449" s="270" t="s">
        <v>609</v>
      </c>
      <c r="F449" s="173">
        <v>0</v>
      </c>
      <c r="G449" s="271"/>
      <c r="H449" s="271"/>
      <c r="I449" s="271"/>
      <c r="J449" s="271"/>
      <c r="K449" s="271"/>
      <c r="L449" s="271"/>
      <c r="M449" s="271"/>
      <c r="N449" s="271"/>
      <c r="O449" s="271"/>
      <c r="P449" s="271"/>
      <c r="Q449" s="271"/>
      <c r="R449" s="271"/>
      <c r="S449" s="271"/>
      <c r="T449" s="98">
        <v>0</v>
      </c>
      <c r="U449" s="98">
        <f t="shared" ref="U449:W449" si="151">+U450</f>
        <v>28.161999999999999</v>
      </c>
      <c r="V449" s="98">
        <f t="shared" si="146"/>
        <v>28.161999999999999</v>
      </c>
      <c r="W449" s="98">
        <f t="shared" si="151"/>
        <v>0</v>
      </c>
      <c r="X449" s="98">
        <f t="shared" si="147"/>
        <v>28.161999999999999</v>
      </c>
      <c r="Y449" s="34"/>
    </row>
    <row r="450" spans="1:25" ht="23.25" hidden="1" x14ac:dyDescent="0.25">
      <c r="A450" s="243"/>
      <c r="B450" s="210"/>
      <c r="C450" s="84" t="s">
        <v>373</v>
      </c>
      <c r="D450" s="84" t="s">
        <v>162</v>
      </c>
      <c r="E450" s="85" t="s">
        <v>163</v>
      </c>
      <c r="F450" s="176">
        <v>0</v>
      </c>
      <c r="G450" s="269"/>
      <c r="H450" s="269"/>
      <c r="I450" s="269"/>
      <c r="J450" s="269"/>
      <c r="K450" s="269"/>
      <c r="L450" s="269"/>
      <c r="M450" s="269"/>
      <c r="N450" s="269"/>
      <c r="O450" s="269"/>
      <c r="P450" s="269"/>
      <c r="Q450" s="269"/>
      <c r="R450" s="269"/>
      <c r="S450" s="269"/>
      <c r="T450" s="89">
        <v>0</v>
      </c>
      <c r="U450" s="89">
        <v>28.161999999999999</v>
      </c>
      <c r="V450" s="89">
        <f t="shared" si="146"/>
        <v>28.161999999999999</v>
      </c>
      <c r="W450" s="89">
        <v>0</v>
      </c>
      <c r="X450" s="89">
        <f t="shared" si="147"/>
        <v>28.161999999999999</v>
      </c>
      <c r="Y450" s="34"/>
    </row>
    <row r="451" spans="1:25" ht="23.25" hidden="1" x14ac:dyDescent="0.25">
      <c r="A451" s="209" t="s">
        <v>14</v>
      </c>
      <c r="B451" s="210" t="s">
        <v>610</v>
      </c>
      <c r="C451" s="211" t="s">
        <v>15</v>
      </c>
      <c r="D451" s="211" t="s">
        <v>15</v>
      </c>
      <c r="E451" s="270" t="s">
        <v>611</v>
      </c>
      <c r="F451" s="173">
        <v>0</v>
      </c>
      <c r="G451" s="271"/>
      <c r="H451" s="271"/>
      <c r="I451" s="271"/>
      <c r="J451" s="271"/>
      <c r="K451" s="271"/>
      <c r="L451" s="271"/>
      <c r="M451" s="271"/>
      <c r="N451" s="271"/>
      <c r="O451" s="271"/>
      <c r="P451" s="271"/>
      <c r="Q451" s="271"/>
      <c r="R451" s="271"/>
      <c r="S451" s="271"/>
      <c r="T451" s="98">
        <v>0</v>
      </c>
      <c r="U451" s="98">
        <f t="shared" ref="U451:W451" si="152">+U452</f>
        <v>28.635000000000002</v>
      </c>
      <c r="V451" s="98">
        <f t="shared" si="146"/>
        <v>28.635000000000002</v>
      </c>
      <c r="W451" s="98">
        <f t="shared" si="152"/>
        <v>0</v>
      </c>
      <c r="X451" s="98">
        <f t="shared" si="147"/>
        <v>28.635000000000002</v>
      </c>
      <c r="Y451" s="34"/>
    </row>
    <row r="452" spans="1:25" ht="23.25" hidden="1" x14ac:dyDescent="0.25">
      <c r="A452" s="243"/>
      <c r="B452" s="210"/>
      <c r="C452" s="84" t="s">
        <v>373</v>
      </c>
      <c r="D452" s="84" t="s">
        <v>162</v>
      </c>
      <c r="E452" s="85" t="s">
        <v>163</v>
      </c>
      <c r="F452" s="176">
        <v>0</v>
      </c>
      <c r="G452" s="269"/>
      <c r="H452" s="269"/>
      <c r="I452" s="269"/>
      <c r="J452" s="269"/>
      <c r="K452" s="269"/>
      <c r="L452" s="269"/>
      <c r="M452" s="269"/>
      <c r="N452" s="269"/>
      <c r="O452" s="269"/>
      <c r="P452" s="269"/>
      <c r="Q452" s="269"/>
      <c r="R452" s="269"/>
      <c r="S452" s="269"/>
      <c r="T452" s="89">
        <v>0</v>
      </c>
      <c r="U452" s="89">
        <v>28.635000000000002</v>
      </c>
      <c r="V452" s="89">
        <f t="shared" si="146"/>
        <v>28.635000000000002</v>
      </c>
      <c r="W452" s="89">
        <v>0</v>
      </c>
      <c r="X452" s="89">
        <f t="shared" si="147"/>
        <v>28.635000000000002</v>
      </c>
      <c r="Y452" s="34"/>
    </row>
    <row r="453" spans="1:25" ht="23.25" hidden="1" x14ac:dyDescent="0.25">
      <c r="A453" s="209" t="s">
        <v>14</v>
      </c>
      <c r="B453" s="210" t="s">
        <v>612</v>
      </c>
      <c r="C453" s="211" t="s">
        <v>15</v>
      </c>
      <c r="D453" s="211" t="s">
        <v>15</v>
      </c>
      <c r="E453" s="270" t="s">
        <v>613</v>
      </c>
      <c r="F453" s="173">
        <v>0</v>
      </c>
      <c r="G453" s="271"/>
      <c r="H453" s="271"/>
      <c r="I453" s="271"/>
      <c r="J453" s="271"/>
      <c r="K453" s="271"/>
      <c r="L453" s="271"/>
      <c r="M453" s="271"/>
      <c r="N453" s="271"/>
      <c r="O453" s="271"/>
      <c r="P453" s="271"/>
      <c r="Q453" s="271"/>
      <c r="R453" s="271"/>
      <c r="S453" s="271"/>
      <c r="T453" s="98">
        <v>0</v>
      </c>
      <c r="U453" s="98">
        <f t="shared" ref="U453:W453" si="153">+U454</f>
        <v>7.5730000000000004</v>
      </c>
      <c r="V453" s="98">
        <f t="shared" si="146"/>
        <v>7.5730000000000004</v>
      </c>
      <c r="W453" s="98">
        <f t="shared" si="153"/>
        <v>0</v>
      </c>
      <c r="X453" s="98">
        <f t="shared" si="147"/>
        <v>7.5730000000000004</v>
      </c>
      <c r="Y453" s="34"/>
    </row>
    <row r="454" spans="1:25" ht="23.25" hidden="1" x14ac:dyDescent="0.25">
      <c r="A454" s="243"/>
      <c r="B454" s="210"/>
      <c r="C454" s="84" t="s">
        <v>373</v>
      </c>
      <c r="D454" s="84" t="s">
        <v>162</v>
      </c>
      <c r="E454" s="85" t="s">
        <v>163</v>
      </c>
      <c r="F454" s="176">
        <v>0</v>
      </c>
      <c r="G454" s="269"/>
      <c r="H454" s="269"/>
      <c r="I454" s="269"/>
      <c r="J454" s="269"/>
      <c r="K454" s="269"/>
      <c r="L454" s="269"/>
      <c r="M454" s="269"/>
      <c r="N454" s="269"/>
      <c r="O454" s="269"/>
      <c r="P454" s="269"/>
      <c r="Q454" s="269"/>
      <c r="R454" s="269"/>
      <c r="S454" s="269"/>
      <c r="T454" s="89">
        <v>0</v>
      </c>
      <c r="U454" s="89">
        <v>7.5730000000000004</v>
      </c>
      <c r="V454" s="89">
        <f t="shared" si="146"/>
        <v>7.5730000000000004</v>
      </c>
      <c r="W454" s="89">
        <v>0</v>
      </c>
      <c r="X454" s="89">
        <f t="shared" si="147"/>
        <v>7.5730000000000004</v>
      </c>
      <c r="Y454" s="34"/>
    </row>
    <row r="455" spans="1:25" ht="23.25" hidden="1" x14ac:dyDescent="0.25">
      <c r="A455" s="209" t="s">
        <v>14</v>
      </c>
      <c r="B455" s="210" t="s">
        <v>614</v>
      </c>
      <c r="C455" s="211" t="s">
        <v>15</v>
      </c>
      <c r="D455" s="211" t="s">
        <v>15</v>
      </c>
      <c r="E455" s="270" t="s">
        <v>615</v>
      </c>
      <c r="F455" s="173">
        <v>0</v>
      </c>
      <c r="G455" s="271"/>
      <c r="H455" s="271"/>
      <c r="I455" s="271"/>
      <c r="J455" s="271"/>
      <c r="K455" s="271"/>
      <c r="L455" s="271"/>
      <c r="M455" s="271"/>
      <c r="N455" s="271"/>
      <c r="O455" s="271"/>
      <c r="P455" s="271"/>
      <c r="Q455" s="271"/>
      <c r="R455" s="271"/>
      <c r="S455" s="271"/>
      <c r="T455" s="98">
        <v>0</v>
      </c>
      <c r="U455" s="98">
        <f t="shared" ref="U455:W455" si="154">+U456</f>
        <v>11.122999999999999</v>
      </c>
      <c r="V455" s="98">
        <f t="shared" si="146"/>
        <v>11.122999999999999</v>
      </c>
      <c r="W455" s="98">
        <f t="shared" si="154"/>
        <v>0</v>
      </c>
      <c r="X455" s="98">
        <f t="shared" si="147"/>
        <v>11.122999999999999</v>
      </c>
      <c r="Y455" s="34"/>
    </row>
    <row r="456" spans="1:25" ht="23.25" hidden="1" x14ac:dyDescent="0.25">
      <c r="A456" s="243"/>
      <c r="B456" s="210"/>
      <c r="C456" s="84" t="s">
        <v>373</v>
      </c>
      <c r="D456" s="84" t="s">
        <v>162</v>
      </c>
      <c r="E456" s="85" t="s">
        <v>163</v>
      </c>
      <c r="F456" s="176">
        <v>0</v>
      </c>
      <c r="G456" s="269"/>
      <c r="H456" s="269"/>
      <c r="I456" s="269"/>
      <c r="J456" s="269"/>
      <c r="K456" s="269"/>
      <c r="L456" s="269"/>
      <c r="M456" s="269"/>
      <c r="N456" s="269"/>
      <c r="O456" s="269"/>
      <c r="P456" s="269"/>
      <c r="Q456" s="269"/>
      <c r="R456" s="269"/>
      <c r="S456" s="269"/>
      <c r="T456" s="89">
        <v>0</v>
      </c>
      <c r="U456" s="89">
        <v>11.122999999999999</v>
      </c>
      <c r="V456" s="89">
        <f t="shared" si="146"/>
        <v>11.122999999999999</v>
      </c>
      <c r="W456" s="89">
        <v>0</v>
      </c>
      <c r="X456" s="89">
        <f t="shared" si="147"/>
        <v>11.122999999999999</v>
      </c>
      <c r="Y456" s="34"/>
    </row>
    <row r="457" spans="1:25" ht="23.25" hidden="1" x14ac:dyDescent="0.25">
      <c r="A457" s="209" t="s">
        <v>14</v>
      </c>
      <c r="B457" s="210" t="s">
        <v>616</v>
      </c>
      <c r="C457" s="211" t="s">
        <v>15</v>
      </c>
      <c r="D457" s="211" t="s">
        <v>15</v>
      </c>
      <c r="E457" s="270" t="s">
        <v>617</v>
      </c>
      <c r="F457" s="173">
        <v>0</v>
      </c>
      <c r="G457" s="271"/>
      <c r="H457" s="271"/>
      <c r="I457" s="271"/>
      <c r="J457" s="271"/>
      <c r="K457" s="271"/>
      <c r="L457" s="271"/>
      <c r="M457" s="271"/>
      <c r="N457" s="271"/>
      <c r="O457" s="271"/>
      <c r="P457" s="271"/>
      <c r="Q457" s="271"/>
      <c r="R457" s="271"/>
      <c r="S457" s="271"/>
      <c r="T457" s="98">
        <v>0</v>
      </c>
      <c r="U457" s="98">
        <f t="shared" ref="U457:W457" si="155">+U458</f>
        <v>54.430999999999997</v>
      </c>
      <c r="V457" s="98">
        <f t="shared" si="146"/>
        <v>54.430999999999997</v>
      </c>
      <c r="W457" s="98">
        <f t="shared" si="155"/>
        <v>0</v>
      </c>
      <c r="X457" s="98">
        <f t="shared" si="147"/>
        <v>54.430999999999997</v>
      </c>
      <c r="Y457" s="34"/>
    </row>
    <row r="458" spans="1:25" ht="23.25" hidden="1" x14ac:dyDescent="0.25">
      <c r="A458" s="243"/>
      <c r="B458" s="210"/>
      <c r="C458" s="84" t="s">
        <v>373</v>
      </c>
      <c r="D458" s="84" t="s">
        <v>162</v>
      </c>
      <c r="E458" s="85" t="s">
        <v>163</v>
      </c>
      <c r="F458" s="176">
        <v>0</v>
      </c>
      <c r="G458" s="269"/>
      <c r="H458" s="269"/>
      <c r="I458" s="269"/>
      <c r="J458" s="269"/>
      <c r="K458" s="269"/>
      <c r="L458" s="269"/>
      <c r="M458" s="269"/>
      <c r="N458" s="269"/>
      <c r="O458" s="269"/>
      <c r="P458" s="269"/>
      <c r="Q458" s="269"/>
      <c r="R458" s="269"/>
      <c r="S458" s="269"/>
      <c r="T458" s="89">
        <v>0</v>
      </c>
      <c r="U458" s="89">
        <v>54.430999999999997</v>
      </c>
      <c r="V458" s="89">
        <f t="shared" si="146"/>
        <v>54.430999999999997</v>
      </c>
      <c r="W458" s="89">
        <v>0</v>
      </c>
      <c r="X458" s="89">
        <f t="shared" si="147"/>
        <v>54.430999999999997</v>
      </c>
      <c r="Y458" s="34"/>
    </row>
    <row r="459" spans="1:25" ht="23.25" hidden="1" x14ac:dyDescent="0.25">
      <c r="A459" s="209" t="s">
        <v>14</v>
      </c>
      <c r="B459" s="210" t="s">
        <v>618</v>
      </c>
      <c r="C459" s="211" t="s">
        <v>15</v>
      </c>
      <c r="D459" s="211" t="s">
        <v>15</v>
      </c>
      <c r="E459" s="270" t="s">
        <v>619</v>
      </c>
      <c r="F459" s="173">
        <v>0</v>
      </c>
      <c r="G459" s="271"/>
      <c r="H459" s="271"/>
      <c r="I459" s="271"/>
      <c r="J459" s="271"/>
      <c r="K459" s="271"/>
      <c r="L459" s="271"/>
      <c r="M459" s="271"/>
      <c r="N459" s="271"/>
      <c r="O459" s="271"/>
      <c r="P459" s="271"/>
      <c r="Q459" s="271"/>
      <c r="R459" s="271"/>
      <c r="S459" s="271"/>
      <c r="T459" s="98">
        <v>0</v>
      </c>
      <c r="U459" s="98">
        <f t="shared" ref="U459:W459" si="156">+U460</f>
        <v>10.885999999999999</v>
      </c>
      <c r="V459" s="98">
        <f t="shared" si="146"/>
        <v>10.885999999999999</v>
      </c>
      <c r="W459" s="98">
        <f t="shared" si="156"/>
        <v>0</v>
      </c>
      <c r="X459" s="98">
        <f t="shared" si="147"/>
        <v>10.885999999999999</v>
      </c>
      <c r="Y459" s="34"/>
    </row>
    <row r="460" spans="1:25" ht="23.25" hidden="1" x14ac:dyDescent="0.25">
      <c r="A460" s="243"/>
      <c r="B460" s="210"/>
      <c r="C460" s="84" t="s">
        <v>373</v>
      </c>
      <c r="D460" s="84" t="s">
        <v>162</v>
      </c>
      <c r="E460" s="85" t="s">
        <v>163</v>
      </c>
      <c r="F460" s="176">
        <v>0</v>
      </c>
      <c r="G460" s="269"/>
      <c r="H460" s="269"/>
      <c r="I460" s="269"/>
      <c r="J460" s="269"/>
      <c r="K460" s="269"/>
      <c r="L460" s="269"/>
      <c r="M460" s="269"/>
      <c r="N460" s="269"/>
      <c r="O460" s="269"/>
      <c r="P460" s="269"/>
      <c r="Q460" s="269"/>
      <c r="R460" s="269"/>
      <c r="S460" s="269"/>
      <c r="T460" s="89">
        <v>0</v>
      </c>
      <c r="U460" s="89">
        <v>10.885999999999999</v>
      </c>
      <c r="V460" s="89">
        <f t="shared" si="146"/>
        <v>10.885999999999999</v>
      </c>
      <c r="W460" s="89">
        <v>0</v>
      </c>
      <c r="X460" s="89">
        <f t="shared" si="147"/>
        <v>10.885999999999999</v>
      </c>
      <c r="Y460" s="34"/>
    </row>
    <row r="461" spans="1:25" ht="23.25" hidden="1" x14ac:dyDescent="0.25">
      <c r="A461" s="209" t="s">
        <v>14</v>
      </c>
      <c r="B461" s="210" t="s">
        <v>620</v>
      </c>
      <c r="C461" s="211" t="s">
        <v>15</v>
      </c>
      <c r="D461" s="211" t="s">
        <v>15</v>
      </c>
      <c r="E461" s="270" t="s">
        <v>621</v>
      </c>
      <c r="F461" s="173">
        <v>0</v>
      </c>
      <c r="G461" s="271"/>
      <c r="H461" s="271"/>
      <c r="I461" s="271"/>
      <c r="J461" s="271"/>
      <c r="K461" s="271"/>
      <c r="L461" s="271"/>
      <c r="M461" s="271"/>
      <c r="N461" s="271"/>
      <c r="O461" s="271"/>
      <c r="P461" s="271"/>
      <c r="Q461" s="271"/>
      <c r="R461" s="271"/>
      <c r="S461" s="271"/>
      <c r="T461" s="98">
        <v>0</v>
      </c>
      <c r="U461" s="98">
        <f t="shared" ref="U461:W461" si="157">+U462</f>
        <v>13.253</v>
      </c>
      <c r="V461" s="98">
        <f t="shared" si="146"/>
        <v>13.253</v>
      </c>
      <c r="W461" s="98">
        <f t="shared" si="157"/>
        <v>0</v>
      </c>
      <c r="X461" s="98">
        <f t="shared" si="147"/>
        <v>13.253</v>
      </c>
      <c r="Y461" s="34"/>
    </row>
    <row r="462" spans="1:25" ht="23.25" hidden="1" x14ac:dyDescent="0.25">
      <c r="A462" s="243"/>
      <c r="B462" s="210"/>
      <c r="C462" s="84" t="s">
        <v>373</v>
      </c>
      <c r="D462" s="84" t="s">
        <v>162</v>
      </c>
      <c r="E462" s="85" t="s">
        <v>163</v>
      </c>
      <c r="F462" s="176">
        <v>0</v>
      </c>
      <c r="G462" s="269"/>
      <c r="H462" s="269"/>
      <c r="I462" s="269"/>
      <c r="J462" s="269"/>
      <c r="K462" s="269"/>
      <c r="L462" s="269"/>
      <c r="M462" s="269"/>
      <c r="N462" s="269"/>
      <c r="O462" s="269"/>
      <c r="P462" s="269"/>
      <c r="Q462" s="269"/>
      <c r="R462" s="269"/>
      <c r="S462" s="269"/>
      <c r="T462" s="89">
        <v>0</v>
      </c>
      <c r="U462" s="89">
        <v>13.253</v>
      </c>
      <c r="V462" s="89">
        <f t="shared" si="146"/>
        <v>13.253</v>
      </c>
      <c r="W462" s="89">
        <v>0</v>
      </c>
      <c r="X462" s="89">
        <f t="shared" si="147"/>
        <v>13.253</v>
      </c>
      <c r="Y462" s="34"/>
    </row>
    <row r="463" spans="1:25" ht="23.25" hidden="1" x14ac:dyDescent="0.25">
      <c r="A463" s="209" t="s">
        <v>14</v>
      </c>
      <c r="B463" s="210" t="s">
        <v>622</v>
      </c>
      <c r="C463" s="211" t="s">
        <v>15</v>
      </c>
      <c r="D463" s="211" t="s">
        <v>15</v>
      </c>
      <c r="E463" s="270" t="s">
        <v>623</v>
      </c>
      <c r="F463" s="173">
        <v>0</v>
      </c>
      <c r="G463" s="271"/>
      <c r="H463" s="271"/>
      <c r="I463" s="271"/>
      <c r="J463" s="271"/>
      <c r="K463" s="271"/>
      <c r="L463" s="271"/>
      <c r="M463" s="271"/>
      <c r="N463" s="271"/>
      <c r="O463" s="271"/>
      <c r="P463" s="271"/>
      <c r="Q463" s="271"/>
      <c r="R463" s="271"/>
      <c r="S463" s="271"/>
      <c r="T463" s="98">
        <v>0</v>
      </c>
      <c r="U463" s="98">
        <f t="shared" ref="U463:W463" si="158">+U464</f>
        <v>16.565999999999999</v>
      </c>
      <c r="V463" s="98">
        <f t="shared" si="146"/>
        <v>16.565999999999999</v>
      </c>
      <c r="W463" s="98">
        <f t="shared" si="158"/>
        <v>0</v>
      </c>
      <c r="X463" s="98">
        <f t="shared" si="147"/>
        <v>16.565999999999999</v>
      </c>
      <c r="Y463" s="34"/>
    </row>
    <row r="464" spans="1:25" ht="23.25" hidden="1" x14ac:dyDescent="0.25">
      <c r="A464" s="243"/>
      <c r="B464" s="210"/>
      <c r="C464" s="84" t="s">
        <v>373</v>
      </c>
      <c r="D464" s="84" t="s">
        <v>162</v>
      </c>
      <c r="E464" s="85" t="s">
        <v>163</v>
      </c>
      <c r="F464" s="176">
        <v>0</v>
      </c>
      <c r="G464" s="269"/>
      <c r="H464" s="269"/>
      <c r="I464" s="269"/>
      <c r="J464" s="269"/>
      <c r="K464" s="269"/>
      <c r="L464" s="269"/>
      <c r="M464" s="269"/>
      <c r="N464" s="269"/>
      <c r="O464" s="269"/>
      <c r="P464" s="269"/>
      <c r="Q464" s="269"/>
      <c r="R464" s="269"/>
      <c r="S464" s="269"/>
      <c r="T464" s="89">
        <v>0</v>
      </c>
      <c r="U464" s="89">
        <v>16.565999999999999</v>
      </c>
      <c r="V464" s="89">
        <f t="shared" si="146"/>
        <v>16.565999999999999</v>
      </c>
      <c r="W464" s="89">
        <v>0</v>
      </c>
      <c r="X464" s="89">
        <f t="shared" si="147"/>
        <v>16.565999999999999</v>
      </c>
      <c r="Y464" s="34"/>
    </row>
    <row r="465" spans="1:25" ht="23.25" hidden="1" x14ac:dyDescent="0.25">
      <c r="A465" s="209" t="s">
        <v>14</v>
      </c>
      <c r="B465" s="210" t="s">
        <v>624</v>
      </c>
      <c r="C465" s="211" t="s">
        <v>15</v>
      </c>
      <c r="D465" s="211" t="s">
        <v>15</v>
      </c>
      <c r="E465" s="270" t="s">
        <v>625</v>
      </c>
      <c r="F465" s="173">
        <v>0</v>
      </c>
      <c r="G465" s="271"/>
      <c r="H465" s="271"/>
      <c r="I465" s="271"/>
      <c r="J465" s="271"/>
      <c r="K465" s="271"/>
      <c r="L465" s="271"/>
      <c r="M465" s="271"/>
      <c r="N465" s="271"/>
      <c r="O465" s="271"/>
      <c r="P465" s="271"/>
      <c r="Q465" s="271"/>
      <c r="R465" s="271"/>
      <c r="S465" s="271"/>
      <c r="T465" s="98">
        <v>0</v>
      </c>
      <c r="U465" s="98">
        <f t="shared" ref="U465:W465" si="159">+U466</f>
        <v>19.641999999999999</v>
      </c>
      <c r="V465" s="98">
        <f t="shared" si="146"/>
        <v>19.641999999999999</v>
      </c>
      <c r="W465" s="98">
        <f t="shared" si="159"/>
        <v>0</v>
      </c>
      <c r="X465" s="98">
        <f t="shared" si="147"/>
        <v>19.641999999999999</v>
      </c>
      <c r="Y465" s="34"/>
    </row>
    <row r="466" spans="1:25" ht="23.25" hidden="1" x14ac:dyDescent="0.25">
      <c r="A466" s="243"/>
      <c r="B466" s="210"/>
      <c r="C466" s="84" t="s">
        <v>373</v>
      </c>
      <c r="D466" s="84" t="s">
        <v>162</v>
      </c>
      <c r="E466" s="85" t="s">
        <v>163</v>
      </c>
      <c r="F466" s="176">
        <v>0</v>
      </c>
      <c r="G466" s="269"/>
      <c r="H466" s="269"/>
      <c r="I466" s="269"/>
      <c r="J466" s="269"/>
      <c r="K466" s="269"/>
      <c r="L466" s="269"/>
      <c r="M466" s="269"/>
      <c r="N466" s="269"/>
      <c r="O466" s="269"/>
      <c r="P466" s="269"/>
      <c r="Q466" s="269"/>
      <c r="R466" s="269"/>
      <c r="S466" s="269"/>
      <c r="T466" s="89">
        <v>0</v>
      </c>
      <c r="U466" s="89">
        <v>19.641999999999999</v>
      </c>
      <c r="V466" s="89">
        <f t="shared" si="146"/>
        <v>19.641999999999999</v>
      </c>
      <c r="W466" s="89">
        <v>0</v>
      </c>
      <c r="X466" s="89">
        <f t="shared" si="147"/>
        <v>19.641999999999999</v>
      </c>
      <c r="Y466" s="34"/>
    </row>
    <row r="467" spans="1:25" ht="23.25" hidden="1" x14ac:dyDescent="0.25">
      <c r="A467" s="209" t="s">
        <v>14</v>
      </c>
      <c r="B467" s="210" t="s">
        <v>626</v>
      </c>
      <c r="C467" s="211" t="s">
        <v>15</v>
      </c>
      <c r="D467" s="211" t="s">
        <v>15</v>
      </c>
      <c r="E467" s="270" t="s">
        <v>627</v>
      </c>
      <c r="F467" s="173">
        <v>0</v>
      </c>
      <c r="G467" s="271"/>
      <c r="H467" s="271"/>
      <c r="I467" s="271"/>
      <c r="J467" s="271"/>
      <c r="K467" s="271"/>
      <c r="L467" s="271"/>
      <c r="M467" s="271"/>
      <c r="N467" s="271"/>
      <c r="O467" s="271"/>
      <c r="P467" s="271"/>
      <c r="Q467" s="271"/>
      <c r="R467" s="271"/>
      <c r="S467" s="271"/>
      <c r="T467" s="98">
        <v>0</v>
      </c>
      <c r="U467" s="98">
        <f t="shared" ref="U467:W467" si="160">+U468</f>
        <v>35.262</v>
      </c>
      <c r="V467" s="98">
        <f t="shared" si="146"/>
        <v>35.262</v>
      </c>
      <c r="W467" s="98">
        <f t="shared" si="160"/>
        <v>0</v>
      </c>
      <c r="X467" s="98">
        <f t="shared" si="147"/>
        <v>35.262</v>
      </c>
      <c r="Y467" s="34"/>
    </row>
    <row r="468" spans="1:25" ht="23.25" hidden="1" x14ac:dyDescent="0.25">
      <c r="A468" s="243"/>
      <c r="B468" s="210"/>
      <c r="C468" s="84" t="s">
        <v>373</v>
      </c>
      <c r="D468" s="84" t="s">
        <v>162</v>
      </c>
      <c r="E468" s="85" t="s">
        <v>163</v>
      </c>
      <c r="F468" s="176">
        <v>0</v>
      </c>
      <c r="G468" s="269"/>
      <c r="H468" s="269"/>
      <c r="I468" s="269"/>
      <c r="J468" s="269"/>
      <c r="K468" s="269"/>
      <c r="L468" s="269"/>
      <c r="M468" s="269"/>
      <c r="N468" s="269"/>
      <c r="O468" s="269"/>
      <c r="P468" s="269"/>
      <c r="Q468" s="269"/>
      <c r="R468" s="269"/>
      <c r="S468" s="269"/>
      <c r="T468" s="89">
        <v>0</v>
      </c>
      <c r="U468" s="89">
        <v>35.262</v>
      </c>
      <c r="V468" s="89">
        <f t="shared" si="146"/>
        <v>35.262</v>
      </c>
      <c r="W468" s="89">
        <v>0</v>
      </c>
      <c r="X468" s="89">
        <f t="shared" si="147"/>
        <v>35.262</v>
      </c>
      <c r="Y468" s="34"/>
    </row>
    <row r="469" spans="1:25" ht="23.25" hidden="1" x14ac:dyDescent="0.25">
      <c r="A469" s="209" t="s">
        <v>14</v>
      </c>
      <c r="B469" s="210" t="s">
        <v>628</v>
      </c>
      <c r="C469" s="211" t="s">
        <v>15</v>
      </c>
      <c r="D469" s="211" t="s">
        <v>15</v>
      </c>
      <c r="E469" s="270" t="s">
        <v>629</v>
      </c>
      <c r="F469" s="173">
        <v>0</v>
      </c>
      <c r="G469" s="271"/>
      <c r="H469" s="271"/>
      <c r="I469" s="271"/>
      <c r="J469" s="271"/>
      <c r="K469" s="271"/>
      <c r="L469" s="271"/>
      <c r="M469" s="271"/>
      <c r="N469" s="271"/>
      <c r="O469" s="271"/>
      <c r="P469" s="271"/>
      <c r="Q469" s="271"/>
      <c r="R469" s="271"/>
      <c r="S469" s="271"/>
      <c r="T469" s="98">
        <v>0</v>
      </c>
      <c r="U469" s="98">
        <f t="shared" ref="U469:W469" si="161">+U470</f>
        <v>29.344999999999999</v>
      </c>
      <c r="V469" s="98">
        <f t="shared" si="146"/>
        <v>29.344999999999999</v>
      </c>
      <c r="W469" s="98">
        <f t="shared" si="161"/>
        <v>0</v>
      </c>
      <c r="X469" s="98">
        <f t="shared" si="147"/>
        <v>29.344999999999999</v>
      </c>
      <c r="Y469" s="34"/>
    </row>
    <row r="470" spans="1:25" ht="23.25" hidden="1" x14ac:dyDescent="0.25">
      <c r="A470" s="243"/>
      <c r="B470" s="210"/>
      <c r="C470" s="84" t="s">
        <v>373</v>
      </c>
      <c r="D470" s="84" t="s">
        <v>162</v>
      </c>
      <c r="E470" s="85" t="s">
        <v>163</v>
      </c>
      <c r="F470" s="176">
        <v>0</v>
      </c>
      <c r="G470" s="269"/>
      <c r="H470" s="269"/>
      <c r="I470" s="269"/>
      <c r="J470" s="269"/>
      <c r="K470" s="269"/>
      <c r="L470" s="269"/>
      <c r="M470" s="269"/>
      <c r="N470" s="269"/>
      <c r="O470" s="269"/>
      <c r="P470" s="269"/>
      <c r="Q470" s="269"/>
      <c r="R470" s="269"/>
      <c r="S470" s="269"/>
      <c r="T470" s="89">
        <v>0</v>
      </c>
      <c r="U470" s="89">
        <v>29.344999999999999</v>
      </c>
      <c r="V470" s="89">
        <f t="shared" si="146"/>
        <v>29.344999999999999</v>
      </c>
      <c r="W470" s="89">
        <v>0</v>
      </c>
      <c r="X470" s="89">
        <f t="shared" si="147"/>
        <v>29.344999999999999</v>
      </c>
      <c r="Y470" s="34"/>
    </row>
    <row r="471" spans="1:25" ht="23.25" hidden="1" x14ac:dyDescent="0.25">
      <c r="A471" s="209" t="s">
        <v>14</v>
      </c>
      <c r="B471" s="210" t="s">
        <v>630</v>
      </c>
      <c r="C471" s="211" t="s">
        <v>15</v>
      </c>
      <c r="D471" s="211" t="s">
        <v>15</v>
      </c>
      <c r="E471" s="270" t="s">
        <v>631</v>
      </c>
      <c r="F471" s="173">
        <v>0</v>
      </c>
      <c r="G471" s="271"/>
      <c r="H471" s="271"/>
      <c r="I471" s="271"/>
      <c r="J471" s="271"/>
      <c r="K471" s="271"/>
      <c r="L471" s="271"/>
      <c r="M471" s="271"/>
      <c r="N471" s="271"/>
      <c r="O471" s="271"/>
      <c r="P471" s="271"/>
      <c r="Q471" s="271"/>
      <c r="R471" s="271"/>
      <c r="S471" s="271"/>
      <c r="T471" s="98">
        <v>0</v>
      </c>
      <c r="U471" s="98">
        <f t="shared" ref="U471:W471" si="162">+U472</f>
        <v>45.438000000000002</v>
      </c>
      <c r="V471" s="98">
        <f t="shared" si="146"/>
        <v>45.438000000000002</v>
      </c>
      <c r="W471" s="98">
        <f t="shared" si="162"/>
        <v>0</v>
      </c>
      <c r="X471" s="98">
        <f t="shared" si="147"/>
        <v>45.438000000000002</v>
      </c>
      <c r="Y471" s="34"/>
    </row>
    <row r="472" spans="1:25" ht="23.25" hidden="1" x14ac:dyDescent="0.25">
      <c r="A472" s="243"/>
      <c r="B472" s="210"/>
      <c r="C472" s="84" t="s">
        <v>373</v>
      </c>
      <c r="D472" s="84" t="s">
        <v>162</v>
      </c>
      <c r="E472" s="85" t="s">
        <v>163</v>
      </c>
      <c r="F472" s="176">
        <v>0</v>
      </c>
      <c r="G472" s="269"/>
      <c r="H472" s="269"/>
      <c r="I472" s="269"/>
      <c r="J472" s="269"/>
      <c r="K472" s="269"/>
      <c r="L472" s="269"/>
      <c r="M472" s="269"/>
      <c r="N472" s="269"/>
      <c r="O472" s="269"/>
      <c r="P472" s="269"/>
      <c r="Q472" s="269"/>
      <c r="R472" s="269"/>
      <c r="S472" s="269"/>
      <c r="T472" s="89">
        <v>0</v>
      </c>
      <c r="U472" s="89">
        <v>45.438000000000002</v>
      </c>
      <c r="V472" s="89">
        <f t="shared" si="146"/>
        <v>45.438000000000002</v>
      </c>
      <c r="W472" s="89">
        <v>0</v>
      </c>
      <c r="X472" s="89">
        <f t="shared" si="147"/>
        <v>45.438000000000002</v>
      </c>
      <c r="Y472" s="34"/>
    </row>
    <row r="473" spans="1:25" ht="23.25" hidden="1" x14ac:dyDescent="0.25">
      <c r="A473" s="209" t="s">
        <v>14</v>
      </c>
      <c r="B473" s="210" t="s">
        <v>632</v>
      </c>
      <c r="C473" s="211" t="s">
        <v>15</v>
      </c>
      <c r="D473" s="211" t="s">
        <v>15</v>
      </c>
      <c r="E473" s="270" t="s">
        <v>633</v>
      </c>
      <c r="F473" s="173">
        <v>0</v>
      </c>
      <c r="G473" s="271"/>
      <c r="H473" s="271"/>
      <c r="I473" s="271"/>
      <c r="J473" s="271"/>
      <c r="K473" s="271"/>
      <c r="L473" s="271"/>
      <c r="M473" s="271"/>
      <c r="N473" s="271"/>
      <c r="O473" s="271"/>
      <c r="P473" s="271"/>
      <c r="Q473" s="271"/>
      <c r="R473" s="271"/>
      <c r="S473" s="271"/>
      <c r="T473" s="98">
        <v>0</v>
      </c>
      <c r="U473" s="98">
        <f t="shared" ref="U473:W473" si="163">+U474</f>
        <v>21.536000000000001</v>
      </c>
      <c r="V473" s="98">
        <f t="shared" si="146"/>
        <v>21.536000000000001</v>
      </c>
      <c r="W473" s="98">
        <f t="shared" si="163"/>
        <v>0</v>
      </c>
      <c r="X473" s="98">
        <f t="shared" si="147"/>
        <v>21.536000000000001</v>
      </c>
      <c r="Y473" s="34"/>
    </row>
    <row r="474" spans="1:25" ht="23.25" hidden="1" x14ac:dyDescent="0.25">
      <c r="A474" s="243"/>
      <c r="B474" s="210"/>
      <c r="C474" s="84" t="s">
        <v>373</v>
      </c>
      <c r="D474" s="84" t="s">
        <v>162</v>
      </c>
      <c r="E474" s="85" t="s">
        <v>163</v>
      </c>
      <c r="F474" s="176">
        <v>0</v>
      </c>
      <c r="G474" s="269"/>
      <c r="H474" s="269"/>
      <c r="I474" s="269"/>
      <c r="J474" s="269"/>
      <c r="K474" s="269"/>
      <c r="L474" s="269"/>
      <c r="M474" s="269"/>
      <c r="N474" s="269"/>
      <c r="O474" s="269"/>
      <c r="P474" s="269"/>
      <c r="Q474" s="269"/>
      <c r="R474" s="269"/>
      <c r="S474" s="269"/>
      <c r="T474" s="89">
        <v>0</v>
      </c>
      <c r="U474" s="89">
        <v>21.536000000000001</v>
      </c>
      <c r="V474" s="89">
        <f t="shared" si="146"/>
        <v>21.536000000000001</v>
      </c>
      <c r="W474" s="89">
        <v>0</v>
      </c>
      <c r="X474" s="89">
        <f t="shared" si="147"/>
        <v>21.536000000000001</v>
      </c>
      <c r="Y474" s="34"/>
    </row>
    <row r="475" spans="1:25" ht="23.25" hidden="1" x14ac:dyDescent="0.25">
      <c r="A475" s="209" t="s">
        <v>14</v>
      </c>
      <c r="B475" s="210" t="s">
        <v>634</v>
      </c>
      <c r="C475" s="211" t="s">
        <v>15</v>
      </c>
      <c r="D475" s="211" t="s">
        <v>15</v>
      </c>
      <c r="E475" s="270" t="s">
        <v>635</v>
      </c>
      <c r="F475" s="173">
        <v>0</v>
      </c>
      <c r="G475" s="271"/>
      <c r="H475" s="271"/>
      <c r="I475" s="271"/>
      <c r="J475" s="271"/>
      <c r="K475" s="271"/>
      <c r="L475" s="271"/>
      <c r="M475" s="271"/>
      <c r="N475" s="271"/>
      <c r="O475" s="271"/>
      <c r="P475" s="271"/>
      <c r="Q475" s="271"/>
      <c r="R475" s="271"/>
      <c r="S475" s="271"/>
      <c r="T475" s="98">
        <v>0</v>
      </c>
      <c r="U475" s="98">
        <f t="shared" ref="U475:W475" si="164">+U476</f>
        <v>17.276</v>
      </c>
      <c r="V475" s="98">
        <f t="shared" si="146"/>
        <v>17.276</v>
      </c>
      <c r="W475" s="98">
        <f t="shared" si="164"/>
        <v>0</v>
      </c>
      <c r="X475" s="98">
        <f t="shared" si="147"/>
        <v>17.276</v>
      </c>
      <c r="Y475" s="34"/>
    </row>
    <row r="476" spans="1:25" ht="23.25" hidden="1" x14ac:dyDescent="0.25">
      <c r="A476" s="243"/>
      <c r="B476" s="210"/>
      <c r="C476" s="84" t="s">
        <v>373</v>
      </c>
      <c r="D476" s="84" t="s">
        <v>162</v>
      </c>
      <c r="E476" s="85" t="s">
        <v>163</v>
      </c>
      <c r="F476" s="176">
        <v>0</v>
      </c>
      <c r="G476" s="269"/>
      <c r="H476" s="269"/>
      <c r="I476" s="269"/>
      <c r="J476" s="269"/>
      <c r="K476" s="269"/>
      <c r="L476" s="269"/>
      <c r="M476" s="269"/>
      <c r="N476" s="269"/>
      <c r="O476" s="269"/>
      <c r="P476" s="269"/>
      <c r="Q476" s="269"/>
      <c r="R476" s="269"/>
      <c r="S476" s="269"/>
      <c r="T476" s="89">
        <v>0</v>
      </c>
      <c r="U476" s="89">
        <v>17.276</v>
      </c>
      <c r="V476" s="89">
        <f t="shared" si="146"/>
        <v>17.276</v>
      </c>
      <c r="W476" s="89">
        <v>0</v>
      </c>
      <c r="X476" s="89">
        <f t="shared" si="147"/>
        <v>17.276</v>
      </c>
      <c r="Y476" s="34"/>
    </row>
    <row r="477" spans="1:25" ht="23.25" hidden="1" x14ac:dyDescent="0.25">
      <c r="A477" s="209" t="s">
        <v>14</v>
      </c>
      <c r="B477" s="210" t="s">
        <v>636</v>
      </c>
      <c r="C477" s="211" t="s">
        <v>15</v>
      </c>
      <c r="D477" s="211" t="s">
        <v>15</v>
      </c>
      <c r="E477" s="270" t="s">
        <v>637</v>
      </c>
      <c r="F477" s="173">
        <v>0</v>
      </c>
      <c r="G477" s="271"/>
      <c r="H477" s="271"/>
      <c r="I477" s="271"/>
      <c r="J477" s="271"/>
      <c r="K477" s="271"/>
      <c r="L477" s="271"/>
      <c r="M477" s="271"/>
      <c r="N477" s="271"/>
      <c r="O477" s="271"/>
      <c r="P477" s="271"/>
      <c r="Q477" s="271"/>
      <c r="R477" s="271"/>
      <c r="S477" s="271"/>
      <c r="T477" s="98">
        <v>0</v>
      </c>
      <c r="U477" s="98">
        <f t="shared" ref="U477:W477" si="165">+U478</f>
        <v>10.413</v>
      </c>
      <c r="V477" s="98">
        <f t="shared" si="146"/>
        <v>10.413</v>
      </c>
      <c r="W477" s="98">
        <f t="shared" si="165"/>
        <v>0</v>
      </c>
      <c r="X477" s="98">
        <f t="shared" si="147"/>
        <v>10.413</v>
      </c>
      <c r="Y477" s="34"/>
    </row>
    <row r="478" spans="1:25" ht="23.25" hidden="1" x14ac:dyDescent="0.25">
      <c r="A478" s="243"/>
      <c r="B478" s="210"/>
      <c r="C478" s="84" t="s">
        <v>373</v>
      </c>
      <c r="D478" s="84" t="s">
        <v>162</v>
      </c>
      <c r="E478" s="85" t="s">
        <v>163</v>
      </c>
      <c r="F478" s="176">
        <v>0</v>
      </c>
      <c r="G478" s="269"/>
      <c r="H478" s="269"/>
      <c r="I478" s="269"/>
      <c r="J478" s="269"/>
      <c r="K478" s="269"/>
      <c r="L478" s="269"/>
      <c r="M478" s="269"/>
      <c r="N478" s="269"/>
      <c r="O478" s="269"/>
      <c r="P478" s="269"/>
      <c r="Q478" s="269"/>
      <c r="R478" s="269"/>
      <c r="S478" s="269"/>
      <c r="T478" s="89">
        <v>0</v>
      </c>
      <c r="U478" s="89">
        <v>10.413</v>
      </c>
      <c r="V478" s="89">
        <f t="shared" si="146"/>
        <v>10.413</v>
      </c>
      <c r="W478" s="89">
        <v>0</v>
      </c>
      <c r="X478" s="89">
        <f t="shared" si="147"/>
        <v>10.413</v>
      </c>
      <c r="Y478" s="34"/>
    </row>
    <row r="479" spans="1:25" ht="23.25" hidden="1" x14ac:dyDescent="0.25">
      <c r="A479" s="209" t="s">
        <v>14</v>
      </c>
      <c r="B479" s="210" t="s">
        <v>638</v>
      </c>
      <c r="C479" s="211" t="s">
        <v>15</v>
      </c>
      <c r="D479" s="211" t="s">
        <v>15</v>
      </c>
      <c r="E479" s="270" t="s">
        <v>639</v>
      </c>
      <c r="F479" s="173">
        <v>0</v>
      </c>
      <c r="G479" s="271"/>
      <c r="H479" s="271"/>
      <c r="I479" s="271"/>
      <c r="J479" s="271"/>
      <c r="K479" s="271"/>
      <c r="L479" s="271"/>
      <c r="M479" s="271"/>
      <c r="N479" s="271"/>
      <c r="O479" s="271"/>
      <c r="P479" s="271"/>
      <c r="Q479" s="271"/>
      <c r="R479" s="271"/>
      <c r="S479" s="271"/>
      <c r="T479" s="98">
        <v>0</v>
      </c>
      <c r="U479" s="98">
        <f t="shared" ref="U479:W479" si="166">+U480</f>
        <v>15.382999999999999</v>
      </c>
      <c r="V479" s="98">
        <f t="shared" si="146"/>
        <v>15.382999999999999</v>
      </c>
      <c r="W479" s="98">
        <f t="shared" si="166"/>
        <v>0</v>
      </c>
      <c r="X479" s="98">
        <f t="shared" si="147"/>
        <v>15.382999999999999</v>
      </c>
      <c r="Y479" s="34"/>
    </row>
    <row r="480" spans="1:25" ht="23.25" hidden="1" x14ac:dyDescent="0.25">
      <c r="A480" s="243"/>
      <c r="B480" s="210"/>
      <c r="C480" s="84" t="s">
        <v>373</v>
      </c>
      <c r="D480" s="84" t="s">
        <v>162</v>
      </c>
      <c r="E480" s="85" t="s">
        <v>163</v>
      </c>
      <c r="F480" s="176">
        <v>0</v>
      </c>
      <c r="G480" s="269"/>
      <c r="H480" s="269"/>
      <c r="I480" s="269"/>
      <c r="J480" s="269"/>
      <c r="K480" s="269"/>
      <c r="L480" s="269"/>
      <c r="M480" s="269"/>
      <c r="N480" s="269"/>
      <c r="O480" s="269"/>
      <c r="P480" s="269"/>
      <c r="Q480" s="269"/>
      <c r="R480" s="269"/>
      <c r="S480" s="269"/>
      <c r="T480" s="89">
        <v>0</v>
      </c>
      <c r="U480" s="89">
        <v>15.382999999999999</v>
      </c>
      <c r="V480" s="89">
        <f t="shared" si="146"/>
        <v>15.382999999999999</v>
      </c>
      <c r="W480" s="89">
        <v>0</v>
      </c>
      <c r="X480" s="89">
        <f t="shared" si="147"/>
        <v>15.382999999999999</v>
      </c>
      <c r="Y480" s="34"/>
    </row>
    <row r="481" spans="1:25" ht="23.25" hidden="1" x14ac:dyDescent="0.25">
      <c r="A481" s="209" t="s">
        <v>14</v>
      </c>
      <c r="B481" s="210" t="s">
        <v>640</v>
      </c>
      <c r="C481" s="211" t="s">
        <v>15</v>
      </c>
      <c r="D481" s="211" t="s">
        <v>15</v>
      </c>
      <c r="E481" s="270" t="s">
        <v>641</v>
      </c>
      <c r="F481" s="173">
        <v>0</v>
      </c>
      <c r="G481" s="271"/>
      <c r="H481" s="271"/>
      <c r="I481" s="271"/>
      <c r="J481" s="271"/>
      <c r="K481" s="271"/>
      <c r="L481" s="271"/>
      <c r="M481" s="271"/>
      <c r="N481" s="271"/>
      <c r="O481" s="271"/>
      <c r="P481" s="271"/>
      <c r="Q481" s="271"/>
      <c r="R481" s="271"/>
      <c r="S481" s="271"/>
      <c r="T481" s="98">
        <v>0</v>
      </c>
      <c r="U481" s="98">
        <f t="shared" ref="U481:W481" si="167">+U482</f>
        <v>13.726000000000001</v>
      </c>
      <c r="V481" s="98">
        <f t="shared" si="146"/>
        <v>13.726000000000001</v>
      </c>
      <c r="W481" s="98">
        <f t="shared" si="167"/>
        <v>0</v>
      </c>
      <c r="X481" s="98">
        <f t="shared" si="147"/>
        <v>13.726000000000001</v>
      </c>
      <c r="Y481" s="34"/>
    </row>
    <row r="482" spans="1:25" ht="23.25" hidden="1" x14ac:dyDescent="0.25">
      <c r="A482" s="243"/>
      <c r="B482" s="210"/>
      <c r="C482" s="84" t="s">
        <v>373</v>
      </c>
      <c r="D482" s="84" t="s">
        <v>162</v>
      </c>
      <c r="E482" s="85" t="s">
        <v>163</v>
      </c>
      <c r="F482" s="176">
        <v>0</v>
      </c>
      <c r="G482" s="269"/>
      <c r="H482" s="269"/>
      <c r="I482" s="269"/>
      <c r="J482" s="269"/>
      <c r="K482" s="269"/>
      <c r="L482" s="269"/>
      <c r="M482" s="269"/>
      <c r="N482" s="269"/>
      <c r="O482" s="269"/>
      <c r="P482" s="269"/>
      <c r="Q482" s="269"/>
      <c r="R482" s="269"/>
      <c r="S482" s="269"/>
      <c r="T482" s="89">
        <v>0</v>
      </c>
      <c r="U482" s="89">
        <v>13.726000000000001</v>
      </c>
      <c r="V482" s="89">
        <f t="shared" si="146"/>
        <v>13.726000000000001</v>
      </c>
      <c r="W482" s="89">
        <v>0</v>
      </c>
      <c r="X482" s="89">
        <f t="shared" si="147"/>
        <v>13.726000000000001</v>
      </c>
      <c r="Y482" s="34"/>
    </row>
    <row r="483" spans="1:25" ht="23.25" hidden="1" x14ac:dyDescent="0.25">
      <c r="A483" s="209" t="s">
        <v>14</v>
      </c>
      <c r="B483" s="210" t="s">
        <v>642</v>
      </c>
      <c r="C483" s="211" t="s">
        <v>15</v>
      </c>
      <c r="D483" s="211" t="s">
        <v>15</v>
      </c>
      <c r="E483" s="270" t="s">
        <v>643</v>
      </c>
      <c r="F483" s="173">
        <v>0</v>
      </c>
      <c r="G483" s="271"/>
      <c r="H483" s="271"/>
      <c r="I483" s="271"/>
      <c r="J483" s="271"/>
      <c r="K483" s="271"/>
      <c r="L483" s="271"/>
      <c r="M483" s="271"/>
      <c r="N483" s="271"/>
      <c r="O483" s="271"/>
      <c r="P483" s="271"/>
      <c r="Q483" s="271"/>
      <c r="R483" s="271"/>
      <c r="S483" s="271"/>
      <c r="T483" s="98">
        <v>0</v>
      </c>
      <c r="U483" s="98">
        <f t="shared" ref="U483:W483" si="168">+U484</f>
        <v>12.305999999999999</v>
      </c>
      <c r="V483" s="98">
        <f t="shared" si="146"/>
        <v>12.305999999999999</v>
      </c>
      <c r="W483" s="98">
        <f t="shared" si="168"/>
        <v>0</v>
      </c>
      <c r="X483" s="98">
        <f t="shared" si="147"/>
        <v>12.305999999999999</v>
      </c>
      <c r="Y483" s="34"/>
    </row>
    <row r="484" spans="1:25" ht="23.25" hidden="1" x14ac:dyDescent="0.25">
      <c r="A484" s="243"/>
      <c r="B484" s="210"/>
      <c r="C484" s="84" t="s">
        <v>373</v>
      </c>
      <c r="D484" s="84" t="s">
        <v>162</v>
      </c>
      <c r="E484" s="85" t="s">
        <v>163</v>
      </c>
      <c r="F484" s="176">
        <v>0</v>
      </c>
      <c r="G484" s="269"/>
      <c r="H484" s="269"/>
      <c r="I484" s="269"/>
      <c r="J484" s="269"/>
      <c r="K484" s="269"/>
      <c r="L484" s="269"/>
      <c r="M484" s="269"/>
      <c r="N484" s="269"/>
      <c r="O484" s="269"/>
      <c r="P484" s="269"/>
      <c r="Q484" s="269"/>
      <c r="R484" s="269"/>
      <c r="S484" s="269"/>
      <c r="T484" s="89">
        <v>0</v>
      </c>
      <c r="U484" s="89">
        <v>12.305999999999999</v>
      </c>
      <c r="V484" s="89">
        <f t="shared" si="146"/>
        <v>12.305999999999999</v>
      </c>
      <c r="W484" s="89">
        <v>0</v>
      </c>
      <c r="X484" s="89">
        <f t="shared" si="147"/>
        <v>12.305999999999999</v>
      </c>
      <c r="Y484" s="34"/>
    </row>
    <row r="485" spans="1:25" ht="23.25" hidden="1" x14ac:dyDescent="0.25">
      <c r="A485" s="209" t="s">
        <v>14</v>
      </c>
      <c r="B485" s="210" t="s">
        <v>644</v>
      </c>
      <c r="C485" s="211" t="s">
        <v>15</v>
      </c>
      <c r="D485" s="211" t="s">
        <v>15</v>
      </c>
      <c r="E485" s="270" t="s">
        <v>645</v>
      </c>
      <c r="F485" s="173">
        <v>0</v>
      </c>
      <c r="G485" s="271"/>
      <c r="H485" s="271"/>
      <c r="I485" s="271"/>
      <c r="J485" s="271"/>
      <c r="K485" s="271"/>
      <c r="L485" s="271"/>
      <c r="M485" s="271"/>
      <c r="N485" s="271"/>
      <c r="O485" s="271"/>
      <c r="P485" s="271"/>
      <c r="Q485" s="271"/>
      <c r="R485" s="271"/>
      <c r="S485" s="271"/>
      <c r="T485" s="98">
        <v>0</v>
      </c>
      <c r="U485" s="98">
        <f t="shared" ref="U485:W485" si="169">+U486</f>
        <v>12.542999999999999</v>
      </c>
      <c r="V485" s="98">
        <f t="shared" si="146"/>
        <v>12.542999999999999</v>
      </c>
      <c r="W485" s="98">
        <f t="shared" si="169"/>
        <v>0</v>
      </c>
      <c r="X485" s="98">
        <f t="shared" si="147"/>
        <v>12.542999999999999</v>
      </c>
      <c r="Y485" s="34"/>
    </row>
    <row r="486" spans="1:25" ht="23.25" hidden="1" x14ac:dyDescent="0.25">
      <c r="A486" s="243"/>
      <c r="B486" s="210"/>
      <c r="C486" s="84" t="s">
        <v>373</v>
      </c>
      <c r="D486" s="84" t="s">
        <v>162</v>
      </c>
      <c r="E486" s="85" t="s">
        <v>163</v>
      </c>
      <c r="F486" s="176">
        <v>0</v>
      </c>
      <c r="G486" s="269"/>
      <c r="H486" s="269"/>
      <c r="I486" s="269"/>
      <c r="J486" s="269"/>
      <c r="K486" s="269"/>
      <c r="L486" s="269"/>
      <c r="M486" s="269"/>
      <c r="N486" s="269"/>
      <c r="O486" s="269"/>
      <c r="P486" s="269"/>
      <c r="Q486" s="269"/>
      <c r="R486" s="269"/>
      <c r="S486" s="269"/>
      <c r="T486" s="89">
        <v>0</v>
      </c>
      <c r="U486" s="89">
        <v>12.542999999999999</v>
      </c>
      <c r="V486" s="89">
        <f t="shared" si="146"/>
        <v>12.542999999999999</v>
      </c>
      <c r="W486" s="89">
        <v>0</v>
      </c>
      <c r="X486" s="89">
        <f t="shared" si="147"/>
        <v>12.542999999999999</v>
      </c>
      <c r="Y486" s="34"/>
    </row>
    <row r="487" spans="1:25" ht="23.25" hidden="1" x14ac:dyDescent="0.25">
      <c r="A487" s="209" t="s">
        <v>14</v>
      </c>
      <c r="B487" s="210" t="s">
        <v>646</v>
      </c>
      <c r="C487" s="211" t="s">
        <v>15</v>
      </c>
      <c r="D487" s="211" t="s">
        <v>15</v>
      </c>
      <c r="E487" s="270" t="s">
        <v>647</v>
      </c>
      <c r="F487" s="173">
        <v>0</v>
      </c>
      <c r="G487" s="271"/>
      <c r="H487" s="271"/>
      <c r="I487" s="271"/>
      <c r="J487" s="271"/>
      <c r="K487" s="271"/>
      <c r="L487" s="271"/>
      <c r="M487" s="271"/>
      <c r="N487" s="271"/>
      <c r="O487" s="271"/>
      <c r="P487" s="271"/>
      <c r="Q487" s="271"/>
      <c r="R487" s="271"/>
      <c r="S487" s="271"/>
      <c r="T487" s="98">
        <v>0</v>
      </c>
      <c r="U487" s="98">
        <f t="shared" ref="U487:W487" si="170">+U488</f>
        <v>72.89</v>
      </c>
      <c r="V487" s="98">
        <f t="shared" si="146"/>
        <v>72.89</v>
      </c>
      <c r="W487" s="98">
        <f t="shared" si="170"/>
        <v>0</v>
      </c>
      <c r="X487" s="98">
        <f t="shared" si="147"/>
        <v>72.89</v>
      </c>
      <c r="Y487" s="34"/>
    </row>
    <row r="488" spans="1:25" ht="23.25" hidden="1" x14ac:dyDescent="0.25">
      <c r="A488" s="243"/>
      <c r="B488" s="210"/>
      <c r="C488" s="84" t="s">
        <v>373</v>
      </c>
      <c r="D488" s="84" t="s">
        <v>162</v>
      </c>
      <c r="E488" s="85" t="s">
        <v>163</v>
      </c>
      <c r="F488" s="176">
        <v>0</v>
      </c>
      <c r="G488" s="269"/>
      <c r="H488" s="269"/>
      <c r="I488" s="269"/>
      <c r="J488" s="269"/>
      <c r="K488" s="269"/>
      <c r="L488" s="269"/>
      <c r="M488" s="269"/>
      <c r="N488" s="269"/>
      <c r="O488" s="269"/>
      <c r="P488" s="269"/>
      <c r="Q488" s="269"/>
      <c r="R488" s="269"/>
      <c r="S488" s="269"/>
      <c r="T488" s="89">
        <v>0</v>
      </c>
      <c r="U488" s="89">
        <v>72.89</v>
      </c>
      <c r="V488" s="89">
        <f t="shared" si="146"/>
        <v>72.89</v>
      </c>
      <c r="W488" s="89">
        <v>0</v>
      </c>
      <c r="X488" s="89">
        <f t="shared" si="147"/>
        <v>72.89</v>
      </c>
      <c r="Y488" s="34"/>
    </row>
    <row r="489" spans="1:25" ht="23.25" hidden="1" x14ac:dyDescent="0.25">
      <c r="A489" s="209" t="s">
        <v>14</v>
      </c>
      <c r="B489" s="210" t="s">
        <v>648</v>
      </c>
      <c r="C489" s="211" t="s">
        <v>15</v>
      </c>
      <c r="D489" s="211" t="s">
        <v>15</v>
      </c>
      <c r="E489" s="270" t="s">
        <v>649</v>
      </c>
      <c r="F489" s="173">
        <v>0</v>
      </c>
      <c r="G489" s="271"/>
      <c r="H489" s="271"/>
      <c r="I489" s="271"/>
      <c r="J489" s="271"/>
      <c r="K489" s="271"/>
      <c r="L489" s="271"/>
      <c r="M489" s="271"/>
      <c r="N489" s="271"/>
      <c r="O489" s="271"/>
      <c r="P489" s="271"/>
      <c r="Q489" s="271"/>
      <c r="R489" s="271"/>
      <c r="S489" s="271"/>
      <c r="T489" s="98">
        <v>0</v>
      </c>
      <c r="U489" s="98">
        <f t="shared" ref="U489:W489" si="171">+U490</f>
        <v>8.52</v>
      </c>
      <c r="V489" s="98">
        <f t="shared" si="146"/>
        <v>8.52</v>
      </c>
      <c r="W489" s="98">
        <f t="shared" si="171"/>
        <v>0</v>
      </c>
      <c r="X489" s="98">
        <f t="shared" si="147"/>
        <v>8.52</v>
      </c>
      <c r="Y489" s="34"/>
    </row>
    <row r="490" spans="1:25" ht="23.25" hidden="1" x14ac:dyDescent="0.25">
      <c r="A490" s="243"/>
      <c r="B490" s="210"/>
      <c r="C490" s="84" t="s">
        <v>373</v>
      </c>
      <c r="D490" s="84" t="s">
        <v>162</v>
      </c>
      <c r="E490" s="85" t="s">
        <v>163</v>
      </c>
      <c r="F490" s="176">
        <v>0</v>
      </c>
      <c r="G490" s="269"/>
      <c r="H490" s="269"/>
      <c r="I490" s="269"/>
      <c r="J490" s="269"/>
      <c r="K490" s="269"/>
      <c r="L490" s="269"/>
      <c r="M490" s="269"/>
      <c r="N490" s="269"/>
      <c r="O490" s="269"/>
      <c r="P490" s="269"/>
      <c r="Q490" s="269"/>
      <c r="R490" s="269"/>
      <c r="S490" s="269"/>
      <c r="T490" s="89">
        <v>0</v>
      </c>
      <c r="U490" s="89">
        <v>8.52</v>
      </c>
      <c r="V490" s="89">
        <f t="shared" si="146"/>
        <v>8.52</v>
      </c>
      <c r="W490" s="89">
        <v>0</v>
      </c>
      <c r="X490" s="89">
        <f t="shared" si="147"/>
        <v>8.52</v>
      </c>
      <c r="Y490" s="34"/>
    </row>
    <row r="491" spans="1:25" ht="23.25" hidden="1" x14ac:dyDescent="0.25">
      <c r="A491" s="209" t="s">
        <v>14</v>
      </c>
      <c r="B491" s="210" t="s">
        <v>650</v>
      </c>
      <c r="C491" s="211" t="s">
        <v>15</v>
      </c>
      <c r="D491" s="211" t="s">
        <v>15</v>
      </c>
      <c r="E491" s="270" t="s">
        <v>651</v>
      </c>
      <c r="F491" s="173">
        <v>0</v>
      </c>
      <c r="G491" s="271"/>
      <c r="H491" s="271"/>
      <c r="I491" s="271"/>
      <c r="J491" s="271"/>
      <c r="K491" s="271"/>
      <c r="L491" s="271"/>
      <c r="M491" s="271"/>
      <c r="N491" s="271"/>
      <c r="O491" s="271"/>
      <c r="P491" s="271"/>
      <c r="Q491" s="271"/>
      <c r="R491" s="271"/>
      <c r="S491" s="271"/>
      <c r="T491" s="98">
        <v>0</v>
      </c>
      <c r="U491" s="98">
        <f t="shared" ref="U491:W491" si="172">+U492</f>
        <v>15.146000000000001</v>
      </c>
      <c r="V491" s="98">
        <f t="shared" si="146"/>
        <v>15.146000000000001</v>
      </c>
      <c r="W491" s="98">
        <f t="shared" si="172"/>
        <v>0</v>
      </c>
      <c r="X491" s="98">
        <f t="shared" si="147"/>
        <v>15.146000000000001</v>
      </c>
      <c r="Y491" s="34"/>
    </row>
    <row r="492" spans="1:25" ht="23.25" hidden="1" x14ac:dyDescent="0.25">
      <c r="A492" s="243"/>
      <c r="B492" s="210"/>
      <c r="C492" s="84" t="s">
        <v>373</v>
      </c>
      <c r="D492" s="84" t="s">
        <v>162</v>
      </c>
      <c r="E492" s="85" t="s">
        <v>163</v>
      </c>
      <c r="F492" s="176">
        <v>0</v>
      </c>
      <c r="G492" s="269"/>
      <c r="H492" s="269"/>
      <c r="I492" s="269"/>
      <c r="J492" s="269"/>
      <c r="K492" s="269"/>
      <c r="L492" s="269"/>
      <c r="M492" s="269"/>
      <c r="N492" s="269"/>
      <c r="O492" s="269"/>
      <c r="P492" s="269"/>
      <c r="Q492" s="269"/>
      <c r="R492" s="269"/>
      <c r="S492" s="269"/>
      <c r="T492" s="89">
        <v>0</v>
      </c>
      <c r="U492" s="89">
        <v>15.146000000000001</v>
      </c>
      <c r="V492" s="89">
        <f t="shared" si="146"/>
        <v>15.146000000000001</v>
      </c>
      <c r="W492" s="89">
        <v>0</v>
      </c>
      <c r="X492" s="89">
        <f t="shared" si="147"/>
        <v>15.146000000000001</v>
      </c>
      <c r="Y492" s="34"/>
    </row>
    <row r="493" spans="1:25" ht="23.25" hidden="1" x14ac:dyDescent="0.25">
      <c r="A493" s="209" t="s">
        <v>14</v>
      </c>
      <c r="B493" s="210" t="s">
        <v>652</v>
      </c>
      <c r="C493" s="211" t="s">
        <v>15</v>
      </c>
      <c r="D493" s="211" t="s">
        <v>15</v>
      </c>
      <c r="E493" s="270" t="s">
        <v>653</v>
      </c>
      <c r="F493" s="173">
        <v>0</v>
      </c>
      <c r="G493" s="271"/>
      <c r="H493" s="271"/>
      <c r="I493" s="271"/>
      <c r="J493" s="271"/>
      <c r="K493" s="271"/>
      <c r="L493" s="271"/>
      <c r="M493" s="271"/>
      <c r="N493" s="271"/>
      <c r="O493" s="271"/>
      <c r="P493" s="271"/>
      <c r="Q493" s="271"/>
      <c r="R493" s="271"/>
      <c r="S493" s="271"/>
      <c r="T493" s="98">
        <v>0</v>
      </c>
      <c r="U493" s="98">
        <f t="shared" ref="U493:W493" si="173">+U494</f>
        <v>39.284999999999997</v>
      </c>
      <c r="V493" s="98">
        <f t="shared" si="146"/>
        <v>39.284999999999997</v>
      </c>
      <c r="W493" s="98">
        <f t="shared" si="173"/>
        <v>0</v>
      </c>
      <c r="X493" s="98">
        <f t="shared" si="147"/>
        <v>39.284999999999997</v>
      </c>
      <c r="Y493" s="34"/>
    </row>
    <row r="494" spans="1:25" ht="23.25" hidden="1" x14ac:dyDescent="0.25">
      <c r="A494" s="243"/>
      <c r="B494" s="210"/>
      <c r="C494" s="84" t="s">
        <v>373</v>
      </c>
      <c r="D494" s="84" t="s">
        <v>162</v>
      </c>
      <c r="E494" s="85" t="s">
        <v>163</v>
      </c>
      <c r="F494" s="176">
        <v>0</v>
      </c>
      <c r="G494" s="269"/>
      <c r="H494" s="269"/>
      <c r="I494" s="269"/>
      <c r="J494" s="269"/>
      <c r="K494" s="269"/>
      <c r="L494" s="269"/>
      <c r="M494" s="269"/>
      <c r="N494" s="269"/>
      <c r="O494" s="269"/>
      <c r="P494" s="269"/>
      <c r="Q494" s="269"/>
      <c r="R494" s="269"/>
      <c r="S494" s="269"/>
      <c r="T494" s="89">
        <v>0</v>
      </c>
      <c r="U494" s="89">
        <v>39.284999999999997</v>
      </c>
      <c r="V494" s="89">
        <f t="shared" si="146"/>
        <v>39.284999999999997</v>
      </c>
      <c r="W494" s="89">
        <v>0</v>
      </c>
      <c r="X494" s="89">
        <f t="shared" si="147"/>
        <v>39.284999999999997</v>
      </c>
      <c r="Y494" s="34"/>
    </row>
    <row r="495" spans="1:25" ht="23.25" hidden="1" x14ac:dyDescent="0.25">
      <c r="A495" s="209" t="s">
        <v>14</v>
      </c>
      <c r="B495" s="210" t="s">
        <v>654</v>
      </c>
      <c r="C495" s="211" t="s">
        <v>15</v>
      </c>
      <c r="D495" s="211" t="s">
        <v>15</v>
      </c>
      <c r="E495" s="270" t="s">
        <v>655</v>
      </c>
      <c r="F495" s="173">
        <v>0</v>
      </c>
      <c r="G495" s="271"/>
      <c r="H495" s="271"/>
      <c r="I495" s="271"/>
      <c r="J495" s="271"/>
      <c r="K495" s="271"/>
      <c r="L495" s="271"/>
      <c r="M495" s="271"/>
      <c r="N495" s="271"/>
      <c r="O495" s="271"/>
      <c r="P495" s="271"/>
      <c r="Q495" s="271"/>
      <c r="R495" s="271"/>
      <c r="S495" s="271"/>
      <c r="T495" s="98">
        <v>0</v>
      </c>
      <c r="U495" s="98">
        <f t="shared" ref="U495:W495" si="174">+U496</f>
        <v>15.619</v>
      </c>
      <c r="V495" s="98">
        <f t="shared" si="146"/>
        <v>15.619</v>
      </c>
      <c r="W495" s="98">
        <f t="shared" si="174"/>
        <v>0</v>
      </c>
      <c r="X495" s="98">
        <f t="shared" si="147"/>
        <v>15.619</v>
      </c>
      <c r="Y495" s="34"/>
    </row>
    <row r="496" spans="1:25" ht="23.25" hidden="1" x14ac:dyDescent="0.25">
      <c r="A496" s="243"/>
      <c r="B496" s="210"/>
      <c r="C496" s="84" t="s">
        <v>373</v>
      </c>
      <c r="D496" s="84" t="s">
        <v>162</v>
      </c>
      <c r="E496" s="85" t="s">
        <v>163</v>
      </c>
      <c r="F496" s="176">
        <v>0</v>
      </c>
      <c r="G496" s="269"/>
      <c r="H496" s="269"/>
      <c r="I496" s="269"/>
      <c r="J496" s="269"/>
      <c r="K496" s="269"/>
      <c r="L496" s="269"/>
      <c r="M496" s="269"/>
      <c r="N496" s="269"/>
      <c r="O496" s="269"/>
      <c r="P496" s="269"/>
      <c r="Q496" s="269"/>
      <c r="R496" s="269"/>
      <c r="S496" s="269"/>
      <c r="T496" s="89">
        <v>0</v>
      </c>
      <c r="U496" s="89">
        <v>15.619</v>
      </c>
      <c r="V496" s="89">
        <f t="shared" si="146"/>
        <v>15.619</v>
      </c>
      <c r="W496" s="89">
        <v>0</v>
      </c>
      <c r="X496" s="89">
        <f t="shared" si="147"/>
        <v>15.619</v>
      </c>
      <c r="Y496" s="34"/>
    </row>
    <row r="497" spans="1:25" ht="23.25" hidden="1" x14ac:dyDescent="0.25">
      <c r="A497" s="209" t="s">
        <v>14</v>
      </c>
      <c r="B497" s="210" t="s">
        <v>656</v>
      </c>
      <c r="C497" s="211" t="s">
        <v>15</v>
      </c>
      <c r="D497" s="211" t="s">
        <v>15</v>
      </c>
      <c r="E497" s="270" t="s">
        <v>657</v>
      </c>
      <c r="F497" s="173">
        <v>0</v>
      </c>
      <c r="G497" s="271"/>
      <c r="H497" s="271"/>
      <c r="I497" s="271"/>
      <c r="J497" s="271"/>
      <c r="K497" s="271"/>
      <c r="L497" s="271"/>
      <c r="M497" s="271"/>
      <c r="N497" s="271"/>
      <c r="O497" s="271"/>
      <c r="P497" s="271"/>
      <c r="Q497" s="271"/>
      <c r="R497" s="271"/>
      <c r="S497" s="271"/>
      <c r="T497" s="98">
        <v>0</v>
      </c>
      <c r="U497" s="98">
        <f t="shared" ref="U497:W497" si="175">+U498</f>
        <v>42.835000000000001</v>
      </c>
      <c r="V497" s="98">
        <f t="shared" si="146"/>
        <v>42.835000000000001</v>
      </c>
      <c r="W497" s="98">
        <f t="shared" si="175"/>
        <v>0</v>
      </c>
      <c r="X497" s="98">
        <f t="shared" si="147"/>
        <v>42.835000000000001</v>
      </c>
      <c r="Y497" s="34"/>
    </row>
    <row r="498" spans="1:25" ht="23.25" hidden="1" x14ac:dyDescent="0.25">
      <c r="A498" s="243"/>
      <c r="B498" s="210"/>
      <c r="C498" s="84" t="s">
        <v>373</v>
      </c>
      <c r="D498" s="84" t="s">
        <v>162</v>
      </c>
      <c r="E498" s="85" t="s">
        <v>163</v>
      </c>
      <c r="F498" s="176">
        <v>0</v>
      </c>
      <c r="G498" s="269"/>
      <c r="H498" s="269"/>
      <c r="I498" s="269"/>
      <c r="J498" s="269"/>
      <c r="K498" s="269"/>
      <c r="L498" s="269"/>
      <c r="M498" s="269"/>
      <c r="N498" s="269"/>
      <c r="O498" s="269"/>
      <c r="P498" s="269"/>
      <c r="Q498" s="269"/>
      <c r="R498" s="269"/>
      <c r="S498" s="269"/>
      <c r="T498" s="89">
        <v>0</v>
      </c>
      <c r="U498" s="89">
        <v>42.835000000000001</v>
      </c>
      <c r="V498" s="89">
        <f t="shared" si="146"/>
        <v>42.835000000000001</v>
      </c>
      <c r="W498" s="89">
        <v>0</v>
      </c>
      <c r="X498" s="89">
        <f t="shared" si="147"/>
        <v>42.835000000000001</v>
      </c>
      <c r="Y498" s="34"/>
    </row>
    <row r="499" spans="1:25" ht="23.25" hidden="1" x14ac:dyDescent="0.25">
      <c r="A499" s="209" t="s">
        <v>14</v>
      </c>
      <c r="B499" s="210" t="s">
        <v>658</v>
      </c>
      <c r="C499" s="211" t="s">
        <v>15</v>
      </c>
      <c r="D499" s="211" t="s">
        <v>15</v>
      </c>
      <c r="E499" s="270" t="s">
        <v>659</v>
      </c>
      <c r="F499" s="173">
        <v>0</v>
      </c>
      <c r="G499" s="271"/>
      <c r="H499" s="271"/>
      <c r="I499" s="271"/>
      <c r="J499" s="271"/>
      <c r="K499" s="271"/>
      <c r="L499" s="271"/>
      <c r="M499" s="271"/>
      <c r="N499" s="271"/>
      <c r="O499" s="271"/>
      <c r="P499" s="271"/>
      <c r="Q499" s="271"/>
      <c r="R499" s="271"/>
      <c r="S499" s="271"/>
      <c r="T499" s="98">
        <v>0</v>
      </c>
      <c r="U499" s="98">
        <f t="shared" ref="U499:W499" si="176">+U500</f>
        <v>17.986000000000001</v>
      </c>
      <c r="V499" s="98">
        <f t="shared" si="146"/>
        <v>17.986000000000001</v>
      </c>
      <c r="W499" s="98">
        <f t="shared" si="176"/>
        <v>0</v>
      </c>
      <c r="X499" s="98">
        <f t="shared" si="147"/>
        <v>17.986000000000001</v>
      </c>
      <c r="Y499" s="34"/>
    </row>
    <row r="500" spans="1:25" ht="23.25" hidden="1" x14ac:dyDescent="0.25">
      <c r="A500" s="243"/>
      <c r="B500" s="210"/>
      <c r="C500" s="84" t="s">
        <v>373</v>
      </c>
      <c r="D500" s="84" t="s">
        <v>162</v>
      </c>
      <c r="E500" s="85" t="s">
        <v>163</v>
      </c>
      <c r="F500" s="176">
        <v>0</v>
      </c>
      <c r="G500" s="269"/>
      <c r="H500" s="269"/>
      <c r="I500" s="269"/>
      <c r="J500" s="269"/>
      <c r="K500" s="269"/>
      <c r="L500" s="269"/>
      <c r="M500" s="269"/>
      <c r="N500" s="269"/>
      <c r="O500" s="269"/>
      <c r="P500" s="269"/>
      <c r="Q500" s="269"/>
      <c r="R500" s="269"/>
      <c r="S500" s="269"/>
      <c r="T500" s="89">
        <v>0</v>
      </c>
      <c r="U500" s="89">
        <v>17.986000000000001</v>
      </c>
      <c r="V500" s="89">
        <f t="shared" si="146"/>
        <v>17.986000000000001</v>
      </c>
      <c r="W500" s="89">
        <v>0</v>
      </c>
      <c r="X500" s="89">
        <f t="shared" si="147"/>
        <v>17.986000000000001</v>
      </c>
      <c r="Y500" s="34"/>
    </row>
    <row r="501" spans="1:25" ht="23.25" hidden="1" x14ac:dyDescent="0.25">
      <c r="A501" s="209" t="s">
        <v>14</v>
      </c>
      <c r="B501" s="210" t="s">
        <v>660</v>
      </c>
      <c r="C501" s="211" t="s">
        <v>15</v>
      </c>
      <c r="D501" s="211" t="s">
        <v>15</v>
      </c>
      <c r="E501" s="270" t="s">
        <v>661</v>
      </c>
      <c r="F501" s="173">
        <v>0</v>
      </c>
      <c r="G501" s="271"/>
      <c r="H501" s="271"/>
      <c r="I501" s="271"/>
      <c r="J501" s="271"/>
      <c r="K501" s="271"/>
      <c r="L501" s="271"/>
      <c r="M501" s="271"/>
      <c r="N501" s="271"/>
      <c r="O501" s="271"/>
      <c r="P501" s="271"/>
      <c r="Q501" s="271"/>
      <c r="R501" s="271"/>
      <c r="S501" s="271"/>
      <c r="T501" s="98">
        <v>0</v>
      </c>
      <c r="U501" s="98">
        <f t="shared" ref="U501:W501" si="177">+U502</f>
        <v>18.696000000000002</v>
      </c>
      <c r="V501" s="98">
        <f t="shared" si="146"/>
        <v>18.696000000000002</v>
      </c>
      <c r="W501" s="98">
        <f t="shared" si="177"/>
        <v>0</v>
      </c>
      <c r="X501" s="98">
        <f t="shared" si="147"/>
        <v>18.696000000000002</v>
      </c>
      <c r="Y501" s="34"/>
    </row>
    <row r="502" spans="1:25" ht="23.25" hidden="1" x14ac:dyDescent="0.25">
      <c r="A502" s="243"/>
      <c r="B502" s="210"/>
      <c r="C502" s="84" t="s">
        <v>373</v>
      </c>
      <c r="D502" s="84" t="s">
        <v>162</v>
      </c>
      <c r="E502" s="85" t="s">
        <v>163</v>
      </c>
      <c r="F502" s="176">
        <v>0</v>
      </c>
      <c r="G502" s="269"/>
      <c r="H502" s="269"/>
      <c r="I502" s="269"/>
      <c r="J502" s="269"/>
      <c r="K502" s="269"/>
      <c r="L502" s="269"/>
      <c r="M502" s="269"/>
      <c r="N502" s="269"/>
      <c r="O502" s="269"/>
      <c r="P502" s="269"/>
      <c r="Q502" s="269"/>
      <c r="R502" s="269"/>
      <c r="S502" s="269"/>
      <c r="T502" s="89">
        <v>0</v>
      </c>
      <c r="U502" s="89">
        <v>18.696000000000002</v>
      </c>
      <c r="V502" s="89">
        <f t="shared" si="146"/>
        <v>18.696000000000002</v>
      </c>
      <c r="W502" s="89">
        <v>0</v>
      </c>
      <c r="X502" s="89">
        <f t="shared" si="147"/>
        <v>18.696000000000002</v>
      </c>
      <c r="Y502" s="34"/>
    </row>
    <row r="503" spans="1:25" ht="23.25" hidden="1" x14ac:dyDescent="0.25">
      <c r="A503" s="209" t="s">
        <v>14</v>
      </c>
      <c r="B503" s="210" t="s">
        <v>662</v>
      </c>
      <c r="C503" s="211" t="s">
        <v>15</v>
      </c>
      <c r="D503" s="211" t="s">
        <v>15</v>
      </c>
      <c r="E503" s="270" t="s">
        <v>663</v>
      </c>
      <c r="F503" s="173">
        <v>0</v>
      </c>
      <c r="G503" s="271"/>
      <c r="H503" s="271"/>
      <c r="I503" s="271"/>
      <c r="J503" s="271"/>
      <c r="K503" s="271"/>
      <c r="L503" s="271"/>
      <c r="M503" s="271"/>
      <c r="N503" s="271"/>
      <c r="O503" s="271"/>
      <c r="P503" s="271"/>
      <c r="Q503" s="271"/>
      <c r="R503" s="271"/>
      <c r="S503" s="271"/>
      <c r="T503" s="98">
        <v>0</v>
      </c>
      <c r="U503" s="98">
        <f t="shared" ref="U503:W503" si="178">+U504</f>
        <v>107.91500000000001</v>
      </c>
      <c r="V503" s="98">
        <f t="shared" si="146"/>
        <v>107.91500000000001</v>
      </c>
      <c r="W503" s="98">
        <f t="shared" si="178"/>
        <v>0</v>
      </c>
      <c r="X503" s="98">
        <f t="shared" si="147"/>
        <v>107.91500000000001</v>
      </c>
      <c r="Y503" s="34"/>
    </row>
    <row r="504" spans="1:25" ht="23.25" hidden="1" x14ac:dyDescent="0.25">
      <c r="A504" s="243"/>
      <c r="B504" s="210"/>
      <c r="C504" s="84" t="s">
        <v>373</v>
      </c>
      <c r="D504" s="84" t="s">
        <v>162</v>
      </c>
      <c r="E504" s="85" t="s">
        <v>163</v>
      </c>
      <c r="F504" s="176">
        <v>0</v>
      </c>
      <c r="G504" s="269"/>
      <c r="H504" s="269"/>
      <c r="I504" s="269"/>
      <c r="J504" s="269"/>
      <c r="K504" s="269"/>
      <c r="L504" s="269"/>
      <c r="M504" s="269"/>
      <c r="N504" s="269"/>
      <c r="O504" s="269"/>
      <c r="P504" s="269"/>
      <c r="Q504" s="269"/>
      <c r="R504" s="269"/>
      <c r="S504" s="269"/>
      <c r="T504" s="89">
        <v>0</v>
      </c>
      <c r="U504" s="89">
        <v>107.91500000000001</v>
      </c>
      <c r="V504" s="89">
        <f t="shared" si="146"/>
        <v>107.91500000000001</v>
      </c>
      <c r="W504" s="89">
        <v>0</v>
      </c>
      <c r="X504" s="89">
        <f t="shared" si="147"/>
        <v>107.91500000000001</v>
      </c>
      <c r="Y504" s="34"/>
    </row>
    <row r="505" spans="1:25" ht="23.25" hidden="1" x14ac:dyDescent="0.25">
      <c r="A505" s="209" t="s">
        <v>14</v>
      </c>
      <c r="B505" s="210" t="s">
        <v>664</v>
      </c>
      <c r="C505" s="211" t="s">
        <v>15</v>
      </c>
      <c r="D505" s="211" t="s">
        <v>15</v>
      </c>
      <c r="E505" s="270" t="s">
        <v>665</v>
      </c>
      <c r="F505" s="173">
        <v>0</v>
      </c>
      <c r="G505" s="271"/>
      <c r="H505" s="271"/>
      <c r="I505" s="271"/>
      <c r="J505" s="271"/>
      <c r="K505" s="271"/>
      <c r="L505" s="271"/>
      <c r="M505" s="271"/>
      <c r="N505" s="271"/>
      <c r="O505" s="271"/>
      <c r="P505" s="271"/>
      <c r="Q505" s="271"/>
      <c r="R505" s="271"/>
      <c r="S505" s="271"/>
      <c r="T505" s="98">
        <v>0</v>
      </c>
      <c r="U505" s="98">
        <f t="shared" ref="U505:W505" si="179">+U506</f>
        <v>21.298999999999999</v>
      </c>
      <c r="V505" s="98">
        <f t="shared" ref="V505:V568" si="180">+T505+U505</f>
        <v>21.298999999999999</v>
      </c>
      <c r="W505" s="98">
        <f t="shared" si="179"/>
        <v>0</v>
      </c>
      <c r="X505" s="98">
        <f t="shared" ref="X505:X568" si="181">+V505+W505</f>
        <v>21.298999999999999</v>
      </c>
      <c r="Y505" s="34"/>
    </row>
    <row r="506" spans="1:25" ht="23.25" hidden="1" x14ac:dyDescent="0.25">
      <c r="A506" s="243"/>
      <c r="B506" s="210"/>
      <c r="C506" s="84" t="s">
        <v>373</v>
      </c>
      <c r="D506" s="84" t="s">
        <v>162</v>
      </c>
      <c r="E506" s="85" t="s">
        <v>163</v>
      </c>
      <c r="F506" s="176">
        <v>0</v>
      </c>
      <c r="G506" s="269"/>
      <c r="H506" s="269"/>
      <c r="I506" s="269"/>
      <c r="J506" s="269"/>
      <c r="K506" s="269"/>
      <c r="L506" s="269"/>
      <c r="M506" s="269"/>
      <c r="N506" s="269"/>
      <c r="O506" s="269"/>
      <c r="P506" s="269"/>
      <c r="Q506" s="269"/>
      <c r="R506" s="269"/>
      <c r="S506" s="269"/>
      <c r="T506" s="89">
        <v>0</v>
      </c>
      <c r="U506" s="89">
        <v>21.298999999999999</v>
      </c>
      <c r="V506" s="89">
        <f t="shared" si="180"/>
        <v>21.298999999999999</v>
      </c>
      <c r="W506" s="89">
        <v>0</v>
      </c>
      <c r="X506" s="89">
        <f t="shared" si="181"/>
        <v>21.298999999999999</v>
      </c>
      <c r="Y506" s="34"/>
    </row>
    <row r="507" spans="1:25" ht="23.25" hidden="1" x14ac:dyDescent="0.25">
      <c r="A507" s="209" t="s">
        <v>14</v>
      </c>
      <c r="B507" s="210" t="s">
        <v>666</v>
      </c>
      <c r="C507" s="211" t="s">
        <v>15</v>
      </c>
      <c r="D507" s="211" t="s">
        <v>15</v>
      </c>
      <c r="E507" s="270" t="s">
        <v>667</v>
      </c>
      <c r="F507" s="173">
        <v>0</v>
      </c>
      <c r="G507" s="271"/>
      <c r="H507" s="271"/>
      <c r="I507" s="271"/>
      <c r="J507" s="271"/>
      <c r="K507" s="271"/>
      <c r="L507" s="271"/>
      <c r="M507" s="271"/>
      <c r="N507" s="271"/>
      <c r="O507" s="271"/>
      <c r="P507" s="271"/>
      <c r="Q507" s="271"/>
      <c r="R507" s="271"/>
      <c r="S507" s="271"/>
      <c r="T507" s="98">
        <v>0</v>
      </c>
      <c r="U507" s="98">
        <f t="shared" ref="U507:W507" si="182">+U508</f>
        <v>62.951000000000001</v>
      </c>
      <c r="V507" s="98">
        <f t="shared" si="180"/>
        <v>62.951000000000001</v>
      </c>
      <c r="W507" s="98">
        <f t="shared" si="182"/>
        <v>0</v>
      </c>
      <c r="X507" s="98">
        <f t="shared" si="181"/>
        <v>62.951000000000001</v>
      </c>
      <c r="Y507" s="34"/>
    </row>
    <row r="508" spans="1:25" ht="23.25" hidden="1" x14ac:dyDescent="0.25">
      <c r="A508" s="243"/>
      <c r="B508" s="210"/>
      <c r="C508" s="84" t="s">
        <v>373</v>
      </c>
      <c r="D508" s="84" t="s">
        <v>162</v>
      </c>
      <c r="E508" s="85" t="s">
        <v>163</v>
      </c>
      <c r="F508" s="176">
        <v>0</v>
      </c>
      <c r="G508" s="269"/>
      <c r="H508" s="269"/>
      <c r="I508" s="269"/>
      <c r="J508" s="269"/>
      <c r="K508" s="269"/>
      <c r="L508" s="269"/>
      <c r="M508" s="269"/>
      <c r="N508" s="269"/>
      <c r="O508" s="269"/>
      <c r="P508" s="269"/>
      <c r="Q508" s="269"/>
      <c r="R508" s="269"/>
      <c r="S508" s="269"/>
      <c r="T508" s="89">
        <v>0</v>
      </c>
      <c r="U508" s="89">
        <v>62.951000000000001</v>
      </c>
      <c r="V508" s="89">
        <f t="shared" si="180"/>
        <v>62.951000000000001</v>
      </c>
      <c r="W508" s="89">
        <v>0</v>
      </c>
      <c r="X508" s="89">
        <f t="shared" si="181"/>
        <v>62.951000000000001</v>
      </c>
      <c r="Y508" s="34"/>
    </row>
    <row r="509" spans="1:25" ht="23.25" hidden="1" x14ac:dyDescent="0.25">
      <c r="A509" s="209" t="s">
        <v>14</v>
      </c>
      <c r="B509" s="210" t="s">
        <v>668</v>
      </c>
      <c r="C509" s="211" t="s">
        <v>15</v>
      </c>
      <c r="D509" s="211" t="s">
        <v>15</v>
      </c>
      <c r="E509" s="270" t="s">
        <v>669</v>
      </c>
      <c r="F509" s="173">
        <v>0</v>
      </c>
      <c r="G509" s="271"/>
      <c r="H509" s="271"/>
      <c r="I509" s="271"/>
      <c r="J509" s="271"/>
      <c r="K509" s="271"/>
      <c r="L509" s="271"/>
      <c r="M509" s="271"/>
      <c r="N509" s="271"/>
      <c r="O509" s="271"/>
      <c r="P509" s="271"/>
      <c r="Q509" s="271"/>
      <c r="R509" s="271"/>
      <c r="S509" s="271"/>
      <c r="T509" s="98">
        <v>0</v>
      </c>
      <c r="U509" s="98">
        <f t="shared" ref="U509:W509" si="183">+U510</f>
        <v>28.872</v>
      </c>
      <c r="V509" s="98">
        <f t="shared" si="180"/>
        <v>28.872</v>
      </c>
      <c r="W509" s="98">
        <f t="shared" si="183"/>
        <v>0</v>
      </c>
      <c r="X509" s="98">
        <f t="shared" si="181"/>
        <v>28.872</v>
      </c>
      <c r="Y509" s="34"/>
    </row>
    <row r="510" spans="1:25" ht="23.25" hidden="1" x14ac:dyDescent="0.25">
      <c r="A510" s="243"/>
      <c r="B510" s="210"/>
      <c r="C510" s="84" t="s">
        <v>373</v>
      </c>
      <c r="D510" s="84" t="s">
        <v>162</v>
      </c>
      <c r="E510" s="85" t="s">
        <v>163</v>
      </c>
      <c r="F510" s="176">
        <v>0</v>
      </c>
      <c r="G510" s="269"/>
      <c r="H510" s="269"/>
      <c r="I510" s="269"/>
      <c r="J510" s="269"/>
      <c r="K510" s="269"/>
      <c r="L510" s="269"/>
      <c r="M510" s="269"/>
      <c r="N510" s="269"/>
      <c r="O510" s="269"/>
      <c r="P510" s="269"/>
      <c r="Q510" s="269"/>
      <c r="R510" s="269"/>
      <c r="S510" s="269"/>
      <c r="T510" s="89">
        <v>0</v>
      </c>
      <c r="U510" s="89">
        <v>28.872</v>
      </c>
      <c r="V510" s="89">
        <f t="shared" si="180"/>
        <v>28.872</v>
      </c>
      <c r="W510" s="89">
        <v>0</v>
      </c>
      <c r="X510" s="89">
        <f t="shared" si="181"/>
        <v>28.872</v>
      </c>
      <c r="Y510" s="34"/>
    </row>
    <row r="511" spans="1:25" ht="23.25" hidden="1" x14ac:dyDescent="0.25">
      <c r="A511" s="209" t="s">
        <v>14</v>
      </c>
      <c r="B511" s="210" t="s">
        <v>670</v>
      </c>
      <c r="C511" s="211" t="s">
        <v>15</v>
      </c>
      <c r="D511" s="211" t="s">
        <v>15</v>
      </c>
      <c r="E511" s="270" t="s">
        <v>671</v>
      </c>
      <c r="F511" s="173">
        <v>0</v>
      </c>
      <c r="G511" s="271"/>
      <c r="H511" s="271"/>
      <c r="I511" s="271"/>
      <c r="J511" s="271"/>
      <c r="K511" s="271"/>
      <c r="L511" s="271"/>
      <c r="M511" s="271"/>
      <c r="N511" s="271"/>
      <c r="O511" s="271"/>
      <c r="P511" s="271"/>
      <c r="Q511" s="271"/>
      <c r="R511" s="271"/>
      <c r="S511" s="271"/>
      <c r="T511" s="98">
        <v>0</v>
      </c>
      <c r="U511" s="98">
        <f t="shared" ref="U511:W511" si="184">+U512</f>
        <v>28</v>
      </c>
      <c r="V511" s="98">
        <f t="shared" si="180"/>
        <v>28</v>
      </c>
      <c r="W511" s="98">
        <f t="shared" si="184"/>
        <v>0</v>
      </c>
      <c r="X511" s="98">
        <f t="shared" si="181"/>
        <v>28</v>
      </c>
      <c r="Y511" s="34"/>
    </row>
    <row r="512" spans="1:25" ht="23.25" hidden="1" x14ac:dyDescent="0.25">
      <c r="A512" s="243"/>
      <c r="B512" s="210"/>
      <c r="C512" s="84" t="s">
        <v>373</v>
      </c>
      <c r="D512" s="84" t="s">
        <v>162</v>
      </c>
      <c r="E512" s="85" t="s">
        <v>163</v>
      </c>
      <c r="F512" s="176">
        <v>0</v>
      </c>
      <c r="G512" s="269"/>
      <c r="H512" s="269"/>
      <c r="I512" s="269"/>
      <c r="J512" s="269"/>
      <c r="K512" s="269"/>
      <c r="L512" s="269"/>
      <c r="M512" s="269"/>
      <c r="N512" s="269"/>
      <c r="O512" s="269"/>
      <c r="P512" s="269"/>
      <c r="Q512" s="269"/>
      <c r="R512" s="269"/>
      <c r="S512" s="269"/>
      <c r="T512" s="89">
        <v>0</v>
      </c>
      <c r="U512" s="89">
        <v>28</v>
      </c>
      <c r="V512" s="89">
        <f t="shared" si="180"/>
        <v>28</v>
      </c>
      <c r="W512" s="89">
        <v>0</v>
      </c>
      <c r="X512" s="89">
        <f t="shared" si="181"/>
        <v>28</v>
      </c>
      <c r="Y512" s="34"/>
    </row>
    <row r="513" spans="1:25" ht="23.25" hidden="1" x14ac:dyDescent="0.25">
      <c r="A513" s="209" t="s">
        <v>14</v>
      </c>
      <c r="B513" s="210" t="s">
        <v>672</v>
      </c>
      <c r="C513" s="211" t="s">
        <v>15</v>
      </c>
      <c r="D513" s="211" t="s">
        <v>15</v>
      </c>
      <c r="E513" s="270" t="s">
        <v>673</v>
      </c>
      <c r="F513" s="173">
        <v>0</v>
      </c>
      <c r="G513" s="271"/>
      <c r="H513" s="271"/>
      <c r="I513" s="271"/>
      <c r="J513" s="271"/>
      <c r="K513" s="271"/>
      <c r="L513" s="271"/>
      <c r="M513" s="271"/>
      <c r="N513" s="271"/>
      <c r="O513" s="271"/>
      <c r="P513" s="271"/>
      <c r="Q513" s="271"/>
      <c r="R513" s="271"/>
      <c r="S513" s="271"/>
      <c r="T513" s="98">
        <v>0</v>
      </c>
      <c r="U513" s="98">
        <f t="shared" ref="U513:W513" si="185">+U514</f>
        <v>13.016</v>
      </c>
      <c r="V513" s="98">
        <f t="shared" si="180"/>
        <v>13.016</v>
      </c>
      <c r="W513" s="98">
        <f t="shared" si="185"/>
        <v>0</v>
      </c>
      <c r="X513" s="98">
        <f t="shared" si="181"/>
        <v>13.016</v>
      </c>
      <c r="Y513" s="34"/>
    </row>
    <row r="514" spans="1:25" ht="23.25" hidden="1" x14ac:dyDescent="0.25">
      <c r="A514" s="243"/>
      <c r="B514" s="210"/>
      <c r="C514" s="84" t="s">
        <v>373</v>
      </c>
      <c r="D514" s="84" t="s">
        <v>162</v>
      </c>
      <c r="E514" s="85" t="s">
        <v>163</v>
      </c>
      <c r="F514" s="176">
        <v>0</v>
      </c>
      <c r="G514" s="269"/>
      <c r="H514" s="269"/>
      <c r="I514" s="269"/>
      <c r="J514" s="269"/>
      <c r="K514" s="269"/>
      <c r="L514" s="269"/>
      <c r="M514" s="269"/>
      <c r="N514" s="269"/>
      <c r="O514" s="269"/>
      <c r="P514" s="269"/>
      <c r="Q514" s="269"/>
      <c r="R514" s="269"/>
      <c r="S514" s="269"/>
      <c r="T514" s="89">
        <v>0</v>
      </c>
      <c r="U514" s="89">
        <v>13.016</v>
      </c>
      <c r="V514" s="89">
        <f t="shared" si="180"/>
        <v>13.016</v>
      </c>
      <c r="W514" s="89">
        <v>0</v>
      </c>
      <c r="X514" s="89">
        <f t="shared" si="181"/>
        <v>13.016</v>
      </c>
      <c r="Y514" s="34"/>
    </row>
    <row r="515" spans="1:25" ht="23.25" hidden="1" x14ac:dyDescent="0.25">
      <c r="A515" s="209" t="s">
        <v>14</v>
      </c>
      <c r="B515" s="210" t="s">
        <v>674</v>
      </c>
      <c r="C515" s="211" t="s">
        <v>15</v>
      </c>
      <c r="D515" s="211" t="s">
        <v>15</v>
      </c>
      <c r="E515" s="270" t="s">
        <v>675</v>
      </c>
      <c r="F515" s="173">
        <v>0</v>
      </c>
      <c r="G515" s="271"/>
      <c r="H515" s="271"/>
      <c r="I515" s="271"/>
      <c r="J515" s="271"/>
      <c r="K515" s="271"/>
      <c r="L515" s="271"/>
      <c r="M515" s="271"/>
      <c r="N515" s="271"/>
      <c r="O515" s="271"/>
      <c r="P515" s="271"/>
      <c r="Q515" s="271"/>
      <c r="R515" s="271"/>
      <c r="S515" s="271"/>
      <c r="T515" s="98">
        <v>0</v>
      </c>
      <c r="U515" s="98">
        <f t="shared" ref="U515:W515" si="186">+U516</f>
        <v>14.436</v>
      </c>
      <c r="V515" s="98">
        <f t="shared" si="180"/>
        <v>14.436</v>
      </c>
      <c r="W515" s="98">
        <f t="shared" si="186"/>
        <v>0</v>
      </c>
      <c r="X515" s="98">
        <f t="shared" si="181"/>
        <v>14.436</v>
      </c>
      <c r="Y515" s="34"/>
    </row>
    <row r="516" spans="1:25" ht="23.25" hidden="1" x14ac:dyDescent="0.25">
      <c r="A516" s="243"/>
      <c r="B516" s="210"/>
      <c r="C516" s="84" t="s">
        <v>373</v>
      </c>
      <c r="D516" s="84" t="s">
        <v>162</v>
      </c>
      <c r="E516" s="85" t="s">
        <v>163</v>
      </c>
      <c r="F516" s="176">
        <v>0</v>
      </c>
      <c r="G516" s="269"/>
      <c r="H516" s="269"/>
      <c r="I516" s="269"/>
      <c r="J516" s="269"/>
      <c r="K516" s="269"/>
      <c r="L516" s="269"/>
      <c r="M516" s="269"/>
      <c r="N516" s="269"/>
      <c r="O516" s="269"/>
      <c r="P516" s="269"/>
      <c r="Q516" s="269"/>
      <c r="R516" s="269"/>
      <c r="S516" s="269"/>
      <c r="T516" s="89">
        <v>0</v>
      </c>
      <c r="U516" s="89">
        <v>14.436</v>
      </c>
      <c r="V516" s="89">
        <f t="shared" si="180"/>
        <v>14.436</v>
      </c>
      <c r="W516" s="89">
        <v>0</v>
      </c>
      <c r="X516" s="89">
        <f t="shared" si="181"/>
        <v>14.436</v>
      </c>
      <c r="Y516" s="34"/>
    </row>
    <row r="517" spans="1:25" ht="23.25" hidden="1" x14ac:dyDescent="0.25">
      <c r="A517" s="209" t="s">
        <v>14</v>
      </c>
      <c r="B517" s="210" t="s">
        <v>676</v>
      </c>
      <c r="C517" s="211" t="s">
        <v>15</v>
      </c>
      <c r="D517" s="211" t="s">
        <v>15</v>
      </c>
      <c r="E517" s="270" t="s">
        <v>677</v>
      </c>
      <c r="F517" s="173">
        <v>0</v>
      </c>
      <c r="G517" s="271"/>
      <c r="H517" s="271"/>
      <c r="I517" s="271"/>
      <c r="J517" s="271"/>
      <c r="K517" s="271"/>
      <c r="L517" s="271"/>
      <c r="M517" s="271"/>
      <c r="N517" s="271"/>
      <c r="O517" s="271"/>
      <c r="P517" s="271"/>
      <c r="Q517" s="271"/>
      <c r="R517" s="271"/>
      <c r="S517" s="271"/>
      <c r="T517" s="98">
        <v>0</v>
      </c>
      <c r="U517" s="98">
        <f t="shared" ref="U517:W517" si="187">+U518</f>
        <v>25</v>
      </c>
      <c r="V517" s="98">
        <f t="shared" si="180"/>
        <v>25</v>
      </c>
      <c r="W517" s="98">
        <f t="shared" si="187"/>
        <v>0</v>
      </c>
      <c r="X517" s="98">
        <f t="shared" si="181"/>
        <v>25</v>
      </c>
      <c r="Y517" s="34"/>
    </row>
    <row r="518" spans="1:25" ht="23.25" hidden="1" x14ac:dyDescent="0.25">
      <c r="A518" s="243"/>
      <c r="B518" s="210"/>
      <c r="C518" s="84" t="s">
        <v>373</v>
      </c>
      <c r="D518" s="84" t="s">
        <v>162</v>
      </c>
      <c r="E518" s="85" t="s">
        <v>163</v>
      </c>
      <c r="F518" s="176">
        <v>0</v>
      </c>
      <c r="G518" s="269"/>
      <c r="H518" s="269"/>
      <c r="I518" s="269"/>
      <c r="J518" s="269"/>
      <c r="K518" s="269"/>
      <c r="L518" s="269"/>
      <c r="M518" s="269"/>
      <c r="N518" s="269"/>
      <c r="O518" s="269"/>
      <c r="P518" s="269"/>
      <c r="Q518" s="269"/>
      <c r="R518" s="269"/>
      <c r="S518" s="269"/>
      <c r="T518" s="89">
        <v>0</v>
      </c>
      <c r="U518" s="89">
        <v>25</v>
      </c>
      <c r="V518" s="89">
        <f t="shared" si="180"/>
        <v>25</v>
      </c>
      <c r="W518" s="89">
        <v>0</v>
      </c>
      <c r="X518" s="89">
        <f t="shared" si="181"/>
        <v>25</v>
      </c>
      <c r="Y518" s="34"/>
    </row>
    <row r="519" spans="1:25" ht="23.25" hidden="1" x14ac:dyDescent="0.25">
      <c r="A519" s="209" t="s">
        <v>14</v>
      </c>
      <c r="B519" s="210" t="s">
        <v>678</v>
      </c>
      <c r="C519" s="211" t="s">
        <v>15</v>
      </c>
      <c r="D519" s="211" t="s">
        <v>15</v>
      </c>
      <c r="E519" s="270" t="s">
        <v>679</v>
      </c>
      <c r="F519" s="173">
        <v>0</v>
      </c>
      <c r="G519" s="271"/>
      <c r="H519" s="271"/>
      <c r="I519" s="271"/>
      <c r="J519" s="271"/>
      <c r="K519" s="271"/>
      <c r="L519" s="271"/>
      <c r="M519" s="271"/>
      <c r="N519" s="271"/>
      <c r="O519" s="271"/>
      <c r="P519" s="271"/>
      <c r="Q519" s="271"/>
      <c r="R519" s="271"/>
      <c r="S519" s="271"/>
      <c r="T519" s="98">
        <v>0</v>
      </c>
      <c r="U519" s="98">
        <f t="shared" ref="U519:W519" si="188">+U520</f>
        <v>6.39</v>
      </c>
      <c r="V519" s="98">
        <f t="shared" si="180"/>
        <v>6.39</v>
      </c>
      <c r="W519" s="98">
        <f t="shared" si="188"/>
        <v>0</v>
      </c>
      <c r="X519" s="98">
        <f t="shared" si="181"/>
        <v>6.39</v>
      </c>
      <c r="Y519" s="34"/>
    </row>
    <row r="520" spans="1:25" ht="23.25" hidden="1" x14ac:dyDescent="0.25">
      <c r="A520" s="243"/>
      <c r="B520" s="210"/>
      <c r="C520" s="84" t="s">
        <v>373</v>
      </c>
      <c r="D520" s="84" t="s">
        <v>162</v>
      </c>
      <c r="E520" s="85" t="s">
        <v>163</v>
      </c>
      <c r="F520" s="176">
        <v>0</v>
      </c>
      <c r="G520" s="269"/>
      <c r="H520" s="269"/>
      <c r="I520" s="269"/>
      <c r="J520" s="269"/>
      <c r="K520" s="269"/>
      <c r="L520" s="269"/>
      <c r="M520" s="269"/>
      <c r="N520" s="269"/>
      <c r="O520" s="269"/>
      <c r="P520" s="269"/>
      <c r="Q520" s="269"/>
      <c r="R520" s="269"/>
      <c r="S520" s="269"/>
      <c r="T520" s="89">
        <v>0</v>
      </c>
      <c r="U520" s="89">
        <v>6.39</v>
      </c>
      <c r="V520" s="89">
        <f t="shared" si="180"/>
        <v>6.39</v>
      </c>
      <c r="W520" s="89">
        <v>0</v>
      </c>
      <c r="X520" s="89">
        <f t="shared" si="181"/>
        <v>6.39</v>
      </c>
      <c r="Y520" s="34"/>
    </row>
    <row r="521" spans="1:25" ht="23.25" hidden="1" x14ac:dyDescent="0.25">
      <c r="A521" s="209" t="s">
        <v>14</v>
      </c>
      <c r="B521" s="210" t="s">
        <v>680</v>
      </c>
      <c r="C521" s="211" t="s">
        <v>15</v>
      </c>
      <c r="D521" s="211" t="s">
        <v>15</v>
      </c>
      <c r="E521" s="270" t="s">
        <v>681</v>
      </c>
      <c r="F521" s="173">
        <v>0</v>
      </c>
      <c r="G521" s="271"/>
      <c r="H521" s="271"/>
      <c r="I521" s="271"/>
      <c r="J521" s="271"/>
      <c r="K521" s="271"/>
      <c r="L521" s="271"/>
      <c r="M521" s="271"/>
      <c r="N521" s="271"/>
      <c r="O521" s="271"/>
      <c r="P521" s="271"/>
      <c r="Q521" s="271"/>
      <c r="R521" s="271"/>
      <c r="S521" s="271"/>
      <c r="T521" s="98">
        <v>0</v>
      </c>
      <c r="U521" s="98">
        <f t="shared" ref="U521:W521" si="189">+U522</f>
        <v>6.8630000000000004</v>
      </c>
      <c r="V521" s="98">
        <f t="shared" si="180"/>
        <v>6.8630000000000004</v>
      </c>
      <c r="W521" s="98">
        <f t="shared" si="189"/>
        <v>0</v>
      </c>
      <c r="X521" s="98">
        <f t="shared" si="181"/>
        <v>6.8630000000000004</v>
      </c>
      <c r="Y521" s="34"/>
    </row>
    <row r="522" spans="1:25" ht="23.25" hidden="1" x14ac:dyDescent="0.25">
      <c r="A522" s="243"/>
      <c r="B522" s="210"/>
      <c r="C522" s="84" t="s">
        <v>373</v>
      </c>
      <c r="D522" s="84" t="s">
        <v>162</v>
      </c>
      <c r="E522" s="85" t="s">
        <v>163</v>
      </c>
      <c r="F522" s="176">
        <v>0</v>
      </c>
      <c r="G522" s="269"/>
      <c r="H522" s="269"/>
      <c r="I522" s="269"/>
      <c r="J522" s="269"/>
      <c r="K522" s="269"/>
      <c r="L522" s="269"/>
      <c r="M522" s="269"/>
      <c r="N522" s="269"/>
      <c r="O522" s="269"/>
      <c r="P522" s="269"/>
      <c r="Q522" s="269"/>
      <c r="R522" s="269"/>
      <c r="S522" s="269"/>
      <c r="T522" s="89">
        <v>0</v>
      </c>
      <c r="U522" s="89">
        <v>6.8630000000000004</v>
      </c>
      <c r="V522" s="89">
        <f t="shared" si="180"/>
        <v>6.8630000000000004</v>
      </c>
      <c r="W522" s="89">
        <v>0</v>
      </c>
      <c r="X522" s="89">
        <f t="shared" si="181"/>
        <v>6.8630000000000004</v>
      </c>
      <c r="Y522" s="34"/>
    </row>
    <row r="523" spans="1:25" ht="23.25" hidden="1" x14ac:dyDescent="0.25">
      <c r="A523" s="209" t="s">
        <v>14</v>
      </c>
      <c r="B523" s="210" t="s">
        <v>682</v>
      </c>
      <c r="C523" s="211" t="s">
        <v>15</v>
      </c>
      <c r="D523" s="211" t="s">
        <v>15</v>
      </c>
      <c r="E523" s="270" t="s">
        <v>683</v>
      </c>
      <c r="F523" s="173">
        <v>0</v>
      </c>
      <c r="G523" s="271"/>
      <c r="H523" s="271"/>
      <c r="I523" s="271"/>
      <c r="J523" s="271"/>
      <c r="K523" s="271"/>
      <c r="L523" s="271"/>
      <c r="M523" s="271"/>
      <c r="N523" s="271"/>
      <c r="O523" s="271"/>
      <c r="P523" s="271"/>
      <c r="Q523" s="271"/>
      <c r="R523" s="271"/>
      <c r="S523" s="271"/>
      <c r="T523" s="98">
        <v>0</v>
      </c>
      <c r="U523" s="98">
        <f t="shared" ref="U523:W523" si="190">+U524</f>
        <v>14.673</v>
      </c>
      <c r="V523" s="98">
        <f t="shared" si="180"/>
        <v>14.673</v>
      </c>
      <c r="W523" s="98">
        <f t="shared" si="190"/>
        <v>0</v>
      </c>
      <c r="X523" s="98">
        <f t="shared" si="181"/>
        <v>14.673</v>
      </c>
      <c r="Y523" s="34"/>
    </row>
    <row r="524" spans="1:25" ht="23.25" hidden="1" x14ac:dyDescent="0.25">
      <c r="A524" s="243"/>
      <c r="B524" s="210"/>
      <c r="C524" s="84" t="s">
        <v>373</v>
      </c>
      <c r="D524" s="84" t="s">
        <v>162</v>
      </c>
      <c r="E524" s="85" t="s">
        <v>163</v>
      </c>
      <c r="F524" s="176">
        <v>0</v>
      </c>
      <c r="G524" s="269"/>
      <c r="H524" s="269"/>
      <c r="I524" s="269"/>
      <c r="J524" s="269"/>
      <c r="K524" s="269"/>
      <c r="L524" s="269"/>
      <c r="M524" s="269"/>
      <c r="N524" s="269"/>
      <c r="O524" s="269"/>
      <c r="P524" s="269"/>
      <c r="Q524" s="269"/>
      <c r="R524" s="269"/>
      <c r="S524" s="269"/>
      <c r="T524" s="89">
        <v>0</v>
      </c>
      <c r="U524" s="89">
        <v>14.673</v>
      </c>
      <c r="V524" s="89">
        <f t="shared" si="180"/>
        <v>14.673</v>
      </c>
      <c r="W524" s="89">
        <v>0</v>
      </c>
      <c r="X524" s="89">
        <f t="shared" si="181"/>
        <v>14.673</v>
      </c>
      <c r="Y524" s="34"/>
    </row>
    <row r="525" spans="1:25" ht="23.25" hidden="1" x14ac:dyDescent="0.25">
      <c r="A525" s="209" t="s">
        <v>14</v>
      </c>
      <c r="B525" s="210" t="s">
        <v>684</v>
      </c>
      <c r="C525" s="211" t="s">
        <v>15</v>
      </c>
      <c r="D525" s="211" t="s">
        <v>15</v>
      </c>
      <c r="E525" s="270" t="s">
        <v>685</v>
      </c>
      <c r="F525" s="173">
        <v>0</v>
      </c>
      <c r="G525" s="271"/>
      <c r="H525" s="271"/>
      <c r="I525" s="271"/>
      <c r="J525" s="271"/>
      <c r="K525" s="271"/>
      <c r="L525" s="271"/>
      <c r="M525" s="271"/>
      <c r="N525" s="271"/>
      <c r="O525" s="271"/>
      <c r="P525" s="271"/>
      <c r="Q525" s="271"/>
      <c r="R525" s="271"/>
      <c r="S525" s="271"/>
      <c r="T525" s="98">
        <v>0</v>
      </c>
      <c r="U525" s="98">
        <f t="shared" ref="U525:W525" si="191">+U526</f>
        <v>6.8630000000000004</v>
      </c>
      <c r="V525" s="98">
        <f t="shared" si="180"/>
        <v>6.8630000000000004</v>
      </c>
      <c r="W525" s="98">
        <f t="shared" si="191"/>
        <v>0</v>
      </c>
      <c r="X525" s="98">
        <f t="shared" si="181"/>
        <v>6.8630000000000004</v>
      </c>
      <c r="Y525" s="34"/>
    </row>
    <row r="526" spans="1:25" ht="23.25" hidden="1" x14ac:dyDescent="0.25">
      <c r="A526" s="243"/>
      <c r="B526" s="210"/>
      <c r="C526" s="84" t="s">
        <v>373</v>
      </c>
      <c r="D526" s="84" t="s">
        <v>162</v>
      </c>
      <c r="E526" s="85" t="s">
        <v>163</v>
      </c>
      <c r="F526" s="176">
        <v>0</v>
      </c>
      <c r="G526" s="269"/>
      <c r="H526" s="269"/>
      <c r="I526" s="269"/>
      <c r="J526" s="269"/>
      <c r="K526" s="269"/>
      <c r="L526" s="269"/>
      <c r="M526" s="269"/>
      <c r="N526" s="269"/>
      <c r="O526" s="269"/>
      <c r="P526" s="269"/>
      <c r="Q526" s="269"/>
      <c r="R526" s="269"/>
      <c r="S526" s="269"/>
      <c r="T526" s="89">
        <v>0</v>
      </c>
      <c r="U526" s="89">
        <v>6.8630000000000004</v>
      </c>
      <c r="V526" s="89">
        <f t="shared" si="180"/>
        <v>6.8630000000000004</v>
      </c>
      <c r="W526" s="89">
        <v>0</v>
      </c>
      <c r="X526" s="89">
        <f t="shared" si="181"/>
        <v>6.8630000000000004</v>
      </c>
      <c r="Y526" s="34"/>
    </row>
    <row r="527" spans="1:25" ht="23.25" hidden="1" x14ac:dyDescent="0.25">
      <c r="A527" s="209" t="s">
        <v>14</v>
      </c>
      <c r="B527" s="210" t="s">
        <v>686</v>
      </c>
      <c r="C527" s="211" t="s">
        <v>15</v>
      </c>
      <c r="D527" s="211" t="s">
        <v>15</v>
      </c>
      <c r="E527" s="270" t="s">
        <v>687</v>
      </c>
      <c r="F527" s="173">
        <v>0</v>
      </c>
      <c r="G527" s="271"/>
      <c r="H527" s="271"/>
      <c r="I527" s="271"/>
      <c r="J527" s="271"/>
      <c r="K527" s="271"/>
      <c r="L527" s="271"/>
      <c r="M527" s="271"/>
      <c r="N527" s="271"/>
      <c r="O527" s="271"/>
      <c r="P527" s="271"/>
      <c r="Q527" s="271"/>
      <c r="R527" s="271"/>
      <c r="S527" s="271"/>
      <c r="T527" s="98">
        <v>0</v>
      </c>
      <c r="U527" s="98">
        <f t="shared" ref="U527:W527" si="192">+U528</f>
        <v>10.885999999999999</v>
      </c>
      <c r="V527" s="98">
        <f t="shared" si="180"/>
        <v>10.885999999999999</v>
      </c>
      <c r="W527" s="98">
        <f t="shared" si="192"/>
        <v>0</v>
      </c>
      <c r="X527" s="98">
        <f t="shared" si="181"/>
        <v>10.885999999999999</v>
      </c>
      <c r="Y527" s="34"/>
    </row>
    <row r="528" spans="1:25" ht="23.25" hidden="1" x14ac:dyDescent="0.25">
      <c r="A528" s="243"/>
      <c r="B528" s="210"/>
      <c r="C528" s="84" t="s">
        <v>373</v>
      </c>
      <c r="D528" s="84" t="s">
        <v>162</v>
      </c>
      <c r="E528" s="85" t="s">
        <v>163</v>
      </c>
      <c r="F528" s="176">
        <v>0</v>
      </c>
      <c r="G528" s="269"/>
      <c r="H528" s="269"/>
      <c r="I528" s="269"/>
      <c r="J528" s="269"/>
      <c r="K528" s="269"/>
      <c r="L528" s="269"/>
      <c r="M528" s="269"/>
      <c r="N528" s="269"/>
      <c r="O528" s="269"/>
      <c r="P528" s="269"/>
      <c r="Q528" s="269"/>
      <c r="R528" s="269"/>
      <c r="S528" s="269"/>
      <c r="T528" s="89">
        <v>0</v>
      </c>
      <c r="U528" s="89">
        <v>10.885999999999999</v>
      </c>
      <c r="V528" s="89">
        <f t="shared" si="180"/>
        <v>10.885999999999999</v>
      </c>
      <c r="W528" s="89">
        <v>0</v>
      </c>
      <c r="X528" s="89">
        <f t="shared" si="181"/>
        <v>10.885999999999999</v>
      </c>
      <c r="Y528" s="34"/>
    </row>
    <row r="529" spans="1:25" ht="23.25" hidden="1" x14ac:dyDescent="0.25">
      <c r="A529" s="209" t="s">
        <v>14</v>
      </c>
      <c r="B529" s="210" t="s">
        <v>688</v>
      </c>
      <c r="C529" s="211" t="s">
        <v>15</v>
      </c>
      <c r="D529" s="211" t="s">
        <v>15</v>
      </c>
      <c r="E529" s="270" t="s">
        <v>689</v>
      </c>
      <c r="F529" s="173">
        <v>0</v>
      </c>
      <c r="G529" s="271"/>
      <c r="H529" s="271"/>
      <c r="I529" s="271"/>
      <c r="J529" s="271"/>
      <c r="K529" s="271"/>
      <c r="L529" s="271"/>
      <c r="M529" s="271"/>
      <c r="N529" s="271"/>
      <c r="O529" s="271"/>
      <c r="P529" s="271"/>
      <c r="Q529" s="271"/>
      <c r="R529" s="271"/>
      <c r="S529" s="271"/>
      <c r="T529" s="98">
        <v>0</v>
      </c>
      <c r="U529" s="98">
        <f t="shared" ref="U529:W529" si="193">+U530</f>
        <v>8.52</v>
      </c>
      <c r="V529" s="98">
        <f t="shared" si="180"/>
        <v>8.52</v>
      </c>
      <c r="W529" s="98">
        <f t="shared" si="193"/>
        <v>0</v>
      </c>
      <c r="X529" s="98">
        <f t="shared" si="181"/>
        <v>8.52</v>
      </c>
      <c r="Y529" s="34"/>
    </row>
    <row r="530" spans="1:25" ht="23.25" hidden="1" x14ac:dyDescent="0.25">
      <c r="A530" s="243"/>
      <c r="B530" s="210"/>
      <c r="C530" s="84" t="s">
        <v>373</v>
      </c>
      <c r="D530" s="84" t="s">
        <v>162</v>
      </c>
      <c r="E530" s="85" t="s">
        <v>163</v>
      </c>
      <c r="F530" s="176">
        <v>0</v>
      </c>
      <c r="G530" s="269"/>
      <c r="H530" s="269"/>
      <c r="I530" s="269"/>
      <c r="J530" s="269"/>
      <c r="K530" s="269"/>
      <c r="L530" s="269"/>
      <c r="M530" s="269"/>
      <c r="N530" s="269"/>
      <c r="O530" s="269"/>
      <c r="P530" s="269"/>
      <c r="Q530" s="269"/>
      <c r="R530" s="269"/>
      <c r="S530" s="269"/>
      <c r="T530" s="89">
        <v>0</v>
      </c>
      <c r="U530" s="89">
        <v>8.52</v>
      </c>
      <c r="V530" s="89">
        <f t="shared" si="180"/>
        <v>8.52</v>
      </c>
      <c r="W530" s="89">
        <v>0</v>
      </c>
      <c r="X530" s="89">
        <f t="shared" si="181"/>
        <v>8.52</v>
      </c>
      <c r="Y530" s="34"/>
    </row>
    <row r="531" spans="1:25" ht="23.25" hidden="1" x14ac:dyDescent="0.25">
      <c r="A531" s="209" t="s">
        <v>14</v>
      </c>
      <c r="B531" s="210" t="s">
        <v>690</v>
      </c>
      <c r="C531" s="211" t="s">
        <v>15</v>
      </c>
      <c r="D531" s="211" t="s">
        <v>15</v>
      </c>
      <c r="E531" s="270" t="s">
        <v>691</v>
      </c>
      <c r="F531" s="173">
        <v>0</v>
      </c>
      <c r="G531" s="271"/>
      <c r="H531" s="271"/>
      <c r="I531" s="271"/>
      <c r="J531" s="271"/>
      <c r="K531" s="271"/>
      <c r="L531" s="271"/>
      <c r="M531" s="271"/>
      <c r="N531" s="271"/>
      <c r="O531" s="271"/>
      <c r="P531" s="271"/>
      <c r="Q531" s="271"/>
      <c r="R531" s="271"/>
      <c r="S531" s="271"/>
      <c r="T531" s="98">
        <v>0</v>
      </c>
      <c r="U531" s="98">
        <f t="shared" ref="U531:W531" si="194">+U532</f>
        <v>5.9160000000000004</v>
      </c>
      <c r="V531" s="98">
        <f t="shared" si="180"/>
        <v>5.9160000000000004</v>
      </c>
      <c r="W531" s="98">
        <f t="shared" si="194"/>
        <v>0</v>
      </c>
      <c r="X531" s="98">
        <f t="shared" si="181"/>
        <v>5.9160000000000004</v>
      </c>
      <c r="Y531" s="34"/>
    </row>
    <row r="532" spans="1:25" ht="23.25" hidden="1" x14ac:dyDescent="0.25">
      <c r="A532" s="243"/>
      <c r="B532" s="210"/>
      <c r="C532" s="84" t="s">
        <v>373</v>
      </c>
      <c r="D532" s="84" t="s">
        <v>162</v>
      </c>
      <c r="E532" s="85" t="s">
        <v>163</v>
      </c>
      <c r="F532" s="176">
        <v>0</v>
      </c>
      <c r="G532" s="269"/>
      <c r="H532" s="269"/>
      <c r="I532" s="269"/>
      <c r="J532" s="269"/>
      <c r="K532" s="269"/>
      <c r="L532" s="269"/>
      <c r="M532" s="269"/>
      <c r="N532" s="269"/>
      <c r="O532" s="269"/>
      <c r="P532" s="269"/>
      <c r="Q532" s="269"/>
      <c r="R532" s="269"/>
      <c r="S532" s="269"/>
      <c r="T532" s="89">
        <v>0</v>
      </c>
      <c r="U532" s="89">
        <v>5.9160000000000004</v>
      </c>
      <c r="V532" s="89">
        <f t="shared" si="180"/>
        <v>5.9160000000000004</v>
      </c>
      <c r="W532" s="89">
        <v>0</v>
      </c>
      <c r="X532" s="89">
        <f t="shared" si="181"/>
        <v>5.9160000000000004</v>
      </c>
      <c r="Y532" s="34"/>
    </row>
    <row r="533" spans="1:25" ht="23.25" hidden="1" x14ac:dyDescent="0.25">
      <c r="A533" s="209" t="s">
        <v>14</v>
      </c>
      <c r="B533" s="210" t="s">
        <v>692</v>
      </c>
      <c r="C533" s="211" t="s">
        <v>15</v>
      </c>
      <c r="D533" s="211" t="s">
        <v>15</v>
      </c>
      <c r="E533" s="270" t="s">
        <v>693</v>
      </c>
      <c r="F533" s="173">
        <v>0</v>
      </c>
      <c r="G533" s="271"/>
      <c r="H533" s="271"/>
      <c r="I533" s="271"/>
      <c r="J533" s="271"/>
      <c r="K533" s="271"/>
      <c r="L533" s="271"/>
      <c r="M533" s="271"/>
      <c r="N533" s="271"/>
      <c r="O533" s="271"/>
      <c r="P533" s="271"/>
      <c r="Q533" s="271"/>
      <c r="R533" s="271"/>
      <c r="S533" s="271"/>
      <c r="T533" s="98">
        <v>0</v>
      </c>
      <c r="U533" s="98">
        <f t="shared" ref="U533:W533" si="195">+U534</f>
        <v>18.696000000000002</v>
      </c>
      <c r="V533" s="98">
        <f t="shared" si="180"/>
        <v>18.696000000000002</v>
      </c>
      <c r="W533" s="98">
        <f t="shared" si="195"/>
        <v>0</v>
      </c>
      <c r="X533" s="98">
        <f t="shared" si="181"/>
        <v>18.696000000000002</v>
      </c>
      <c r="Y533" s="34"/>
    </row>
    <row r="534" spans="1:25" ht="23.25" hidden="1" x14ac:dyDescent="0.25">
      <c r="A534" s="243"/>
      <c r="B534" s="210"/>
      <c r="C534" s="84" t="s">
        <v>373</v>
      </c>
      <c r="D534" s="84" t="s">
        <v>162</v>
      </c>
      <c r="E534" s="85" t="s">
        <v>163</v>
      </c>
      <c r="F534" s="176">
        <v>0</v>
      </c>
      <c r="G534" s="269"/>
      <c r="H534" s="269"/>
      <c r="I534" s="269"/>
      <c r="J534" s="269"/>
      <c r="K534" s="269"/>
      <c r="L534" s="269"/>
      <c r="M534" s="269"/>
      <c r="N534" s="269"/>
      <c r="O534" s="269"/>
      <c r="P534" s="269"/>
      <c r="Q534" s="269"/>
      <c r="R534" s="269"/>
      <c r="S534" s="269"/>
      <c r="T534" s="89">
        <v>0</v>
      </c>
      <c r="U534" s="89">
        <v>18.696000000000002</v>
      </c>
      <c r="V534" s="89">
        <f t="shared" si="180"/>
        <v>18.696000000000002</v>
      </c>
      <c r="W534" s="89">
        <v>0</v>
      </c>
      <c r="X534" s="89">
        <f t="shared" si="181"/>
        <v>18.696000000000002</v>
      </c>
      <c r="Y534" s="34"/>
    </row>
    <row r="535" spans="1:25" ht="23.25" hidden="1" x14ac:dyDescent="0.25">
      <c r="A535" s="209" t="s">
        <v>14</v>
      </c>
      <c r="B535" s="210" t="s">
        <v>694</v>
      </c>
      <c r="C535" s="211" t="s">
        <v>15</v>
      </c>
      <c r="D535" s="211" t="s">
        <v>15</v>
      </c>
      <c r="E535" s="270" t="s">
        <v>695</v>
      </c>
      <c r="F535" s="173">
        <v>0</v>
      </c>
      <c r="G535" s="271"/>
      <c r="H535" s="271"/>
      <c r="I535" s="271"/>
      <c r="J535" s="271"/>
      <c r="K535" s="271"/>
      <c r="L535" s="271"/>
      <c r="M535" s="271"/>
      <c r="N535" s="271"/>
      <c r="O535" s="271"/>
      <c r="P535" s="271"/>
      <c r="Q535" s="271"/>
      <c r="R535" s="271"/>
      <c r="S535" s="271"/>
      <c r="T535" s="98">
        <v>0</v>
      </c>
      <c r="U535" s="98">
        <f t="shared" ref="U535:W535" si="196">+U536</f>
        <v>16.803000000000001</v>
      </c>
      <c r="V535" s="98">
        <f t="shared" si="180"/>
        <v>16.803000000000001</v>
      </c>
      <c r="W535" s="98">
        <f t="shared" si="196"/>
        <v>0</v>
      </c>
      <c r="X535" s="98">
        <f t="shared" si="181"/>
        <v>16.803000000000001</v>
      </c>
      <c r="Y535" s="34"/>
    </row>
    <row r="536" spans="1:25" ht="23.25" hidden="1" x14ac:dyDescent="0.25">
      <c r="A536" s="243"/>
      <c r="B536" s="210"/>
      <c r="C536" s="84" t="s">
        <v>373</v>
      </c>
      <c r="D536" s="84" t="s">
        <v>162</v>
      </c>
      <c r="E536" s="85" t="s">
        <v>163</v>
      </c>
      <c r="F536" s="176">
        <v>0</v>
      </c>
      <c r="G536" s="269"/>
      <c r="H536" s="269"/>
      <c r="I536" s="269"/>
      <c r="J536" s="269"/>
      <c r="K536" s="269"/>
      <c r="L536" s="269"/>
      <c r="M536" s="269"/>
      <c r="N536" s="269"/>
      <c r="O536" s="269"/>
      <c r="P536" s="269"/>
      <c r="Q536" s="269"/>
      <c r="R536" s="269"/>
      <c r="S536" s="269"/>
      <c r="T536" s="89">
        <v>0</v>
      </c>
      <c r="U536" s="89">
        <v>16.803000000000001</v>
      </c>
      <c r="V536" s="89">
        <f t="shared" si="180"/>
        <v>16.803000000000001</v>
      </c>
      <c r="W536" s="89">
        <v>0</v>
      </c>
      <c r="X536" s="89">
        <f t="shared" si="181"/>
        <v>16.803000000000001</v>
      </c>
      <c r="Y536" s="34"/>
    </row>
    <row r="537" spans="1:25" ht="23.25" hidden="1" x14ac:dyDescent="0.25">
      <c r="A537" s="209" t="s">
        <v>14</v>
      </c>
      <c r="B537" s="210" t="s">
        <v>696</v>
      </c>
      <c r="C537" s="211" t="s">
        <v>15</v>
      </c>
      <c r="D537" s="211" t="s">
        <v>15</v>
      </c>
      <c r="E537" s="270" t="s">
        <v>697</v>
      </c>
      <c r="F537" s="173">
        <v>0</v>
      </c>
      <c r="G537" s="271"/>
      <c r="H537" s="271"/>
      <c r="I537" s="271"/>
      <c r="J537" s="271"/>
      <c r="K537" s="271"/>
      <c r="L537" s="271"/>
      <c r="M537" s="271"/>
      <c r="N537" s="271"/>
      <c r="O537" s="271"/>
      <c r="P537" s="271"/>
      <c r="Q537" s="271"/>
      <c r="R537" s="271"/>
      <c r="S537" s="271"/>
      <c r="T537" s="98">
        <v>0</v>
      </c>
      <c r="U537" s="98">
        <f t="shared" ref="U537:W537" si="197">+U538</f>
        <v>39.994999999999997</v>
      </c>
      <c r="V537" s="98">
        <f t="shared" si="180"/>
        <v>39.994999999999997</v>
      </c>
      <c r="W537" s="98">
        <f t="shared" si="197"/>
        <v>0</v>
      </c>
      <c r="X537" s="98">
        <f t="shared" si="181"/>
        <v>39.994999999999997</v>
      </c>
      <c r="Y537" s="34"/>
    </row>
    <row r="538" spans="1:25" ht="23.25" hidden="1" x14ac:dyDescent="0.25">
      <c r="A538" s="243"/>
      <c r="B538" s="210"/>
      <c r="C538" s="84" t="s">
        <v>373</v>
      </c>
      <c r="D538" s="84" t="s">
        <v>162</v>
      </c>
      <c r="E538" s="85" t="s">
        <v>163</v>
      </c>
      <c r="F538" s="176">
        <v>0</v>
      </c>
      <c r="G538" s="269"/>
      <c r="H538" s="269"/>
      <c r="I538" s="269"/>
      <c r="J538" s="269"/>
      <c r="K538" s="269"/>
      <c r="L538" s="269"/>
      <c r="M538" s="269"/>
      <c r="N538" s="269"/>
      <c r="O538" s="269"/>
      <c r="P538" s="269"/>
      <c r="Q538" s="269"/>
      <c r="R538" s="269"/>
      <c r="S538" s="269"/>
      <c r="T538" s="89">
        <v>0</v>
      </c>
      <c r="U538" s="89">
        <v>39.994999999999997</v>
      </c>
      <c r="V538" s="89">
        <f t="shared" si="180"/>
        <v>39.994999999999997</v>
      </c>
      <c r="W538" s="89">
        <v>0</v>
      </c>
      <c r="X538" s="89">
        <f t="shared" si="181"/>
        <v>39.994999999999997</v>
      </c>
      <c r="Y538" s="34"/>
    </row>
    <row r="539" spans="1:25" ht="23.25" hidden="1" x14ac:dyDescent="0.25">
      <c r="A539" s="209" t="s">
        <v>14</v>
      </c>
      <c r="B539" s="210" t="s">
        <v>698</v>
      </c>
      <c r="C539" s="211" t="s">
        <v>15</v>
      </c>
      <c r="D539" s="211" t="s">
        <v>15</v>
      </c>
      <c r="E539" s="270" t="s">
        <v>699</v>
      </c>
      <c r="F539" s="173">
        <v>0</v>
      </c>
      <c r="G539" s="271"/>
      <c r="H539" s="271"/>
      <c r="I539" s="271"/>
      <c r="J539" s="271"/>
      <c r="K539" s="271"/>
      <c r="L539" s="271"/>
      <c r="M539" s="271"/>
      <c r="N539" s="271"/>
      <c r="O539" s="271"/>
      <c r="P539" s="271"/>
      <c r="Q539" s="271"/>
      <c r="R539" s="271"/>
      <c r="S539" s="271"/>
      <c r="T539" s="98">
        <v>0</v>
      </c>
      <c r="U539" s="98">
        <f t="shared" ref="U539:W539" si="198">+U540</f>
        <v>13.726000000000001</v>
      </c>
      <c r="V539" s="98">
        <f t="shared" si="180"/>
        <v>13.726000000000001</v>
      </c>
      <c r="W539" s="98">
        <f t="shared" si="198"/>
        <v>0</v>
      </c>
      <c r="X539" s="98">
        <f t="shared" si="181"/>
        <v>13.726000000000001</v>
      </c>
      <c r="Y539" s="34"/>
    </row>
    <row r="540" spans="1:25" ht="23.25" hidden="1" x14ac:dyDescent="0.25">
      <c r="A540" s="243"/>
      <c r="B540" s="210"/>
      <c r="C540" s="84" t="s">
        <v>373</v>
      </c>
      <c r="D540" s="84" t="s">
        <v>162</v>
      </c>
      <c r="E540" s="85" t="s">
        <v>163</v>
      </c>
      <c r="F540" s="176">
        <v>0</v>
      </c>
      <c r="G540" s="269"/>
      <c r="H540" s="269"/>
      <c r="I540" s="269"/>
      <c r="J540" s="269"/>
      <c r="K540" s="269"/>
      <c r="L540" s="269"/>
      <c r="M540" s="269"/>
      <c r="N540" s="269"/>
      <c r="O540" s="269"/>
      <c r="P540" s="269"/>
      <c r="Q540" s="269"/>
      <c r="R540" s="269"/>
      <c r="S540" s="269"/>
      <c r="T540" s="89">
        <v>0</v>
      </c>
      <c r="U540" s="89">
        <v>13.726000000000001</v>
      </c>
      <c r="V540" s="89">
        <f t="shared" si="180"/>
        <v>13.726000000000001</v>
      </c>
      <c r="W540" s="89">
        <v>0</v>
      </c>
      <c r="X540" s="89">
        <f t="shared" si="181"/>
        <v>13.726000000000001</v>
      </c>
      <c r="Y540" s="34"/>
    </row>
    <row r="541" spans="1:25" ht="23.25" hidden="1" x14ac:dyDescent="0.25">
      <c r="A541" s="209" t="s">
        <v>14</v>
      </c>
      <c r="B541" s="210" t="s">
        <v>700</v>
      </c>
      <c r="C541" s="211" t="s">
        <v>15</v>
      </c>
      <c r="D541" s="211" t="s">
        <v>15</v>
      </c>
      <c r="E541" s="270" t="s">
        <v>701</v>
      </c>
      <c r="F541" s="173">
        <v>0</v>
      </c>
      <c r="G541" s="271"/>
      <c r="H541" s="271"/>
      <c r="I541" s="271"/>
      <c r="J541" s="271"/>
      <c r="K541" s="271"/>
      <c r="L541" s="271"/>
      <c r="M541" s="271"/>
      <c r="N541" s="271"/>
      <c r="O541" s="271"/>
      <c r="P541" s="271"/>
      <c r="Q541" s="271"/>
      <c r="R541" s="271"/>
      <c r="S541" s="271"/>
      <c r="T541" s="98">
        <v>0</v>
      </c>
      <c r="U541" s="98">
        <f t="shared" ref="U541:W541" si="199">+U542</f>
        <v>22.009</v>
      </c>
      <c r="V541" s="98">
        <f t="shared" si="180"/>
        <v>22.009</v>
      </c>
      <c r="W541" s="98">
        <f t="shared" si="199"/>
        <v>0</v>
      </c>
      <c r="X541" s="98">
        <f t="shared" si="181"/>
        <v>22.009</v>
      </c>
      <c r="Y541" s="34"/>
    </row>
    <row r="542" spans="1:25" ht="23.25" hidden="1" x14ac:dyDescent="0.25">
      <c r="A542" s="243"/>
      <c r="B542" s="210"/>
      <c r="C542" s="84" t="s">
        <v>373</v>
      </c>
      <c r="D542" s="84" t="s">
        <v>162</v>
      </c>
      <c r="E542" s="85" t="s">
        <v>163</v>
      </c>
      <c r="F542" s="176">
        <v>0</v>
      </c>
      <c r="G542" s="269"/>
      <c r="H542" s="269"/>
      <c r="I542" s="269"/>
      <c r="J542" s="269"/>
      <c r="K542" s="269"/>
      <c r="L542" s="269"/>
      <c r="M542" s="269"/>
      <c r="N542" s="269"/>
      <c r="O542" s="269"/>
      <c r="P542" s="269"/>
      <c r="Q542" s="269"/>
      <c r="R542" s="269"/>
      <c r="S542" s="269"/>
      <c r="T542" s="89">
        <v>0</v>
      </c>
      <c r="U542" s="89">
        <v>22.009</v>
      </c>
      <c r="V542" s="89">
        <f t="shared" si="180"/>
        <v>22.009</v>
      </c>
      <c r="W542" s="89">
        <v>0</v>
      </c>
      <c r="X542" s="89">
        <f t="shared" si="181"/>
        <v>22.009</v>
      </c>
      <c r="Y542" s="34"/>
    </row>
    <row r="543" spans="1:25" ht="23.25" hidden="1" x14ac:dyDescent="0.25">
      <c r="A543" s="209" t="s">
        <v>14</v>
      </c>
      <c r="B543" s="210" t="s">
        <v>702</v>
      </c>
      <c r="C543" s="211" t="s">
        <v>15</v>
      </c>
      <c r="D543" s="211" t="s">
        <v>15</v>
      </c>
      <c r="E543" s="270" t="s">
        <v>703</v>
      </c>
      <c r="F543" s="173">
        <v>0</v>
      </c>
      <c r="G543" s="271"/>
      <c r="H543" s="271"/>
      <c r="I543" s="271"/>
      <c r="J543" s="271"/>
      <c r="K543" s="271"/>
      <c r="L543" s="271"/>
      <c r="M543" s="271"/>
      <c r="N543" s="271"/>
      <c r="O543" s="271"/>
      <c r="P543" s="271"/>
      <c r="Q543" s="271"/>
      <c r="R543" s="271"/>
      <c r="S543" s="271"/>
      <c r="T543" s="98">
        <v>0</v>
      </c>
      <c r="U543" s="98">
        <f t="shared" ref="U543:W543" si="200">+U544</f>
        <v>11.596</v>
      </c>
      <c r="V543" s="98">
        <f t="shared" si="180"/>
        <v>11.596</v>
      </c>
      <c r="W543" s="98">
        <f t="shared" si="200"/>
        <v>0</v>
      </c>
      <c r="X543" s="98">
        <f t="shared" si="181"/>
        <v>11.596</v>
      </c>
      <c r="Y543" s="34"/>
    </row>
    <row r="544" spans="1:25" ht="23.25" hidden="1" x14ac:dyDescent="0.25">
      <c r="A544" s="243"/>
      <c r="B544" s="210"/>
      <c r="C544" s="84" t="s">
        <v>373</v>
      </c>
      <c r="D544" s="84" t="s">
        <v>162</v>
      </c>
      <c r="E544" s="85" t="s">
        <v>163</v>
      </c>
      <c r="F544" s="176">
        <v>0</v>
      </c>
      <c r="G544" s="269"/>
      <c r="H544" s="269"/>
      <c r="I544" s="269"/>
      <c r="J544" s="269"/>
      <c r="K544" s="269"/>
      <c r="L544" s="269"/>
      <c r="M544" s="269"/>
      <c r="N544" s="269"/>
      <c r="O544" s="269"/>
      <c r="P544" s="269"/>
      <c r="Q544" s="269"/>
      <c r="R544" s="269"/>
      <c r="S544" s="269"/>
      <c r="T544" s="89">
        <v>0</v>
      </c>
      <c r="U544" s="89">
        <v>11.596</v>
      </c>
      <c r="V544" s="89">
        <f t="shared" si="180"/>
        <v>11.596</v>
      </c>
      <c r="W544" s="89">
        <v>0</v>
      </c>
      <c r="X544" s="89">
        <f t="shared" si="181"/>
        <v>11.596</v>
      </c>
      <c r="Y544" s="34"/>
    </row>
    <row r="545" spans="1:25" ht="23.25" hidden="1" x14ac:dyDescent="0.25">
      <c r="A545" s="209" t="s">
        <v>14</v>
      </c>
      <c r="B545" s="210" t="s">
        <v>704</v>
      </c>
      <c r="C545" s="211" t="s">
        <v>15</v>
      </c>
      <c r="D545" s="211" t="s">
        <v>15</v>
      </c>
      <c r="E545" s="270" t="s">
        <v>705</v>
      </c>
      <c r="F545" s="173">
        <v>0</v>
      </c>
      <c r="G545" s="271"/>
      <c r="H545" s="271"/>
      <c r="I545" s="271"/>
      <c r="J545" s="271"/>
      <c r="K545" s="271"/>
      <c r="L545" s="271"/>
      <c r="M545" s="271"/>
      <c r="N545" s="271"/>
      <c r="O545" s="271"/>
      <c r="P545" s="271"/>
      <c r="Q545" s="271"/>
      <c r="R545" s="271"/>
      <c r="S545" s="271"/>
      <c r="T545" s="98">
        <v>0</v>
      </c>
      <c r="U545" s="98">
        <f t="shared" ref="U545:W545" si="201">+U546</f>
        <v>40.468000000000004</v>
      </c>
      <c r="V545" s="98">
        <f t="shared" si="180"/>
        <v>40.468000000000004</v>
      </c>
      <c r="W545" s="98">
        <f t="shared" si="201"/>
        <v>0</v>
      </c>
      <c r="X545" s="98">
        <f t="shared" si="181"/>
        <v>40.468000000000004</v>
      </c>
      <c r="Y545" s="34"/>
    </row>
    <row r="546" spans="1:25" ht="23.25" hidden="1" x14ac:dyDescent="0.25">
      <c r="A546" s="243"/>
      <c r="B546" s="210"/>
      <c r="C546" s="84" t="s">
        <v>373</v>
      </c>
      <c r="D546" s="84" t="s">
        <v>162</v>
      </c>
      <c r="E546" s="85" t="s">
        <v>163</v>
      </c>
      <c r="F546" s="176">
        <v>0</v>
      </c>
      <c r="G546" s="269"/>
      <c r="H546" s="269"/>
      <c r="I546" s="269"/>
      <c r="J546" s="269"/>
      <c r="K546" s="269"/>
      <c r="L546" s="269"/>
      <c r="M546" s="269"/>
      <c r="N546" s="269"/>
      <c r="O546" s="269"/>
      <c r="P546" s="269"/>
      <c r="Q546" s="269"/>
      <c r="R546" s="269"/>
      <c r="S546" s="269"/>
      <c r="T546" s="89">
        <v>0</v>
      </c>
      <c r="U546" s="89">
        <v>40.468000000000004</v>
      </c>
      <c r="V546" s="89">
        <f t="shared" si="180"/>
        <v>40.468000000000004</v>
      </c>
      <c r="W546" s="89">
        <v>0</v>
      </c>
      <c r="X546" s="89">
        <f t="shared" si="181"/>
        <v>40.468000000000004</v>
      </c>
      <c r="Y546" s="34"/>
    </row>
    <row r="547" spans="1:25" ht="23.25" hidden="1" x14ac:dyDescent="0.25">
      <c r="A547" s="209" t="s">
        <v>14</v>
      </c>
      <c r="B547" s="210" t="s">
        <v>706</v>
      </c>
      <c r="C547" s="211" t="s">
        <v>15</v>
      </c>
      <c r="D547" s="211" t="s">
        <v>15</v>
      </c>
      <c r="E547" s="270" t="s">
        <v>707</v>
      </c>
      <c r="F547" s="173">
        <v>0</v>
      </c>
      <c r="G547" s="271"/>
      <c r="H547" s="271"/>
      <c r="I547" s="271"/>
      <c r="J547" s="271"/>
      <c r="K547" s="271"/>
      <c r="L547" s="271"/>
      <c r="M547" s="271"/>
      <c r="N547" s="271"/>
      <c r="O547" s="271"/>
      <c r="P547" s="271"/>
      <c r="Q547" s="271"/>
      <c r="R547" s="271"/>
      <c r="S547" s="271"/>
      <c r="T547" s="98">
        <v>0</v>
      </c>
      <c r="U547" s="98">
        <f t="shared" ref="U547:W547" si="202">+U548</f>
        <v>17.748999999999999</v>
      </c>
      <c r="V547" s="98">
        <f t="shared" si="180"/>
        <v>17.748999999999999</v>
      </c>
      <c r="W547" s="98">
        <f t="shared" si="202"/>
        <v>0</v>
      </c>
      <c r="X547" s="98">
        <f t="shared" si="181"/>
        <v>17.748999999999999</v>
      </c>
      <c r="Y547" s="34"/>
    </row>
    <row r="548" spans="1:25" ht="23.25" hidden="1" x14ac:dyDescent="0.25">
      <c r="A548" s="243"/>
      <c r="B548" s="210"/>
      <c r="C548" s="84" t="s">
        <v>373</v>
      </c>
      <c r="D548" s="84" t="s">
        <v>162</v>
      </c>
      <c r="E548" s="85" t="s">
        <v>163</v>
      </c>
      <c r="F548" s="176">
        <v>0</v>
      </c>
      <c r="G548" s="269"/>
      <c r="H548" s="269"/>
      <c r="I548" s="269"/>
      <c r="J548" s="269"/>
      <c r="K548" s="269"/>
      <c r="L548" s="269"/>
      <c r="M548" s="269"/>
      <c r="N548" s="269"/>
      <c r="O548" s="269"/>
      <c r="P548" s="269"/>
      <c r="Q548" s="269"/>
      <c r="R548" s="269"/>
      <c r="S548" s="269"/>
      <c r="T548" s="89">
        <v>0</v>
      </c>
      <c r="U548" s="89">
        <v>17.748999999999999</v>
      </c>
      <c r="V548" s="89">
        <f t="shared" si="180"/>
        <v>17.748999999999999</v>
      </c>
      <c r="W548" s="89">
        <v>0</v>
      </c>
      <c r="X548" s="89">
        <f t="shared" si="181"/>
        <v>17.748999999999999</v>
      </c>
      <c r="Y548" s="34"/>
    </row>
    <row r="549" spans="1:25" ht="23.25" hidden="1" x14ac:dyDescent="0.25">
      <c r="A549" s="209" t="s">
        <v>14</v>
      </c>
      <c r="B549" s="210" t="s">
        <v>708</v>
      </c>
      <c r="C549" s="211" t="s">
        <v>15</v>
      </c>
      <c r="D549" s="211" t="s">
        <v>15</v>
      </c>
      <c r="E549" s="270" t="s">
        <v>709</v>
      </c>
      <c r="F549" s="173">
        <v>0</v>
      </c>
      <c r="G549" s="271"/>
      <c r="H549" s="271"/>
      <c r="I549" s="271"/>
      <c r="J549" s="271"/>
      <c r="K549" s="271"/>
      <c r="L549" s="271"/>
      <c r="M549" s="271"/>
      <c r="N549" s="271"/>
      <c r="O549" s="271"/>
      <c r="P549" s="271"/>
      <c r="Q549" s="271"/>
      <c r="R549" s="271"/>
      <c r="S549" s="271"/>
      <c r="T549" s="98">
        <v>0</v>
      </c>
      <c r="U549" s="98">
        <f t="shared" ref="U549:W549" si="203">+U550</f>
        <v>7.1</v>
      </c>
      <c r="V549" s="98">
        <f t="shared" si="180"/>
        <v>7.1</v>
      </c>
      <c r="W549" s="98">
        <f t="shared" si="203"/>
        <v>0</v>
      </c>
      <c r="X549" s="98">
        <f t="shared" si="181"/>
        <v>7.1</v>
      </c>
      <c r="Y549" s="34"/>
    </row>
    <row r="550" spans="1:25" ht="23.25" hidden="1" x14ac:dyDescent="0.25">
      <c r="A550" s="243"/>
      <c r="B550" s="210"/>
      <c r="C550" s="84" t="s">
        <v>373</v>
      </c>
      <c r="D550" s="84" t="s">
        <v>162</v>
      </c>
      <c r="E550" s="85" t="s">
        <v>163</v>
      </c>
      <c r="F550" s="176">
        <v>0</v>
      </c>
      <c r="G550" s="269"/>
      <c r="H550" s="269"/>
      <c r="I550" s="269"/>
      <c r="J550" s="269"/>
      <c r="K550" s="269"/>
      <c r="L550" s="269"/>
      <c r="M550" s="269"/>
      <c r="N550" s="269"/>
      <c r="O550" s="269"/>
      <c r="P550" s="269"/>
      <c r="Q550" s="269"/>
      <c r="R550" s="269"/>
      <c r="S550" s="269"/>
      <c r="T550" s="89">
        <v>0</v>
      </c>
      <c r="U550" s="89">
        <v>7.1</v>
      </c>
      <c r="V550" s="89">
        <f t="shared" si="180"/>
        <v>7.1</v>
      </c>
      <c r="W550" s="89">
        <v>0</v>
      </c>
      <c r="X550" s="89">
        <f t="shared" si="181"/>
        <v>7.1</v>
      </c>
      <c r="Y550" s="34"/>
    </row>
    <row r="551" spans="1:25" ht="23.25" hidden="1" x14ac:dyDescent="0.25">
      <c r="A551" s="209" t="s">
        <v>14</v>
      </c>
      <c r="B551" s="210" t="s">
        <v>710</v>
      </c>
      <c r="C551" s="211" t="s">
        <v>15</v>
      </c>
      <c r="D551" s="211" t="s">
        <v>15</v>
      </c>
      <c r="E551" s="270" t="s">
        <v>711</v>
      </c>
      <c r="F551" s="173">
        <v>0</v>
      </c>
      <c r="G551" s="271"/>
      <c r="H551" s="271"/>
      <c r="I551" s="271"/>
      <c r="J551" s="271"/>
      <c r="K551" s="271"/>
      <c r="L551" s="271"/>
      <c r="M551" s="271"/>
      <c r="N551" s="271"/>
      <c r="O551" s="271"/>
      <c r="P551" s="271"/>
      <c r="Q551" s="271"/>
      <c r="R551" s="271"/>
      <c r="S551" s="271"/>
      <c r="T551" s="98">
        <v>0</v>
      </c>
      <c r="U551" s="98">
        <f t="shared" ref="U551:W551" si="204">+U552</f>
        <v>11.833</v>
      </c>
      <c r="V551" s="98">
        <f t="shared" si="180"/>
        <v>11.833</v>
      </c>
      <c r="W551" s="98">
        <f t="shared" si="204"/>
        <v>0</v>
      </c>
      <c r="X551" s="98">
        <f t="shared" si="181"/>
        <v>11.833</v>
      </c>
      <c r="Y551" s="34"/>
    </row>
    <row r="552" spans="1:25" ht="23.25" hidden="1" x14ac:dyDescent="0.25">
      <c r="A552" s="243"/>
      <c r="B552" s="210"/>
      <c r="C552" s="84" t="s">
        <v>373</v>
      </c>
      <c r="D552" s="84" t="s">
        <v>162</v>
      </c>
      <c r="E552" s="85" t="s">
        <v>163</v>
      </c>
      <c r="F552" s="176">
        <v>0</v>
      </c>
      <c r="G552" s="269"/>
      <c r="H552" s="269"/>
      <c r="I552" s="269"/>
      <c r="J552" s="269"/>
      <c r="K552" s="269"/>
      <c r="L552" s="269"/>
      <c r="M552" s="269"/>
      <c r="N552" s="269"/>
      <c r="O552" s="269"/>
      <c r="P552" s="269"/>
      <c r="Q552" s="269"/>
      <c r="R552" s="269"/>
      <c r="S552" s="269"/>
      <c r="T552" s="89">
        <v>0</v>
      </c>
      <c r="U552" s="89">
        <v>11.833</v>
      </c>
      <c r="V552" s="89">
        <f t="shared" si="180"/>
        <v>11.833</v>
      </c>
      <c r="W552" s="89">
        <v>0</v>
      </c>
      <c r="X552" s="89">
        <f t="shared" si="181"/>
        <v>11.833</v>
      </c>
      <c r="Y552" s="34"/>
    </row>
    <row r="553" spans="1:25" ht="23.25" hidden="1" x14ac:dyDescent="0.25">
      <c r="A553" s="209" t="s">
        <v>14</v>
      </c>
      <c r="B553" s="210" t="s">
        <v>712</v>
      </c>
      <c r="C553" s="211" t="s">
        <v>15</v>
      </c>
      <c r="D553" s="211" t="s">
        <v>15</v>
      </c>
      <c r="E553" s="270" t="s">
        <v>713</v>
      </c>
      <c r="F553" s="173">
        <v>0</v>
      </c>
      <c r="G553" s="271"/>
      <c r="H553" s="271"/>
      <c r="I553" s="271"/>
      <c r="J553" s="271"/>
      <c r="K553" s="271"/>
      <c r="L553" s="271"/>
      <c r="M553" s="271"/>
      <c r="N553" s="271"/>
      <c r="O553" s="271"/>
      <c r="P553" s="271"/>
      <c r="Q553" s="271"/>
      <c r="R553" s="271"/>
      <c r="S553" s="271"/>
      <c r="T553" s="98">
        <v>0</v>
      </c>
      <c r="U553" s="98">
        <f t="shared" ref="U553:W553" si="205">+U554</f>
        <v>26.978999999999999</v>
      </c>
      <c r="V553" s="98">
        <f t="shared" si="180"/>
        <v>26.978999999999999</v>
      </c>
      <c r="W553" s="98">
        <f t="shared" si="205"/>
        <v>0</v>
      </c>
      <c r="X553" s="98">
        <f t="shared" si="181"/>
        <v>26.978999999999999</v>
      </c>
      <c r="Y553" s="34"/>
    </row>
    <row r="554" spans="1:25" ht="23.25" hidden="1" x14ac:dyDescent="0.25">
      <c r="A554" s="243"/>
      <c r="B554" s="210"/>
      <c r="C554" s="84" t="s">
        <v>373</v>
      </c>
      <c r="D554" s="84" t="s">
        <v>162</v>
      </c>
      <c r="E554" s="85" t="s">
        <v>163</v>
      </c>
      <c r="F554" s="176">
        <v>0</v>
      </c>
      <c r="G554" s="269"/>
      <c r="H554" s="269"/>
      <c r="I554" s="269"/>
      <c r="J554" s="269"/>
      <c r="K554" s="269"/>
      <c r="L554" s="269"/>
      <c r="M554" s="269"/>
      <c r="N554" s="269"/>
      <c r="O554" s="269"/>
      <c r="P554" s="269"/>
      <c r="Q554" s="269"/>
      <c r="R554" s="269"/>
      <c r="S554" s="269"/>
      <c r="T554" s="89">
        <v>0</v>
      </c>
      <c r="U554" s="89">
        <v>26.978999999999999</v>
      </c>
      <c r="V554" s="89">
        <f t="shared" si="180"/>
        <v>26.978999999999999</v>
      </c>
      <c r="W554" s="89">
        <v>0</v>
      </c>
      <c r="X554" s="89">
        <f t="shared" si="181"/>
        <v>26.978999999999999</v>
      </c>
      <c r="Y554" s="34"/>
    </row>
    <row r="555" spans="1:25" ht="23.25" hidden="1" x14ac:dyDescent="0.25">
      <c r="A555" s="209" t="s">
        <v>14</v>
      </c>
      <c r="B555" s="210" t="s">
        <v>714</v>
      </c>
      <c r="C555" s="211" t="s">
        <v>15</v>
      </c>
      <c r="D555" s="211" t="s">
        <v>15</v>
      </c>
      <c r="E555" s="270" t="s">
        <v>715</v>
      </c>
      <c r="F555" s="173">
        <v>0</v>
      </c>
      <c r="G555" s="271"/>
      <c r="H555" s="271"/>
      <c r="I555" s="271"/>
      <c r="J555" s="271"/>
      <c r="K555" s="271"/>
      <c r="L555" s="271"/>
      <c r="M555" s="271"/>
      <c r="N555" s="271"/>
      <c r="O555" s="271"/>
      <c r="P555" s="271"/>
      <c r="Q555" s="271"/>
      <c r="R555" s="271"/>
      <c r="S555" s="271"/>
      <c r="T555" s="98">
        <v>0</v>
      </c>
      <c r="U555" s="98">
        <f t="shared" ref="U555:W555" si="206">+U556</f>
        <v>10.176</v>
      </c>
      <c r="V555" s="98">
        <f t="shared" si="180"/>
        <v>10.176</v>
      </c>
      <c r="W555" s="98">
        <f t="shared" si="206"/>
        <v>0</v>
      </c>
      <c r="X555" s="98">
        <f t="shared" si="181"/>
        <v>10.176</v>
      </c>
      <c r="Y555" s="34"/>
    </row>
    <row r="556" spans="1:25" ht="23.25" hidden="1" x14ac:dyDescent="0.25">
      <c r="A556" s="243"/>
      <c r="B556" s="210"/>
      <c r="C556" s="84" t="s">
        <v>373</v>
      </c>
      <c r="D556" s="84" t="s">
        <v>162</v>
      </c>
      <c r="E556" s="85" t="s">
        <v>163</v>
      </c>
      <c r="F556" s="176">
        <v>0</v>
      </c>
      <c r="G556" s="269"/>
      <c r="H556" s="269"/>
      <c r="I556" s="269"/>
      <c r="J556" s="269"/>
      <c r="K556" s="269"/>
      <c r="L556" s="269"/>
      <c r="M556" s="269"/>
      <c r="N556" s="269"/>
      <c r="O556" s="269"/>
      <c r="P556" s="269"/>
      <c r="Q556" s="269"/>
      <c r="R556" s="269"/>
      <c r="S556" s="269"/>
      <c r="T556" s="89">
        <v>0</v>
      </c>
      <c r="U556" s="89">
        <v>10.176</v>
      </c>
      <c r="V556" s="89">
        <f t="shared" si="180"/>
        <v>10.176</v>
      </c>
      <c r="W556" s="89">
        <v>0</v>
      </c>
      <c r="X556" s="89">
        <f t="shared" si="181"/>
        <v>10.176</v>
      </c>
      <c r="Y556" s="34"/>
    </row>
    <row r="557" spans="1:25" ht="23.25" hidden="1" x14ac:dyDescent="0.25">
      <c r="A557" s="209" t="s">
        <v>14</v>
      </c>
      <c r="B557" s="210" t="s">
        <v>716</v>
      </c>
      <c r="C557" s="211" t="s">
        <v>15</v>
      </c>
      <c r="D557" s="211" t="s">
        <v>15</v>
      </c>
      <c r="E557" s="270" t="s">
        <v>717</v>
      </c>
      <c r="F557" s="173">
        <v>0</v>
      </c>
      <c r="G557" s="271"/>
      <c r="H557" s="271"/>
      <c r="I557" s="271"/>
      <c r="J557" s="271"/>
      <c r="K557" s="271"/>
      <c r="L557" s="271"/>
      <c r="M557" s="271"/>
      <c r="N557" s="271"/>
      <c r="O557" s="271"/>
      <c r="P557" s="271"/>
      <c r="Q557" s="271"/>
      <c r="R557" s="271"/>
      <c r="S557" s="271"/>
      <c r="T557" s="98">
        <v>0</v>
      </c>
      <c r="U557" s="98">
        <f t="shared" ref="U557:W557" si="207">+U558</f>
        <v>15.619</v>
      </c>
      <c r="V557" s="98">
        <f t="shared" si="180"/>
        <v>15.619</v>
      </c>
      <c r="W557" s="98">
        <f t="shared" si="207"/>
        <v>0</v>
      </c>
      <c r="X557" s="98">
        <f t="shared" si="181"/>
        <v>15.619</v>
      </c>
      <c r="Y557" s="34"/>
    </row>
    <row r="558" spans="1:25" ht="23.25" hidden="1" x14ac:dyDescent="0.25">
      <c r="A558" s="243"/>
      <c r="B558" s="210"/>
      <c r="C558" s="84" t="s">
        <v>373</v>
      </c>
      <c r="D558" s="84" t="s">
        <v>162</v>
      </c>
      <c r="E558" s="85" t="s">
        <v>163</v>
      </c>
      <c r="F558" s="176">
        <v>0</v>
      </c>
      <c r="G558" s="269"/>
      <c r="H558" s="269"/>
      <c r="I558" s="269"/>
      <c r="J558" s="269"/>
      <c r="K558" s="269"/>
      <c r="L558" s="269"/>
      <c r="M558" s="269"/>
      <c r="N558" s="269"/>
      <c r="O558" s="269"/>
      <c r="P558" s="269"/>
      <c r="Q558" s="269"/>
      <c r="R558" s="269"/>
      <c r="S558" s="269"/>
      <c r="T558" s="89">
        <v>0</v>
      </c>
      <c r="U558" s="89">
        <v>15.619</v>
      </c>
      <c r="V558" s="89">
        <f t="shared" si="180"/>
        <v>15.619</v>
      </c>
      <c r="W558" s="89">
        <v>0</v>
      </c>
      <c r="X558" s="89">
        <f t="shared" si="181"/>
        <v>15.619</v>
      </c>
      <c r="Y558" s="34"/>
    </row>
    <row r="559" spans="1:25" ht="23.25" hidden="1" x14ac:dyDescent="0.25">
      <c r="A559" s="209" t="s">
        <v>14</v>
      </c>
      <c r="B559" s="210" t="s">
        <v>718</v>
      </c>
      <c r="C559" s="211" t="s">
        <v>15</v>
      </c>
      <c r="D559" s="211" t="s">
        <v>15</v>
      </c>
      <c r="E559" s="270" t="s">
        <v>719</v>
      </c>
      <c r="F559" s="173">
        <v>0</v>
      </c>
      <c r="G559" s="271"/>
      <c r="H559" s="271"/>
      <c r="I559" s="271"/>
      <c r="J559" s="271"/>
      <c r="K559" s="271"/>
      <c r="L559" s="271"/>
      <c r="M559" s="271"/>
      <c r="N559" s="271"/>
      <c r="O559" s="271"/>
      <c r="P559" s="271"/>
      <c r="Q559" s="271"/>
      <c r="R559" s="271"/>
      <c r="S559" s="271"/>
      <c r="T559" s="98">
        <v>0</v>
      </c>
      <c r="U559" s="98">
        <f t="shared" ref="U559:W559" si="208">+U560</f>
        <v>11.36</v>
      </c>
      <c r="V559" s="98">
        <f t="shared" si="180"/>
        <v>11.36</v>
      </c>
      <c r="W559" s="98">
        <f t="shared" si="208"/>
        <v>0</v>
      </c>
      <c r="X559" s="98">
        <f t="shared" si="181"/>
        <v>11.36</v>
      </c>
      <c r="Y559" s="34"/>
    </row>
    <row r="560" spans="1:25" ht="23.25" hidden="1" x14ac:dyDescent="0.25">
      <c r="A560" s="243"/>
      <c r="B560" s="210"/>
      <c r="C560" s="84" t="s">
        <v>373</v>
      </c>
      <c r="D560" s="84" t="s">
        <v>162</v>
      </c>
      <c r="E560" s="85" t="s">
        <v>163</v>
      </c>
      <c r="F560" s="176">
        <v>0</v>
      </c>
      <c r="G560" s="269"/>
      <c r="H560" s="269"/>
      <c r="I560" s="269"/>
      <c r="J560" s="269"/>
      <c r="K560" s="269"/>
      <c r="L560" s="269"/>
      <c r="M560" s="269"/>
      <c r="N560" s="269"/>
      <c r="O560" s="269"/>
      <c r="P560" s="269"/>
      <c r="Q560" s="269"/>
      <c r="R560" s="269"/>
      <c r="S560" s="269"/>
      <c r="T560" s="89">
        <v>0</v>
      </c>
      <c r="U560" s="89">
        <v>11.36</v>
      </c>
      <c r="V560" s="89">
        <f t="shared" si="180"/>
        <v>11.36</v>
      </c>
      <c r="W560" s="89">
        <v>0</v>
      </c>
      <c r="X560" s="89">
        <f t="shared" si="181"/>
        <v>11.36</v>
      </c>
      <c r="Y560" s="34"/>
    </row>
    <row r="561" spans="1:25" ht="23.25" hidden="1" x14ac:dyDescent="0.25">
      <c r="A561" s="209" t="s">
        <v>14</v>
      </c>
      <c r="B561" s="210" t="s">
        <v>720</v>
      </c>
      <c r="C561" s="211" t="s">
        <v>15</v>
      </c>
      <c r="D561" s="211" t="s">
        <v>15</v>
      </c>
      <c r="E561" s="270" t="s">
        <v>721</v>
      </c>
      <c r="F561" s="173">
        <v>0</v>
      </c>
      <c r="G561" s="271"/>
      <c r="H561" s="271"/>
      <c r="I561" s="271"/>
      <c r="J561" s="271"/>
      <c r="K561" s="271"/>
      <c r="L561" s="271"/>
      <c r="M561" s="271"/>
      <c r="N561" s="271"/>
      <c r="O561" s="271"/>
      <c r="P561" s="271"/>
      <c r="Q561" s="271"/>
      <c r="R561" s="271"/>
      <c r="S561" s="271"/>
      <c r="T561" s="98">
        <v>0</v>
      </c>
      <c r="U561" s="98">
        <f t="shared" ref="U561:W561" si="209">+U562</f>
        <v>30.765000000000001</v>
      </c>
      <c r="V561" s="98">
        <f t="shared" si="180"/>
        <v>30.765000000000001</v>
      </c>
      <c r="W561" s="98">
        <f t="shared" si="209"/>
        <v>0</v>
      </c>
      <c r="X561" s="98">
        <f t="shared" si="181"/>
        <v>30.765000000000001</v>
      </c>
      <c r="Y561" s="34"/>
    </row>
    <row r="562" spans="1:25" ht="23.25" hidden="1" x14ac:dyDescent="0.25">
      <c r="A562" s="243"/>
      <c r="B562" s="210"/>
      <c r="C562" s="84" t="s">
        <v>373</v>
      </c>
      <c r="D562" s="84" t="s">
        <v>162</v>
      </c>
      <c r="E562" s="85" t="s">
        <v>163</v>
      </c>
      <c r="F562" s="176">
        <v>0</v>
      </c>
      <c r="G562" s="269"/>
      <c r="H562" s="269"/>
      <c r="I562" s="269"/>
      <c r="J562" s="269"/>
      <c r="K562" s="269"/>
      <c r="L562" s="269"/>
      <c r="M562" s="269"/>
      <c r="N562" s="269"/>
      <c r="O562" s="269"/>
      <c r="P562" s="269"/>
      <c r="Q562" s="269"/>
      <c r="R562" s="269"/>
      <c r="S562" s="269"/>
      <c r="T562" s="89">
        <v>0</v>
      </c>
      <c r="U562" s="89">
        <v>30.765000000000001</v>
      </c>
      <c r="V562" s="89">
        <f t="shared" si="180"/>
        <v>30.765000000000001</v>
      </c>
      <c r="W562" s="89">
        <v>0</v>
      </c>
      <c r="X562" s="89">
        <f t="shared" si="181"/>
        <v>30.765000000000001</v>
      </c>
      <c r="Y562" s="34"/>
    </row>
    <row r="563" spans="1:25" ht="23.25" hidden="1" x14ac:dyDescent="0.25">
      <c r="A563" s="209" t="s">
        <v>14</v>
      </c>
      <c r="B563" s="210" t="s">
        <v>722</v>
      </c>
      <c r="C563" s="211" t="s">
        <v>15</v>
      </c>
      <c r="D563" s="211" t="s">
        <v>15</v>
      </c>
      <c r="E563" s="270" t="s">
        <v>723</v>
      </c>
      <c r="F563" s="173">
        <v>0</v>
      </c>
      <c r="G563" s="271"/>
      <c r="H563" s="271"/>
      <c r="I563" s="271"/>
      <c r="J563" s="271"/>
      <c r="K563" s="271"/>
      <c r="L563" s="271"/>
      <c r="M563" s="271"/>
      <c r="N563" s="271"/>
      <c r="O563" s="271"/>
      <c r="P563" s="271"/>
      <c r="Q563" s="271"/>
      <c r="R563" s="271"/>
      <c r="S563" s="271"/>
      <c r="T563" s="98">
        <v>0</v>
      </c>
      <c r="U563" s="98">
        <f t="shared" ref="U563:W563" si="210">+U564</f>
        <v>23.666</v>
      </c>
      <c r="V563" s="98">
        <f t="shared" si="180"/>
        <v>23.666</v>
      </c>
      <c r="W563" s="98">
        <f t="shared" si="210"/>
        <v>0</v>
      </c>
      <c r="X563" s="98">
        <f t="shared" si="181"/>
        <v>23.666</v>
      </c>
      <c r="Y563" s="34"/>
    </row>
    <row r="564" spans="1:25" ht="23.25" hidden="1" x14ac:dyDescent="0.25">
      <c r="A564" s="243"/>
      <c r="B564" s="210"/>
      <c r="C564" s="84" t="s">
        <v>373</v>
      </c>
      <c r="D564" s="84" t="s">
        <v>162</v>
      </c>
      <c r="E564" s="85" t="s">
        <v>163</v>
      </c>
      <c r="F564" s="176">
        <v>0</v>
      </c>
      <c r="G564" s="269"/>
      <c r="H564" s="269"/>
      <c r="I564" s="269"/>
      <c r="J564" s="269"/>
      <c r="K564" s="269"/>
      <c r="L564" s="269"/>
      <c r="M564" s="269"/>
      <c r="N564" s="269"/>
      <c r="O564" s="269"/>
      <c r="P564" s="269"/>
      <c r="Q564" s="269"/>
      <c r="R564" s="269"/>
      <c r="S564" s="269"/>
      <c r="T564" s="89">
        <v>0</v>
      </c>
      <c r="U564" s="89">
        <v>23.666</v>
      </c>
      <c r="V564" s="89">
        <f t="shared" si="180"/>
        <v>23.666</v>
      </c>
      <c r="W564" s="89">
        <v>0</v>
      </c>
      <c r="X564" s="89">
        <f t="shared" si="181"/>
        <v>23.666</v>
      </c>
      <c r="Y564" s="34"/>
    </row>
    <row r="565" spans="1:25" ht="23.25" hidden="1" x14ac:dyDescent="0.25">
      <c r="A565" s="209" t="s">
        <v>14</v>
      </c>
      <c r="B565" s="210" t="s">
        <v>724</v>
      </c>
      <c r="C565" s="211" t="s">
        <v>15</v>
      </c>
      <c r="D565" s="211" t="s">
        <v>15</v>
      </c>
      <c r="E565" s="270" t="s">
        <v>725</v>
      </c>
      <c r="F565" s="173">
        <v>0</v>
      </c>
      <c r="G565" s="271"/>
      <c r="H565" s="271"/>
      <c r="I565" s="271"/>
      <c r="J565" s="271"/>
      <c r="K565" s="271"/>
      <c r="L565" s="271"/>
      <c r="M565" s="271"/>
      <c r="N565" s="271"/>
      <c r="O565" s="271"/>
      <c r="P565" s="271"/>
      <c r="Q565" s="271"/>
      <c r="R565" s="271"/>
      <c r="S565" s="271"/>
      <c r="T565" s="98">
        <v>0</v>
      </c>
      <c r="U565" s="98">
        <f t="shared" ref="U565:W565" si="211">+U566</f>
        <v>74.546999999999997</v>
      </c>
      <c r="V565" s="98">
        <f t="shared" si="180"/>
        <v>74.546999999999997</v>
      </c>
      <c r="W565" s="98">
        <f t="shared" si="211"/>
        <v>0</v>
      </c>
      <c r="X565" s="98">
        <f t="shared" si="181"/>
        <v>74.546999999999997</v>
      </c>
      <c r="Y565" s="34"/>
    </row>
    <row r="566" spans="1:25" ht="23.25" hidden="1" x14ac:dyDescent="0.25">
      <c r="A566" s="243"/>
      <c r="B566" s="210"/>
      <c r="C566" s="84" t="s">
        <v>373</v>
      </c>
      <c r="D566" s="84" t="s">
        <v>162</v>
      </c>
      <c r="E566" s="85" t="s">
        <v>163</v>
      </c>
      <c r="F566" s="176">
        <v>0</v>
      </c>
      <c r="G566" s="269"/>
      <c r="H566" s="269"/>
      <c r="I566" s="269"/>
      <c r="J566" s="269"/>
      <c r="K566" s="269"/>
      <c r="L566" s="269"/>
      <c r="M566" s="269"/>
      <c r="N566" s="269"/>
      <c r="O566" s="269"/>
      <c r="P566" s="269"/>
      <c r="Q566" s="269"/>
      <c r="R566" s="269"/>
      <c r="S566" s="269"/>
      <c r="T566" s="89">
        <v>0</v>
      </c>
      <c r="U566" s="89">
        <v>74.546999999999997</v>
      </c>
      <c r="V566" s="89">
        <f t="shared" si="180"/>
        <v>74.546999999999997</v>
      </c>
      <c r="W566" s="89">
        <v>0</v>
      </c>
      <c r="X566" s="89">
        <f t="shared" si="181"/>
        <v>74.546999999999997</v>
      </c>
      <c r="Y566" s="34"/>
    </row>
    <row r="567" spans="1:25" ht="23.25" hidden="1" x14ac:dyDescent="0.25">
      <c r="A567" s="209" t="s">
        <v>14</v>
      </c>
      <c r="B567" s="210" t="s">
        <v>726</v>
      </c>
      <c r="C567" s="211" t="s">
        <v>15</v>
      </c>
      <c r="D567" s="211" t="s">
        <v>15</v>
      </c>
      <c r="E567" s="270" t="s">
        <v>727</v>
      </c>
      <c r="F567" s="173">
        <v>0</v>
      </c>
      <c r="G567" s="271"/>
      <c r="H567" s="271"/>
      <c r="I567" s="271"/>
      <c r="J567" s="271"/>
      <c r="K567" s="271"/>
      <c r="L567" s="271"/>
      <c r="M567" s="271"/>
      <c r="N567" s="271"/>
      <c r="O567" s="271"/>
      <c r="P567" s="271"/>
      <c r="Q567" s="271"/>
      <c r="R567" s="271"/>
      <c r="S567" s="271"/>
      <c r="T567" s="98">
        <v>0</v>
      </c>
      <c r="U567" s="98">
        <f t="shared" ref="U567:W567" si="212">+U568</f>
        <v>20</v>
      </c>
      <c r="V567" s="98">
        <f t="shared" si="180"/>
        <v>20</v>
      </c>
      <c r="W567" s="98">
        <f t="shared" si="212"/>
        <v>0</v>
      </c>
      <c r="X567" s="98">
        <f t="shared" si="181"/>
        <v>20</v>
      </c>
      <c r="Y567" s="34"/>
    </row>
    <row r="568" spans="1:25" ht="24" hidden="1" thickBot="1" x14ac:dyDescent="0.3">
      <c r="A568" s="263"/>
      <c r="B568" s="264"/>
      <c r="C568" s="228" t="s">
        <v>373</v>
      </c>
      <c r="D568" s="228" t="s">
        <v>162</v>
      </c>
      <c r="E568" s="229" t="s">
        <v>163</v>
      </c>
      <c r="F568" s="272">
        <v>0</v>
      </c>
      <c r="G568" s="273"/>
      <c r="H568" s="273"/>
      <c r="I568" s="273"/>
      <c r="J568" s="273"/>
      <c r="K568" s="273"/>
      <c r="L568" s="273"/>
      <c r="M568" s="273"/>
      <c r="N568" s="273"/>
      <c r="O568" s="273"/>
      <c r="P568" s="273"/>
      <c r="Q568" s="273"/>
      <c r="R568" s="273"/>
      <c r="S568" s="273"/>
      <c r="T568" s="268">
        <v>0</v>
      </c>
      <c r="U568" s="268">
        <v>20</v>
      </c>
      <c r="V568" s="268">
        <f t="shared" si="180"/>
        <v>20</v>
      </c>
      <c r="W568" s="268">
        <v>0</v>
      </c>
      <c r="X568" s="268">
        <f t="shared" si="181"/>
        <v>20</v>
      </c>
      <c r="Y568" s="34"/>
    </row>
    <row r="569" spans="1:25" x14ac:dyDescent="0.25">
      <c r="A569" s="1"/>
      <c r="B569" s="1"/>
      <c r="C569" s="1"/>
      <c r="D569" s="1"/>
      <c r="E569" s="283"/>
      <c r="F569" s="2"/>
      <c r="G569" s="1"/>
      <c r="H569" s="1"/>
      <c r="I569" s="1"/>
      <c r="J569" s="1"/>
      <c r="K569" s="3"/>
      <c r="L569" s="1"/>
      <c r="M569" s="3"/>
      <c r="N569" s="1"/>
      <c r="O569" s="1"/>
      <c r="P569" s="1"/>
      <c r="Q569" s="1"/>
      <c r="R569" s="1"/>
      <c r="S569" s="3"/>
      <c r="T569" s="1"/>
      <c r="U569" s="1"/>
      <c r="V569" s="1"/>
      <c r="W569" s="1"/>
      <c r="X569" s="1"/>
      <c r="Y569" s="34"/>
    </row>
    <row r="570" spans="1:25" x14ac:dyDescent="0.25">
      <c r="E570" s="401">
        <v>42341</v>
      </c>
    </row>
  </sheetData>
  <mergeCells count="10">
    <mergeCell ref="G1:H1"/>
    <mergeCell ref="A2:H2"/>
    <mergeCell ref="A4:H4"/>
    <mergeCell ref="A6:H6"/>
    <mergeCell ref="M6:M9"/>
    <mergeCell ref="U7:U9"/>
    <mergeCell ref="G8:G9"/>
    <mergeCell ref="I8:I9"/>
    <mergeCell ref="K8:K9"/>
    <mergeCell ref="O8:O9"/>
  </mergeCells>
  <pageMargins left="0.70866141732283472" right="0.70866141732283472" top="0.78740157480314965" bottom="0.78740157480314965" header="0.31496062992125984" footer="0.31496062992125984"/>
  <pageSetup paperSize="9" scale="67" fitToHeight="4" orientation="portrait" r:id="rId1"/>
  <rowBreaks count="1" manualBreakCount="1">
    <brk id="1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2"/>
  <sheetViews>
    <sheetView topLeftCell="A19" zoomScaleNormal="100" workbookViewId="0">
      <selection activeCell="J32" sqref="J32"/>
    </sheetView>
  </sheetViews>
  <sheetFormatPr defaultRowHeight="15" x14ac:dyDescent="0.25"/>
  <cols>
    <col min="1" max="1" width="32.5703125" bestFit="1" customWidth="1"/>
    <col min="2" max="2" width="7.42578125" customWidth="1"/>
    <col min="3" max="5" width="13" customWidth="1"/>
    <col min="7" max="7" width="9.85546875" bestFit="1" customWidth="1"/>
  </cols>
  <sheetData>
    <row r="1" spans="1:5" ht="15.75" thickBot="1" x14ac:dyDescent="0.3">
      <c r="A1" s="442" t="s">
        <v>732</v>
      </c>
      <c r="B1" s="442"/>
      <c r="C1" s="32" t="s">
        <v>733</v>
      </c>
      <c r="D1" s="285"/>
      <c r="E1" s="286" t="s">
        <v>152</v>
      </c>
    </row>
    <row r="2" spans="1:5" ht="24.75" thickBot="1" x14ac:dyDescent="0.3">
      <c r="A2" s="287" t="s">
        <v>734</v>
      </c>
      <c r="B2" s="288" t="s">
        <v>735</v>
      </c>
      <c r="C2" s="289" t="s">
        <v>736</v>
      </c>
      <c r="D2" s="289" t="s">
        <v>13</v>
      </c>
      <c r="E2" s="289" t="s">
        <v>736</v>
      </c>
    </row>
    <row r="3" spans="1:5" x14ac:dyDescent="0.25">
      <c r="A3" s="290" t="s">
        <v>737</v>
      </c>
      <c r="B3" s="291" t="s">
        <v>738</v>
      </c>
      <c r="C3" s="292">
        <f>C4+C5+C6</f>
        <v>2397051.4699999997</v>
      </c>
      <c r="D3" s="292">
        <f>D4+D5+D6</f>
        <v>0</v>
      </c>
      <c r="E3" s="293">
        <f t="shared" ref="E3:E23" si="0">C3+D3</f>
        <v>2397051.4699999997</v>
      </c>
    </row>
    <row r="4" spans="1:5" x14ac:dyDescent="0.25">
      <c r="A4" s="294" t="s">
        <v>739</v>
      </c>
      <c r="B4" s="295" t="s">
        <v>740</v>
      </c>
      <c r="C4" s="296">
        <v>2220280.09</v>
      </c>
      <c r="D4" s="297">
        <v>0</v>
      </c>
      <c r="E4" s="298">
        <f t="shared" si="0"/>
        <v>2220280.09</v>
      </c>
    </row>
    <row r="5" spans="1:5" x14ac:dyDescent="0.25">
      <c r="A5" s="294" t="s">
        <v>741</v>
      </c>
      <c r="B5" s="295" t="s">
        <v>742</v>
      </c>
      <c r="C5" s="296">
        <v>175245.82000000004</v>
      </c>
      <c r="D5" s="299">
        <v>0</v>
      </c>
      <c r="E5" s="298">
        <f t="shared" si="0"/>
        <v>175245.82000000004</v>
      </c>
    </row>
    <row r="6" spans="1:5" x14ac:dyDescent="0.25">
      <c r="A6" s="294" t="s">
        <v>743</v>
      </c>
      <c r="B6" s="295" t="s">
        <v>744</v>
      </c>
      <c r="C6" s="296">
        <v>1525.56</v>
      </c>
      <c r="D6" s="296">
        <v>0</v>
      </c>
      <c r="E6" s="298">
        <f t="shared" si="0"/>
        <v>1525.56</v>
      </c>
    </row>
    <row r="7" spans="1:5" x14ac:dyDescent="0.25">
      <c r="A7" s="300" t="s">
        <v>745</v>
      </c>
      <c r="B7" s="295" t="s">
        <v>746</v>
      </c>
      <c r="C7" s="301">
        <f>C8+C13</f>
        <v>5057617.9358100016</v>
      </c>
      <c r="D7" s="301">
        <f>D8+D13</f>
        <v>0</v>
      </c>
      <c r="E7" s="302">
        <f t="shared" si="0"/>
        <v>5057617.9358100016</v>
      </c>
    </row>
    <row r="8" spans="1:5" x14ac:dyDescent="0.25">
      <c r="A8" s="294" t="s">
        <v>747</v>
      </c>
      <c r="B8" s="295" t="s">
        <v>748</v>
      </c>
      <c r="C8" s="296">
        <f>C9+C10+C11+C12</f>
        <v>4269185.290260002</v>
      </c>
      <c r="D8" s="296">
        <f>D9+D10+D11+D12</f>
        <v>0</v>
      </c>
      <c r="E8" s="303">
        <f t="shared" si="0"/>
        <v>4269185.290260002</v>
      </c>
    </row>
    <row r="9" spans="1:5" x14ac:dyDescent="0.25">
      <c r="A9" s="294" t="s">
        <v>749</v>
      </c>
      <c r="B9" s="295" t="s">
        <v>750</v>
      </c>
      <c r="C9" s="296">
        <v>61072</v>
      </c>
      <c r="D9" s="296">
        <v>0</v>
      </c>
      <c r="E9" s="303">
        <f t="shared" si="0"/>
        <v>61072</v>
      </c>
    </row>
    <row r="10" spans="1:5" x14ac:dyDescent="0.25">
      <c r="A10" s="294" t="s">
        <v>751</v>
      </c>
      <c r="B10" s="295" t="s">
        <v>748</v>
      </c>
      <c r="C10" s="296">
        <v>4171312.2202600013</v>
      </c>
      <c r="D10" s="296">
        <v>0</v>
      </c>
      <c r="E10" s="303">
        <f t="shared" si="0"/>
        <v>4171312.2202600013</v>
      </c>
    </row>
    <row r="11" spans="1:5" x14ac:dyDescent="0.25">
      <c r="A11" s="294" t="s">
        <v>752</v>
      </c>
      <c r="B11" s="295" t="s">
        <v>753</v>
      </c>
      <c r="C11" s="296">
        <v>11228.86</v>
      </c>
      <c r="D11" s="296">
        <v>0</v>
      </c>
      <c r="E11" s="303">
        <f>SUM(C11:D11)</f>
        <v>11228.86</v>
      </c>
    </row>
    <row r="12" spans="1:5" x14ac:dyDescent="0.25">
      <c r="A12" s="294" t="s">
        <v>754</v>
      </c>
      <c r="B12" s="295">
        <v>4121</v>
      </c>
      <c r="C12" s="296">
        <v>25572.21</v>
      </c>
      <c r="D12" s="296">
        <v>0</v>
      </c>
      <c r="E12" s="303">
        <f>SUM(C12:D12)</f>
        <v>25572.21</v>
      </c>
    </row>
    <row r="13" spans="1:5" x14ac:dyDescent="0.25">
      <c r="A13" s="294" t="s">
        <v>755</v>
      </c>
      <c r="B13" s="295" t="s">
        <v>756</v>
      </c>
      <c r="C13" s="296">
        <f>C14+C15+C16</f>
        <v>788432.64555000002</v>
      </c>
      <c r="D13" s="296">
        <f>D14+D15+D16</f>
        <v>0</v>
      </c>
      <c r="E13" s="303">
        <f t="shared" si="0"/>
        <v>788432.64555000002</v>
      </c>
    </row>
    <row r="14" spans="1:5" x14ac:dyDescent="0.25">
      <c r="A14" s="294" t="s">
        <v>757</v>
      </c>
      <c r="B14" s="295" t="s">
        <v>756</v>
      </c>
      <c r="C14" s="296">
        <v>780525.10554999998</v>
      </c>
      <c r="D14" s="296">
        <v>0</v>
      </c>
      <c r="E14" s="303">
        <f t="shared" si="0"/>
        <v>780525.10554999998</v>
      </c>
    </row>
    <row r="15" spans="1:5" x14ac:dyDescent="0.25">
      <c r="A15" s="294" t="s">
        <v>758</v>
      </c>
      <c r="B15" s="295">
        <v>4221</v>
      </c>
      <c r="C15" s="296">
        <v>6412.8700000000008</v>
      </c>
      <c r="D15" s="296">
        <v>0</v>
      </c>
      <c r="E15" s="303">
        <f>SUM(C15:D15)</f>
        <v>6412.8700000000008</v>
      </c>
    </row>
    <row r="16" spans="1:5" x14ac:dyDescent="0.25">
      <c r="A16" s="294" t="s">
        <v>759</v>
      </c>
      <c r="B16" s="295">
        <v>4232</v>
      </c>
      <c r="C16" s="296">
        <v>1494.67</v>
      </c>
      <c r="D16" s="296">
        <v>0</v>
      </c>
      <c r="E16" s="303">
        <f>SUM(C16:D16)</f>
        <v>1494.67</v>
      </c>
    </row>
    <row r="17" spans="1:7" x14ac:dyDescent="0.25">
      <c r="A17" s="300" t="s">
        <v>760</v>
      </c>
      <c r="B17" s="304" t="s">
        <v>761</v>
      </c>
      <c r="C17" s="301">
        <f>C3+C7</f>
        <v>7454669.4058100013</v>
      </c>
      <c r="D17" s="301">
        <f>D3+D7</f>
        <v>0</v>
      </c>
      <c r="E17" s="302">
        <f t="shared" si="0"/>
        <v>7454669.4058100013</v>
      </c>
    </row>
    <row r="18" spans="1:7" x14ac:dyDescent="0.25">
      <c r="A18" s="300" t="s">
        <v>762</v>
      </c>
      <c r="B18" s="304" t="s">
        <v>763</v>
      </c>
      <c r="C18" s="301">
        <f>SUM(C19:C22)</f>
        <v>999724.52</v>
      </c>
      <c r="D18" s="301">
        <f>SUM(D19:D22)</f>
        <v>0</v>
      </c>
      <c r="E18" s="302">
        <f t="shared" si="0"/>
        <v>999724.52</v>
      </c>
    </row>
    <row r="19" spans="1:7" x14ac:dyDescent="0.25">
      <c r="A19" s="294" t="s">
        <v>764</v>
      </c>
      <c r="B19" s="295" t="s">
        <v>765</v>
      </c>
      <c r="C19" s="296">
        <v>84875.51</v>
      </c>
      <c r="D19" s="296">
        <v>0</v>
      </c>
      <c r="E19" s="303">
        <f t="shared" si="0"/>
        <v>84875.51</v>
      </c>
    </row>
    <row r="20" spans="1:7" ht="30" x14ac:dyDescent="0.25">
      <c r="A20" s="294" t="s">
        <v>766</v>
      </c>
      <c r="B20" s="295">
        <v>8115</v>
      </c>
      <c r="C20" s="296">
        <v>1011724.01</v>
      </c>
      <c r="D20" s="296">
        <v>0</v>
      </c>
      <c r="E20" s="303">
        <f>SUM(C20:D20)</f>
        <v>1011724.01</v>
      </c>
    </row>
    <row r="21" spans="1:7" x14ac:dyDescent="0.25">
      <c r="A21" s="294" t="s">
        <v>767</v>
      </c>
      <c r="B21" s="295">
        <v>8123</v>
      </c>
      <c r="C21" s="296">
        <v>0</v>
      </c>
      <c r="D21" s="296">
        <v>0</v>
      </c>
      <c r="E21" s="303">
        <f>C21+D21</f>
        <v>0</v>
      </c>
    </row>
    <row r="22" spans="1:7" ht="15.75" thickBot="1" x14ac:dyDescent="0.3">
      <c r="A22" s="305" t="s">
        <v>768</v>
      </c>
      <c r="B22" s="306">
        <v>-8124</v>
      </c>
      <c r="C22" s="307">
        <v>-96875</v>
      </c>
      <c r="D22" s="307">
        <v>0</v>
      </c>
      <c r="E22" s="308">
        <f>C22+D22</f>
        <v>-96875</v>
      </c>
    </row>
    <row r="23" spans="1:7" ht="15.75" thickBot="1" x14ac:dyDescent="0.3">
      <c r="A23" s="309" t="s">
        <v>769</v>
      </c>
      <c r="B23" s="310"/>
      <c r="C23" s="311">
        <f>C3+C7+C18</f>
        <v>8454393.9258100018</v>
      </c>
      <c r="D23" s="311">
        <f>D17+D18</f>
        <v>0</v>
      </c>
      <c r="E23" s="312">
        <f t="shared" si="0"/>
        <v>8454393.9258100018</v>
      </c>
    </row>
    <row r="24" spans="1:7" ht="15.75" thickBot="1" x14ac:dyDescent="0.3">
      <c r="A24" s="442" t="s">
        <v>770</v>
      </c>
      <c r="B24" s="442"/>
      <c r="C24" s="313"/>
      <c r="D24" s="313"/>
      <c r="E24" s="314" t="s">
        <v>152</v>
      </c>
    </row>
    <row r="25" spans="1:7" ht="24.75" thickBot="1" x14ac:dyDescent="0.3">
      <c r="A25" s="287" t="s">
        <v>771</v>
      </c>
      <c r="B25" s="288" t="s">
        <v>7</v>
      </c>
      <c r="C25" s="289" t="s">
        <v>736</v>
      </c>
      <c r="D25" s="289" t="s">
        <v>13</v>
      </c>
      <c r="E25" s="289" t="s">
        <v>736</v>
      </c>
    </row>
    <row r="26" spans="1:7" x14ac:dyDescent="0.25">
      <c r="A26" s="315" t="s">
        <v>772</v>
      </c>
      <c r="B26" s="316" t="s">
        <v>773</v>
      </c>
      <c r="C26" s="299">
        <v>26192.5</v>
      </c>
      <c r="D26" s="299">
        <v>0</v>
      </c>
      <c r="E26" s="317">
        <f>C26+D26</f>
        <v>26192.5</v>
      </c>
    </row>
    <row r="27" spans="1:7" x14ac:dyDescent="0.25">
      <c r="A27" s="318" t="s">
        <v>774</v>
      </c>
      <c r="B27" s="295" t="s">
        <v>773</v>
      </c>
      <c r="C27" s="296">
        <v>242789.92</v>
      </c>
      <c r="D27" s="299">
        <v>0</v>
      </c>
      <c r="E27" s="317">
        <f t="shared" ref="E27:E41" si="1">C27+D27</f>
        <v>242789.92</v>
      </c>
    </row>
    <row r="28" spans="1:7" x14ac:dyDescent="0.25">
      <c r="A28" s="318" t="s">
        <v>775</v>
      </c>
      <c r="B28" s="295" t="s">
        <v>773</v>
      </c>
      <c r="C28" s="296">
        <v>890235.68</v>
      </c>
      <c r="D28" s="299">
        <v>-2210</v>
      </c>
      <c r="E28" s="317">
        <f t="shared" si="1"/>
        <v>888025.68</v>
      </c>
      <c r="G28" s="319"/>
    </row>
    <row r="29" spans="1:7" x14ac:dyDescent="0.25">
      <c r="A29" s="318" t="s">
        <v>776</v>
      </c>
      <c r="B29" s="295" t="s">
        <v>773</v>
      </c>
      <c r="C29" s="296">
        <v>696154.43</v>
      </c>
      <c r="D29" s="299">
        <v>0</v>
      </c>
      <c r="E29" s="317">
        <f t="shared" si="1"/>
        <v>696154.43</v>
      </c>
    </row>
    <row r="30" spans="1:7" x14ac:dyDescent="0.25">
      <c r="A30" s="318" t="s">
        <v>777</v>
      </c>
      <c r="B30" s="295" t="s">
        <v>773</v>
      </c>
      <c r="C30" s="296">
        <v>3709243.9900000007</v>
      </c>
      <c r="D30" s="299">
        <v>0</v>
      </c>
      <c r="E30" s="317">
        <f>C30+D30</f>
        <v>3709243.9900000007</v>
      </c>
    </row>
    <row r="31" spans="1:7" ht="15" customHeight="1" x14ac:dyDescent="0.25">
      <c r="A31" s="318" t="s">
        <v>778</v>
      </c>
      <c r="B31" s="295" t="s">
        <v>779</v>
      </c>
      <c r="C31" s="296">
        <v>493259.41999999993</v>
      </c>
      <c r="D31" s="299">
        <v>2210</v>
      </c>
      <c r="E31" s="317">
        <f t="shared" si="1"/>
        <v>495469.41999999993</v>
      </c>
      <c r="G31" s="319"/>
    </row>
    <row r="32" spans="1:7" ht="15" customHeight="1" x14ac:dyDescent="0.25">
      <c r="A32" s="318" t="s">
        <v>780</v>
      </c>
      <c r="B32" s="295" t="s">
        <v>773</v>
      </c>
      <c r="C32" s="296">
        <v>43634.82</v>
      </c>
      <c r="D32" s="299">
        <v>0</v>
      </c>
      <c r="E32" s="317">
        <f t="shared" si="1"/>
        <v>43634.82</v>
      </c>
    </row>
    <row r="33" spans="1:5" ht="15" customHeight="1" x14ac:dyDescent="0.25">
      <c r="A33" s="318" t="s">
        <v>781</v>
      </c>
      <c r="B33" s="295" t="s">
        <v>782</v>
      </c>
      <c r="C33" s="296">
        <v>961135.55</v>
      </c>
      <c r="D33" s="299">
        <v>0</v>
      </c>
      <c r="E33" s="317">
        <f t="shared" si="1"/>
        <v>961135.55</v>
      </c>
    </row>
    <row r="34" spans="1:5" ht="15" customHeight="1" x14ac:dyDescent="0.25">
      <c r="A34" s="318" t="s">
        <v>783</v>
      </c>
      <c r="B34" s="295" t="s">
        <v>782</v>
      </c>
      <c r="C34" s="296">
        <v>0</v>
      </c>
      <c r="D34" s="299">
        <v>0</v>
      </c>
      <c r="E34" s="317">
        <f t="shared" si="1"/>
        <v>0</v>
      </c>
    </row>
    <row r="35" spans="1:5" ht="15" customHeight="1" x14ac:dyDescent="0.25">
      <c r="A35" s="318" t="s">
        <v>784</v>
      </c>
      <c r="B35" s="295" t="s">
        <v>779</v>
      </c>
      <c r="C35" s="296">
        <v>1172430.9799999995</v>
      </c>
      <c r="D35" s="299">
        <v>0</v>
      </c>
      <c r="E35" s="317">
        <f t="shared" si="1"/>
        <v>1172430.9799999995</v>
      </c>
    </row>
    <row r="36" spans="1:5" ht="15" customHeight="1" x14ac:dyDescent="0.25">
      <c r="A36" s="318" t="s">
        <v>785</v>
      </c>
      <c r="B36" s="295" t="s">
        <v>779</v>
      </c>
      <c r="C36" s="296">
        <v>22000</v>
      </c>
      <c r="D36" s="299">
        <v>0</v>
      </c>
      <c r="E36" s="317">
        <f t="shared" si="1"/>
        <v>22000</v>
      </c>
    </row>
    <row r="37" spans="1:5" ht="15" customHeight="1" x14ac:dyDescent="0.25">
      <c r="A37" s="318" t="s">
        <v>786</v>
      </c>
      <c r="B37" s="295" t="s">
        <v>773</v>
      </c>
      <c r="C37" s="296">
        <v>5434.02</v>
      </c>
      <c r="D37" s="299">
        <v>0</v>
      </c>
      <c r="E37" s="317">
        <f t="shared" si="1"/>
        <v>5434.02</v>
      </c>
    </row>
    <row r="38" spans="1:5" ht="15" customHeight="1" x14ac:dyDescent="0.25">
      <c r="A38" s="318" t="s">
        <v>787</v>
      </c>
      <c r="B38" s="295" t="s">
        <v>779</v>
      </c>
      <c r="C38" s="296">
        <v>108923.1</v>
      </c>
      <c r="D38" s="299">
        <v>0</v>
      </c>
      <c r="E38" s="317">
        <f>C38+D38</f>
        <v>108923.1</v>
      </c>
    </row>
    <row r="39" spans="1:5" ht="15" customHeight="1" x14ac:dyDescent="0.25">
      <c r="A39" s="318" t="s">
        <v>788</v>
      </c>
      <c r="B39" s="295" t="s">
        <v>779</v>
      </c>
      <c r="C39" s="296">
        <v>5317.28</v>
      </c>
      <c r="D39" s="299">
        <v>0</v>
      </c>
      <c r="E39" s="317">
        <f t="shared" si="1"/>
        <v>5317.28</v>
      </c>
    </row>
    <row r="40" spans="1:5" ht="15" customHeight="1" x14ac:dyDescent="0.25">
      <c r="A40" s="318" t="s">
        <v>789</v>
      </c>
      <c r="B40" s="295" t="s">
        <v>779</v>
      </c>
      <c r="C40" s="296">
        <v>73602.25</v>
      </c>
      <c r="D40" s="299">
        <v>0</v>
      </c>
      <c r="E40" s="317">
        <f t="shared" si="1"/>
        <v>73602.25</v>
      </c>
    </row>
    <row r="41" spans="1:5" ht="15" customHeight="1" thickBot="1" x14ac:dyDescent="0.3">
      <c r="A41" s="318" t="s">
        <v>790</v>
      </c>
      <c r="B41" s="295" t="s">
        <v>779</v>
      </c>
      <c r="C41" s="296">
        <v>4039.9870000000001</v>
      </c>
      <c r="D41" s="299">
        <v>0</v>
      </c>
      <c r="E41" s="317">
        <f t="shared" si="1"/>
        <v>4039.9870000000001</v>
      </c>
    </row>
    <row r="42" spans="1:5" ht="15.75" thickBot="1" x14ac:dyDescent="0.3">
      <c r="A42" s="320" t="s">
        <v>791</v>
      </c>
      <c r="B42" s="310"/>
      <c r="C42" s="311">
        <f>C26+C27+C28+C29+C30+C31+C32+C33+C34+C35+C36+C37+C38+C39+C40+C41</f>
        <v>8454393.9270000011</v>
      </c>
      <c r="D42" s="311">
        <f>SUM(D26:D41)</f>
        <v>0</v>
      </c>
      <c r="E42" s="312">
        <f>SUM(E26:E41)</f>
        <v>8454393.9270000011</v>
      </c>
    </row>
  </sheetData>
  <mergeCells count="2">
    <mergeCell ref="A1:B1"/>
    <mergeCell ref="A24:B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913 04</vt:lpstr>
      <vt:lpstr>917 04</vt:lpstr>
      <vt:lpstr>bilance P V</vt:lpstr>
      <vt:lpstr>'917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Vitova Jarmila</dc:creator>
  <cp:lastModifiedBy>Trpkosova Eva</cp:lastModifiedBy>
  <cp:lastPrinted>2015-11-24T09:19:22Z</cp:lastPrinted>
  <dcterms:created xsi:type="dcterms:W3CDTF">2015-11-20T07:53:04Z</dcterms:created>
  <dcterms:modified xsi:type="dcterms:W3CDTF">2015-12-08T14:13:54Z</dcterms:modified>
</cp:coreProperties>
</file>