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105" windowWidth="17220" windowHeight="7350" activeTab="1"/>
  </bookViews>
  <sheets>
    <sheet name="926 04" sheetId="1" r:id="rId1"/>
    <sheet name="ZR 318 15 Bilance PaV" sheetId="2" r:id="rId2"/>
  </sheets>
  <definedNames>
    <definedName name="_xlnm.Print_Area" localSheetId="0">'926 04'!$A$1:$L$238</definedName>
  </definedNames>
  <calcPr calcId="145621"/>
</workbook>
</file>

<file path=xl/calcChain.xml><?xml version="1.0" encoding="utf-8"?>
<calcChain xmlns="http://schemas.openxmlformats.org/spreadsheetml/2006/main">
  <c r="J16" i="1" l="1"/>
  <c r="J14" i="1"/>
  <c r="D42" i="2"/>
  <c r="C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42" i="2"/>
  <c r="E22" i="2"/>
  <c r="E21" i="2"/>
  <c r="E20" i="2"/>
  <c r="E19" i="2"/>
  <c r="D18" i="2"/>
  <c r="C18" i="2"/>
  <c r="E18" i="2"/>
  <c r="E16" i="2"/>
  <c r="E15" i="2"/>
  <c r="E14" i="2"/>
  <c r="D13" i="2"/>
  <c r="C13" i="2"/>
  <c r="E13" i="2"/>
  <c r="E12" i="2"/>
  <c r="E11" i="2"/>
  <c r="E10" i="2"/>
  <c r="E9" i="2"/>
  <c r="D8" i="2"/>
  <c r="C8" i="2"/>
  <c r="E8" i="2"/>
  <c r="D7" i="2"/>
  <c r="E6" i="2"/>
  <c r="E5" i="2"/>
  <c r="E4" i="2"/>
  <c r="D3" i="2"/>
  <c r="D17" i="2"/>
  <c r="D23" i="2"/>
  <c r="C3" i="2"/>
  <c r="E3" i="2"/>
  <c r="C7" i="2"/>
  <c r="E7" i="2"/>
  <c r="C17" i="2"/>
  <c r="E17" i="2"/>
  <c r="J18" i="1"/>
  <c r="J20" i="1"/>
  <c r="J22" i="1"/>
  <c r="J24" i="1"/>
  <c r="J26" i="1"/>
  <c r="J28" i="1"/>
  <c r="J30" i="1"/>
  <c r="J32" i="1"/>
  <c r="J34" i="1"/>
  <c r="J36" i="1"/>
  <c r="J38" i="1"/>
  <c r="J40" i="1"/>
  <c r="J42" i="1"/>
  <c r="J44" i="1"/>
  <c r="J46" i="1"/>
  <c r="J48" i="1"/>
  <c r="J50" i="1"/>
  <c r="J52" i="1"/>
  <c r="J54" i="1"/>
  <c r="J56" i="1"/>
  <c r="J58" i="1"/>
  <c r="J60" i="1"/>
  <c r="J62" i="1"/>
  <c r="J64" i="1"/>
  <c r="J66" i="1"/>
  <c r="J68" i="1"/>
  <c r="J70" i="1"/>
  <c r="J72" i="1"/>
  <c r="J74" i="1"/>
  <c r="J76" i="1"/>
  <c r="J78" i="1"/>
  <c r="J80" i="1"/>
  <c r="J82" i="1"/>
  <c r="J84" i="1"/>
  <c r="J86" i="1"/>
  <c r="J88" i="1"/>
  <c r="J90" i="1"/>
  <c r="J92" i="1"/>
  <c r="J94" i="1"/>
  <c r="J96" i="1"/>
  <c r="J98" i="1"/>
  <c r="J100" i="1"/>
  <c r="J102" i="1"/>
  <c r="J104" i="1"/>
  <c r="J106" i="1"/>
  <c r="J108" i="1"/>
  <c r="J110" i="1"/>
  <c r="J112" i="1"/>
  <c r="J114" i="1"/>
  <c r="J116" i="1"/>
  <c r="J118" i="1"/>
  <c r="J120" i="1"/>
  <c r="J122" i="1"/>
  <c r="J124" i="1"/>
  <c r="J126" i="1"/>
  <c r="J128" i="1"/>
  <c r="J130" i="1"/>
  <c r="J132" i="1"/>
  <c r="J134" i="1"/>
  <c r="J136" i="1"/>
  <c r="J138" i="1"/>
  <c r="J140" i="1"/>
  <c r="J142" i="1"/>
  <c r="J144" i="1"/>
  <c r="J146" i="1"/>
  <c r="J148" i="1"/>
  <c r="J150" i="1"/>
  <c r="J152" i="1"/>
  <c r="J154" i="1"/>
  <c r="J156" i="1"/>
  <c r="J158" i="1"/>
  <c r="J160" i="1"/>
  <c r="J162" i="1"/>
  <c r="J164" i="1"/>
  <c r="J166" i="1"/>
  <c r="J168" i="1"/>
  <c r="J170" i="1"/>
  <c r="J172" i="1"/>
  <c r="J174" i="1"/>
  <c r="J176" i="1"/>
  <c r="J178" i="1"/>
  <c r="J180" i="1"/>
  <c r="J182" i="1"/>
  <c r="J184" i="1"/>
  <c r="J186" i="1"/>
  <c r="J188" i="1"/>
  <c r="J190" i="1"/>
  <c r="J192" i="1"/>
  <c r="J194" i="1"/>
  <c r="J196" i="1"/>
  <c r="J198" i="1"/>
  <c r="J200" i="1"/>
  <c r="J202" i="1"/>
  <c r="J204" i="1"/>
  <c r="J206" i="1"/>
  <c r="J208" i="1"/>
  <c r="J210" i="1"/>
  <c r="J212" i="1"/>
  <c r="J214" i="1"/>
  <c r="J216" i="1"/>
  <c r="J218" i="1"/>
  <c r="J220" i="1"/>
  <c r="J222" i="1"/>
  <c r="J224" i="1"/>
  <c r="J226" i="1"/>
  <c r="K226" i="1"/>
  <c r="J228" i="1"/>
  <c r="J230" i="1"/>
  <c r="I10" i="1"/>
  <c r="K10" i="1"/>
  <c r="I12" i="1"/>
  <c r="I15" i="1"/>
  <c r="I16" i="1"/>
  <c r="I14" i="1"/>
  <c r="I13" i="1"/>
  <c r="I17" i="1"/>
  <c r="K17" i="1"/>
  <c r="I232" i="1"/>
  <c r="I234" i="1"/>
  <c r="I235" i="1"/>
  <c r="I236" i="1"/>
  <c r="I233" i="1"/>
  <c r="K12" i="1"/>
  <c r="K15" i="1"/>
  <c r="H14" i="1"/>
  <c r="H13" i="1"/>
  <c r="H11" i="1"/>
  <c r="H9" i="1"/>
  <c r="G14" i="1"/>
  <c r="G13" i="1"/>
  <c r="G11" i="1"/>
  <c r="G9" i="1"/>
  <c r="F14" i="1"/>
  <c r="F13" i="1"/>
  <c r="F11" i="1"/>
  <c r="F9" i="1"/>
  <c r="K231" i="1"/>
  <c r="K230" i="1"/>
  <c r="K229" i="1"/>
  <c r="K228" i="1"/>
  <c r="K227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233" i="1"/>
  <c r="K236" i="1"/>
  <c r="K232" i="1"/>
  <c r="K235" i="1"/>
  <c r="K234" i="1"/>
  <c r="C23" i="2"/>
  <c r="E23" i="2"/>
  <c r="J13" i="1"/>
  <c r="J11" i="1"/>
  <c r="J9" i="1"/>
  <c r="K9" i="1"/>
  <c r="I11" i="1"/>
  <c r="I9" i="1"/>
  <c r="K14" i="1"/>
  <c r="K16" i="1"/>
  <c r="K13" i="1"/>
  <c r="K11" i="1"/>
</calcChain>
</file>

<file path=xl/sharedStrings.xml><?xml version="1.0" encoding="utf-8"?>
<sst xmlns="http://schemas.openxmlformats.org/spreadsheetml/2006/main" count="1011" uniqueCount="315">
  <si>
    <t>Kapitola 926 04 - Dotační fond LK</t>
  </si>
  <si>
    <t>Odbor školství, mládeže, tělovýchovy a sportu</t>
  </si>
  <si>
    <t>tis.Kč</t>
  </si>
  <si>
    <t>uk.</t>
  </si>
  <si>
    <t>č.a.</t>
  </si>
  <si>
    <t>§</t>
  </si>
  <si>
    <t>pol.</t>
  </si>
  <si>
    <t>926 04 - D O T A Č N Í   F O N D</t>
  </si>
  <si>
    <t>SR 2015</t>
  </si>
  <si>
    <t xml:space="preserve">upravený rozpočet </t>
  </si>
  <si>
    <t>ZR-RO č.238,/15,RU3/15, rezerva 4.21</t>
  </si>
  <si>
    <t>upravený rozpočet k 30.9.2015</t>
  </si>
  <si>
    <t>SU</t>
  </si>
  <si>
    <t>x</t>
  </si>
  <si>
    <t>výdaje resortu celkem</t>
  </si>
  <si>
    <t>4a. Oblast podpory školství a mládež</t>
  </si>
  <si>
    <t>4b. Oblast podpory tělovýchova a sport</t>
  </si>
  <si>
    <t>Podprogram (3.4.) 4.20</t>
  </si>
  <si>
    <t>Údržba, provoz a nájem sportovních zařízení</t>
  </si>
  <si>
    <t>neinvestiční transfery spolkům</t>
  </si>
  <si>
    <t/>
  </si>
  <si>
    <t>Podprogram (3.5.) 4.21</t>
  </si>
  <si>
    <t>Pravidelná činnost sportovních a tělovýchovných organizací</t>
  </si>
  <si>
    <t>30500000000</t>
  </si>
  <si>
    <t>Podprogram (3.6.) 4.22</t>
  </si>
  <si>
    <t>Sport handicapovaných</t>
  </si>
  <si>
    <t>Podprogram 3.7.</t>
  </si>
  <si>
    <t>Vzdělávání ve sportu</t>
  </si>
  <si>
    <t>Podprogram (3.8.) 4.23</t>
  </si>
  <si>
    <t xml:space="preserve">Sportovní akce </t>
  </si>
  <si>
    <t>Podprogram (3.9.) 4.24</t>
  </si>
  <si>
    <t>Školní sport a tělovýchova</t>
  </si>
  <si>
    <t>Podprogram (3.10.) 4.25</t>
  </si>
  <si>
    <t>Sportovní reprezentace kraje</t>
  </si>
  <si>
    <t>42100020000</t>
  </si>
  <si>
    <t>42100030000</t>
  </si>
  <si>
    <t>42100040000</t>
  </si>
  <si>
    <t>42100050000</t>
  </si>
  <si>
    <t>42100060000</t>
  </si>
  <si>
    <t>42100070000</t>
  </si>
  <si>
    <t>42100080000</t>
  </si>
  <si>
    <t>42100090000</t>
  </si>
  <si>
    <t>42100100000</t>
  </si>
  <si>
    <t>42100110000</t>
  </si>
  <si>
    <t>42100120000</t>
  </si>
  <si>
    <t>42100130000</t>
  </si>
  <si>
    <t>42100140000</t>
  </si>
  <si>
    <t>42100150000</t>
  </si>
  <si>
    <t>42100160000</t>
  </si>
  <si>
    <t>42100170000</t>
  </si>
  <si>
    <t>42100180000</t>
  </si>
  <si>
    <t>42100190000</t>
  </si>
  <si>
    <t>42100200000</t>
  </si>
  <si>
    <t>42100210000</t>
  </si>
  <si>
    <t>42100220000</t>
  </si>
  <si>
    <t>42100230000</t>
  </si>
  <si>
    <t>42100240000</t>
  </si>
  <si>
    <t>42100250000</t>
  </si>
  <si>
    <t>42100260000</t>
  </si>
  <si>
    <t>42100270000</t>
  </si>
  <si>
    <t>42100280000</t>
  </si>
  <si>
    <t>42100290000</t>
  </si>
  <si>
    <t>42100300000</t>
  </si>
  <si>
    <t>42100310000</t>
  </si>
  <si>
    <t>42100320000</t>
  </si>
  <si>
    <t>42100330000</t>
  </si>
  <si>
    <t>42100340000</t>
  </si>
  <si>
    <t>42100350000</t>
  </si>
  <si>
    <t>42100360000</t>
  </si>
  <si>
    <t>42100370000</t>
  </si>
  <si>
    <t>42100380000</t>
  </si>
  <si>
    <t>42100390000</t>
  </si>
  <si>
    <t>42100400000</t>
  </si>
  <si>
    <t>42100410000</t>
  </si>
  <si>
    <t>42100420000</t>
  </si>
  <si>
    <t>42100430000</t>
  </si>
  <si>
    <t>42100440000</t>
  </si>
  <si>
    <t>42100450000</t>
  </si>
  <si>
    <t>42100460000</t>
  </si>
  <si>
    <t>42100470000</t>
  </si>
  <si>
    <t>42100480000</t>
  </si>
  <si>
    <t>42100490000</t>
  </si>
  <si>
    <t>42100500000</t>
  </si>
  <si>
    <t>42100510000</t>
  </si>
  <si>
    <t>42100520000</t>
  </si>
  <si>
    <t>42100530000</t>
  </si>
  <si>
    <t>42100540000</t>
  </si>
  <si>
    <t>42100550000</t>
  </si>
  <si>
    <t>42100560000</t>
  </si>
  <si>
    <t>42100570000</t>
  </si>
  <si>
    <t>42100580000</t>
  </si>
  <si>
    <t>42100590000</t>
  </si>
  <si>
    <t>42100600000</t>
  </si>
  <si>
    <t>42100610000</t>
  </si>
  <si>
    <t>42100620000</t>
  </si>
  <si>
    <t>42100630000</t>
  </si>
  <si>
    <t>42100640000</t>
  </si>
  <si>
    <t>42100650000</t>
  </si>
  <si>
    <t>42100660000</t>
  </si>
  <si>
    <t>42100670000</t>
  </si>
  <si>
    <t>42100680000</t>
  </si>
  <si>
    <t>42100690000</t>
  </si>
  <si>
    <t>42100700000</t>
  </si>
  <si>
    <t>42100710000</t>
  </si>
  <si>
    <t>42100720000</t>
  </si>
  <si>
    <t>42100730000</t>
  </si>
  <si>
    <t>42100740000</t>
  </si>
  <si>
    <t>42100750000</t>
  </si>
  <si>
    <t>42100760000</t>
  </si>
  <si>
    <t>42100770000</t>
  </si>
  <si>
    <t>42100780000</t>
  </si>
  <si>
    <t>42100790000</t>
  </si>
  <si>
    <t>42100800000</t>
  </si>
  <si>
    <t>42100810000</t>
  </si>
  <si>
    <t>42100820000</t>
  </si>
  <si>
    <t>42100830000</t>
  </si>
  <si>
    <t>42100840000</t>
  </si>
  <si>
    <t>42100850000</t>
  </si>
  <si>
    <t>42100860000</t>
  </si>
  <si>
    <t>42100870000</t>
  </si>
  <si>
    <t>42100880000</t>
  </si>
  <si>
    <t>42100890000</t>
  </si>
  <si>
    <t>42100900000</t>
  </si>
  <si>
    <t>42100910000</t>
  </si>
  <si>
    <t>42100920000</t>
  </si>
  <si>
    <t>42100930000</t>
  </si>
  <si>
    <t>42100940000</t>
  </si>
  <si>
    <t>42100950000</t>
  </si>
  <si>
    <t>42100960000</t>
  </si>
  <si>
    <t>42100970000</t>
  </si>
  <si>
    <t>42100980000</t>
  </si>
  <si>
    <t>42100990000</t>
  </si>
  <si>
    <t>42101000000</t>
  </si>
  <si>
    <t>42101010000</t>
  </si>
  <si>
    <t>42101020000</t>
  </si>
  <si>
    <t>42101030000</t>
  </si>
  <si>
    <t>42101040000</t>
  </si>
  <si>
    <t>42101050000</t>
  </si>
  <si>
    <t>42101060000</t>
  </si>
  <si>
    <t>42101070000</t>
  </si>
  <si>
    <t>upravený rozpočet</t>
  </si>
  <si>
    <t>305xxxxxxxx</t>
  </si>
  <si>
    <t>akce programu 3.5.</t>
  </si>
  <si>
    <t>AC SYNER Turnov-Celoroční pravidelná činnost s mládeží v AC SYNER Turnov</t>
  </si>
  <si>
    <t>TJ Desná-Pravidelná činnost mládeže v TJ Desná</t>
  </si>
  <si>
    <t>Trampolíny Liberec, o. s.-Finanční podpora zajištění sportoviště a trenérů</t>
  </si>
  <si>
    <t>Hokejový klub Česká Lípa-Pravidelná sportovní činnost dětí a mládeže v HC Česká Lípa</t>
  </si>
  <si>
    <t>TJ VK DUKLA LIBEREC-Pravidelná činnost TJ VK Dukla Liberec 1.1.2015-30.6.2016</t>
  </si>
  <si>
    <t>Sport Aerobic Liberec o.s.-Pravidelná činnost Sport Aerobic Liberec o.s.</t>
  </si>
  <si>
    <t>Beach Volley Vratislavice n. N. o.s.-Pravidelná činnost BV Vratislavice</t>
  </si>
  <si>
    <t>Floorball Club Česká Lípa-Pravidelná činnost Floorball Club Česká Lípa</t>
  </si>
  <si>
    <t>DRACI FBC LIBEREC-Pravidelná činnost FBC Liberec</t>
  </si>
  <si>
    <t>TJ Velké Hamry-Pravidelná sportovní činnost dětí a mládeže v TJ Velké Hamry</t>
  </si>
  <si>
    <t>Sportovní klub S. K. Osečná-Pravidelná činnost Sportovního klubu S.K.Osečná</t>
  </si>
  <si>
    <t>TJ FK ŽBS Železný Brod-Činnost TJ FK ŽBS Železný Brod</t>
  </si>
  <si>
    <t>Gymnastika Liberec-Pravidelná činnost Gymnastika Liberec</t>
  </si>
  <si>
    <t>LIBEREC HANDBALL-Pravidelná činnost Liberec Handball</t>
  </si>
  <si>
    <t>HC Frýdlant-Počet podpořených dětí a mládeže do 19 let</t>
  </si>
  <si>
    <t>Judoclub Liberec-Pravidelná činnost Judoclubu Liberec</t>
  </si>
  <si>
    <t>Tělovýchovně sportovní club Turnov, o.s.-Nákup DDHM - judistická žíněnka</t>
  </si>
  <si>
    <t>Golf Club Liberec-Pravidelné tréninky dětí a mládeže 2015</t>
  </si>
  <si>
    <t>FBC Lomnice nad Popelkou-Pravidelná činnost FBC Lomnice n. P.</t>
  </si>
  <si>
    <t>Klub biatlonu Jilemnice-Celoroční činnost klubu biatlonu Jilemnice, z.s.</t>
  </si>
  <si>
    <t>Jizerský klub lyžařů Desná-Pravidelná sportovní činnost Jizerského klubu lyžařů Desná</t>
  </si>
  <si>
    <t>TJ SOKOL Turnov-Podpora pravidelné činnosti sportovního oddílu stolního tenisu</t>
  </si>
  <si>
    <t>Baseball Club Blesk Jablonec nad Nisou-Celoroční činnost BC Blesk</t>
  </si>
  <si>
    <t>SK Kraso Česká Lípa-Pravidelná sportovní činnost SK Kraso Česká Lípa</t>
  </si>
  <si>
    <t>TJ Start Liberec-Rozvoj, údržba a zlepšování podmínek tenisového areálu TJ Start Liberec</t>
  </si>
  <si>
    <t>Titans Liberec, občanské sdružení-Rozvoj juniorského týmu Titans Liberec</t>
  </si>
  <si>
    <t>FK HEJNICE-Pravidelná činnost FK HEJNICE</t>
  </si>
  <si>
    <t>Tělovýchovná jednota Semily-Celoroční pravidelná činnost s mládeží v TJ Semily</t>
  </si>
  <si>
    <t>1.FLORBALOVÝ KLUB JABLONEC N.N.-Mládežnické kategorie Florbal Jablonec</t>
  </si>
  <si>
    <t>TJ Desko Liberec-Pravidelná činnost TJ Desko Liberec</t>
  </si>
  <si>
    <t>Sportovní plavecký klub Liberec-Pravidelná činnost Sportovního plaveckého klubu Liberec</t>
  </si>
  <si>
    <t>Český krkonošský spolek SKI Jilemnice, o.s.-Pravidelná činnost ČKS SKI Jilemnice</t>
  </si>
  <si>
    <t>Jiskra Raspenava, o.s.-Pravidelná sportovní činnost dětí a mládeže Jiskra Raspenava,o.s.</t>
  </si>
  <si>
    <t>Sportovní klub Niké Jilemnice-Jilemnické plavání</t>
  </si>
  <si>
    <t>FK Jiskra Mšeno-Jablonec n.N.-Pravidelná činnost FK</t>
  </si>
  <si>
    <t>OK JILEMNICE-Celoroční činnost dětí a mládeže v orientačním běhu v OK JILEMNICE</t>
  </si>
  <si>
    <t>Tělovýchovná jednota Sokol Horní Branná-Pravidelná činnost TJ Sokol Horní Branná</t>
  </si>
  <si>
    <t>Sportovní klub Nový Bor-Celoroční sportovní činnost dětí a mládeže v SK Nový Bor</t>
  </si>
  <si>
    <t>Změna rozpočtu - rozpočtové opatření č. 318/15</t>
  </si>
  <si>
    <t>tabulk.část ke ZR-RO č. 318/15</t>
  </si>
  <si>
    <t>ZR-RO č. 318/15</t>
  </si>
  <si>
    <t>nespecifikované rezervy podprogramu 3.5+4.21</t>
  </si>
  <si>
    <t>nespecifikované rezervy 3.5.</t>
  </si>
  <si>
    <t>nespecifikované rezervy 4.21</t>
  </si>
  <si>
    <t>TJ Turnov, o.s.-Podpora pravidelné sportovní činnosti oddílů mládeže TJ Turnov</t>
  </si>
  <si>
    <t>AK AC Slovan Liberec, o.s.-Pravidelná sportovní činnost dětí a mládeže realizované ve SK</t>
  </si>
  <si>
    <t>SK Skalice u České Lípy-Pravidelná sportovní činnost SK Skalice u České Lípy</t>
  </si>
  <si>
    <t>TJ DUKLA Liberec, o.s.-Pravidelná činnost TJ DUKLA Liberec, z.s.</t>
  </si>
  <si>
    <t>Sportovní středisko - plavecký klub Česká Lípa-Pravidelná činnost PK Česká Lípa</t>
  </si>
  <si>
    <t>TJ Jiskra Nový Bor, o.s.-Pravidelná sportovní činnost Jiskry NB</t>
  </si>
  <si>
    <t>Athletic club Česká Lípa-Pravidelná sportovní činnost AC Česká Lípa</t>
  </si>
  <si>
    <t>TJ SLAVIA Liberec-Pravidelná činnost TJ Slavia Liberec</t>
  </si>
  <si>
    <t>SK Matchball Česká Lípa-Pravid.čin.tenisových družstev a přípravky SK MATCHBALL Česká Lípa</t>
  </si>
  <si>
    <t>TJ Spartak Smržovka-Pravidelná sport.čin.dětí a mládeže realiz.ve sport.odd.TJ Spartak Smržovka</t>
  </si>
  <si>
    <t>T.J. HC Jablonec n/N-Pravidelná celoroční činnost mládežnických týmů TJ. HC Jablonec n/N</t>
  </si>
  <si>
    <t>TJ Jilemnice-Pravidelná celoroční činnost TJ Jilemnice</t>
  </si>
  <si>
    <t>SK stolního tenisu Liberec-Pravidelná činnost oddílu SKST Liberec</t>
  </si>
  <si>
    <t>SK ToRiK Doksy-Pravidelná sportovní činnost Sportovního klubu TORiK Doksy</t>
  </si>
  <si>
    <t>TJ Vysoké nad Jizerou-Pravidelná sportovní činnost dětí a mládeže TJ Vysoké n/J</t>
  </si>
  <si>
    <t>SK Hodkovice n/M-Pravidelná sportovní činnost dětí a mládeže realizovaná ve SK a TJ</t>
  </si>
  <si>
    <t>TJ Spartak Rokytnice n/J, o.s. -Pravidelná činnost dětí a mládeže TJ Spartak Rokytnice n/J.</t>
  </si>
  <si>
    <t>TJ Sokol Jablonec n/J-Pravidelná sportovní činnost dětí a mládeže TJ Sokol Jablonec n/J</t>
  </si>
  <si>
    <t>A-STYL,Liberec-Technické a personální zajištění chodu A-stylu Liberec</t>
  </si>
  <si>
    <t>FC Slovan Liberec-mládež-FC Slovan Liberec-mládež, pravidelná sportovní činnost mládeže</t>
  </si>
  <si>
    <t>ČLTK BIŽUTERIE Jablonec n.N-Pravidelná činnost ČLTK Bižuterie Jablonec n.N.</t>
  </si>
  <si>
    <t>FK Pěnčín-Turnov-Podpora fotbalistů na Turnovsku</t>
  </si>
  <si>
    <t>TJ DOKSY-Pravidelná sportovní činnost dětí a mládeže v TJ Doksy</t>
  </si>
  <si>
    <t>FC Nový Bor, o.s.-Pravidelná činnost fotbalového klubu FC Nový Bor</t>
  </si>
  <si>
    <t>TJ Lokomotiva Liberec I, o.s.-Pravidelná sportovní činnost TJ Lokomotiva Liberec 1</t>
  </si>
  <si>
    <t>SPORT RELAX, Česká Lípa -Podpora sportovní činnosti karate klubu SPORT RELAX</t>
  </si>
  <si>
    <t>Shotokan Sport Centrum Česká Lípa-Pravidelná sport.čin.Shotokan Sport Centrum Česká Lípa</t>
  </si>
  <si>
    <t>TJ SLOVAN VESEC, Liberec-Pravidelná činnost TJ Slovan Vesec ve výchově mládeže</t>
  </si>
  <si>
    <t>Sportovní klub SPORTAKTIV, o.s., Jablonec n/N-Pravidelná činnost SK Sportaktiv</t>
  </si>
  <si>
    <t>Enliven Centre, o.s. Česká Lípa-Sportujeme celý rok</t>
  </si>
  <si>
    <t>Ski klub Jablonec n. N.-Pravidelná činnost dětí a mládeže ve SKI klubu Jablonec n. N.</t>
  </si>
  <si>
    <t>Klub českých turistů TJ Tatran Jablonec n/N-Pravidelná spotr.čin.dětí a mlád.real.v TJ Tatran Jablonec, oddíl orientačního běhu</t>
  </si>
  <si>
    <t>Gryf z.s, Liberec-Pravidelná činnost Gryf z.s.</t>
  </si>
  <si>
    <t>SK Semily-Pravidelná sportovní činnost  dětí a mládeže realizovaná ve SK Semily</t>
  </si>
  <si>
    <t>Občanské sdružení FK Sedmihorky-Pravidelná činnost fotbalového klubu Sedmihorky</t>
  </si>
  <si>
    <t>Basketbalový klub Kondoři Liberec-Pravidelná činnost BK Kondoři Liberec</t>
  </si>
  <si>
    <t>TJ Tatran Bílý Kostel n/N-Pravidelná sportovní činnost TJ TATRAN Bílý Kostel n/N</t>
  </si>
  <si>
    <t>Lyžařský sportovní klub Lomnice n/P-Pravidelná činnost LSK Lomnice n/P</t>
  </si>
  <si>
    <t>Hokejový klub Lomnice n/P-Pravidelná činnost Hokejového klubu Lomnice n/P</t>
  </si>
  <si>
    <t>Badmintonový klub TU v Liberci-Pravidelná činnost Badmintonového klubu TU v Liberci</t>
  </si>
  <si>
    <t>SK Studenec-Pravidelná sportovní činnost dětí a mládeže realizovaná ve SK Studenec</t>
  </si>
  <si>
    <t>TJ LIAZ Jablonec n/N-Podpora pravidelné činnosti oddílů TJ LIAZ</t>
  </si>
  <si>
    <t>Vysokoškolský SK Slavia TU Liberec o.s.-Pravid.činnost spolku VSK Slavia TU Liberec</t>
  </si>
  <si>
    <t>Sportovní klub JEŠTĚD, Liberec-Pravidelná činnost SK JEŠTĚD</t>
  </si>
  <si>
    <t>KLUB MLÁDEŽE STOLNÍHO TENISU LIBEREC-Pravid.činnost Klubu mlád.stolního tenisu Liberec</t>
  </si>
  <si>
    <t>Liberecký tenisový klub, Liberec-Pravidelná činnost dětí a mládeže LTK Liberec</t>
  </si>
  <si>
    <t>TJ SEBA Tanvald-Pravid.činnost odd.běžeckého lyžov.dětí a mládeže TJ Seba Tanvald 2015-2016</t>
  </si>
  <si>
    <t>SK Judo Nový Bor-Celoroční činnost SK Judo Nový Bor</t>
  </si>
  <si>
    <t>FK Krásná Studánka-Pravidelná sportovní činnost FK Krásná Studánka</t>
  </si>
  <si>
    <t>TJ SOKOL Ruprechtice, Liberec-Pravidelná činnost TJ Sokola Ruprechtice</t>
  </si>
  <si>
    <t>1. Novoborský šachový klub, o.s., Nový Bor-Pravid.činnost 1.Novoborského šachového klubu</t>
  </si>
  <si>
    <t>Klub cyklistů KOOPERATIVA Sportov.gymnázia Jablonec n/N-Pravid.činnost KC Kooperativa SG</t>
  </si>
  <si>
    <t>TJ Jiskra Višňová-Pravidelná sport. činnost dětí a mládeže realizovaná ve FK TJ Jiskra Višňová</t>
  </si>
  <si>
    <t>Sportovně střelecký klub Manušice, Česká Lípa-Pravidelná činnost SSK Manušice</t>
  </si>
  <si>
    <t>TJ Slovan Hrádek nad Nisou-Celoroční činnost-TJ Slovan Hrádek n/N</t>
  </si>
  <si>
    <t>SK Freestyle Area, Vítkovice v Krkonoších-Snowpark house</t>
  </si>
  <si>
    <t>TJ DELFÍN Jablonec n/N-Pravidelná činnost jachetního oddílu TJ Delfín Jablonec</t>
  </si>
  <si>
    <t>KLUB BIATLONU MANUŠICE-Pravid.tréninková a závodní činnost Klubu biatlonu Manušice</t>
  </si>
  <si>
    <t>Kulturní ŠUM, o.s.-Celoroční činnost sportovního oddílu mažoretky Rytmic Česká Lípa</t>
  </si>
  <si>
    <t>TJ Jiskra Harrachov-Výcvikové tábory pro sportovně talentovanou mládež</t>
  </si>
  <si>
    <t>AC Jablonec nad Nisou, o. s.-Pravidelná činnost atletického klubu - AC Jablonec n/N</t>
  </si>
  <si>
    <t>TJ Sokol Doubí o.s., Liberec-4.21 Pravidelná činnost sportovních a tělových.organizací</t>
  </si>
  <si>
    <t>TS TAKT Liberec,o.s.-Pravidelná činnost taneční skupiny TAKT Liberec</t>
  </si>
  <si>
    <t>SK KARATE-SHOTOKAN LIBEREC-Podpora závod. skup.dětí při účasti na domác.a mezin.závod. a campech v karate v obd.od 1.1.2015 do 30.6. 2016.</t>
  </si>
  <si>
    <t>Tělovýchovná jednota Družba Bukovany, Nový Bor-Pravidelná činnost TJ Družba Bukovany</t>
  </si>
  <si>
    <t>Zdrojová část rozpočtu LK 2015</t>
  </si>
  <si>
    <t>v tis. Kč</t>
  </si>
  <si>
    <t>ukazatel</t>
  </si>
  <si>
    <t xml:space="preserve">pol. 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</si>
  <si>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</si>
  <si>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</si>
  <si>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</si>
  <si>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</si>
  <si>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</si>
  <si>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</si>
  <si>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</si>
  <si>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</si>
  <si>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</si>
  <si>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</si>
  <si>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</si>
  <si>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</si>
  <si>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</si>
  <si>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</si>
  <si>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úč.neinv.dotace</t>
  </si>
  <si>
    <t xml:space="preserve">   neinv. dotace ze zahraničí</t>
  </si>
  <si>
    <t>415x</t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</si>
  <si>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</si>
  <si>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</si>
  <si>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421x</t>
  </si>
  <si>
    <t xml:space="preserve">    resort.účel. inv. dot.</t>
  </si>
  <si>
    <t xml:space="preserve">    investiční dotace od obcí </t>
  </si>
  <si>
    <t xml:space="preserve">    investiční dotace ze zahraničí</t>
  </si>
  <si>
    <t>P ř í j m y   celkem</t>
  </si>
  <si>
    <t>1-4xxx</t>
  </si>
  <si>
    <t>C/ F i n a n c o v á n í</t>
  </si>
  <si>
    <t>8xxx</t>
  </si>
  <si>
    <t>1. Zapojení fondů z r. 2014</t>
  </si>
  <si>
    <t>8115</t>
  </si>
  <si>
    <t>2. Zapojení  zákl.běžného účtu z r. 2014</t>
  </si>
  <si>
    <t>4. úvěr</t>
  </si>
  <si>
    <t>5. uhrazené splátky dlouhod.půjč.</t>
  </si>
  <si>
    <t xml:space="preserve">Z d r o j e  L K   c e l k e m </t>
  </si>
  <si>
    <t>Výdajová část rozpočtu LK 2015</t>
  </si>
  <si>
    <t xml:space="preserve">     ukazatel</t>
  </si>
  <si>
    <t>Kap.910-zastupitelstvo</t>
  </si>
  <si>
    <t>5xxx</t>
  </si>
  <si>
    <t>Kap.911-krajský úřad</t>
  </si>
  <si>
    <t>Kap.913-příspěvkové organizace</t>
  </si>
  <si>
    <t>Kap.914-působnosti</t>
  </si>
  <si>
    <t>Kap.916-úč.neinv.dot.-škol.</t>
  </si>
  <si>
    <t>Kap.917-transfery</t>
  </si>
  <si>
    <t>5-6xxx</t>
  </si>
  <si>
    <t>Kap.919-Pokladní správa</t>
  </si>
  <si>
    <t>Kap.920-kapitálové výdaje</t>
  </si>
  <si>
    <t>6xxx</t>
  </si>
  <si>
    <t>Kap.921-úč.invest.dotace-škol.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</si>
  <si>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</si>
  <si>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</si>
  <si>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</si>
  <si>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</si>
  <si>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</si>
  <si>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</si>
  <si>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</si>
  <si>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</si>
  <si>
    <t>TJ Lokomotiva Česká Lípa, z.s.-Pravidelná sport. čin.dětí a mládeže v TJ Lokomotiva Česká Lípa</t>
  </si>
  <si>
    <t>TJ Bižuterie, z.s.-Podpora sportujících dětí a mládeže</t>
  </si>
  <si>
    <t>Sport. akademie Luďka Zelenky, Český Dub-Pravidelná činnost SALZ (1.1.2015 - 30.6.2016)</t>
  </si>
  <si>
    <t>OK Jiskra Nový Bor-Pravidelná sportovní činnost dětí a mládeže v OK Jiskra Nový 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</si>
</sst>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č_-;\-* #,##0.00\ _K_č_-;_-* &quot;-&quot;??\ _K_č_-;_-@_-"/>
    <numFmt numFmtId="164" formatCode="#,##0.000"/>
    <numFmt numFmtId="165" formatCode="#,##0.0000"/>
    <numFmt numFmtId="169" formatCode="#,##0.0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Arial CE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3" fillId="0" borderId="0"/>
  </cellStyleXfs>
  <cellXfs count="139">
    <xf numFmtId="0" fontId="0" fillId="0" borderId="0" xfId="0"/>
    <xf numFmtId="0" fontId="5" fillId="0" borderId="0" xfId="4" applyFont="1"/>
    <xf numFmtId="0" fontId="7" fillId="0" borderId="0" xfId="4" applyFont="1" applyAlignment="1">
      <alignment horizontal="center"/>
    </xf>
    <xf numFmtId="4" fontId="7" fillId="0" borderId="0" xfId="4" applyNumberFormat="1" applyFont="1" applyAlignment="1">
      <alignment horizontal="center"/>
    </xf>
    <xf numFmtId="0" fontId="4" fillId="0" borderId="0" xfId="4" applyFont="1" applyAlignment="1">
      <alignment horizontal="center"/>
    </xf>
    <xf numFmtId="0" fontId="8" fillId="0" borderId="1" xfId="4" applyFont="1" applyBorder="1" applyAlignment="1">
      <alignment horizontal="center" vertical="center"/>
    </xf>
    <xf numFmtId="0" fontId="8" fillId="2" borderId="1" xfId="4" applyFont="1" applyFill="1" applyBorder="1" applyAlignment="1">
      <alignment horizontal="center" vertical="center"/>
    </xf>
    <xf numFmtId="0" fontId="8" fillId="0" borderId="1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left" vertical="center"/>
    </xf>
    <xf numFmtId="164" fontId="8" fillId="2" borderId="1" xfId="4" applyNumberFormat="1" applyFont="1" applyFill="1" applyBorder="1" applyAlignment="1">
      <alignment horizontal="right"/>
    </xf>
    <xf numFmtId="0" fontId="4" fillId="3" borderId="1" xfId="4" applyFont="1" applyFill="1" applyBorder="1" applyAlignment="1">
      <alignment horizontal="center"/>
    </xf>
    <xf numFmtId="0" fontId="4" fillId="3" borderId="1" xfId="4" applyFont="1" applyFill="1" applyBorder="1" applyAlignment="1">
      <alignment horizontal="left" wrapText="1"/>
    </xf>
    <xf numFmtId="164" fontId="8" fillId="3" borderId="1" xfId="4" applyNumberFormat="1" applyFont="1" applyFill="1" applyBorder="1" applyAlignment="1">
      <alignment horizontal="right"/>
    </xf>
    <xf numFmtId="164" fontId="8" fillId="3" borderId="1" xfId="4" applyNumberFormat="1" applyFont="1" applyFill="1" applyBorder="1" applyAlignment="1">
      <alignment horizontal="right" wrapText="1"/>
    </xf>
    <xf numFmtId="164" fontId="4" fillId="3" borderId="1" xfId="4" applyNumberFormat="1" applyFont="1" applyFill="1" applyBorder="1" applyAlignment="1">
      <alignment horizontal="right"/>
    </xf>
    <xf numFmtId="164" fontId="4" fillId="3" borderId="1" xfId="4" applyNumberFormat="1" applyFont="1" applyFill="1" applyBorder="1" applyAlignment="1">
      <alignment horizontal="right" wrapText="1"/>
    </xf>
    <xf numFmtId="0" fontId="5" fillId="2" borderId="0" xfId="4" applyFont="1" applyFill="1"/>
    <xf numFmtId="14" fontId="5" fillId="0" borderId="0" xfId="4" applyNumberFormat="1" applyFont="1"/>
    <xf numFmtId="164" fontId="5" fillId="0" borderId="0" xfId="4" applyNumberFormat="1" applyFont="1"/>
    <xf numFmtId="0" fontId="4" fillId="4" borderId="1" xfId="4" applyFont="1" applyFill="1" applyBorder="1" applyAlignment="1">
      <alignment wrapText="1"/>
    </xf>
    <xf numFmtId="164" fontId="8" fillId="4" borderId="1" xfId="4" applyNumberFormat="1" applyFont="1" applyFill="1" applyBorder="1" applyAlignment="1">
      <alignment horizontal="right"/>
    </xf>
    <xf numFmtId="164" fontId="8" fillId="4" borderId="1" xfId="4" applyNumberFormat="1" applyFont="1" applyFill="1" applyBorder="1" applyAlignment="1">
      <alignment horizontal="right" wrapText="1"/>
    </xf>
    <xf numFmtId="164" fontId="8" fillId="4" borderId="1" xfId="1" applyNumberFormat="1" applyFont="1" applyFill="1" applyBorder="1" applyAlignment="1">
      <alignment horizontal="right"/>
    </xf>
    <xf numFmtId="165" fontId="5" fillId="0" borderId="0" xfId="4" applyNumberFormat="1" applyFont="1"/>
    <xf numFmtId="164" fontId="5" fillId="0" borderId="0" xfId="4" applyNumberFormat="1" applyFont="1" applyFill="1"/>
    <xf numFmtId="0" fontId="4" fillId="0" borderId="1" xfId="4" applyFont="1" applyFill="1" applyBorder="1" applyAlignment="1">
      <alignment horizontal="center" vertical="center" wrapText="1"/>
    </xf>
    <xf numFmtId="0" fontId="3" fillId="0" borderId="0" xfId="4" applyFont="1"/>
    <xf numFmtId="0" fontId="5" fillId="0" borderId="1" xfId="4" applyFont="1" applyFill="1" applyBorder="1" applyAlignment="1">
      <alignment horizontal="center"/>
    </xf>
    <xf numFmtId="0" fontId="5" fillId="0" borderId="1" xfId="4" applyFont="1" applyFill="1" applyBorder="1" applyAlignment="1">
      <alignment horizontal="left" wrapText="1"/>
    </xf>
    <xf numFmtId="164" fontId="5" fillId="0" borderId="1" xfId="4" applyNumberFormat="1" applyFont="1" applyFill="1" applyBorder="1" applyAlignment="1">
      <alignment horizontal="right"/>
    </xf>
    <xf numFmtId="164" fontId="5" fillId="0" borderId="1" xfId="4" applyNumberFormat="1" applyFont="1" applyFill="1" applyBorder="1" applyAlignment="1">
      <alignment horizontal="right" wrapText="1"/>
    </xf>
    <xf numFmtId="0" fontId="4" fillId="0" borderId="1" xfId="4" applyFont="1" applyFill="1" applyBorder="1" applyAlignment="1">
      <alignment horizontal="center"/>
    </xf>
    <xf numFmtId="0" fontId="4" fillId="0" borderId="2" xfId="5" applyFont="1" applyFill="1" applyBorder="1" applyAlignment="1">
      <alignment horizontal="center"/>
    </xf>
    <xf numFmtId="0" fontId="4" fillId="0" borderId="2" xfId="5" applyFont="1" applyFill="1" applyBorder="1" applyAlignment="1">
      <alignment horizontal="left" wrapText="1"/>
    </xf>
    <xf numFmtId="4" fontId="4" fillId="0" borderId="2" xfId="5" applyNumberFormat="1" applyFont="1" applyFill="1" applyBorder="1" applyAlignment="1">
      <alignment horizontal="right"/>
    </xf>
    <xf numFmtId="164" fontId="4" fillId="0" borderId="2" xfId="4" applyNumberFormat="1" applyFont="1" applyFill="1" applyBorder="1" applyAlignment="1">
      <alignment horizontal="right" wrapText="1"/>
    </xf>
    <xf numFmtId="164" fontId="4" fillId="0" borderId="2" xfId="4" applyNumberFormat="1" applyFont="1" applyFill="1" applyBorder="1" applyAlignment="1">
      <alignment horizontal="right"/>
    </xf>
    <xf numFmtId="0" fontId="5" fillId="0" borderId="3" xfId="5" applyFont="1" applyFill="1" applyBorder="1" applyAlignment="1">
      <alignment horizontal="center"/>
    </xf>
    <xf numFmtId="0" fontId="5" fillId="0" borderId="3" xfId="5" applyFont="1" applyFill="1" applyBorder="1" applyAlignment="1">
      <alignment wrapText="1"/>
    </xf>
    <xf numFmtId="4" fontId="9" fillId="0" borderId="3" xfId="5" applyNumberFormat="1" applyFont="1" applyFill="1" applyBorder="1" applyAlignment="1">
      <alignment horizontal="right"/>
    </xf>
    <xf numFmtId="164" fontId="9" fillId="0" borderId="3" xfId="4" applyNumberFormat="1" applyFont="1" applyFill="1" applyBorder="1" applyAlignment="1">
      <alignment horizontal="right" wrapText="1"/>
    </xf>
    <xf numFmtId="164" fontId="9" fillId="0" borderId="3" xfId="4" applyNumberFormat="1" applyFont="1" applyFill="1" applyBorder="1" applyAlignment="1">
      <alignment horizontal="right"/>
    </xf>
    <xf numFmtId="164" fontId="5" fillId="0" borderId="3" xfId="4" applyNumberFormat="1" applyFont="1" applyFill="1" applyBorder="1" applyAlignment="1">
      <alignment horizontal="right" wrapText="1"/>
    </xf>
    <xf numFmtId="0" fontId="4" fillId="0" borderId="3" xfId="5" applyFont="1" applyFill="1" applyBorder="1" applyAlignment="1">
      <alignment horizontal="center"/>
    </xf>
    <xf numFmtId="0" fontId="4" fillId="0" borderId="3" xfId="5" applyFont="1" applyFill="1" applyBorder="1" applyAlignment="1">
      <alignment horizontal="left" wrapText="1"/>
    </xf>
    <xf numFmtId="4" fontId="4" fillId="0" borderId="3" xfId="5" applyNumberFormat="1" applyFont="1" applyFill="1" applyBorder="1" applyAlignment="1">
      <alignment horizontal="right"/>
    </xf>
    <xf numFmtId="164" fontId="4" fillId="0" borderId="3" xfId="4" applyNumberFormat="1" applyFont="1" applyFill="1" applyBorder="1" applyAlignment="1">
      <alignment horizontal="right" wrapText="1"/>
    </xf>
    <xf numFmtId="164" fontId="4" fillId="0" borderId="3" xfId="4" applyNumberFormat="1" applyFont="1" applyFill="1" applyBorder="1" applyAlignment="1">
      <alignment horizontal="right"/>
    </xf>
    <xf numFmtId="0" fontId="5" fillId="0" borderId="0" xfId="4" applyFont="1" applyAlignment="1">
      <alignment horizontal="left"/>
    </xf>
    <xf numFmtId="164" fontId="5" fillId="2" borderId="4" xfId="4" applyNumberFormat="1" applyFont="1" applyFill="1" applyBorder="1" applyAlignment="1">
      <alignment horizontal="left"/>
    </xf>
    <xf numFmtId="0" fontId="5" fillId="2" borderId="4" xfId="4" applyFont="1" applyFill="1" applyBorder="1" applyAlignment="1">
      <alignment horizontal="left"/>
    </xf>
    <xf numFmtId="0" fontId="5" fillId="2" borderId="0" xfId="4" applyFont="1" applyFill="1" applyAlignment="1">
      <alignment horizontal="left"/>
    </xf>
    <xf numFmtId="0" fontId="12" fillId="0" borderId="0" xfId="0" applyFont="1" applyFill="1"/>
    <xf numFmtId="0" fontId="12" fillId="0" borderId="0" xfId="0" applyFont="1" applyFill="1" applyAlignment="1">
      <alignment horizontal="right"/>
    </xf>
    <xf numFmtId="0" fontId="13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vertical="center" wrapText="1"/>
    </xf>
    <xf numFmtId="0" fontId="14" fillId="0" borderId="9" xfId="0" applyFont="1" applyBorder="1" applyAlignment="1">
      <alignment horizontal="right" vertical="center" wrapText="1"/>
    </xf>
    <xf numFmtId="4" fontId="14" fillId="0" borderId="9" xfId="0" applyNumberFormat="1" applyFont="1" applyBorder="1" applyAlignment="1">
      <alignment horizontal="right" vertical="center" wrapText="1"/>
    </xf>
    <xf numFmtId="4" fontId="14" fillId="0" borderId="10" xfId="0" applyNumberFormat="1" applyFont="1" applyBorder="1" applyAlignment="1">
      <alignment horizontal="right" vertical="center" wrapText="1"/>
    </xf>
    <xf numFmtId="0" fontId="15" fillId="0" borderId="11" xfId="0" applyFont="1" applyBorder="1" applyAlignment="1">
      <alignment vertical="center" wrapText="1"/>
    </xf>
    <xf numFmtId="0" fontId="15" fillId="0" borderId="12" xfId="0" applyFont="1" applyBorder="1" applyAlignment="1">
      <alignment horizontal="right" vertical="center" wrapText="1"/>
    </xf>
    <xf numFmtId="4" fontId="15" fillId="0" borderId="12" xfId="0" applyNumberFormat="1" applyFont="1" applyBorder="1" applyAlignment="1">
      <alignment horizontal="right" vertical="center" wrapText="1"/>
    </xf>
    <xf numFmtId="4" fontId="15" fillId="0" borderId="12" xfId="0" applyNumberFormat="1" applyFont="1" applyBorder="1" applyAlignment="1">
      <alignment vertical="center"/>
    </xf>
    <xf numFmtId="4" fontId="15" fillId="0" borderId="13" xfId="0" applyNumberFormat="1" applyFont="1" applyBorder="1" applyAlignment="1">
      <alignment vertical="center"/>
    </xf>
    <xf numFmtId="4" fontId="15" fillId="0" borderId="9" xfId="0" applyNumberFormat="1" applyFont="1" applyBorder="1" applyAlignment="1">
      <alignment horizontal="right" vertical="center" wrapText="1"/>
    </xf>
    <xf numFmtId="0" fontId="14" fillId="0" borderId="11" xfId="0" applyFont="1" applyBorder="1" applyAlignment="1">
      <alignment vertical="center" wrapText="1"/>
    </xf>
    <xf numFmtId="4" fontId="14" fillId="0" borderId="12" xfId="0" applyNumberFormat="1" applyFont="1" applyBorder="1" applyAlignment="1">
      <alignment horizontal="right" vertical="center" wrapText="1"/>
    </xf>
    <xf numFmtId="4" fontId="14" fillId="0" borderId="13" xfId="0" applyNumberFormat="1" applyFont="1" applyBorder="1" applyAlignment="1">
      <alignment horizontal="right" vertical="center" wrapText="1"/>
    </xf>
    <xf numFmtId="4" fontId="15" fillId="0" borderId="13" xfId="0" applyNumberFormat="1" applyFont="1" applyBorder="1" applyAlignment="1">
      <alignment horizontal="right" vertical="center" wrapText="1"/>
    </xf>
    <xf numFmtId="0" fontId="14" fillId="0" borderId="12" xfId="0" applyFont="1" applyBorder="1" applyAlignment="1">
      <alignment horizontal="right" vertical="center" wrapText="1"/>
    </xf>
    <xf numFmtId="0" fontId="15" fillId="0" borderId="14" xfId="0" applyFont="1" applyBorder="1" applyAlignment="1">
      <alignment vertical="center" wrapText="1"/>
    </xf>
    <xf numFmtId="0" fontId="15" fillId="0" borderId="15" xfId="0" applyFont="1" applyBorder="1" applyAlignment="1">
      <alignment horizontal="right" vertical="center" wrapText="1"/>
    </xf>
    <xf numFmtId="4" fontId="15" fillId="0" borderId="15" xfId="0" applyNumberFormat="1" applyFont="1" applyBorder="1" applyAlignment="1">
      <alignment horizontal="right" vertical="center" wrapText="1"/>
    </xf>
    <xf numFmtId="4" fontId="15" fillId="0" borderId="16" xfId="0" applyNumberFormat="1" applyFont="1" applyBorder="1" applyAlignment="1">
      <alignment horizontal="right" vertical="center" wrapText="1"/>
    </xf>
    <xf numFmtId="0" fontId="14" fillId="0" borderId="5" xfId="0" applyFont="1" applyBorder="1" applyAlignment="1">
      <alignment vertical="center" wrapText="1"/>
    </xf>
    <xf numFmtId="0" fontId="14" fillId="0" borderId="6" xfId="0" applyFont="1" applyBorder="1" applyAlignment="1">
      <alignment horizontal="right" vertical="center" wrapText="1"/>
    </xf>
    <xf numFmtId="4" fontId="14" fillId="0" borderId="6" xfId="0" applyNumberFormat="1" applyFont="1" applyBorder="1" applyAlignment="1">
      <alignment horizontal="right" vertical="center" wrapText="1"/>
    </xf>
    <xf numFmtId="4" fontId="14" fillId="0" borderId="7" xfId="0" applyNumberFormat="1" applyFont="1" applyBorder="1" applyAlignment="1">
      <alignment horizontal="right" vertical="center" wrapText="1"/>
    </xf>
    <xf numFmtId="0" fontId="12" fillId="0" borderId="0" xfId="0" applyFont="1" applyFill="1" applyBorder="1"/>
    <xf numFmtId="169" fontId="12" fillId="0" borderId="17" xfId="0" applyNumberFormat="1" applyFont="1" applyFill="1" applyBorder="1" applyAlignment="1">
      <alignment horizontal="right"/>
    </xf>
    <xf numFmtId="0" fontId="15" fillId="0" borderId="8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right" vertical="center" wrapText="1"/>
    </xf>
    <xf numFmtId="4" fontId="15" fillId="0" borderId="10" xfId="0" applyNumberFormat="1" applyFont="1" applyBorder="1" applyAlignment="1">
      <alignment horizontal="right" vertical="center" wrapText="1"/>
    </xf>
    <xf numFmtId="0" fontId="15" fillId="0" borderId="11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164" fontId="8" fillId="0" borderId="1" xfId="4" applyNumberFormat="1" applyFont="1" applyFill="1" applyBorder="1" applyAlignment="1">
      <alignment horizontal="right"/>
    </xf>
    <xf numFmtId="164" fontId="4" fillId="4" borderId="1" xfId="4" applyNumberFormat="1" applyFont="1" applyFill="1" applyBorder="1"/>
    <xf numFmtId="164" fontId="8" fillId="6" borderId="1" xfId="1" applyNumberFormat="1" applyFont="1" applyFill="1" applyBorder="1" applyAlignment="1">
      <alignment horizontal="right"/>
    </xf>
    <xf numFmtId="164" fontId="8" fillId="6" borderId="1" xfId="4" applyNumberFormat="1" applyFont="1" applyFill="1" applyBorder="1" applyAlignment="1">
      <alignment horizontal="right"/>
    </xf>
    <xf numFmtId="164" fontId="4" fillId="3" borderId="1" xfId="4" applyNumberFormat="1" applyFont="1" applyFill="1" applyBorder="1"/>
    <xf numFmtId="164" fontId="4" fillId="7" borderId="1" xfId="4" applyNumberFormat="1" applyFont="1" applyFill="1" applyBorder="1"/>
    <xf numFmtId="164" fontId="8" fillId="7" borderId="1" xfId="4" applyNumberFormat="1" applyFont="1" applyFill="1" applyBorder="1" applyAlignment="1">
      <alignment horizontal="right"/>
    </xf>
    <xf numFmtId="164" fontId="5" fillId="0" borderId="19" xfId="4" applyNumberFormat="1" applyFont="1" applyFill="1" applyBorder="1"/>
    <xf numFmtId="164" fontId="4" fillId="0" borderId="2" xfId="4" applyNumberFormat="1" applyFont="1" applyFill="1" applyBorder="1"/>
    <xf numFmtId="164" fontId="5" fillId="0" borderId="3" xfId="4" applyNumberFormat="1" applyFont="1" applyFill="1" applyBorder="1"/>
    <xf numFmtId="164" fontId="4" fillId="0" borderId="3" xfId="4" applyNumberFormat="1" applyFont="1" applyFill="1" applyBorder="1"/>
    <xf numFmtId="0" fontId="4" fillId="0" borderId="2" xfId="4" applyFont="1" applyFill="1" applyBorder="1" applyAlignment="1">
      <alignment horizontal="center"/>
    </xf>
    <xf numFmtId="49" fontId="4" fillId="0" borderId="2" xfId="4" applyNumberFormat="1" applyFont="1" applyFill="1" applyBorder="1" applyAlignment="1">
      <alignment horizontal="left" wrapText="1"/>
    </xf>
    <xf numFmtId="164" fontId="8" fillId="0" borderId="2" xfId="4" applyNumberFormat="1" applyFont="1" applyFill="1" applyBorder="1" applyAlignment="1">
      <alignment horizontal="right"/>
    </xf>
    <xf numFmtId="164" fontId="8" fillId="0" borderId="21" xfId="4" applyNumberFormat="1" applyFont="1" applyFill="1" applyBorder="1" applyAlignment="1">
      <alignment horizontal="right"/>
    </xf>
    <xf numFmtId="0" fontId="5" fillId="0" borderId="22" xfId="4" applyFont="1" applyFill="1" applyBorder="1" applyAlignment="1">
      <alignment horizontal="center"/>
    </xf>
    <xf numFmtId="0" fontId="4" fillId="0" borderId="23" xfId="4" applyFont="1" applyFill="1" applyBorder="1" applyAlignment="1">
      <alignment horizontal="center"/>
    </xf>
    <xf numFmtId="0" fontId="5" fillId="0" borderId="22" xfId="4" applyFont="1" applyFill="1" applyBorder="1" applyAlignment="1">
      <alignment horizontal="left" wrapText="1"/>
    </xf>
    <xf numFmtId="164" fontId="9" fillId="0" borderId="22" xfId="4" applyNumberFormat="1" applyFont="1" applyFill="1" applyBorder="1" applyAlignment="1">
      <alignment horizontal="right"/>
    </xf>
    <xf numFmtId="164" fontId="9" fillId="0" borderId="22" xfId="4" applyNumberFormat="1" applyFont="1" applyFill="1" applyBorder="1" applyAlignment="1">
      <alignment horizontal="right" wrapText="1"/>
    </xf>
    <xf numFmtId="164" fontId="5" fillId="0" borderId="22" xfId="4" applyNumberFormat="1" applyFont="1" applyFill="1" applyBorder="1" applyAlignment="1">
      <alignment horizontal="right" wrapText="1"/>
    </xf>
    <xf numFmtId="164" fontId="5" fillId="0" borderId="23" xfId="4" applyNumberFormat="1" applyFont="1" applyFill="1" applyBorder="1" applyAlignment="1">
      <alignment horizontal="right"/>
    </xf>
    <xf numFmtId="0" fontId="4" fillId="0" borderId="1" xfId="5" applyFont="1" applyFill="1" applyBorder="1" applyAlignment="1">
      <alignment horizontal="center"/>
    </xf>
    <xf numFmtId="0" fontId="4" fillId="0" borderId="1" xfId="5" applyFont="1" applyFill="1" applyBorder="1" applyAlignment="1">
      <alignment wrapText="1"/>
    </xf>
    <xf numFmtId="4" fontId="4" fillId="0" borderId="1" xfId="5" applyNumberFormat="1" applyFont="1" applyFill="1" applyBorder="1" applyAlignment="1">
      <alignment horizontal="right"/>
    </xf>
    <xf numFmtId="164" fontId="4" fillId="0" borderId="1" xfId="4" applyNumberFormat="1" applyFont="1" applyFill="1" applyBorder="1" applyAlignment="1">
      <alignment horizontal="right" wrapText="1"/>
    </xf>
    <xf numFmtId="164" fontId="4" fillId="0" borderId="1" xfId="4" applyNumberFormat="1" applyFont="1" applyFill="1" applyBorder="1" applyAlignment="1">
      <alignment horizontal="right"/>
    </xf>
    <xf numFmtId="164" fontId="4" fillId="0" borderId="1" xfId="4" applyNumberFormat="1" applyFont="1" applyFill="1" applyBorder="1"/>
    <xf numFmtId="0" fontId="6" fillId="0" borderId="0" xfId="4" applyFont="1" applyFill="1"/>
    <xf numFmtId="165" fontId="6" fillId="0" borderId="0" xfId="4" applyNumberFormat="1" applyFont="1" applyFill="1"/>
    <xf numFmtId="165" fontId="10" fillId="0" borderId="0" xfId="4" applyNumberFormat="1" applyFont="1" applyFill="1"/>
    <xf numFmtId="0" fontId="3" fillId="0" borderId="0" xfId="4" applyFont="1" applyFill="1"/>
    <xf numFmtId="0" fontId="1" fillId="0" borderId="0" xfId="3" applyFont="1"/>
    <xf numFmtId="0" fontId="3" fillId="2" borderId="0" xfId="4" applyFont="1" applyFill="1"/>
    <xf numFmtId="165" fontId="3" fillId="0" borderId="0" xfId="4" applyNumberFormat="1" applyFont="1" applyFill="1"/>
    <xf numFmtId="165" fontId="3" fillId="0" borderId="0" xfId="4" applyNumberFormat="1" applyFont="1"/>
    <xf numFmtId="4" fontId="3" fillId="0" borderId="0" xfId="4" applyNumberFormat="1" applyFont="1"/>
    <xf numFmtId="49" fontId="4" fillId="3" borderId="1" xfId="4" applyNumberFormat="1" applyFont="1" applyFill="1" applyBorder="1" applyAlignment="1">
      <alignment horizontal="left"/>
    </xf>
    <xf numFmtId="49" fontId="4" fillId="4" borderId="18" xfId="4" applyNumberFormat="1" applyFont="1" applyFill="1" applyBorder="1" applyAlignment="1">
      <alignment horizontal="center"/>
    </xf>
    <xf numFmtId="49" fontId="4" fillId="4" borderId="19" xfId="4" applyNumberFormat="1" applyFont="1" applyFill="1" applyBorder="1" applyAlignment="1">
      <alignment horizontal="center"/>
    </xf>
    <xf numFmtId="49" fontId="4" fillId="4" borderId="20" xfId="4" applyNumberFormat="1" applyFont="1" applyFill="1" applyBorder="1" applyAlignment="1">
      <alignment horizontal="center"/>
    </xf>
    <xf numFmtId="49" fontId="4" fillId="3" borderId="18" xfId="4" applyNumberFormat="1" applyFont="1" applyFill="1" applyBorder="1" applyAlignment="1">
      <alignment horizontal="left"/>
    </xf>
    <xf numFmtId="49" fontId="4" fillId="3" borderId="19" xfId="4" applyNumberFormat="1" applyFont="1" applyFill="1" applyBorder="1" applyAlignment="1">
      <alignment horizontal="left"/>
    </xf>
    <xf numFmtId="49" fontId="4" fillId="3" borderId="20" xfId="4" applyNumberFormat="1" applyFont="1" applyFill="1" applyBorder="1" applyAlignment="1">
      <alignment horizontal="left"/>
    </xf>
    <xf numFmtId="0" fontId="2" fillId="0" borderId="0" xfId="3" applyFont="1" applyFill="1" applyAlignment="1">
      <alignment horizontal="center"/>
    </xf>
    <xf numFmtId="0" fontId="2" fillId="2" borderId="0" xfId="3" applyFont="1" applyFill="1" applyAlignment="1">
      <alignment horizontal="center"/>
    </xf>
    <xf numFmtId="0" fontId="6" fillId="0" borderId="0" xfId="2" applyFont="1" applyFill="1" applyAlignment="1">
      <alignment horizontal="center"/>
    </xf>
    <xf numFmtId="0" fontId="6" fillId="0" borderId="0" xfId="2" applyFont="1" applyAlignment="1">
      <alignment horizontal="center"/>
    </xf>
    <xf numFmtId="49" fontId="4" fillId="2" borderId="18" xfId="4" applyNumberFormat="1" applyFont="1" applyFill="1" applyBorder="1" applyAlignment="1">
      <alignment horizontal="center"/>
    </xf>
    <xf numFmtId="49" fontId="4" fillId="2" borderId="19" xfId="4" applyNumberFormat="1" applyFont="1" applyFill="1" applyBorder="1" applyAlignment="1">
      <alignment horizontal="center"/>
    </xf>
    <xf numFmtId="49" fontId="4" fillId="2" borderId="20" xfId="4" applyNumberFormat="1" applyFont="1" applyFill="1" applyBorder="1" applyAlignment="1">
      <alignment horizontal="center"/>
    </xf>
    <xf numFmtId="0" fontId="11" fillId="5" borderId="17" xfId="0" applyFont="1" applyFill="1" applyBorder="1" applyAlignment="1">
      <alignment horizontal="center"/>
    </xf>
  </cellXfs>
  <cellStyles count="6">
    <cellStyle name="čárky 2" xfId="1"/>
    <cellStyle name="Normální" xfId="0" builtinId="0"/>
    <cellStyle name="Normální 11" xfId="2"/>
    <cellStyle name="normální_2. Rozpočet 2007 - tabulky" xfId="3"/>
    <cellStyle name="normální_Rozpis výdajů 03 bez PO 2 2" xfId="4"/>
    <cellStyle name="normální_Rozpis výdajů 03 bez PO_04 - OSMTVS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N262"/>
  <sheetViews>
    <sheetView zoomScaleNormal="100" workbookViewId="0">
      <selection activeCell="O8" sqref="O8"/>
    </sheetView>
  </sheetViews>
  <sheetFormatPr defaultColWidth="9.5703125" defaultRowHeight="12.75" x14ac:dyDescent="0.2"/>
  <cols>
    <col min="1" max="1" width="3.28515625" style="26" customWidth="1"/>
    <col min="2" max="2" width="10.28515625" style="26" customWidth="1"/>
    <col min="3" max="4" width="4.7109375" style="26" customWidth="1"/>
    <col min="5" max="5" width="38.7109375" style="26" customWidth="1"/>
    <col min="6" max="6" width="10.85546875" style="123" customWidth="1"/>
    <col min="7" max="7" width="10.42578125" style="26" hidden="1" customWidth="1"/>
    <col min="8" max="8" width="9.5703125" style="1" hidden="1" customWidth="1"/>
    <col min="9" max="9" width="9.28515625" style="1" customWidth="1"/>
    <col min="10" max="10" width="9" style="18" customWidth="1"/>
    <col min="11" max="11" width="8.7109375" style="18" customWidth="1"/>
    <col min="12" max="12" width="12.28515625" style="48" customWidth="1"/>
    <col min="13" max="13" width="18.42578125" style="26" customWidth="1"/>
    <col min="14" max="243" width="9.28515625" style="26" customWidth="1"/>
    <col min="244" max="244" width="3.28515625" style="26" customWidth="1"/>
    <col min="245" max="245" width="7.28515625" style="26" customWidth="1"/>
    <col min="246" max="248" width="4.7109375" style="26" customWidth="1"/>
    <col min="249" max="249" width="38.7109375" style="26" customWidth="1"/>
    <col min="250" max="250" width="10" style="26" customWidth="1"/>
    <col min="251" max="16384" width="9.5703125" style="26"/>
  </cols>
  <sheetData>
    <row r="1" spans="1:14" ht="18" x14ac:dyDescent="0.25">
      <c r="A1" s="131" t="s">
        <v>181</v>
      </c>
      <c r="B1" s="131"/>
      <c r="C1" s="131"/>
      <c r="D1" s="131"/>
      <c r="E1" s="131"/>
      <c r="F1" s="131"/>
      <c r="J1" s="24" t="s">
        <v>182</v>
      </c>
    </row>
    <row r="2" spans="1:14" ht="18" x14ac:dyDescent="0.25">
      <c r="A2" s="132" t="s">
        <v>0</v>
      </c>
      <c r="B2" s="132"/>
      <c r="C2" s="132"/>
      <c r="D2" s="132"/>
      <c r="E2" s="132"/>
      <c r="F2" s="132"/>
    </row>
    <row r="3" spans="1:14" x14ac:dyDescent="0.2">
      <c r="A3" s="119"/>
      <c r="B3" s="119"/>
      <c r="C3" s="119"/>
      <c r="D3" s="119"/>
      <c r="E3" s="119"/>
      <c r="F3" s="119"/>
    </row>
    <row r="4" spans="1:14" ht="15.75" x14ac:dyDescent="0.25">
      <c r="A4" s="133" t="s">
        <v>1</v>
      </c>
      <c r="B4" s="133"/>
      <c r="C4" s="133"/>
      <c r="D4" s="133"/>
      <c r="E4" s="133"/>
      <c r="F4" s="133"/>
    </row>
    <row r="5" spans="1:14" x14ac:dyDescent="0.2">
      <c r="A5" s="119"/>
      <c r="B5" s="119"/>
      <c r="C5" s="119"/>
      <c r="D5" s="119"/>
      <c r="E5" s="119"/>
      <c r="F5" s="119"/>
    </row>
    <row r="6" spans="1:14" ht="15.75" x14ac:dyDescent="0.25">
      <c r="A6" s="134"/>
      <c r="B6" s="134"/>
      <c r="C6" s="134"/>
      <c r="D6" s="134"/>
      <c r="E6" s="134"/>
      <c r="F6" s="134"/>
    </row>
    <row r="7" spans="1:14" ht="13.5" thickBot="1" x14ac:dyDescent="0.25">
      <c r="A7" s="2"/>
      <c r="B7" s="2"/>
      <c r="C7" s="2"/>
      <c r="D7" s="2"/>
      <c r="E7" s="2"/>
      <c r="F7" s="3"/>
      <c r="G7" s="4"/>
      <c r="H7" s="4"/>
      <c r="I7" s="4"/>
      <c r="J7" s="4"/>
      <c r="K7" s="4" t="s">
        <v>2</v>
      </c>
    </row>
    <row r="8" spans="1:14" ht="45" customHeight="1" thickBot="1" x14ac:dyDescent="0.3">
      <c r="A8" s="5" t="s">
        <v>3</v>
      </c>
      <c r="B8" s="5" t="s">
        <v>4</v>
      </c>
      <c r="C8" s="5" t="s">
        <v>5</v>
      </c>
      <c r="D8" s="5" t="s">
        <v>6</v>
      </c>
      <c r="E8" s="5" t="s">
        <v>7</v>
      </c>
      <c r="F8" s="6" t="s">
        <v>8</v>
      </c>
      <c r="G8" s="7" t="s">
        <v>9</v>
      </c>
      <c r="H8" s="25" t="s">
        <v>10</v>
      </c>
      <c r="I8" s="7" t="s">
        <v>11</v>
      </c>
      <c r="J8" s="25" t="s">
        <v>183</v>
      </c>
      <c r="K8" s="7" t="s">
        <v>140</v>
      </c>
      <c r="M8" s="115"/>
      <c r="N8" s="118"/>
    </row>
    <row r="9" spans="1:14" ht="45" customHeight="1" thickBot="1" x14ac:dyDescent="0.3">
      <c r="A9" s="5" t="s">
        <v>12</v>
      </c>
      <c r="B9" s="135" t="s">
        <v>13</v>
      </c>
      <c r="C9" s="136"/>
      <c r="D9" s="137"/>
      <c r="E9" s="8" t="s">
        <v>14</v>
      </c>
      <c r="F9" s="9">
        <f>+F10+F11</f>
        <v>15000</v>
      </c>
      <c r="G9" s="9">
        <f>+G10+G11</f>
        <v>45562.900999999998</v>
      </c>
      <c r="H9" s="9">
        <f>+H10+H11</f>
        <v>0</v>
      </c>
      <c r="I9" s="9">
        <f>+I10+I11</f>
        <v>45562.900999999998</v>
      </c>
      <c r="J9" s="87">
        <f>+J10+J11</f>
        <v>0</v>
      </c>
      <c r="K9" s="87">
        <f>+I9+J9</f>
        <v>45562.900999999998</v>
      </c>
      <c r="L9" s="49" t="s">
        <v>183</v>
      </c>
      <c r="M9" s="115"/>
      <c r="N9" s="118"/>
    </row>
    <row r="10" spans="1:14" s="120" customFormat="1" ht="44.65" customHeight="1" thickBot="1" x14ac:dyDescent="0.3">
      <c r="A10" s="19" t="s">
        <v>12</v>
      </c>
      <c r="B10" s="125" t="s">
        <v>13</v>
      </c>
      <c r="C10" s="126"/>
      <c r="D10" s="127"/>
      <c r="E10" s="19" t="s">
        <v>15</v>
      </c>
      <c r="F10" s="20">
        <v>0</v>
      </c>
      <c r="G10" s="21">
        <v>5140.7070000000003</v>
      </c>
      <c r="H10" s="21">
        <v>0</v>
      </c>
      <c r="I10" s="21">
        <f>+G10+H10</f>
        <v>5140.7070000000003</v>
      </c>
      <c r="J10" s="88">
        <v>0</v>
      </c>
      <c r="K10" s="20">
        <f t="shared" ref="K10:K17" si="0">+I10+J10</f>
        <v>5140.7070000000003</v>
      </c>
      <c r="L10" s="50"/>
      <c r="M10" s="115"/>
      <c r="N10" s="118"/>
    </row>
    <row r="11" spans="1:14" ht="23.25" customHeight="1" thickBot="1" x14ac:dyDescent="0.3">
      <c r="A11" s="19" t="s">
        <v>12</v>
      </c>
      <c r="B11" s="125" t="s">
        <v>13</v>
      </c>
      <c r="C11" s="126"/>
      <c r="D11" s="127"/>
      <c r="E11" s="19" t="s">
        <v>16</v>
      </c>
      <c r="F11" s="22">
        <f>F12+F13+F232+F234+F235+F236+F233</f>
        <v>15000</v>
      </c>
      <c r="G11" s="22">
        <f>G12+G13+G232+G234+G235+G236+G233</f>
        <v>40422.193999999996</v>
      </c>
      <c r="H11" s="22">
        <f>H12+H13+H232+H234+H235+H236+H233</f>
        <v>0</v>
      </c>
      <c r="I11" s="22">
        <f>I12+I13+I232+I234+I235+I236+I233</f>
        <v>40422.193999999996</v>
      </c>
      <c r="J11" s="89">
        <f>J12+J13+J232+J234+J235+J236+J233</f>
        <v>0</v>
      </c>
      <c r="K11" s="90">
        <f t="shared" si="0"/>
        <v>40422.193999999996</v>
      </c>
      <c r="L11" s="49" t="s">
        <v>183</v>
      </c>
      <c r="M11" s="115"/>
      <c r="N11" s="118"/>
    </row>
    <row r="12" spans="1:14" ht="16.5" thickBot="1" x14ac:dyDescent="0.3">
      <c r="A12" s="10" t="s">
        <v>12</v>
      </c>
      <c r="B12" s="128" t="s">
        <v>17</v>
      </c>
      <c r="C12" s="129"/>
      <c r="D12" s="130"/>
      <c r="E12" s="11" t="s">
        <v>18</v>
      </c>
      <c r="F12" s="12">
        <v>5500</v>
      </c>
      <c r="G12" s="13">
        <v>7763.3580000000002</v>
      </c>
      <c r="H12" s="12">
        <v>0</v>
      </c>
      <c r="I12" s="13">
        <f>+G12+H12</f>
        <v>7763.3580000000002</v>
      </c>
      <c r="J12" s="91">
        <v>0</v>
      </c>
      <c r="K12" s="12">
        <f t="shared" si="0"/>
        <v>7763.3580000000002</v>
      </c>
      <c r="L12" s="51"/>
      <c r="M12" s="115"/>
      <c r="N12" s="118"/>
    </row>
    <row r="13" spans="1:14" ht="24" thickBot="1" x14ac:dyDescent="0.3">
      <c r="A13" s="10" t="s">
        <v>12</v>
      </c>
      <c r="B13" s="128" t="s">
        <v>21</v>
      </c>
      <c r="C13" s="129"/>
      <c r="D13" s="130"/>
      <c r="E13" s="11" t="s">
        <v>22</v>
      </c>
      <c r="F13" s="14">
        <f>+F14+F17</f>
        <v>5200</v>
      </c>
      <c r="G13" s="14">
        <f>+G14+G17</f>
        <v>6845.9770000000008</v>
      </c>
      <c r="H13" s="14">
        <f>+H14+H17</f>
        <v>20000</v>
      </c>
      <c r="I13" s="14">
        <f>+I14+I17</f>
        <v>26845.976999999999</v>
      </c>
      <c r="J13" s="92">
        <f>SUM(J18:J231)/2+J16</f>
        <v>0</v>
      </c>
      <c r="K13" s="93">
        <f t="shared" si="0"/>
        <v>26845.976999999999</v>
      </c>
      <c r="L13" s="49" t="s">
        <v>183</v>
      </c>
      <c r="M13" s="116"/>
      <c r="N13" s="121"/>
    </row>
    <row r="14" spans="1:14" ht="22.5" x14ac:dyDescent="0.2">
      <c r="A14" s="98" t="s">
        <v>12</v>
      </c>
      <c r="B14" s="98"/>
      <c r="C14" s="98" t="s">
        <v>13</v>
      </c>
      <c r="D14" s="98" t="s">
        <v>13</v>
      </c>
      <c r="E14" s="99" t="s">
        <v>184</v>
      </c>
      <c r="F14" s="100">
        <f>SUM(F15:F16)</f>
        <v>5200</v>
      </c>
      <c r="G14" s="100">
        <f>SUM(G15:G16)</f>
        <v>300.58699999999999</v>
      </c>
      <c r="H14" s="100">
        <f>SUM(H15:H16)</f>
        <v>20000</v>
      </c>
      <c r="I14" s="100">
        <f>SUM(I15:I16)</f>
        <v>20300.587</v>
      </c>
      <c r="J14" s="101">
        <f>J16+J15</f>
        <v>-19957</v>
      </c>
      <c r="K14" s="101">
        <f t="shared" si="0"/>
        <v>343.58699999999953</v>
      </c>
      <c r="L14" s="49" t="s">
        <v>183</v>
      </c>
      <c r="M14" s="117"/>
      <c r="N14" s="121"/>
    </row>
    <row r="15" spans="1:14" ht="13.5" thickBot="1" x14ac:dyDescent="0.25">
      <c r="A15" s="102"/>
      <c r="B15" s="103" t="s">
        <v>23</v>
      </c>
      <c r="C15" s="102">
        <v>3419</v>
      </c>
      <c r="D15" s="102">
        <v>5901</v>
      </c>
      <c r="E15" s="104" t="s">
        <v>185</v>
      </c>
      <c r="F15" s="105">
        <v>5200</v>
      </c>
      <c r="G15" s="106">
        <v>300.58699999999999</v>
      </c>
      <c r="H15" s="105">
        <v>0</v>
      </c>
      <c r="I15" s="107">
        <f>+G15+H15</f>
        <v>300.58699999999999</v>
      </c>
      <c r="J15" s="24">
        <v>0</v>
      </c>
      <c r="K15" s="108">
        <f t="shared" si="0"/>
        <v>300.58699999999999</v>
      </c>
      <c r="M15" s="121"/>
      <c r="N15" s="121"/>
    </row>
    <row r="16" spans="1:14" ht="13.5" thickBot="1" x14ac:dyDescent="0.25">
      <c r="A16" s="31"/>
      <c r="B16" s="31">
        <v>42100000000</v>
      </c>
      <c r="C16" s="27">
        <v>3419</v>
      </c>
      <c r="D16" s="27">
        <v>5901</v>
      </c>
      <c r="E16" s="28" t="s">
        <v>186</v>
      </c>
      <c r="F16" s="29">
        <v>0</v>
      </c>
      <c r="G16" s="30">
        <v>0</v>
      </c>
      <c r="H16" s="29">
        <v>20000</v>
      </c>
      <c r="I16" s="30">
        <f>+G16+H16</f>
        <v>20000</v>
      </c>
      <c r="J16" s="94">
        <f>-19957</f>
        <v>-19957</v>
      </c>
      <c r="K16" s="29">
        <f t="shared" si="0"/>
        <v>43</v>
      </c>
      <c r="L16" s="49" t="s">
        <v>183</v>
      </c>
      <c r="M16" s="117"/>
      <c r="N16" s="121"/>
    </row>
    <row r="17" spans="1:14" ht="13.5" thickBot="1" x14ac:dyDescent="0.25">
      <c r="A17" s="109" t="s">
        <v>12</v>
      </c>
      <c r="B17" s="109" t="s">
        <v>141</v>
      </c>
      <c r="C17" s="109" t="s">
        <v>13</v>
      </c>
      <c r="D17" s="109" t="s">
        <v>13</v>
      </c>
      <c r="E17" s="110" t="s">
        <v>142</v>
      </c>
      <c r="F17" s="111">
        <v>0</v>
      </c>
      <c r="G17" s="112">
        <v>6545.39</v>
      </c>
      <c r="H17" s="113">
        <v>0</v>
      </c>
      <c r="I17" s="112">
        <f>+G17+H17</f>
        <v>6545.39</v>
      </c>
      <c r="J17" s="114">
        <v>0</v>
      </c>
      <c r="K17" s="87">
        <f t="shared" si="0"/>
        <v>6545.39</v>
      </c>
      <c r="L17" s="51"/>
      <c r="M17" s="121"/>
      <c r="N17" s="121"/>
    </row>
    <row r="18" spans="1:14" ht="22.5" x14ac:dyDescent="0.2">
      <c r="A18" s="32" t="s">
        <v>12</v>
      </c>
      <c r="B18" s="32">
        <v>42100010000</v>
      </c>
      <c r="C18" s="32" t="s">
        <v>13</v>
      </c>
      <c r="D18" s="32" t="s">
        <v>13</v>
      </c>
      <c r="E18" s="33" t="s">
        <v>143</v>
      </c>
      <c r="F18" s="34">
        <v>0</v>
      </c>
      <c r="G18" s="35">
        <v>0</v>
      </c>
      <c r="H18" s="36">
        <v>0</v>
      </c>
      <c r="I18" s="35">
        <v>0</v>
      </c>
      <c r="J18" s="95">
        <f>+J19</f>
        <v>120</v>
      </c>
      <c r="K18" s="95">
        <f>+I18+J18</f>
        <v>120</v>
      </c>
      <c r="L18" s="49" t="s">
        <v>183</v>
      </c>
      <c r="M18" s="122"/>
      <c r="N18" s="122"/>
    </row>
    <row r="19" spans="1:14" x14ac:dyDescent="0.2">
      <c r="A19" s="37"/>
      <c r="B19" s="37" t="s">
        <v>20</v>
      </c>
      <c r="C19" s="37">
        <v>3419</v>
      </c>
      <c r="D19" s="37">
        <v>5222</v>
      </c>
      <c r="E19" s="38" t="s">
        <v>19</v>
      </c>
      <c r="F19" s="39">
        <v>0</v>
      </c>
      <c r="G19" s="40">
        <v>0</v>
      </c>
      <c r="H19" s="41">
        <v>0</v>
      </c>
      <c r="I19" s="42">
        <v>0</v>
      </c>
      <c r="J19" s="96">
        <v>120</v>
      </c>
      <c r="K19" s="96">
        <f>+I19+J19</f>
        <v>120</v>
      </c>
      <c r="M19" s="122"/>
      <c r="N19" s="122"/>
    </row>
    <row r="20" spans="1:14" ht="22.5" x14ac:dyDescent="0.2">
      <c r="A20" s="43" t="s">
        <v>12</v>
      </c>
      <c r="B20" s="43" t="s">
        <v>34</v>
      </c>
      <c r="C20" s="43" t="s">
        <v>13</v>
      </c>
      <c r="D20" s="43" t="s">
        <v>13</v>
      </c>
      <c r="E20" s="44" t="s">
        <v>187</v>
      </c>
      <c r="F20" s="45">
        <v>0</v>
      </c>
      <c r="G20" s="46">
        <v>0</v>
      </c>
      <c r="H20" s="47">
        <v>0</v>
      </c>
      <c r="I20" s="46">
        <v>0</v>
      </c>
      <c r="J20" s="95">
        <f>+J21</f>
        <v>360</v>
      </c>
      <c r="K20" s="97">
        <f t="shared" ref="K20:K83" si="1">+I20+J20</f>
        <v>360</v>
      </c>
      <c r="L20" s="49" t="s">
        <v>183</v>
      </c>
      <c r="M20" s="122"/>
      <c r="N20" s="122"/>
    </row>
    <row r="21" spans="1:14" x14ac:dyDescent="0.2">
      <c r="A21" s="37"/>
      <c r="B21" s="37" t="s">
        <v>20</v>
      </c>
      <c r="C21" s="37">
        <v>3419</v>
      </c>
      <c r="D21" s="37">
        <v>5222</v>
      </c>
      <c r="E21" s="38" t="s">
        <v>19</v>
      </c>
      <c r="F21" s="39">
        <v>0</v>
      </c>
      <c r="G21" s="40">
        <v>0</v>
      </c>
      <c r="H21" s="41">
        <v>0</v>
      </c>
      <c r="I21" s="42">
        <v>0</v>
      </c>
      <c r="J21" s="96">
        <v>360</v>
      </c>
      <c r="K21" s="96">
        <f t="shared" si="1"/>
        <v>360</v>
      </c>
      <c r="M21" s="122"/>
      <c r="N21" s="122"/>
    </row>
    <row r="22" spans="1:14" ht="22.5" x14ac:dyDescent="0.2">
      <c r="A22" s="43" t="s">
        <v>12</v>
      </c>
      <c r="B22" s="43" t="s">
        <v>35</v>
      </c>
      <c r="C22" s="43" t="s">
        <v>13</v>
      </c>
      <c r="D22" s="43" t="s">
        <v>13</v>
      </c>
      <c r="E22" s="44" t="s">
        <v>205</v>
      </c>
      <c r="F22" s="45">
        <v>0</v>
      </c>
      <c r="G22" s="46">
        <v>0</v>
      </c>
      <c r="H22" s="47">
        <v>0</v>
      </c>
      <c r="I22" s="46">
        <v>0</v>
      </c>
      <c r="J22" s="95">
        <f>+J23</f>
        <v>330</v>
      </c>
      <c r="K22" s="97">
        <f t="shared" si="1"/>
        <v>330</v>
      </c>
      <c r="L22" s="49" t="s">
        <v>183</v>
      </c>
      <c r="M22" s="122"/>
      <c r="N22" s="122"/>
    </row>
    <row r="23" spans="1:14" x14ac:dyDescent="0.2">
      <c r="A23" s="37"/>
      <c r="B23" s="37" t="s">
        <v>20</v>
      </c>
      <c r="C23" s="37">
        <v>3419</v>
      </c>
      <c r="D23" s="37">
        <v>5222</v>
      </c>
      <c r="E23" s="38" t="s">
        <v>19</v>
      </c>
      <c r="F23" s="39">
        <v>0</v>
      </c>
      <c r="G23" s="40">
        <v>0</v>
      </c>
      <c r="H23" s="41">
        <v>0</v>
      </c>
      <c r="I23" s="42">
        <v>0</v>
      </c>
      <c r="J23" s="96">
        <v>330</v>
      </c>
      <c r="K23" s="96">
        <f t="shared" si="1"/>
        <v>330</v>
      </c>
      <c r="M23" s="122"/>
      <c r="N23" s="122"/>
    </row>
    <row r="24" spans="1:14" ht="27.95" customHeight="1" x14ac:dyDescent="0.2">
      <c r="A24" s="43" t="s">
        <v>12</v>
      </c>
      <c r="B24" s="43" t="s">
        <v>36</v>
      </c>
      <c r="C24" s="43" t="s">
        <v>13</v>
      </c>
      <c r="D24" s="43" t="s">
        <v>13</v>
      </c>
      <c r="E24" s="44" t="s">
        <v>311</v>
      </c>
      <c r="F24" s="45">
        <v>0</v>
      </c>
      <c r="G24" s="46">
        <v>0</v>
      </c>
      <c r="H24" s="47">
        <v>0</v>
      </c>
      <c r="I24" s="46">
        <v>0</v>
      </c>
      <c r="J24" s="95">
        <f>+J25</f>
        <v>300</v>
      </c>
      <c r="K24" s="97">
        <f t="shared" si="1"/>
        <v>300</v>
      </c>
      <c r="L24" s="49" t="s">
        <v>183</v>
      </c>
      <c r="M24" s="122"/>
      <c r="N24" s="122"/>
    </row>
    <row r="25" spans="1:14" x14ac:dyDescent="0.2">
      <c r="A25" s="37"/>
      <c r="B25" s="37" t="s">
        <v>20</v>
      </c>
      <c r="C25" s="37">
        <v>3419</v>
      </c>
      <c r="D25" s="37">
        <v>5222</v>
      </c>
      <c r="E25" s="38" t="s">
        <v>19</v>
      </c>
      <c r="F25" s="39">
        <v>0</v>
      </c>
      <c r="G25" s="40">
        <v>0</v>
      </c>
      <c r="H25" s="41">
        <v>0</v>
      </c>
      <c r="I25" s="42">
        <v>0</v>
      </c>
      <c r="J25" s="96">
        <v>300</v>
      </c>
      <c r="K25" s="96">
        <f t="shared" si="1"/>
        <v>300</v>
      </c>
      <c r="M25" s="122"/>
      <c r="N25" s="122"/>
    </row>
    <row r="26" spans="1:14" ht="22.5" x14ac:dyDescent="0.2">
      <c r="A26" s="43" t="s">
        <v>12</v>
      </c>
      <c r="B26" s="43" t="s">
        <v>37</v>
      </c>
      <c r="C26" s="43" t="s">
        <v>13</v>
      </c>
      <c r="D26" s="43" t="s">
        <v>13</v>
      </c>
      <c r="E26" s="44" t="s">
        <v>249</v>
      </c>
      <c r="F26" s="45">
        <v>0</v>
      </c>
      <c r="G26" s="46">
        <v>0</v>
      </c>
      <c r="H26" s="47">
        <v>0</v>
      </c>
      <c r="I26" s="46">
        <v>0</v>
      </c>
      <c r="J26" s="95">
        <f>+J27</f>
        <v>354</v>
      </c>
      <c r="K26" s="97">
        <f t="shared" si="1"/>
        <v>354</v>
      </c>
      <c r="L26" s="49" t="s">
        <v>183</v>
      </c>
      <c r="M26" s="122"/>
      <c r="N26" s="122"/>
    </row>
    <row r="27" spans="1:14" x14ac:dyDescent="0.2">
      <c r="A27" s="37"/>
      <c r="B27" s="37" t="s">
        <v>20</v>
      </c>
      <c r="C27" s="37">
        <v>3419</v>
      </c>
      <c r="D27" s="37">
        <v>5222</v>
      </c>
      <c r="E27" s="38" t="s">
        <v>19</v>
      </c>
      <c r="F27" s="39">
        <v>0</v>
      </c>
      <c r="G27" s="40">
        <v>0</v>
      </c>
      <c r="H27" s="41">
        <v>0</v>
      </c>
      <c r="I27" s="42">
        <v>0</v>
      </c>
      <c r="J27" s="96">
        <v>354</v>
      </c>
      <c r="K27" s="96">
        <f t="shared" si="1"/>
        <v>354</v>
      </c>
      <c r="M27" s="122"/>
      <c r="N27" s="122"/>
    </row>
    <row r="28" spans="1:14" ht="22.5" x14ac:dyDescent="0.2">
      <c r="A28" s="43" t="s">
        <v>12</v>
      </c>
      <c r="B28" s="43" t="s">
        <v>38</v>
      </c>
      <c r="C28" s="43" t="s">
        <v>13</v>
      </c>
      <c r="D28" s="43" t="s">
        <v>13</v>
      </c>
      <c r="E28" s="44" t="s">
        <v>206</v>
      </c>
      <c r="F28" s="45">
        <v>0</v>
      </c>
      <c r="G28" s="46">
        <v>0</v>
      </c>
      <c r="H28" s="47">
        <v>0</v>
      </c>
      <c r="I28" s="46">
        <v>0</v>
      </c>
      <c r="J28" s="95">
        <f>+J29</f>
        <v>1099</v>
      </c>
      <c r="K28" s="97">
        <f t="shared" si="1"/>
        <v>1099</v>
      </c>
      <c r="L28" s="49" t="s">
        <v>183</v>
      </c>
      <c r="M28" s="122"/>
      <c r="N28" s="122"/>
    </row>
    <row r="29" spans="1:14" x14ac:dyDescent="0.2">
      <c r="A29" s="37"/>
      <c r="B29" s="37" t="s">
        <v>20</v>
      </c>
      <c r="C29" s="37">
        <v>3419</v>
      </c>
      <c r="D29" s="37">
        <v>5222</v>
      </c>
      <c r="E29" s="38" t="s">
        <v>19</v>
      </c>
      <c r="F29" s="39">
        <v>0</v>
      </c>
      <c r="G29" s="40">
        <v>0</v>
      </c>
      <c r="H29" s="41">
        <v>0</v>
      </c>
      <c r="I29" s="42">
        <v>0</v>
      </c>
      <c r="J29" s="96">
        <v>1099</v>
      </c>
      <c r="K29" s="96">
        <f t="shared" si="1"/>
        <v>1099</v>
      </c>
    </row>
    <row r="30" spans="1:14" ht="22.5" x14ac:dyDescent="0.2">
      <c r="A30" s="43" t="s">
        <v>12</v>
      </c>
      <c r="B30" s="43" t="s">
        <v>39</v>
      </c>
      <c r="C30" s="43" t="s">
        <v>13</v>
      </c>
      <c r="D30" s="43" t="s">
        <v>13</v>
      </c>
      <c r="E30" s="44" t="s">
        <v>144</v>
      </c>
      <c r="F30" s="45">
        <v>0</v>
      </c>
      <c r="G30" s="46">
        <v>0</v>
      </c>
      <c r="H30" s="47">
        <v>0</v>
      </c>
      <c r="I30" s="46">
        <v>0</v>
      </c>
      <c r="J30" s="95">
        <f>+J31</f>
        <v>232</v>
      </c>
      <c r="K30" s="97">
        <f t="shared" si="1"/>
        <v>232</v>
      </c>
      <c r="L30" s="49" t="s">
        <v>183</v>
      </c>
    </row>
    <row r="31" spans="1:14" x14ac:dyDescent="0.2">
      <c r="A31" s="37"/>
      <c r="B31" s="37" t="s">
        <v>20</v>
      </c>
      <c r="C31" s="37">
        <v>3419</v>
      </c>
      <c r="D31" s="37">
        <v>5222</v>
      </c>
      <c r="E31" s="38" t="s">
        <v>19</v>
      </c>
      <c r="F31" s="39">
        <v>0</v>
      </c>
      <c r="G31" s="40">
        <v>0</v>
      </c>
      <c r="H31" s="41">
        <v>0</v>
      </c>
      <c r="I31" s="42">
        <v>0</v>
      </c>
      <c r="J31" s="96">
        <v>232</v>
      </c>
      <c r="K31" s="96">
        <f t="shared" si="1"/>
        <v>232</v>
      </c>
    </row>
    <row r="32" spans="1:14" ht="27.95" customHeight="1" x14ac:dyDescent="0.2">
      <c r="A32" s="43" t="s">
        <v>12</v>
      </c>
      <c r="B32" s="43" t="s">
        <v>40</v>
      </c>
      <c r="C32" s="43" t="s">
        <v>13</v>
      </c>
      <c r="D32" s="43" t="s">
        <v>13</v>
      </c>
      <c r="E32" s="44" t="s">
        <v>188</v>
      </c>
      <c r="F32" s="45">
        <v>0</v>
      </c>
      <c r="G32" s="46">
        <v>0</v>
      </c>
      <c r="H32" s="47">
        <v>0</v>
      </c>
      <c r="I32" s="46">
        <v>0</v>
      </c>
      <c r="J32" s="95">
        <f>+J33</f>
        <v>96</v>
      </c>
      <c r="K32" s="97">
        <f t="shared" si="1"/>
        <v>96</v>
      </c>
      <c r="L32" s="49" t="s">
        <v>183</v>
      </c>
    </row>
    <row r="33" spans="1:12" x14ac:dyDescent="0.2">
      <c r="A33" s="37"/>
      <c r="B33" s="37" t="s">
        <v>20</v>
      </c>
      <c r="C33" s="37">
        <v>3419</v>
      </c>
      <c r="D33" s="37">
        <v>5222</v>
      </c>
      <c r="E33" s="38" t="s">
        <v>19</v>
      </c>
      <c r="F33" s="39">
        <v>0</v>
      </c>
      <c r="G33" s="40">
        <v>0</v>
      </c>
      <c r="H33" s="41">
        <v>0</v>
      </c>
      <c r="I33" s="42">
        <v>0</v>
      </c>
      <c r="J33" s="96">
        <v>96</v>
      </c>
      <c r="K33" s="96">
        <f t="shared" si="1"/>
        <v>96</v>
      </c>
    </row>
    <row r="34" spans="1:12" ht="22.5" x14ac:dyDescent="0.2">
      <c r="A34" s="43" t="s">
        <v>12</v>
      </c>
      <c r="B34" s="43" t="s">
        <v>41</v>
      </c>
      <c r="C34" s="43" t="s">
        <v>13</v>
      </c>
      <c r="D34" s="43" t="s">
        <v>13</v>
      </c>
      <c r="E34" s="44" t="s">
        <v>207</v>
      </c>
      <c r="F34" s="45">
        <v>0</v>
      </c>
      <c r="G34" s="46">
        <v>0</v>
      </c>
      <c r="H34" s="47">
        <v>0</v>
      </c>
      <c r="I34" s="46">
        <v>0</v>
      </c>
      <c r="J34" s="95">
        <f>+J35</f>
        <v>360</v>
      </c>
      <c r="K34" s="97">
        <f t="shared" si="1"/>
        <v>360</v>
      </c>
      <c r="L34" s="49" t="s">
        <v>183</v>
      </c>
    </row>
    <row r="35" spans="1:12" x14ac:dyDescent="0.2">
      <c r="A35" s="37"/>
      <c r="B35" s="37" t="s">
        <v>20</v>
      </c>
      <c r="C35" s="37">
        <v>3419</v>
      </c>
      <c r="D35" s="37">
        <v>5222</v>
      </c>
      <c r="E35" s="38" t="s">
        <v>19</v>
      </c>
      <c r="F35" s="39">
        <v>0</v>
      </c>
      <c r="G35" s="40">
        <v>0</v>
      </c>
      <c r="H35" s="41">
        <v>0</v>
      </c>
      <c r="I35" s="42">
        <v>0</v>
      </c>
      <c r="J35" s="96">
        <v>360</v>
      </c>
      <c r="K35" s="96">
        <f t="shared" si="1"/>
        <v>360</v>
      </c>
    </row>
    <row r="36" spans="1:12" ht="22.5" x14ac:dyDescent="0.2">
      <c r="A36" s="43" t="s">
        <v>12</v>
      </c>
      <c r="B36" s="43" t="s">
        <v>42</v>
      </c>
      <c r="C36" s="43" t="s">
        <v>13</v>
      </c>
      <c r="D36" s="43" t="s">
        <v>13</v>
      </c>
      <c r="E36" s="44" t="s">
        <v>145</v>
      </c>
      <c r="F36" s="45">
        <v>0</v>
      </c>
      <c r="G36" s="46">
        <v>0</v>
      </c>
      <c r="H36" s="47">
        <v>0</v>
      </c>
      <c r="I36" s="46">
        <v>0</v>
      </c>
      <c r="J36" s="95">
        <f>+J37</f>
        <v>300</v>
      </c>
      <c r="K36" s="97">
        <f t="shared" si="1"/>
        <v>300</v>
      </c>
      <c r="L36" s="49" t="s">
        <v>183</v>
      </c>
    </row>
    <row r="37" spans="1:12" x14ac:dyDescent="0.2">
      <c r="A37" s="37"/>
      <c r="B37" s="37" t="s">
        <v>20</v>
      </c>
      <c r="C37" s="37">
        <v>3419</v>
      </c>
      <c r="D37" s="37">
        <v>5222</v>
      </c>
      <c r="E37" s="38" t="s">
        <v>19</v>
      </c>
      <c r="F37" s="39">
        <v>0</v>
      </c>
      <c r="G37" s="40">
        <v>0</v>
      </c>
      <c r="H37" s="41">
        <v>0</v>
      </c>
      <c r="I37" s="42">
        <v>0</v>
      </c>
      <c r="J37" s="96">
        <v>300</v>
      </c>
      <c r="K37" s="96">
        <f t="shared" si="1"/>
        <v>300</v>
      </c>
    </row>
    <row r="38" spans="1:12" ht="22.5" x14ac:dyDescent="0.2">
      <c r="A38" s="43" t="s">
        <v>12</v>
      </c>
      <c r="B38" s="43" t="s">
        <v>43</v>
      </c>
      <c r="C38" s="43" t="s">
        <v>13</v>
      </c>
      <c r="D38" s="43" t="s">
        <v>13</v>
      </c>
      <c r="E38" s="44" t="s">
        <v>208</v>
      </c>
      <c r="F38" s="45">
        <v>0</v>
      </c>
      <c r="G38" s="46">
        <v>0</v>
      </c>
      <c r="H38" s="47">
        <v>0</v>
      </c>
      <c r="I38" s="46">
        <v>0</v>
      </c>
      <c r="J38" s="95">
        <f>+J39</f>
        <v>64</v>
      </c>
      <c r="K38" s="97">
        <f t="shared" si="1"/>
        <v>64</v>
      </c>
      <c r="L38" s="49" t="s">
        <v>183</v>
      </c>
    </row>
    <row r="39" spans="1:12" x14ac:dyDescent="0.2">
      <c r="A39" s="37"/>
      <c r="B39" s="37" t="s">
        <v>20</v>
      </c>
      <c r="C39" s="37">
        <v>3419</v>
      </c>
      <c r="D39" s="37">
        <v>5222</v>
      </c>
      <c r="E39" s="38" t="s">
        <v>19</v>
      </c>
      <c r="F39" s="39">
        <v>0</v>
      </c>
      <c r="G39" s="40">
        <v>0</v>
      </c>
      <c r="H39" s="41">
        <v>0</v>
      </c>
      <c r="I39" s="42">
        <v>0</v>
      </c>
      <c r="J39" s="96">
        <v>64</v>
      </c>
      <c r="K39" s="96">
        <f t="shared" si="1"/>
        <v>64</v>
      </c>
    </row>
    <row r="40" spans="1:12" ht="27" customHeight="1" x14ac:dyDescent="0.2">
      <c r="A40" s="43" t="s">
        <v>12</v>
      </c>
      <c r="B40" s="43" t="s">
        <v>44</v>
      </c>
      <c r="C40" s="43" t="s">
        <v>13</v>
      </c>
      <c r="D40" s="43" t="s">
        <v>13</v>
      </c>
      <c r="E40" s="44" t="s">
        <v>146</v>
      </c>
      <c r="F40" s="45">
        <v>0</v>
      </c>
      <c r="G40" s="46">
        <v>0</v>
      </c>
      <c r="H40" s="47">
        <v>0</v>
      </c>
      <c r="I40" s="46">
        <v>0</v>
      </c>
      <c r="J40" s="95">
        <f>+J41</f>
        <v>420</v>
      </c>
      <c r="K40" s="97">
        <f t="shared" si="1"/>
        <v>420</v>
      </c>
      <c r="L40" s="49" t="s">
        <v>183</v>
      </c>
    </row>
    <row r="41" spans="1:12" x14ac:dyDescent="0.2">
      <c r="A41" s="37"/>
      <c r="B41" s="37" t="s">
        <v>20</v>
      </c>
      <c r="C41" s="37">
        <v>3419</v>
      </c>
      <c r="D41" s="37">
        <v>5222</v>
      </c>
      <c r="E41" s="38" t="s">
        <v>19</v>
      </c>
      <c r="F41" s="39">
        <v>0</v>
      </c>
      <c r="G41" s="40">
        <v>0</v>
      </c>
      <c r="H41" s="41">
        <v>0</v>
      </c>
      <c r="I41" s="42">
        <v>0</v>
      </c>
      <c r="J41" s="96">
        <v>420</v>
      </c>
      <c r="K41" s="96">
        <f t="shared" si="1"/>
        <v>420</v>
      </c>
    </row>
    <row r="42" spans="1:12" ht="22.5" x14ac:dyDescent="0.2">
      <c r="A42" s="43" t="s">
        <v>12</v>
      </c>
      <c r="B42" s="43" t="s">
        <v>45</v>
      </c>
      <c r="C42" s="43" t="s">
        <v>13</v>
      </c>
      <c r="D42" s="43" t="s">
        <v>13</v>
      </c>
      <c r="E42" s="44" t="s">
        <v>209</v>
      </c>
      <c r="F42" s="45">
        <v>0</v>
      </c>
      <c r="G42" s="46">
        <v>0</v>
      </c>
      <c r="H42" s="47">
        <v>0</v>
      </c>
      <c r="I42" s="46">
        <v>0</v>
      </c>
      <c r="J42" s="95">
        <f>+J43</f>
        <v>84</v>
      </c>
      <c r="K42" s="97">
        <f t="shared" si="1"/>
        <v>84</v>
      </c>
      <c r="L42" s="49" t="s">
        <v>183</v>
      </c>
    </row>
    <row r="43" spans="1:12" x14ac:dyDescent="0.2">
      <c r="A43" s="37"/>
      <c r="B43" s="37" t="s">
        <v>20</v>
      </c>
      <c r="C43" s="37">
        <v>3419</v>
      </c>
      <c r="D43" s="37">
        <v>5222</v>
      </c>
      <c r="E43" s="38" t="s">
        <v>19</v>
      </c>
      <c r="F43" s="39">
        <v>0</v>
      </c>
      <c r="G43" s="40">
        <v>0</v>
      </c>
      <c r="H43" s="41">
        <v>0</v>
      </c>
      <c r="I43" s="42">
        <v>0</v>
      </c>
      <c r="J43" s="96">
        <v>84</v>
      </c>
      <c r="K43" s="96">
        <f t="shared" si="1"/>
        <v>84</v>
      </c>
    </row>
    <row r="44" spans="1:12" ht="22.5" x14ac:dyDescent="0.2">
      <c r="A44" s="43" t="s">
        <v>12</v>
      </c>
      <c r="B44" s="43" t="s">
        <v>46</v>
      </c>
      <c r="C44" s="43" t="s">
        <v>13</v>
      </c>
      <c r="D44" s="43" t="s">
        <v>13</v>
      </c>
      <c r="E44" s="44" t="s">
        <v>210</v>
      </c>
      <c r="F44" s="45">
        <v>0</v>
      </c>
      <c r="G44" s="46">
        <v>0</v>
      </c>
      <c r="H44" s="47">
        <v>0</v>
      </c>
      <c r="I44" s="46">
        <v>0</v>
      </c>
      <c r="J44" s="95">
        <f>+J45</f>
        <v>120</v>
      </c>
      <c r="K44" s="97">
        <f t="shared" si="1"/>
        <v>120</v>
      </c>
      <c r="L44" s="49" t="s">
        <v>183</v>
      </c>
    </row>
    <row r="45" spans="1:12" x14ac:dyDescent="0.2">
      <c r="A45" s="37"/>
      <c r="B45" s="37" t="s">
        <v>20</v>
      </c>
      <c r="C45" s="37">
        <v>3419</v>
      </c>
      <c r="D45" s="37">
        <v>5222</v>
      </c>
      <c r="E45" s="38" t="s">
        <v>19</v>
      </c>
      <c r="F45" s="39">
        <v>0</v>
      </c>
      <c r="G45" s="40">
        <v>0</v>
      </c>
      <c r="H45" s="41">
        <v>0</v>
      </c>
      <c r="I45" s="42">
        <v>0</v>
      </c>
      <c r="J45" s="96">
        <v>120</v>
      </c>
      <c r="K45" s="96">
        <f t="shared" si="1"/>
        <v>120</v>
      </c>
    </row>
    <row r="46" spans="1:12" ht="22.5" x14ac:dyDescent="0.2">
      <c r="A46" s="43" t="s">
        <v>12</v>
      </c>
      <c r="B46" s="43" t="s">
        <v>47</v>
      </c>
      <c r="C46" s="43" t="s">
        <v>13</v>
      </c>
      <c r="D46" s="43" t="s">
        <v>13</v>
      </c>
      <c r="E46" s="44" t="s">
        <v>147</v>
      </c>
      <c r="F46" s="45">
        <v>0</v>
      </c>
      <c r="G46" s="46">
        <v>0</v>
      </c>
      <c r="H46" s="47">
        <v>0</v>
      </c>
      <c r="I46" s="46">
        <v>0</v>
      </c>
      <c r="J46" s="95">
        <f>+J47</f>
        <v>510</v>
      </c>
      <c r="K46" s="97">
        <f t="shared" si="1"/>
        <v>510</v>
      </c>
      <c r="L46" s="49" t="s">
        <v>183</v>
      </c>
    </row>
    <row r="47" spans="1:12" x14ac:dyDescent="0.2">
      <c r="A47" s="37"/>
      <c r="B47" s="37" t="s">
        <v>20</v>
      </c>
      <c r="C47" s="37">
        <v>3419</v>
      </c>
      <c r="D47" s="37">
        <v>5222</v>
      </c>
      <c r="E47" s="38" t="s">
        <v>19</v>
      </c>
      <c r="F47" s="39">
        <v>0</v>
      </c>
      <c r="G47" s="40">
        <v>0</v>
      </c>
      <c r="H47" s="41">
        <v>0</v>
      </c>
      <c r="I47" s="42">
        <v>0</v>
      </c>
      <c r="J47" s="96">
        <v>510</v>
      </c>
      <c r="K47" s="96">
        <f t="shared" si="1"/>
        <v>510</v>
      </c>
    </row>
    <row r="48" spans="1:12" ht="22.5" x14ac:dyDescent="0.2">
      <c r="A48" s="43" t="s">
        <v>12</v>
      </c>
      <c r="B48" s="43" t="s">
        <v>48</v>
      </c>
      <c r="C48" s="43" t="s">
        <v>13</v>
      </c>
      <c r="D48" s="43" t="s">
        <v>13</v>
      </c>
      <c r="E48" s="44" t="s">
        <v>148</v>
      </c>
      <c r="F48" s="45">
        <v>0</v>
      </c>
      <c r="G48" s="46">
        <v>0</v>
      </c>
      <c r="H48" s="47">
        <v>0</v>
      </c>
      <c r="I48" s="46">
        <v>0</v>
      </c>
      <c r="J48" s="95">
        <f>+J49</f>
        <v>238</v>
      </c>
      <c r="K48" s="97">
        <f t="shared" si="1"/>
        <v>238</v>
      </c>
      <c r="L48" s="49" t="s">
        <v>183</v>
      </c>
    </row>
    <row r="49" spans="1:12" x14ac:dyDescent="0.2">
      <c r="A49" s="37"/>
      <c r="B49" s="37" t="s">
        <v>20</v>
      </c>
      <c r="C49" s="37">
        <v>3419</v>
      </c>
      <c r="D49" s="37">
        <v>5222</v>
      </c>
      <c r="E49" s="38" t="s">
        <v>19</v>
      </c>
      <c r="F49" s="39">
        <v>0</v>
      </c>
      <c r="G49" s="40">
        <v>0</v>
      </c>
      <c r="H49" s="41">
        <v>0</v>
      </c>
      <c r="I49" s="42">
        <v>0</v>
      </c>
      <c r="J49" s="96">
        <v>238</v>
      </c>
      <c r="K49" s="96">
        <f t="shared" si="1"/>
        <v>238</v>
      </c>
    </row>
    <row r="50" spans="1:12" ht="22.5" x14ac:dyDescent="0.2">
      <c r="A50" s="43" t="s">
        <v>12</v>
      </c>
      <c r="B50" s="43" t="s">
        <v>49</v>
      </c>
      <c r="C50" s="43" t="s">
        <v>13</v>
      </c>
      <c r="D50" s="43" t="s">
        <v>13</v>
      </c>
      <c r="E50" s="44" t="s">
        <v>211</v>
      </c>
      <c r="F50" s="45">
        <v>0</v>
      </c>
      <c r="G50" s="46">
        <v>0</v>
      </c>
      <c r="H50" s="47">
        <v>0</v>
      </c>
      <c r="I50" s="46">
        <v>0</v>
      </c>
      <c r="J50" s="95">
        <f>+J51</f>
        <v>450</v>
      </c>
      <c r="K50" s="97">
        <f t="shared" si="1"/>
        <v>450</v>
      </c>
      <c r="L50" s="49" t="s">
        <v>183</v>
      </c>
    </row>
    <row r="51" spans="1:12" x14ac:dyDescent="0.2">
      <c r="A51" s="37"/>
      <c r="B51" s="37" t="s">
        <v>20</v>
      </c>
      <c r="C51" s="37">
        <v>3419</v>
      </c>
      <c r="D51" s="37">
        <v>5222</v>
      </c>
      <c r="E51" s="38" t="s">
        <v>19</v>
      </c>
      <c r="F51" s="39">
        <v>0</v>
      </c>
      <c r="G51" s="40">
        <v>0</v>
      </c>
      <c r="H51" s="41">
        <v>0</v>
      </c>
      <c r="I51" s="42">
        <v>0</v>
      </c>
      <c r="J51" s="96">
        <v>450</v>
      </c>
      <c r="K51" s="96">
        <f t="shared" si="1"/>
        <v>450</v>
      </c>
    </row>
    <row r="52" spans="1:12" ht="22.5" x14ac:dyDescent="0.2">
      <c r="A52" s="43" t="s">
        <v>12</v>
      </c>
      <c r="B52" s="43" t="s">
        <v>50</v>
      </c>
      <c r="C52" s="43" t="s">
        <v>13</v>
      </c>
      <c r="D52" s="43" t="s">
        <v>13</v>
      </c>
      <c r="E52" s="44" t="s">
        <v>212</v>
      </c>
      <c r="F52" s="45">
        <v>0</v>
      </c>
      <c r="G52" s="46">
        <v>0</v>
      </c>
      <c r="H52" s="47">
        <v>0</v>
      </c>
      <c r="I52" s="46">
        <v>0</v>
      </c>
      <c r="J52" s="95">
        <f>+J53</f>
        <v>72</v>
      </c>
      <c r="K52" s="97">
        <f t="shared" si="1"/>
        <v>72</v>
      </c>
      <c r="L52" s="49" t="s">
        <v>183</v>
      </c>
    </row>
    <row r="53" spans="1:12" x14ac:dyDescent="0.2">
      <c r="A53" s="37"/>
      <c r="B53" s="37" t="s">
        <v>20</v>
      </c>
      <c r="C53" s="37">
        <v>3419</v>
      </c>
      <c r="D53" s="37">
        <v>5222</v>
      </c>
      <c r="E53" s="38" t="s">
        <v>19</v>
      </c>
      <c r="F53" s="39">
        <v>0</v>
      </c>
      <c r="G53" s="40">
        <v>0</v>
      </c>
      <c r="H53" s="41">
        <v>0</v>
      </c>
      <c r="I53" s="42">
        <v>0</v>
      </c>
      <c r="J53" s="96">
        <v>72</v>
      </c>
      <c r="K53" s="96">
        <f t="shared" si="1"/>
        <v>72</v>
      </c>
    </row>
    <row r="54" spans="1:12" ht="22.5" x14ac:dyDescent="0.2">
      <c r="A54" s="43" t="s">
        <v>12</v>
      </c>
      <c r="B54" s="43" t="s">
        <v>51</v>
      </c>
      <c r="C54" s="43" t="s">
        <v>13</v>
      </c>
      <c r="D54" s="43" t="s">
        <v>13</v>
      </c>
      <c r="E54" s="44" t="s">
        <v>312</v>
      </c>
      <c r="F54" s="45">
        <v>0</v>
      </c>
      <c r="G54" s="46">
        <v>0</v>
      </c>
      <c r="H54" s="47">
        <v>0</v>
      </c>
      <c r="I54" s="46">
        <v>0</v>
      </c>
      <c r="J54" s="95">
        <f>+J55</f>
        <v>1200</v>
      </c>
      <c r="K54" s="97">
        <f t="shared" si="1"/>
        <v>1200</v>
      </c>
      <c r="L54" s="49" t="s">
        <v>183</v>
      </c>
    </row>
    <row r="55" spans="1:12" x14ac:dyDescent="0.2">
      <c r="A55" s="37"/>
      <c r="B55" s="37" t="s">
        <v>20</v>
      </c>
      <c r="C55" s="37">
        <v>3419</v>
      </c>
      <c r="D55" s="37">
        <v>5222</v>
      </c>
      <c r="E55" s="38" t="s">
        <v>19</v>
      </c>
      <c r="F55" s="39">
        <v>0</v>
      </c>
      <c r="G55" s="40">
        <v>0</v>
      </c>
      <c r="H55" s="41">
        <v>0</v>
      </c>
      <c r="I55" s="42">
        <v>0</v>
      </c>
      <c r="J55" s="96">
        <v>1200</v>
      </c>
      <c r="K55" s="96">
        <f t="shared" si="1"/>
        <v>1200</v>
      </c>
    </row>
    <row r="56" spans="1:12" ht="22.5" x14ac:dyDescent="0.2">
      <c r="A56" s="43" t="s">
        <v>12</v>
      </c>
      <c r="B56" s="43" t="s">
        <v>52</v>
      </c>
      <c r="C56" s="43" t="s">
        <v>13</v>
      </c>
      <c r="D56" s="43" t="s">
        <v>13</v>
      </c>
      <c r="E56" s="44" t="s">
        <v>189</v>
      </c>
      <c r="F56" s="45">
        <v>0</v>
      </c>
      <c r="G56" s="46">
        <v>0</v>
      </c>
      <c r="H56" s="47">
        <v>0</v>
      </c>
      <c r="I56" s="46">
        <v>0</v>
      </c>
      <c r="J56" s="95">
        <f>+J57</f>
        <v>81</v>
      </c>
      <c r="K56" s="97">
        <f t="shared" si="1"/>
        <v>81</v>
      </c>
      <c r="L56" s="49" t="s">
        <v>183</v>
      </c>
    </row>
    <row r="57" spans="1:12" x14ac:dyDescent="0.2">
      <c r="A57" s="37"/>
      <c r="B57" s="37" t="s">
        <v>20</v>
      </c>
      <c r="C57" s="37">
        <v>3419</v>
      </c>
      <c r="D57" s="37">
        <v>5222</v>
      </c>
      <c r="E57" s="38" t="s">
        <v>19</v>
      </c>
      <c r="F57" s="39">
        <v>0</v>
      </c>
      <c r="G57" s="40">
        <v>0</v>
      </c>
      <c r="H57" s="41">
        <v>0</v>
      </c>
      <c r="I57" s="42">
        <v>0</v>
      </c>
      <c r="J57" s="96">
        <v>81</v>
      </c>
      <c r="K57" s="96">
        <f t="shared" si="1"/>
        <v>81</v>
      </c>
    </row>
    <row r="58" spans="1:12" ht="27.95" customHeight="1" x14ac:dyDescent="0.2">
      <c r="A58" s="43" t="s">
        <v>12</v>
      </c>
      <c r="B58" s="43" t="s">
        <v>53</v>
      </c>
      <c r="C58" s="43" t="s">
        <v>13</v>
      </c>
      <c r="D58" s="43" t="s">
        <v>13</v>
      </c>
      <c r="E58" s="44" t="s">
        <v>213</v>
      </c>
      <c r="F58" s="45">
        <v>0</v>
      </c>
      <c r="G58" s="46">
        <v>0</v>
      </c>
      <c r="H58" s="47">
        <v>0</v>
      </c>
      <c r="I58" s="46">
        <v>0</v>
      </c>
      <c r="J58" s="95">
        <f>+J59</f>
        <v>81</v>
      </c>
      <c r="K58" s="97">
        <f t="shared" si="1"/>
        <v>81</v>
      </c>
      <c r="L58" s="49" t="s">
        <v>183</v>
      </c>
    </row>
    <row r="59" spans="1:12" x14ac:dyDescent="0.2">
      <c r="A59" s="37"/>
      <c r="B59" s="37" t="s">
        <v>20</v>
      </c>
      <c r="C59" s="37">
        <v>3419</v>
      </c>
      <c r="D59" s="37">
        <v>5222</v>
      </c>
      <c r="E59" s="38" t="s">
        <v>19</v>
      </c>
      <c r="F59" s="39">
        <v>0</v>
      </c>
      <c r="G59" s="40">
        <v>0</v>
      </c>
      <c r="H59" s="41">
        <v>0</v>
      </c>
      <c r="I59" s="42">
        <v>0</v>
      </c>
      <c r="J59" s="96">
        <v>81</v>
      </c>
      <c r="K59" s="96">
        <f t="shared" si="1"/>
        <v>81</v>
      </c>
    </row>
    <row r="60" spans="1:12" ht="22.5" x14ac:dyDescent="0.2">
      <c r="A60" s="43" t="s">
        <v>12</v>
      </c>
      <c r="B60" s="43" t="s">
        <v>54</v>
      </c>
      <c r="C60" s="43" t="s">
        <v>13</v>
      </c>
      <c r="D60" s="43" t="s">
        <v>13</v>
      </c>
      <c r="E60" s="44" t="s">
        <v>190</v>
      </c>
      <c r="F60" s="45">
        <v>0</v>
      </c>
      <c r="G60" s="46">
        <v>0</v>
      </c>
      <c r="H60" s="47">
        <v>0</v>
      </c>
      <c r="I60" s="46">
        <v>0</v>
      </c>
      <c r="J60" s="95">
        <f>+J61</f>
        <v>534</v>
      </c>
      <c r="K60" s="97">
        <f t="shared" si="1"/>
        <v>534</v>
      </c>
      <c r="L60" s="49" t="s">
        <v>183</v>
      </c>
    </row>
    <row r="61" spans="1:12" x14ac:dyDescent="0.2">
      <c r="A61" s="37"/>
      <c r="B61" s="37" t="s">
        <v>20</v>
      </c>
      <c r="C61" s="37">
        <v>3419</v>
      </c>
      <c r="D61" s="37">
        <v>5222</v>
      </c>
      <c r="E61" s="38" t="s">
        <v>19</v>
      </c>
      <c r="F61" s="39">
        <v>0</v>
      </c>
      <c r="G61" s="40">
        <v>0</v>
      </c>
      <c r="H61" s="41">
        <v>0</v>
      </c>
      <c r="I61" s="42">
        <v>0</v>
      </c>
      <c r="J61" s="96">
        <v>534</v>
      </c>
      <c r="K61" s="96">
        <f t="shared" si="1"/>
        <v>534</v>
      </c>
    </row>
    <row r="62" spans="1:12" ht="22.5" x14ac:dyDescent="0.2">
      <c r="A62" s="43" t="s">
        <v>12</v>
      </c>
      <c r="B62" s="43" t="s">
        <v>55</v>
      </c>
      <c r="C62" s="43" t="s">
        <v>13</v>
      </c>
      <c r="D62" s="43" t="s">
        <v>13</v>
      </c>
      <c r="E62" s="44" t="s">
        <v>214</v>
      </c>
      <c r="F62" s="45">
        <v>0</v>
      </c>
      <c r="G62" s="46">
        <v>0</v>
      </c>
      <c r="H62" s="47">
        <v>0</v>
      </c>
      <c r="I62" s="46">
        <v>0</v>
      </c>
      <c r="J62" s="95">
        <f>+J63</f>
        <v>342</v>
      </c>
      <c r="K62" s="97">
        <f t="shared" si="1"/>
        <v>342</v>
      </c>
      <c r="L62" s="49" t="s">
        <v>183</v>
      </c>
    </row>
    <row r="63" spans="1:12" x14ac:dyDescent="0.2">
      <c r="A63" s="37"/>
      <c r="B63" s="37" t="s">
        <v>20</v>
      </c>
      <c r="C63" s="37">
        <v>3419</v>
      </c>
      <c r="D63" s="37">
        <v>5222</v>
      </c>
      <c r="E63" s="38" t="s">
        <v>19</v>
      </c>
      <c r="F63" s="39">
        <v>0</v>
      </c>
      <c r="G63" s="40">
        <v>0</v>
      </c>
      <c r="H63" s="41">
        <v>0</v>
      </c>
      <c r="I63" s="42">
        <v>0</v>
      </c>
      <c r="J63" s="96">
        <v>342</v>
      </c>
      <c r="K63" s="96">
        <f t="shared" si="1"/>
        <v>342</v>
      </c>
    </row>
    <row r="64" spans="1:12" ht="22.5" x14ac:dyDescent="0.2">
      <c r="A64" s="43" t="s">
        <v>12</v>
      </c>
      <c r="B64" s="43" t="s">
        <v>56</v>
      </c>
      <c r="C64" s="43" t="s">
        <v>13</v>
      </c>
      <c r="D64" s="43" t="s">
        <v>13</v>
      </c>
      <c r="E64" s="44" t="s">
        <v>191</v>
      </c>
      <c r="F64" s="45">
        <v>0</v>
      </c>
      <c r="G64" s="46">
        <v>0</v>
      </c>
      <c r="H64" s="47">
        <v>0</v>
      </c>
      <c r="I64" s="46">
        <v>0</v>
      </c>
      <c r="J64" s="95">
        <f>+J65</f>
        <v>210</v>
      </c>
      <c r="K64" s="97">
        <f t="shared" si="1"/>
        <v>210</v>
      </c>
      <c r="L64" s="49" t="s">
        <v>183</v>
      </c>
    </row>
    <row r="65" spans="1:12" x14ac:dyDescent="0.2">
      <c r="A65" s="37"/>
      <c r="B65" s="37" t="s">
        <v>20</v>
      </c>
      <c r="C65" s="37">
        <v>3419</v>
      </c>
      <c r="D65" s="37">
        <v>5222</v>
      </c>
      <c r="E65" s="38" t="s">
        <v>19</v>
      </c>
      <c r="F65" s="39">
        <v>0</v>
      </c>
      <c r="G65" s="40">
        <v>0</v>
      </c>
      <c r="H65" s="41">
        <v>0</v>
      </c>
      <c r="I65" s="42">
        <v>0</v>
      </c>
      <c r="J65" s="96">
        <v>210</v>
      </c>
      <c r="K65" s="96">
        <f t="shared" si="1"/>
        <v>210</v>
      </c>
    </row>
    <row r="66" spans="1:12" ht="22.5" x14ac:dyDescent="0.2">
      <c r="A66" s="43" t="s">
        <v>12</v>
      </c>
      <c r="B66" s="43" t="s">
        <v>57</v>
      </c>
      <c r="C66" s="43" t="s">
        <v>13</v>
      </c>
      <c r="D66" s="43" t="s">
        <v>13</v>
      </c>
      <c r="E66" s="44" t="s">
        <v>192</v>
      </c>
      <c r="F66" s="45">
        <v>0</v>
      </c>
      <c r="G66" s="46">
        <v>0</v>
      </c>
      <c r="H66" s="47">
        <v>0</v>
      </c>
      <c r="I66" s="46">
        <v>0</v>
      </c>
      <c r="J66" s="95">
        <f>+J67</f>
        <v>120</v>
      </c>
      <c r="K66" s="97">
        <f t="shared" si="1"/>
        <v>120</v>
      </c>
      <c r="L66" s="49" t="s">
        <v>183</v>
      </c>
    </row>
    <row r="67" spans="1:12" x14ac:dyDescent="0.2">
      <c r="A67" s="37"/>
      <c r="B67" s="37" t="s">
        <v>20</v>
      </c>
      <c r="C67" s="37">
        <v>3419</v>
      </c>
      <c r="D67" s="37">
        <v>5222</v>
      </c>
      <c r="E67" s="38" t="s">
        <v>19</v>
      </c>
      <c r="F67" s="39">
        <v>0</v>
      </c>
      <c r="G67" s="40">
        <v>0</v>
      </c>
      <c r="H67" s="41">
        <v>0</v>
      </c>
      <c r="I67" s="42">
        <v>0</v>
      </c>
      <c r="J67" s="96">
        <v>120</v>
      </c>
      <c r="K67" s="96">
        <f t="shared" si="1"/>
        <v>120</v>
      </c>
    </row>
    <row r="68" spans="1:12" ht="22.5" x14ac:dyDescent="0.2">
      <c r="A68" s="43" t="s">
        <v>12</v>
      </c>
      <c r="B68" s="43" t="s">
        <v>58</v>
      </c>
      <c r="C68" s="43" t="s">
        <v>13</v>
      </c>
      <c r="D68" s="43" t="s">
        <v>13</v>
      </c>
      <c r="E68" s="44" t="s">
        <v>215</v>
      </c>
      <c r="F68" s="45">
        <v>0</v>
      </c>
      <c r="G68" s="46">
        <v>0</v>
      </c>
      <c r="H68" s="47">
        <v>0</v>
      </c>
      <c r="I68" s="46">
        <v>0</v>
      </c>
      <c r="J68" s="95">
        <f>+J69</f>
        <v>408</v>
      </c>
      <c r="K68" s="97">
        <f t="shared" si="1"/>
        <v>408</v>
      </c>
      <c r="L68" s="49" t="s">
        <v>183</v>
      </c>
    </row>
    <row r="69" spans="1:12" x14ac:dyDescent="0.2">
      <c r="A69" s="37"/>
      <c r="B69" s="37" t="s">
        <v>20</v>
      </c>
      <c r="C69" s="37">
        <v>3419</v>
      </c>
      <c r="D69" s="37">
        <v>5222</v>
      </c>
      <c r="E69" s="38" t="s">
        <v>19</v>
      </c>
      <c r="F69" s="39">
        <v>0</v>
      </c>
      <c r="G69" s="40">
        <v>0</v>
      </c>
      <c r="H69" s="41">
        <v>0</v>
      </c>
      <c r="I69" s="42">
        <v>0</v>
      </c>
      <c r="J69" s="96">
        <v>408</v>
      </c>
      <c r="K69" s="96">
        <f t="shared" si="1"/>
        <v>408</v>
      </c>
    </row>
    <row r="70" spans="1:12" ht="22.5" x14ac:dyDescent="0.2">
      <c r="A70" s="43" t="s">
        <v>12</v>
      </c>
      <c r="B70" s="43" t="s">
        <v>59</v>
      </c>
      <c r="C70" s="43" t="s">
        <v>13</v>
      </c>
      <c r="D70" s="43" t="s">
        <v>13</v>
      </c>
      <c r="E70" s="44" t="s">
        <v>193</v>
      </c>
      <c r="F70" s="45">
        <v>0</v>
      </c>
      <c r="G70" s="46">
        <v>0</v>
      </c>
      <c r="H70" s="47">
        <v>0</v>
      </c>
      <c r="I70" s="46">
        <v>0</v>
      </c>
      <c r="J70" s="95">
        <f>+J71</f>
        <v>210</v>
      </c>
      <c r="K70" s="97">
        <f t="shared" si="1"/>
        <v>210</v>
      </c>
      <c r="L70" s="49" t="s">
        <v>183</v>
      </c>
    </row>
    <row r="71" spans="1:12" x14ac:dyDescent="0.2">
      <c r="A71" s="37"/>
      <c r="B71" s="37" t="s">
        <v>20</v>
      </c>
      <c r="C71" s="37">
        <v>3419</v>
      </c>
      <c r="D71" s="37">
        <v>5222</v>
      </c>
      <c r="E71" s="38" t="s">
        <v>19</v>
      </c>
      <c r="F71" s="39">
        <v>0</v>
      </c>
      <c r="G71" s="40">
        <v>0</v>
      </c>
      <c r="H71" s="41">
        <v>0</v>
      </c>
      <c r="I71" s="42">
        <v>0</v>
      </c>
      <c r="J71" s="96">
        <v>210</v>
      </c>
      <c r="K71" s="96">
        <f t="shared" si="1"/>
        <v>210</v>
      </c>
    </row>
    <row r="72" spans="1:12" ht="22.5" x14ac:dyDescent="0.2">
      <c r="A72" s="43" t="s">
        <v>12</v>
      </c>
      <c r="B72" s="43" t="s">
        <v>60</v>
      </c>
      <c r="C72" s="43" t="s">
        <v>13</v>
      </c>
      <c r="D72" s="43" t="s">
        <v>13</v>
      </c>
      <c r="E72" s="44" t="s">
        <v>149</v>
      </c>
      <c r="F72" s="45">
        <v>0</v>
      </c>
      <c r="G72" s="46">
        <v>0</v>
      </c>
      <c r="H72" s="47">
        <v>0</v>
      </c>
      <c r="I72" s="46">
        <v>0</v>
      </c>
      <c r="J72" s="95">
        <f>+J73</f>
        <v>54</v>
      </c>
      <c r="K72" s="97">
        <f t="shared" si="1"/>
        <v>54</v>
      </c>
      <c r="L72" s="49" t="s">
        <v>183</v>
      </c>
    </row>
    <row r="73" spans="1:12" x14ac:dyDescent="0.2">
      <c r="A73" s="37"/>
      <c r="B73" s="37" t="s">
        <v>20</v>
      </c>
      <c r="C73" s="37">
        <v>3419</v>
      </c>
      <c r="D73" s="37">
        <v>5222</v>
      </c>
      <c r="E73" s="38" t="s">
        <v>19</v>
      </c>
      <c r="F73" s="39">
        <v>0</v>
      </c>
      <c r="G73" s="40">
        <v>0</v>
      </c>
      <c r="H73" s="41">
        <v>0</v>
      </c>
      <c r="I73" s="42">
        <v>0</v>
      </c>
      <c r="J73" s="96">
        <v>54</v>
      </c>
      <c r="K73" s="96">
        <f t="shared" si="1"/>
        <v>54</v>
      </c>
    </row>
    <row r="74" spans="1:12" ht="22.5" x14ac:dyDescent="0.2">
      <c r="A74" s="43" t="s">
        <v>12</v>
      </c>
      <c r="B74" s="43" t="s">
        <v>61</v>
      </c>
      <c r="C74" s="43" t="s">
        <v>13</v>
      </c>
      <c r="D74" s="43" t="s">
        <v>13</v>
      </c>
      <c r="E74" s="44" t="s">
        <v>216</v>
      </c>
      <c r="F74" s="45">
        <v>0</v>
      </c>
      <c r="G74" s="46">
        <v>0</v>
      </c>
      <c r="H74" s="47">
        <v>0</v>
      </c>
      <c r="I74" s="46">
        <v>0</v>
      </c>
      <c r="J74" s="95">
        <f>+J75</f>
        <v>87</v>
      </c>
      <c r="K74" s="97">
        <f t="shared" si="1"/>
        <v>87</v>
      </c>
      <c r="L74" s="49" t="s">
        <v>183</v>
      </c>
    </row>
    <row r="75" spans="1:12" x14ac:dyDescent="0.2">
      <c r="A75" s="37"/>
      <c r="B75" s="37" t="s">
        <v>20</v>
      </c>
      <c r="C75" s="37">
        <v>3419</v>
      </c>
      <c r="D75" s="37">
        <v>5222</v>
      </c>
      <c r="E75" s="38" t="s">
        <v>19</v>
      </c>
      <c r="F75" s="39">
        <v>0</v>
      </c>
      <c r="G75" s="40">
        <v>0</v>
      </c>
      <c r="H75" s="41">
        <v>0</v>
      </c>
      <c r="I75" s="42">
        <v>0</v>
      </c>
      <c r="J75" s="96">
        <v>87</v>
      </c>
      <c r="K75" s="96">
        <f t="shared" si="1"/>
        <v>87</v>
      </c>
    </row>
    <row r="76" spans="1:12" ht="22.5" x14ac:dyDescent="0.2">
      <c r="A76" s="43" t="s">
        <v>12</v>
      </c>
      <c r="B76" s="43" t="s">
        <v>62</v>
      </c>
      <c r="C76" s="43" t="s">
        <v>13</v>
      </c>
      <c r="D76" s="43" t="s">
        <v>13</v>
      </c>
      <c r="E76" s="44" t="s">
        <v>150</v>
      </c>
      <c r="F76" s="45">
        <v>0</v>
      </c>
      <c r="G76" s="46">
        <v>0</v>
      </c>
      <c r="H76" s="47">
        <v>0</v>
      </c>
      <c r="I76" s="46">
        <v>0</v>
      </c>
      <c r="J76" s="95">
        <f>+J77</f>
        <v>215</v>
      </c>
      <c r="K76" s="97">
        <f t="shared" si="1"/>
        <v>215</v>
      </c>
      <c r="L76" s="49" t="s">
        <v>183</v>
      </c>
    </row>
    <row r="77" spans="1:12" x14ac:dyDescent="0.2">
      <c r="A77" s="37"/>
      <c r="B77" s="37" t="s">
        <v>20</v>
      </c>
      <c r="C77" s="37">
        <v>3419</v>
      </c>
      <c r="D77" s="37">
        <v>5222</v>
      </c>
      <c r="E77" s="38" t="s">
        <v>19</v>
      </c>
      <c r="F77" s="39">
        <v>0</v>
      </c>
      <c r="G77" s="40">
        <v>0</v>
      </c>
      <c r="H77" s="41">
        <v>0</v>
      </c>
      <c r="I77" s="42">
        <v>0</v>
      </c>
      <c r="J77" s="96">
        <v>215</v>
      </c>
      <c r="K77" s="96">
        <f t="shared" si="1"/>
        <v>215</v>
      </c>
    </row>
    <row r="78" spans="1:12" ht="22.5" x14ac:dyDescent="0.2">
      <c r="A78" s="43" t="s">
        <v>12</v>
      </c>
      <c r="B78" s="43" t="s">
        <v>63</v>
      </c>
      <c r="C78" s="43" t="s">
        <v>13</v>
      </c>
      <c r="D78" s="43" t="s">
        <v>13</v>
      </c>
      <c r="E78" s="44" t="s">
        <v>151</v>
      </c>
      <c r="F78" s="45">
        <v>0</v>
      </c>
      <c r="G78" s="46">
        <v>0</v>
      </c>
      <c r="H78" s="47">
        <v>0</v>
      </c>
      <c r="I78" s="46">
        <v>0</v>
      </c>
      <c r="J78" s="95">
        <f>+J79</f>
        <v>450</v>
      </c>
      <c r="K78" s="97">
        <f t="shared" si="1"/>
        <v>450</v>
      </c>
      <c r="L78" s="49" t="s">
        <v>183</v>
      </c>
    </row>
    <row r="79" spans="1:12" x14ac:dyDescent="0.2">
      <c r="A79" s="37"/>
      <c r="B79" s="37" t="s">
        <v>20</v>
      </c>
      <c r="C79" s="37">
        <v>3419</v>
      </c>
      <c r="D79" s="37">
        <v>5222</v>
      </c>
      <c r="E79" s="38" t="s">
        <v>19</v>
      </c>
      <c r="F79" s="39">
        <v>0</v>
      </c>
      <c r="G79" s="40">
        <v>0</v>
      </c>
      <c r="H79" s="41">
        <v>0</v>
      </c>
      <c r="I79" s="42">
        <v>0</v>
      </c>
      <c r="J79" s="96">
        <v>450</v>
      </c>
      <c r="K79" s="96">
        <f t="shared" si="1"/>
        <v>450</v>
      </c>
    </row>
    <row r="80" spans="1:12" ht="22.5" x14ac:dyDescent="0.2">
      <c r="A80" s="43" t="s">
        <v>12</v>
      </c>
      <c r="B80" s="43" t="s">
        <v>64</v>
      </c>
      <c r="C80" s="43" t="s">
        <v>13</v>
      </c>
      <c r="D80" s="43" t="s">
        <v>13</v>
      </c>
      <c r="E80" s="44" t="s">
        <v>217</v>
      </c>
      <c r="F80" s="45">
        <v>0</v>
      </c>
      <c r="G80" s="46">
        <v>0</v>
      </c>
      <c r="H80" s="47">
        <v>0</v>
      </c>
      <c r="I80" s="46">
        <v>0</v>
      </c>
      <c r="J80" s="95">
        <f>+J81</f>
        <v>390</v>
      </c>
      <c r="K80" s="97">
        <f t="shared" si="1"/>
        <v>390</v>
      </c>
      <c r="L80" s="49" t="s">
        <v>183</v>
      </c>
    </row>
    <row r="81" spans="1:13" x14ac:dyDescent="0.2">
      <c r="A81" s="37"/>
      <c r="B81" s="37" t="s">
        <v>20</v>
      </c>
      <c r="C81" s="37">
        <v>3419</v>
      </c>
      <c r="D81" s="37">
        <v>5222</v>
      </c>
      <c r="E81" s="38" t="s">
        <v>19</v>
      </c>
      <c r="F81" s="39">
        <v>0</v>
      </c>
      <c r="G81" s="40">
        <v>0</v>
      </c>
      <c r="H81" s="41">
        <v>0</v>
      </c>
      <c r="I81" s="42">
        <v>0</v>
      </c>
      <c r="J81" s="96">
        <v>390</v>
      </c>
      <c r="K81" s="96">
        <f t="shared" si="1"/>
        <v>390</v>
      </c>
    </row>
    <row r="82" spans="1:13" ht="22.5" x14ac:dyDescent="0.2">
      <c r="A82" s="43" t="s">
        <v>12</v>
      </c>
      <c r="B82" s="43" t="s">
        <v>65</v>
      </c>
      <c r="C82" s="43" t="s">
        <v>13</v>
      </c>
      <c r="D82" s="43" t="s">
        <v>13</v>
      </c>
      <c r="E82" s="44" t="s">
        <v>152</v>
      </c>
      <c r="F82" s="45">
        <v>0</v>
      </c>
      <c r="G82" s="46">
        <v>0</v>
      </c>
      <c r="H82" s="47">
        <v>0</v>
      </c>
      <c r="I82" s="46">
        <v>0</v>
      </c>
      <c r="J82" s="95">
        <f>+J83</f>
        <v>50</v>
      </c>
      <c r="K82" s="97">
        <f t="shared" si="1"/>
        <v>50</v>
      </c>
      <c r="L82" s="49" t="s">
        <v>183</v>
      </c>
    </row>
    <row r="83" spans="1:13" x14ac:dyDescent="0.2">
      <c r="A83" s="37"/>
      <c r="B83" s="37" t="s">
        <v>20</v>
      </c>
      <c r="C83" s="37">
        <v>3419</v>
      </c>
      <c r="D83" s="37">
        <v>5222</v>
      </c>
      <c r="E83" s="38" t="s">
        <v>19</v>
      </c>
      <c r="F83" s="39">
        <v>0</v>
      </c>
      <c r="G83" s="40">
        <v>0</v>
      </c>
      <c r="H83" s="41">
        <v>0</v>
      </c>
      <c r="I83" s="42">
        <v>0</v>
      </c>
      <c r="J83" s="96">
        <v>50</v>
      </c>
      <c r="K83" s="96">
        <f t="shared" si="1"/>
        <v>50</v>
      </c>
    </row>
    <row r="84" spans="1:13" ht="22.5" x14ac:dyDescent="0.2">
      <c r="A84" s="43" t="s">
        <v>12</v>
      </c>
      <c r="B84" s="43" t="s">
        <v>66</v>
      </c>
      <c r="C84" s="43" t="s">
        <v>13</v>
      </c>
      <c r="D84" s="43" t="s">
        <v>13</v>
      </c>
      <c r="E84" s="44" t="s">
        <v>153</v>
      </c>
      <c r="F84" s="45">
        <v>0</v>
      </c>
      <c r="G84" s="46">
        <v>0</v>
      </c>
      <c r="H84" s="47">
        <v>0</v>
      </c>
      <c r="I84" s="46">
        <v>0</v>
      </c>
      <c r="J84" s="95">
        <f>+J85</f>
        <v>50</v>
      </c>
      <c r="K84" s="97">
        <f>+I84+J84</f>
        <v>50</v>
      </c>
      <c r="L84" s="49" t="s">
        <v>183</v>
      </c>
      <c r="M84" s="118"/>
    </row>
    <row r="85" spans="1:13" x14ac:dyDescent="0.2">
      <c r="A85" s="37"/>
      <c r="B85" s="37" t="s">
        <v>20</v>
      </c>
      <c r="C85" s="37">
        <v>3419</v>
      </c>
      <c r="D85" s="37">
        <v>5222</v>
      </c>
      <c r="E85" s="38" t="s">
        <v>19</v>
      </c>
      <c r="F85" s="39">
        <v>0</v>
      </c>
      <c r="G85" s="40">
        <v>0</v>
      </c>
      <c r="H85" s="41">
        <v>0</v>
      </c>
      <c r="I85" s="42">
        <v>0</v>
      </c>
      <c r="J85" s="96">
        <v>50</v>
      </c>
      <c r="K85" s="96">
        <f>+I85+J85</f>
        <v>50</v>
      </c>
    </row>
    <row r="86" spans="1:13" ht="33.75" x14ac:dyDescent="0.2">
      <c r="A86" s="43" t="s">
        <v>12</v>
      </c>
      <c r="B86" s="43" t="s">
        <v>67</v>
      </c>
      <c r="C86" s="43" t="s">
        <v>13</v>
      </c>
      <c r="D86" s="43" t="s">
        <v>13</v>
      </c>
      <c r="E86" s="44" t="s">
        <v>218</v>
      </c>
      <c r="F86" s="45">
        <v>0</v>
      </c>
      <c r="G86" s="46">
        <v>0</v>
      </c>
      <c r="H86" s="47">
        <v>0</v>
      </c>
      <c r="I86" s="46">
        <v>0</v>
      </c>
      <c r="J86" s="95">
        <f>+J87</f>
        <v>139</v>
      </c>
      <c r="K86" s="97">
        <f t="shared" ref="K86:K149" si="2">+I86+J86</f>
        <v>139</v>
      </c>
      <c r="L86" s="49" t="s">
        <v>183</v>
      </c>
    </row>
    <row r="87" spans="1:13" x14ac:dyDescent="0.2">
      <c r="A87" s="37"/>
      <c r="B87" s="37" t="s">
        <v>20</v>
      </c>
      <c r="C87" s="37">
        <v>3419</v>
      </c>
      <c r="D87" s="37">
        <v>5222</v>
      </c>
      <c r="E87" s="38" t="s">
        <v>19</v>
      </c>
      <c r="F87" s="39">
        <v>0</v>
      </c>
      <c r="G87" s="40">
        <v>0</v>
      </c>
      <c r="H87" s="41">
        <v>0</v>
      </c>
      <c r="I87" s="42">
        <v>0</v>
      </c>
      <c r="J87" s="96">
        <v>139</v>
      </c>
      <c r="K87" s="96">
        <f t="shared" si="2"/>
        <v>139</v>
      </c>
    </row>
    <row r="88" spans="1:13" x14ac:dyDescent="0.2">
      <c r="A88" s="43" t="s">
        <v>12</v>
      </c>
      <c r="B88" s="43" t="s">
        <v>68</v>
      </c>
      <c r="C88" s="43" t="s">
        <v>13</v>
      </c>
      <c r="D88" s="43" t="s">
        <v>13</v>
      </c>
      <c r="E88" s="44" t="s">
        <v>219</v>
      </c>
      <c r="F88" s="45">
        <v>0</v>
      </c>
      <c r="G88" s="46">
        <v>0</v>
      </c>
      <c r="H88" s="47">
        <v>0</v>
      </c>
      <c r="I88" s="46">
        <v>0</v>
      </c>
      <c r="J88" s="95">
        <f>+J89</f>
        <v>150</v>
      </c>
      <c r="K88" s="97">
        <f t="shared" si="2"/>
        <v>150</v>
      </c>
      <c r="L88" s="49" t="s">
        <v>183</v>
      </c>
    </row>
    <row r="89" spans="1:13" x14ac:dyDescent="0.2">
      <c r="A89" s="37"/>
      <c r="B89" s="37" t="s">
        <v>20</v>
      </c>
      <c r="C89" s="37">
        <v>3419</v>
      </c>
      <c r="D89" s="37">
        <v>5222</v>
      </c>
      <c r="E89" s="38" t="s">
        <v>19</v>
      </c>
      <c r="F89" s="39">
        <v>0</v>
      </c>
      <c r="G89" s="40">
        <v>0</v>
      </c>
      <c r="H89" s="41">
        <v>0</v>
      </c>
      <c r="I89" s="42">
        <v>0</v>
      </c>
      <c r="J89" s="96">
        <v>150</v>
      </c>
      <c r="K89" s="96">
        <f t="shared" si="2"/>
        <v>150</v>
      </c>
    </row>
    <row r="90" spans="1:13" ht="22.5" x14ac:dyDescent="0.2">
      <c r="A90" s="43" t="s">
        <v>12</v>
      </c>
      <c r="B90" s="43" t="s">
        <v>69</v>
      </c>
      <c r="C90" s="43" t="s">
        <v>13</v>
      </c>
      <c r="D90" s="43" t="s">
        <v>13</v>
      </c>
      <c r="E90" s="44" t="s">
        <v>194</v>
      </c>
      <c r="F90" s="45">
        <v>0</v>
      </c>
      <c r="G90" s="46">
        <v>0</v>
      </c>
      <c r="H90" s="47">
        <v>0</v>
      </c>
      <c r="I90" s="46">
        <v>0</v>
      </c>
      <c r="J90" s="95">
        <f>+J91</f>
        <v>600</v>
      </c>
      <c r="K90" s="97">
        <f t="shared" si="2"/>
        <v>600</v>
      </c>
      <c r="L90" s="49" t="s">
        <v>183</v>
      </c>
    </row>
    <row r="91" spans="1:13" x14ac:dyDescent="0.2">
      <c r="A91" s="37"/>
      <c r="B91" s="37" t="s">
        <v>20</v>
      </c>
      <c r="C91" s="37">
        <v>3419</v>
      </c>
      <c r="D91" s="37">
        <v>5222</v>
      </c>
      <c r="E91" s="38" t="s">
        <v>19</v>
      </c>
      <c r="F91" s="39">
        <v>0</v>
      </c>
      <c r="G91" s="40">
        <v>0</v>
      </c>
      <c r="H91" s="41">
        <v>0</v>
      </c>
      <c r="I91" s="42">
        <v>0</v>
      </c>
      <c r="J91" s="96">
        <v>600</v>
      </c>
      <c r="K91" s="96">
        <f t="shared" si="2"/>
        <v>600</v>
      </c>
    </row>
    <row r="92" spans="1:13" ht="22.5" x14ac:dyDescent="0.2">
      <c r="A92" s="43" t="s">
        <v>12</v>
      </c>
      <c r="B92" s="43" t="s">
        <v>70</v>
      </c>
      <c r="C92" s="43" t="s">
        <v>13</v>
      </c>
      <c r="D92" s="43" t="s">
        <v>13</v>
      </c>
      <c r="E92" s="44" t="s">
        <v>220</v>
      </c>
      <c r="F92" s="45">
        <v>0</v>
      </c>
      <c r="G92" s="46">
        <v>0</v>
      </c>
      <c r="H92" s="47">
        <v>0</v>
      </c>
      <c r="I92" s="46">
        <v>0</v>
      </c>
      <c r="J92" s="95">
        <f>+J93</f>
        <v>60</v>
      </c>
      <c r="K92" s="97">
        <f t="shared" si="2"/>
        <v>60</v>
      </c>
      <c r="L92" s="49" t="s">
        <v>183</v>
      </c>
    </row>
    <row r="93" spans="1:13" x14ac:dyDescent="0.2">
      <c r="A93" s="37"/>
      <c r="B93" s="37" t="s">
        <v>20</v>
      </c>
      <c r="C93" s="37">
        <v>3419</v>
      </c>
      <c r="D93" s="37">
        <v>5222</v>
      </c>
      <c r="E93" s="38" t="s">
        <v>19</v>
      </c>
      <c r="F93" s="39">
        <v>0</v>
      </c>
      <c r="G93" s="40">
        <v>0</v>
      </c>
      <c r="H93" s="41">
        <v>0</v>
      </c>
      <c r="I93" s="42">
        <v>0</v>
      </c>
      <c r="J93" s="96">
        <v>60</v>
      </c>
      <c r="K93" s="96">
        <f t="shared" si="2"/>
        <v>60</v>
      </c>
    </row>
    <row r="94" spans="1:13" ht="24.75" customHeight="1" x14ac:dyDescent="0.2">
      <c r="A94" s="43" t="s">
        <v>12</v>
      </c>
      <c r="B94" s="43" t="s">
        <v>71</v>
      </c>
      <c r="C94" s="43" t="s">
        <v>13</v>
      </c>
      <c r="D94" s="43" t="s">
        <v>13</v>
      </c>
      <c r="E94" s="44" t="s">
        <v>154</v>
      </c>
      <c r="F94" s="45">
        <v>0</v>
      </c>
      <c r="G94" s="46">
        <v>0</v>
      </c>
      <c r="H94" s="47">
        <v>0</v>
      </c>
      <c r="I94" s="46">
        <v>0</v>
      </c>
      <c r="J94" s="95">
        <f>+J95</f>
        <v>93</v>
      </c>
      <c r="K94" s="97">
        <f t="shared" si="2"/>
        <v>93</v>
      </c>
      <c r="L94" s="49" t="s">
        <v>183</v>
      </c>
    </row>
    <row r="95" spans="1:13" x14ac:dyDescent="0.2">
      <c r="A95" s="37"/>
      <c r="B95" s="37" t="s">
        <v>20</v>
      </c>
      <c r="C95" s="37">
        <v>3419</v>
      </c>
      <c r="D95" s="37">
        <v>5222</v>
      </c>
      <c r="E95" s="38" t="s">
        <v>19</v>
      </c>
      <c r="F95" s="39">
        <v>0</v>
      </c>
      <c r="G95" s="40">
        <v>0</v>
      </c>
      <c r="H95" s="41">
        <v>0</v>
      </c>
      <c r="I95" s="42">
        <v>0</v>
      </c>
      <c r="J95" s="96">
        <v>93</v>
      </c>
      <c r="K95" s="96">
        <f t="shared" si="2"/>
        <v>93</v>
      </c>
    </row>
    <row r="96" spans="1:13" ht="22.5" x14ac:dyDescent="0.2">
      <c r="A96" s="43" t="s">
        <v>12</v>
      </c>
      <c r="B96" s="43" t="s">
        <v>72</v>
      </c>
      <c r="C96" s="43" t="s">
        <v>13</v>
      </c>
      <c r="D96" s="43" t="s">
        <v>13</v>
      </c>
      <c r="E96" s="44" t="s">
        <v>155</v>
      </c>
      <c r="F96" s="45">
        <v>0</v>
      </c>
      <c r="G96" s="46">
        <v>0</v>
      </c>
      <c r="H96" s="47">
        <v>0</v>
      </c>
      <c r="I96" s="46">
        <v>0</v>
      </c>
      <c r="J96" s="95">
        <f>+J97</f>
        <v>232</v>
      </c>
      <c r="K96" s="97">
        <f t="shared" si="2"/>
        <v>232</v>
      </c>
      <c r="L96" s="49" t="s">
        <v>183</v>
      </c>
    </row>
    <row r="97" spans="1:12" x14ac:dyDescent="0.2">
      <c r="A97" s="37"/>
      <c r="B97" s="37" t="s">
        <v>20</v>
      </c>
      <c r="C97" s="37">
        <v>3419</v>
      </c>
      <c r="D97" s="37">
        <v>5222</v>
      </c>
      <c r="E97" s="38" t="s">
        <v>19</v>
      </c>
      <c r="F97" s="39">
        <v>0</v>
      </c>
      <c r="G97" s="40">
        <v>0</v>
      </c>
      <c r="H97" s="41">
        <v>0</v>
      </c>
      <c r="I97" s="42">
        <v>0</v>
      </c>
      <c r="J97" s="96">
        <v>232</v>
      </c>
      <c r="K97" s="96">
        <f t="shared" si="2"/>
        <v>232</v>
      </c>
    </row>
    <row r="98" spans="1:12" ht="28.5" customHeight="1" x14ac:dyDescent="0.2">
      <c r="A98" s="43" t="s">
        <v>12</v>
      </c>
      <c r="B98" s="43" t="s">
        <v>73</v>
      </c>
      <c r="C98" s="43" t="s">
        <v>13</v>
      </c>
      <c r="D98" s="43" t="s">
        <v>13</v>
      </c>
      <c r="E98" s="44" t="s">
        <v>195</v>
      </c>
      <c r="F98" s="45">
        <v>0</v>
      </c>
      <c r="G98" s="46">
        <v>0</v>
      </c>
      <c r="H98" s="47">
        <v>0</v>
      </c>
      <c r="I98" s="46">
        <v>0</v>
      </c>
      <c r="J98" s="95">
        <f>+J99</f>
        <v>90</v>
      </c>
      <c r="K98" s="97">
        <f t="shared" si="2"/>
        <v>90</v>
      </c>
      <c r="L98" s="49" t="s">
        <v>183</v>
      </c>
    </row>
    <row r="99" spans="1:12" x14ac:dyDescent="0.2">
      <c r="A99" s="37"/>
      <c r="B99" s="37" t="s">
        <v>20</v>
      </c>
      <c r="C99" s="37">
        <v>3419</v>
      </c>
      <c r="D99" s="37">
        <v>5222</v>
      </c>
      <c r="E99" s="38" t="s">
        <v>19</v>
      </c>
      <c r="F99" s="39">
        <v>0</v>
      </c>
      <c r="G99" s="40">
        <v>0</v>
      </c>
      <c r="H99" s="41">
        <v>0</v>
      </c>
      <c r="I99" s="42">
        <v>0</v>
      </c>
      <c r="J99" s="96">
        <v>90</v>
      </c>
      <c r="K99" s="96">
        <f t="shared" si="2"/>
        <v>90</v>
      </c>
    </row>
    <row r="100" spans="1:12" ht="18.399999999999999" customHeight="1" x14ac:dyDescent="0.2">
      <c r="A100" s="43" t="s">
        <v>12</v>
      </c>
      <c r="B100" s="43" t="s">
        <v>74</v>
      </c>
      <c r="C100" s="43" t="s">
        <v>13</v>
      </c>
      <c r="D100" s="43" t="s">
        <v>13</v>
      </c>
      <c r="E100" s="44" t="s">
        <v>156</v>
      </c>
      <c r="F100" s="45">
        <v>0</v>
      </c>
      <c r="G100" s="46">
        <v>0</v>
      </c>
      <c r="H100" s="47">
        <v>0</v>
      </c>
      <c r="I100" s="46">
        <v>0</v>
      </c>
      <c r="J100" s="95">
        <f>+J101</f>
        <v>90</v>
      </c>
      <c r="K100" s="97">
        <f t="shared" si="2"/>
        <v>90</v>
      </c>
      <c r="L100" s="49" t="s">
        <v>183</v>
      </c>
    </row>
    <row r="101" spans="1:12" x14ac:dyDescent="0.2">
      <c r="A101" s="37"/>
      <c r="B101" s="37" t="s">
        <v>20</v>
      </c>
      <c r="C101" s="37">
        <v>3419</v>
      </c>
      <c r="D101" s="37">
        <v>5222</v>
      </c>
      <c r="E101" s="38" t="s">
        <v>19</v>
      </c>
      <c r="F101" s="39">
        <v>0</v>
      </c>
      <c r="G101" s="40">
        <v>0</v>
      </c>
      <c r="H101" s="41">
        <v>0</v>
      </c>
      <c r="I101" s="42">
        <v>0</v>
      </c>
      <c r="J101" s="96">
        <v>90</v>
      </c>
      <c r="K101" s="96">
        <f t="shared" si="2"/>
        <v>90</v>
      </c>
    </row>
    <row r="102" spans="1:12" ht="15.75" customHeight="1" x14ac:dyDescent="0.2">
      <c r="A102" s="43" t="s">
        <v>12</v>
      </c>
      <c r="B102" s="43" t="s">
        <v>75</v>
      </c>
      <c r="C102" s="43" t="s">
        <v>13</v>
      </c>
      <c r="D102" s="43" t="s">
        <v>13</v>
      </c>
      <c r="E102" s="44" t="s">
        <v>157</v>
      </c>
      <c r="F102" s="45">
        <v>0</v>
      </c>
      <c r="G102" s="46">
        <v>0</v>
      </c>
      <c r="H102" s="47">
        <v>0</v>
      </c>
      <c r="I102" s="46">
        <v>0</v>
      </c>
      <c r="J102" s="95">
        <f>+J103</f>
        <v>240</v>
      </c>
      <c r="K102" s="97">
        <f t="shared" si="2"/>
        <v>240</v>
      </c>
      <c r="L102" s="49" t="s">
        <v>183</v>
      </c>
    </row>
    <row r="103" spans="1:12" x14ac:dyDescent="0.2">
      <c r="A103" s="37"/>
      <c r="B103" s="37" t="s">
        <v>20</v>
      </c>
      <c r="C103" s="37">
        <v>3419</v>
      </c>
      <c r="D103" s="37">
        <v>5222</v>
      </c>
      <c r="E103" s="38" t="s">
        <v>19</v>
      </c>
      <c r="F103" s="39">
        <v>0</v>
      </c>
      <c r="G103" s="40">
        <v>0</v>
      </c>
      <c r="H103" s="41">
        <v>0</v>
      </c>
      <c r="I103" s="42">
        <v>0</v>
      </c>
      <c r="J103" s="96">
        <v>240</v>
      </c>
      <c r="K103" s="96">
        <f t="shared" si="2"/>
        <v>240</v>
      </c>
    </row>
    <row r="104" spans="1:12" ht="22.5" x14ac:dyDescent="0.2">
      <c r="A104" s="43" t="s">
        <v>12</v>
      </c>
      <c r="B104" s="43" t="s">
        <v>76</v>
      </c>
      <c r="C104" s="43" t="s">
        <v>13</v>
      </c>
      <c r="D104" s="43" t="s">
        <v>13</v>
      </c>
      <c r="E104" s="44" t="s">
        <v>221</v>
      </c>
      <c r="F104" s="45">
        <v>0</v>
      </c>
      <c r="G104" s="46">
        <v>0</v>
      </c>
      <c r="H104" s="47">
        <v>0</v>
      </c>
      <c r="I104" s="46">
        <v>0</v>
      </c>
      <c r="J104" s="95">
        <f>+J105</f>
        <v>255</v>
      </c>
      <c r="K104" s="97">
        <f t="shared" si="2"/>
        <v>255</v>
      </c>
      <c r="L104" s="49" t="s">
        <v>183</v>
      </c>
    </row>
    <row r="105" spans="1:12" x14ac:dyDescent="0.2">
      <c r="A105" s="37"/>
      <c r="B105" s="37" t="s">
        <v>20</v>
      </c>
      <c r="C105" s="37">
        <v>3419</v>
      </c>
      <c r="D105" s="37">
        <v>5222</v>
      </c>
      <c r="E105" s="38" t="s">
        <v>19</v>
      </c>
      <c r="F105" s="39">
        <v>0</v>
      </c>
      <c r="G105" s="40">
        <v>0</v>
      </c>
      <c r="H105" s="41">
        <v>0</v>
      </c>
      <c r="I105" s="42">
        <v>0</v>
      </c>
      <c r="J105" s="96">
        <v>255</v>
      </c>
      <c r="K105" s="96">
        <f t="shared" si="2"/>
        <v>255</v>
      </c>
    </row>
    <row r="106" spans="1:12" ht="30.75" customHeight="1" x14ac:dyDescent="0.2">
      <c r="A106" s="43" t="s">
        <v>12</v>
      </c>
      <c r="B106" s="43" t="s">
        <v>77</v>
      </c>
      <c r="C106" s="43" t="s">
        <v>13</v>
      </c>
      <c r="D106" s="43" t="s">
        <v>13</v>
      </c>
      <c r="E106" s="44" t="s">
        <v>196</v>
      </c>
      <c r="F106" s="45">
        <v>0</v>
      </c>
      <c r="G106" s="46">
        <v>0</v>
      </c>
      <c r="H106" s="47">
        <v>0</v>
      </c>
      <c r="I106" s="46">
        <v>0</v>
      </c>
      <c r="J106" s="95">
        <f>+J107</f>
        <v>90</v>
      </c>
      <c r="K106" s="97">
        <f t="shared" si="2"/>
        <v>90</v>
      </c>
      <c r="L106" s="49" t="s">
        <v>183</v>
      </c>
    </row>
    <row r="107" spans="1:12" x14ac:dyDescent="0.2">
      <c r="A107" s="37"/>
      <c r="B107" s="37" t="s">
        <v>20</v>
      </c>
      <c r="C107" s="37">
        <v>3419</v>
      </c>
      <c r="D107" s="37">
        <v>5222</v>
      </c>
      <c r="E107" s="38" t="s">
        <v>19</v>
      </c>
      <c r="F107" s="39">
        <v>0</v>
      </c>
      <c r="G107" s="40">
        <v>0</v>
      </c>
      <c r="H107" s="41">
        <v>0</v>
      </c>
      <c r="I107" s="42">
        <v>0</v>
      </c>
      <c r="J107" s="96">
        <v>90</v>
      </c>
      <c r="K107" s="96">
        <f t="shared" si="2"/>
        <v>90</v>
      </c>
    </row>
    <row r="108" spans="1:12" ht="22.5" x14ac:dyDescent="0.2">
      <c r="A108" s="43" t="s">
        <v>12</v>
      </c>
      <c r="B108" s="43" t="s">
        <v>78</v>
      </c>
      <c r="C108" s="43" t="s">
        <v>13</v>
      </c>
      <c r="D108" s="43" t="s">
        <v>13</v>
      </c>
      <c r="E108" s="44" t="s">
        <v>158</v>
      </c>
      <c r="F108" s="45">
        <v>0</v>
      </c>
      <c r="G108" s="46">
        <v>0</v>
      </c>
      <c r="H108" s="47">
        <v>0</v>
      </c>
      <c r="I108" s="46">
        <v>0</v>
      </c>
      <c r="J108" s="95">
        <f>+J109</f>
        <v>90</v>
      </c>
      <c r="K108" s="97">
        <f t="shared" si="2"/>
        <v>90</v>
      </c>
      <c r="L108" s="49" t="s">
        <v>183</v>
      </c>
    </row>
    <row r="109" spans="1:12" x14ac:dyDescent="0.2">
      <c r="A109" s="37"/>
      <c r="B109" s="37" t="s">
        <v>20</v>
      </c>
      <c r="C109" s="37">
        <v>3419</v>
      </c>
      <c r="D109" s="37">
        <v>5222</v>
      </c>
      <c r="E109" s="38" t="s">
        <v>19</v>
      </c>
      <c r="F109" s="39">
        <v>0</v>
      </c>
      <c r="G109" s="40">
        <v>0</v>
      </c>
      <c r="H109" s="41">
        <v>0</v>
      </c>
      <c r="I109" s="42">
        <v>0</v>
      </c>
      <c r="J109" s="96">
        <v>90</v>
      </c>
      <c r="K109" s="96">
        <f t="shared" si="2"/>
        <v>90</v>
      </c>
    </row>
    <row r="110" spans="1:12" ht="22.5" x14ac:dyDescent="0.2">
      <c r="A110" s="43" t="s">
        <v>12</v>
      </c>
      <c r="B110" s="43" t="s">
        <v>79</v>
      </c>
      <c r="C110" s="43" t="s">
        <v>13</v>
      </c>
      <c r="D110" s="43" t="s">
        <v>13</v>
      </c>
      <c r="E110" s="44" t="s">
        <v>222</v>
      </c>
      <c r="F110" s="45">
        <v>0</v>
      </c>
      <c r="G110" s="46">
        <v>0</v>
      </c>
      <c r="H110" s="47">
        <v>0</v>
      </c>
      <c r="I110" s="46">
        <v>0</v>
      </c>
      <c r="J110" s="95">
        <f>+J111</f>
        <v>180</v>
      </c>
      <c r="K110" s="97">
        <f t="shared" si="2"/>
        <v>180</v>
      </c>
      <c r="L110" s="49" t="s">
        <v>183</v>
      </c>
    </row>
    <row r="111" spans="1:12" x14ac:dyDescent="0.2">
      <c r="A111" s="37"/>
      <c r="B111" s="37" t="s">
        <v>20</v>
      </c>
      <c r="C111" s="37">
        <v>3419</v>
      </c>
      <c r="D111" s="37">
        <v>5222</v>
      </c>
      <c r="E111" s="38" t="s">
        <v>19</v>
      </c>
      <c r="F111" s="39">
        <v>0</v>
      </c>
      <c r="G111" s="40">
        <v>0</v>
      </c>
      <c r="H111" s="41">
        <v>0</v>
      </c>
      <c r="I111" s="42">
        <v>0</v>
      </c>
      <c r="J111" s="96">
        <v>180</v>
      </c>
      <c r="K111" s="96">
        <f t="shared" si="2"/>
        <v>180</v>
      </c>
    </row>
    <row r="112" spans="1:12" ht="30.75" customHeight="1" x14ac:dyDescent="0.2">
      <c r="A112" s="43" t="s">
        <v>12</v>
      </c>
      <c r="B112" s="43" t="s">
        <v>80</v>
      </c>
      <c r="C112" s="43" t="s">
        <v>13</v>
      </c>
      <c r="D112" s="43" t="s">
        <v>13</v>
      </c>
      <c r="E112" s="44" t="s">
        <v>223</v>
      </c>
      <c r="F112" s="45">
        <v>0</v>
      </c>
      <c r="G112" s="46">
        <v>0</v>
      </c>
      <c r="H112" s="47">
        <v>0</v>
      </c>
      <c r="I112" s="46">
        <v>0</v>
      </c>
      <c r="J112" s="95">
        <f>+J113</f>
        <v>50</v>
      </c>
      <c r="K112" s="97">
        <f t="shared" si="2"/>
        <v>50</v>
      </c>
      <c r="L112" s="49" t="s">
        <v>183</v>
      </c>
    </row>
    <row r="113" spans="1:12" x14ac:dyDescent="0.2">
      <c r="A113" s="37"/>
      <c r="B113" s="37" t="s">
        <v>20</v>
      </c>
      <c r="C113" s="37">
        <v>3419</v>
      </c>
      <c r="D113" s="37">
        <v>5222</v>
      </c>
      <c r="E113" s="38" t="s">
        <v>19</v>
      </c>
      <c r="F113" s="39">
        <v>0</v>
      </c>
      <c r="G113" s="40">
        <v>0</v>
      </c>
      <c r="H113" s="41">
        <v>0</v>
      </c>
      <c r="I113" s="42">
        <v>0</v>
      </c>
      <c r="J113" s="96">
        <v>50</v>
      </c>
      <c r="K113" s="96">
        <f t="shared" si="2"/>
        <v>50</v>
      </c>
    </row>
    <row r="114" spans="1:12" ht="22.5" x14ac:dyDescent="0.2">
      <c r="A114" s="43" t="s">
        <v>12</v>
      </c>
      <c r="B114" s="43" t="s">
        <v>81</v>
      </c>
      <c r="C114" s="43" t="s">
        <v>13</v>
      </c>
      <c r="D114" s="43" t="s">
        <v>13</v>
      </c>
      <c r="E114" s="44" t="s">
        <v>159</v>
      </c>
      <c r="F114" s="45">
        <v>0</v>
      </c>
      <c r="G114" s="46">
        <v>0</v>
      </c>
      <c r="H114" s="47">
        <v>0</v>
      </c>
      <c r="I114" s="46">
        <v>0</v>
      </c>
      <c r="J114" s="95">
        <f>+J115</f>
        <v>83</v>
      </c>
      <c r="K114" s="97">
        <f t="shared" si="2"/>
        <v>83</v>
      </c>
      <c r="L114" s="49" t="s">
        <v>183</v>
      </c>
    </row>
    <row r="115" spans="1:12" x14ac:dyDescent="0.2">
      <c r="A115" s="37"/>
      <c r="B115" s="37" t="s">
        <v>20</v>
      </c>
      <c r="C115" s="37">
        <v>3419</v>
      </c>
      <c r="D115" s="37">
        <v>5222</v>
      </c>
      <c r="E115" s="38" t="s">
        <v>19</v>
      </c>
      <c r="F115" s="39">
        <v>0</v>
      </c>
      <c r="G115" s="40">
        <v>0</v>
      </c>
      <c r="H115" s="41">
        <v>0</v>
      </c>
      <c r="I115" s="42">
        <v>0</v>
      </c>
      <c r="J115" s="96">
        <v>83</v>
      </c>
      <c r="K115" s="96">
        <f t="shared" si="2"/>
        <v>83</v>
      </c>
    </row>
    <row r="116" spans="1:12" ht="27.95" customHeight="1" x14ac:dyDescent="0.2">
      <c r="A116" s="43" t="s">
        <v>12</v>
      </c>
      <c r="B116" s="43" t="s">
        <v>82</v>
      </c>
      <c r="C116" s="43" t="s">
        <v>13</v>
      </c>
      <c r="D116" s="43" t="s">
        <v>13</v>
      </c>
      <c r="E116" s="44" t="s">
        <v>197</v>
      </c>
      <c r="F116" s="45">
        <v>0</v>
      </c>
      <c r="G116" s="46">
        <v>0</v>
      </c>
      <c r="H116" s="47">
        <v>0</v>
      </c>
      <c r="I116" s="46">
        <v>0</v>
      </c>
      <c r="J116" s="95">
        <f>+J117</f>
        <v>186</v>
      </c>
      <c r="K116" s="97">
        <f t="shared" si="2"/>
        <v>186</v>
      </c>
      <c r="L116" s="49" t="s">
        <v>183</v>
      </c>
    </row>
    <row r="117" spans="1:12" x14ac:dyDescent="0.2">
      <c r="A117" s="37"/>
      <c r="B117" s="37" t="s">
        <v>20</v>
      </c>
      <c r="C117" s="37">
        <v>3419</v>
      </c>
      <c r="D117" s="37">
        <v>5222</v>
      </c>
      <c r="E117" s="38" t="s">
        <v>19</v>
      </c>
      <c r="F117" s="39">
        <v>0</v>
      </c>
      <c r="G117" s="40">
        <v>0</v>
      </c>
      <c r="H117" s="41">
        <v>0</v>
      </c>
      <c r="I117" s="42">
        <v>0</v>
      </c>
      <c r="J117" s="96">
        <v>186</v>
      </c>
      <c r="K117" s="96">
        <f t="shared" si="2"/>
        <v>186</v>
      </c>
    </row>
    <row r="118" spans="1:12" ht="22.5" x14ac:dyDescent="0.2">
      <c r="A118" s="43" t="s">
        <v>12</v>
      </c>
      <c r="B118" s="43" t="s">
        <v>83</v>
      </c>
      <c r="C118" s="43" t="s">
        <v>13</v>
      </c>
      <c r="D118" s="43" t="s">
        <v>13</v>
      </c>
      <c r="E118" s="44" t="s">
        <v>224</v>
      </c>
      <c r="F118" s="45">
        <v>0</v>
      </c>
      <c r="G118" s="46">
        <v>0</v>
      </c>
      <c r="H118" s="47">
        <v>0</v>
      </c>
      <c r="I118" s="46">
        <v>0</v>
      </c>
      <c r="J118" s="95">
        <f>+J119</f>
        <v>120</v>
      </c>
      <c r="K118" s="97">
        <f t="shared" si="2"/>
        <v>120</v>
      </c>
      <c r="L118" s="49" t="s">
        <v>183</v>
      </c>
    </row>
    <row r="119" spans="1:12" x14ac:dyDescent="0.2">
      <c r="A119" s="37"/>
      <c r="B119" s="37" t="s">
        <v>20</v>
      </c>
      <c r="C119" s="37">
        <v>3419</v>
      </c>
      <c r="D119" s="37">
        <v>5222</v>
      </c>
      <c r="E119" s="38" t="s">
        <v>19</v>
      </c>
      <c r="F119" s="39">
        <v>0</v>
      </c>
      <c r="G119" s="40">
        <v>0</v>
      </c>
      <c r="H119" s="41">
        <v>0</v>
      </c>
      <c r="I119" s="42">
        <v>0</v>
      </c>
      <c r="J119" s="96">
        <v>120</v>
      </c>
      <c r="K119" s="96">
        <f t="shared" si="2"/>
        <v>120</v>
      </c>
    </row>
    <row r="120" spans="1:12" ht="22.5" x14ac:dyDescent="0.2">
      <c r="A120" s="43" t="s">
        <v>12</v>
      </c>
      <c r="B120" s="43" t="s">
        <v>84</v>
      </c>
      <c r="C120" s="43" t="s">
        <v>13</v>
      </c>
      <c r="D120" s="43" t="s">
        <v>13</v>
      </c>
      <c r="E120" s="44" t="s">
        <v>225</v>
      </c>
      <c r="F120" s="45">
        <v>0</v>
      </c>
      <c r="G120" s="46">
        <v>0</v>
      </c>
      <c r="H120" s="47">
        <v>0</v>
      </c>
      <c r="I120" s="46">
        <v>0</v>
      </c>
      <c r="J120" s="95">
        <f>+J121</f>
        <v>120</v>
      </c>
      <c r="K120" s="97">
        <f t="shared" si="2"/>
        <v>120</v>
      </c>
      <c r="L120" s="49" t="s">
        <v>183</v>
      </c>
    </row>
    <row r="121" spans="1:12" x14ac:dyDescent="0.2">
      <c r="A121" s="37"/>
      <c r="B121" s="37" t="s">
        <v>20</v>
      </c>
      <c r="C121" s="37">
        <v>3419</v>
      </c>
      <c r="D121" s="37">
        <v>5222</v>
      </c>
      <c r="E121" s="38" t="s">
        <v>19</v>
      </c>
      <c r="F121" s="39">
        <v>0</v>
      </c>
      <c r="G121" s="40">
        <v>0</v>
      </c>
      <c r="H121" s="41">
        <v>0</v>
      </c>
      <c r="I121" s="42">
        <v>0</v>
      </c>
      <c r="J121" s="96">
        <v>120</v>
      </c>
      <c r="K121" s="96">
        <f t="shared" si="2"/>
        <v>120</v>
      </c>
    </row>
    <row r="122" spans="1:12" ht="22.5" x14ac:dyDescent="0.2">
      <c r="A122" s="43" t="s">
        <v>12</v>
      </c>
      <c r="B122" s="43" t="s">
        <v>85</v>
      </c>
      <c r="C122" s="43" t="s">
        <v>13</v>
      </c>
      <c r="D122" s="43" t="s">
        <v>13</v>
      </c>
      <c r="E122" s="44" t="s">
        <v>198</v>
      </c>
      <c r="F122" s="45">
        <v>0</v>
      </c>
      <c r="G122" s="46">
        <v>0</v>
      </c>
      <c r="H122" s="47">
        <v>0</v>
      </c>
      <c r="I122" s="46">
        <v>0</v>
      </c>
      <c r="J122" s="95">
        <f>+J123</f>
        <v>109</v>
      </c>
      <c r="K122" s="97">
        <f t="shared" si="2"/>
        <v>109</v>
      </c>
      <c r="L122" s="49" t="s">
        <v>183</v>
      </c>
    </row>
    <row r="123" spans="1:12" x14ac:dyDescent="0.2">
      <c r="A123" s="37"/>
      <c r="B123" s="37" t="s">
        <v>20</v>
      </c>
      <c r="C123" s="37">
        <v>3419</v>
      </c>
      <c r="D123" s="37">
        <v>5222</v>
      </c>
      <c r="E123" s="38" t="s">
        <v>19</v>
      </c>
      <c r="F123" s="39">
        <v>0</v>
      </c>
      <c r="G123" s="40">
        <v>0</v>
      </c>
      <c r="H123" s="41">
        <v>0</v>
      </c>
      <c r="I123" s="42">
        <v>0</v>
      </c>
      <c r="J123" s="96">
        <v>109</v>
      </c>
      <c r="K123" s="96">
        <f t="shared" si="2"/>
        <v>109</v>
      </c>
    </row>
    <row r="124" spans="1:12" ht="22.5" x14ac:dyDescent="0.2">
      <c r="A124" s="43" t="s">
        <v>12</v>
      </c>
      <c r="B124" s="43" t="s">
        <v>86</v>
      </c>
      <c r="C124" s="43" t="s">
        <v>13</v>
      </c>
      <c r="D124" s="43" t="s">
        <v>13</v>
      </c>
      <c r="E124" s="44" t="s">
        <v>226</v>
      </c>
      <c r="F124" s="45">
        <v>0</v>
      </c>
      <c r="G124" s="46">
        <v>0</v>
      </c>
      <c r="H124" s="47">
        <v>0</v>
      </c>
      <c r="I124" s="46">
        <v>0</v>
      </c>
      <c r="J124" s="95">
        <f>+J125</f>
        <v>54</v>
      </c>
      <c r="K124" s="97">
        <f t="shared" si="2"/>
        <v>54</v>
      </c>
      <c r="L124" s="49" t="s">
        <v>183</v>
      </c>
    </row>
    <row r="125" spans="1:12" x14ac:dyDescent="0.2">
      <c r="A125" s="37"/>
      <c r="B125" s="37" t="s">
        <v>20</v>
      </c>
      <c r="C125" s="37">
        <v>3419</v>
      </c>
      <c r="D125" s="37">
        <v>5222</v>
      </c>
      <c r="E125" s="38" t="s">
        <v>19</v>
      </c>
      <c r="F125" s="39">
        <v>0</v>
      </c>
      <c r="G125" s="40">
        <v>0</v>
      </c>
      <c r="H125" s="41">
        <v>0</v>
      </c>
      <c r="I125" s="42">
        <v>0</v>
      </c>
      <c r="J125" s="96">
        <v>54</v>
      </c>
      <c r="K125" s="96">
        <f t="shared" si="2"/>
        <v>54</v>
      </c>
    </row>
    <row r="126" spans="1:12" ht="15" customHeight="1" x14ac:dyDescent="0.2">
      <c r="A126" s="43" t="s">
        <v>12</v>
      </c>
      <c r="B126" s="43" t="s">
        <v>87</v>
      </c>
      <c r="C126" s="43" t="s">
        <v>13</v>
      </c>
      <c r="D126" s="43" t="s">
        <v>13</v>
      </c>
      <c r="E126" s="44" t="s">
        <v>160</v>
      </c>
      <c r="F126" s="45">
        <v>0</v>
      </c>
      <c r="G126" s="46">
        <v>0</v>
      </c>
      <c r="H126" s="47">
        <v>0</v>
      </c>
      <c r="I126" s="46">
        <v>0</v>
      </c>
      <c r="J126" s="95">
        <f>+J127</f>
        <v>60</v>
      </c>
      <c r="K126" s="97">
        <f t="shared" si="2"/>
        <v>60</v>
      </c>
      <c r="L126" s="49" t="s">
        <v>183</v>
      </c>
    </row>
    <row r="127" spans="1:12" x14ac:dyDescent="0.2">
      <c r="A127" s="37"/>
      <c r="B127" s="37" t="s">
        <v>20</v>
      </c>
      <c r="C127" s="37">
        <v>3419</v>
      </c>
      <c r="D127" s="37">
        <v>5222</v>
      </c>
      <c r="E127" s="38" t="s">
        <v>19</v>
      </c>
      <c r="F127" s="39">
        <v>0</v>
      </c>
      <c r="G127" s="40">
        <v>0</v>
      </c>
      <c r="H127" s="41">
        <v>0</v>
      </c>
      <c r="I127" s="42">
        <v>0</v>
      </c>
      <c r="J127" s="96">
        <v>60</v>
      </c>
      <c r="K127" s="96">
        <f t="shared" si="2"/>
        <v>60</v>
      </c>
    </row>
    <row r="128" spans="1:12" ht="22.5" x14ac:dyDescent="0.2">
      <c r="A128" s="43" t="s">
        <v>12</v>
      </c>
      <c r="B128" s="43" t="s">
        <v>88</v>
      </c>
      <c r="C128" s="43" t="s">
        <v>13</v>
      </c>
      <c r="D128" s="43" t="s">
        <v>13</v>
      </c>
      <c r="E128" s="44" t="s">
        <v>227</v>
      </c>
      <c r="F128" s="45">
        <v>0</v>
      </c>
      <c r="G128" s="46">
        <v>0</v>
      </c>
      <c r="H128" s="47">
        <v>0</v>
      </c>
      <c r="I128" s="46">
        <v>0</v>
      </c>
      <c r="J128" s="95">
        <f>+J129</f>
        <v>50</v>
      </c>
      <c r="K128" s="97">
        <f t="shared" si="2"/>
        <v>50</v>
      </c>
      <c r="L128" s="49" t="s">
        <v>183</v>
      </c>
    </row>
    <row r="129" spans="1:12" x14ac:dyDescent="0.2">
      <c r="A129" s="37"/>
      <c r="B129" s="37" t="s">
        <v>20</v>
      </c>
      <c r="C129" s="37">
        <v>3419</v>
      </c>
      <c r="D129" s="37">
        <v>5222</v>
      </c>
      <c r="E129" s="38" t="s">
        <v>19</v>
      </c>
      <c r="F129" s="39">
        <v>0</v>
      </c>
      <c r="G129" s="40">
        <v>0</v>
      </c>
      <c r="H129" s="41">
        <v>0</v>
      </c>
      <c r="I129" s="42">
        <v>0</v>
      </c>
      <c r="J129" s="96">
        <v>50</v>
      </c>
      <c r="K129" s="96">
        <f t="shared" si="2"/>
        <v>50</v>
      </c>
    </row>
    <row r="130" spans="1:12" ht="22.5" x14ac:dyDescent="0.2">
      <c r="A130" s="43" t="s">
        <v>12</v>
      </c>
      <c r="B130" s="43" t="s">
        <v>89</v>
      </c>
      <c r="C130" s="43" t="s">
        <v>13</v>
      </c>
      <c r="D130" s="43" t="s">
        <v>13</v>
      </c>
      <c r="E130" s="44" t="s">
        <v>228</v>
      </c>
      <c r="F130" s="45">
        <v>0</v>
      </c>
      <c r="G130" s="46">
        <v>0</v>
      </c>
      <c r="H130" s="47">
        <v>0</v>
      </c>
      <c r="I130" s="46">
        <v>0</v>
      </c>
      <c r="J130" s="95">
        <f>+J131</f>
        <v>240</v>
      </c>
      <c r="K130" s="97">
        <f t="shared" si="2"/>
        <v>240</v>
      </c>
      <c r="L130" s="49" t="s">
        <v>183</v>
      </c>
    </row>
    <row r="131" spans="1:12" x14ac:dyDescent="0.2">
      <c r="A131" s="37"/>
      <c r="B131" s="37" t="s">
        <v>20</v>
      </c>
      <c r="C131" s="37">
        <v>3419</v>
      </c>
      <c r="D131" s="37">
        <v>5222</v>
      </c>
      <c r="E131" s="38" t="s">
        <v>19</v>
      </c>
      <c r="F131" s="39">
        <v>0</v>
      </c>
      <c r="G131" s="40">
        <v>0</v>
      </c>
      <c r="H131" s="41">
        <v>0</v>
      </c>
      <c r="I131" s="42">
        <v>0</v>
      </c>
      <c r="J131" s="96">
        <v>240</v>
      </c>
      <c r="K131" s="96">
        <f t="shared" si="2"/>
        <v>240</v>
      </c>
    </row>
    <row r="132" spans="1:12" ht="22.5" x14ac:dyDescent="0.2">
      <c r="A132" s="43" t="s">
        <v>12</v>
      </c>
      <c r="B132" s="43" t="s">
        <v>90</v>
      </c>
      <c r="C132" s="43" t="s">
        <v>13</v>
      </c>
      <c r="D132" s="43" t="s">
        <v>13</v>
      </c>
      <c r="E132" s="44" t="s">
        <v>161</v>
      </c>
      <c r="F132" s="45">
        <v>0</v>
      </c>
      <c r="G132" s="46">
        <v>0</v>
      </c>
      <c r="H132" s="47">
        <v>0</v>
      </c>
      <c r="I132" s="46">
        <v>0</v>
      </c>
      <c r="J132" s="95">
        <f>+J133</f>
        <v>60</v>
      </c>
      <c r="K132" s="97">
        <f t="shared" si="2"/>
        <v>60</v>
      </c>
      <c r="L132" s="49" t="s">
        <v>183</v>
      </c>
    </row>
    <row r="133" spans="1:12" x14ac:dyDescent="0.2">
      <c r="A133" s="37"/>
      <c r="B133" s="37" t="s">
        <v>20</v>
      </c>
      <c r="C133" s="37">
        <v>3419</v>
      </c>
      <c r="D133" s="37">
        <v>5222</v>
      </c>
      <c r="E133" s="38" t="s">
        <v>19</v>
      </c>
      <c r="F133" s="39">
        <v>0</v>
      </c>
      <c r="G133" s="40">
        <v>0</v>
      </c>
      <c r="H133" s="41">
        <v>0</v>
      </c>
      <c r="I133" s="42">
        <v>0</v>
      </c>
      <c r="J133" s="96">
        <v>60</v>
      </c>
      <c r="K133" s="96">
        <f t="shared" si="2"/>
        <v>60</v>
      </c>
    </row>
    <row r="134" spans="1:12" ht="26.25" customHeight="1" x14ac:dyDescent="0.2">
      <c r="A134" s="43" t="s">
        <v>12</v>
      </c>
      <c r="B134" s="43" t="s">
        <v>91</v>
      </c>
      <c r="C134" s="43" t="s">
        <v>13</v>
      </c>
      <c r="D134" s="43" t="s">
        <v>13</v>
      </c>
      <c r="E134" s="44" t="s">
        <v>229</v>
      </c>
      <c r="F134" s="45">
        <v>0</v>
      </c>
      <c r="G134" s="46">
        <v>0</v>
      </c>
      <c r="H134" s="47">
        <v>0</v>
      </c>
      <c r="I134" s="46">
        <v>0</v>
      </c>
      <c r="J134" s="95">
        <f>+J135</f>
        <v>120</v>
      </c>
      <c r="K134" s="97">
        <f t="shared" si="2"/>
        <v>120</v>
      </c>
      <c r="L134" s="49" t="s">
        <v>183</v>
      </c>
    </row>
    <row r="135" spans="1:12" x14ac:dyDescent="0.2">
      <c r="A135" s="37"/>
      <c r="B135" s="37" t="s">
        <v>20</v>
      </c>
      <c r="C135" s="37">
        <v>3419</v>
      </c>
      <c r="D135" s="37">
        <v>5222</v>
      </c>
      <c r="E135" s="38" t="s">
        <v>19</v>
      </c>
      <c r="F135" s="39">
        <v>0</v>
      </c>
      <c r="G135" s="40">
        <v>0</v>
      </c>
      <c r="H135" s="41">
        <v>0</v>
      </c>
      <c r="I135" s="42">
        <v>0</v>
      </c>
      <c r="J135" s="96">
        <v>120</v>
      </c>
      <c r="K135" s="96">
        <f t="shared" si="2"/>
        <v>120</v>
      </c>
    </row>
    <row r="136" spans="1:12" ht="22.5" x14ac:dyDescent="0.2">
      <c r="A136" s="43" t="s">
        <v>12</v>
      </c>
      <c r="B136" s="43" t="s">
        <v>92</v>
      </c>
      <c r="C136" s="43" t="s">
        <v>13</v>
      </c>
      <c r="D136" s="43" t="s">
        <v>13</v>
      </c>
      <c r="E136" s="44" t="s">
        <v>162</v>
      </c>
      <c r="F136" s="45">
        <v>0</v>
      </c>
      <c r="G136" s="46">
        <v>0</v>
      </c>
      <c r="H136" s="47">
        <v>0</v>
      </c>
      <c r="I136" s="46">
        <v>0</v>
      </c>
      <c r="J136" s="95">
        <f>+J137</f>
        <v>75</v>
      </c>
      <c r="K136" s="97">
        <f t="shared" si="2"/>
        <v>75</v>
      </c>
      <c r="L136" s="49" t="s">
        <v>183</v>
      </c>
    </row>
    <row r="137" spans="1:12" x14ac:dyDescent="0.2">
      <c r="A137" s="37"/>
      <c r="B137" s="37" t="s">
        <v>20</v>
      </c>
      <c r="C137" s="37">
        <v>3419</v>
      </c>
      <c r="D137" s="37">
        <v>5222</v>
      </c>
      <c r="E137" s="38" t="s">
        <v>19</v>
      </c>
      <c r="F137" s="39">
        <v>0</v>
      </c>
      <c r="G137" s="40">
        <v>0</v>
      </c>
      <c r="H137" s="41">
        <v>0</v>
      </c>
      <c r="I137" s="42">
        <v>0</v>
      </c>
      <c r="J137" s="96">
        <v>75</v>
      </c>
      <c r="K137" s="96">
        <f t="shared" si="2"/>
        <v>75</v>
      </c>
    </row>
    <row r="138" spans="1:12" ht="22.5" x14ac:dyDescent="0.2">
      <c r="A138" s="43" t="s">
        <v>12</v>
      </c>
      <c r="B138" s="43" t="s">
        <v>93</v>
      </c>
      <c r="C138" s="43" t="s">
        <v>13</v>
      </c>
      <c r="D138" s="43" t="s">
        <v>13</v>
      </c>
      <c r="E138" s="44" t="s">
        <v>230</v>
      </c>
      <c r="F138" s="45">
        <v>0</v>
      </c>
      <c r="G138" s="46">
        <v>0</v>
      </c>
      <c r="H138" s="47">
        <v>0</v>
      </c>
      <c r="I138" s="46">
        <v>0</v>
      </c>
      <c r="J138" s="95">
        <f>+J139</f>
        <v>599</v>
      </c>
      <c r="K138" s="97">
        <f t="shared" si="2"/>
        <v>599</v>
      </c>
      <c r="L138" s="49" t="s">
        <v>183</v>
      </c>
    </row>
    <row r="139" spans="1:12" x14ac:dyDescent="0.2">
      <c r="A139" s="37"/>
      <c r="B139" s="37" t="s">
        <v>20</v>
      </c>
      <c r="C139" s="37">
        <v>3419</v>
      </c>
      <c r="D139" s="37">
        <v>5222</v>
      </c>
      <c r="E139" s="38" t="s">
        <v>19</v>
      </c>
      <c r="F139" s="39">
        <v>0</v>
      </c>
      <c r="G139" s="40">
        <v>0</v>
      </c>
      <c r="H139" s="41">
        <v>0</v>
      </c>
      <c r="I139" s="42">
        <v>0</v>
      </c>
      <c r="J139" s="96">
        <v>599</v>
      </c>
      <c r="K139" s="96">
        <f t="shared" si="2"/>
        <v>599</v>
      </c>
    </row>
    <row r="140" spans="1:12" ht="33.75" x14ac:dyDescent="0.2">
      <c r="A140" s="43" t="s">
        <v>12</v>
      </c>
      <c r="B140" s="43" t="s">
        <v>94</v>
      </c>
      <c r="C140" s="43" t="s">
        <v>13</v>
      </c>
      <c r="D140" s="43" t="s">
        <v>13</v>
      </c>
      <c r="E140" s="44" t="s">
        <v>231</v>
      </c>
      <c r="F140" s="45">
        <v>0</v>
      </c>
      <c r="G140" s="46">
        <v>0</v>
      </c>
      <c r="H140" s="47">
        <v>0</v>
      </c>
      <c r="I140" s="46">
        <v>0</v>
      </c>
      <c r="J140" s="95">
        <f>+J141</f>
        <v>193</v>
      </c>
      <c r="K140" s="97">
        <f t="shared" si="2"/>
        <v>193</v>
      </c>
      <c r="L140" s="49" t="s">
        <v>183</v>
      </c>
    </row>
    <row r="141" spans="1:12" x14ac:dyDescent="0.2">
      <c r="A141" s="37"/>
      <c r="B141" s="37" t="s">
        <v>20</v>
      </c>
      <c r="C141" s="37">
        <v>3419</v>
      </c>
      <c r="D141" s="37">
        <v>5222</v>
      </c>
      <c r="E141" s="38" t="s">
        <v>19</v>
      </c>
      <c r="F141" s="39">
        <v>0</v>
      </c>
      <c r="G141" s="40">
        <v>0</v>
      </c>
      <c r="H141" s="41">
        <v>0</v>
      </c>
      <c r="I141" s="42">
        <v>0</v>
      </c>
      <c r="J141" s="96">
        <v>193</v>
      </c>
      <c r="K141" s="96">
        <f t="shared" si="2"/>
        <v>193</v>
      </c>
    </row>
    <row r="142" spans="1:12" ht="22.5" x14ac:dyDescent="0.2">
      <c r="A142" s="43" t="s">
        <v>12</v>
      </c>
      <c r="B142" s="43" t="s">
        <v>95</v>
      </c>
      <c r="C142" s="43" t="s">
        <v>13</v>
      </c>
      <c r="D142" s="43" t="s">
        <v>13</v>
      </c>
      <c r="E142" s="44" t="s">
        <v>232</v>
      </c>
      <c r="F142" s="45">
        <v>0</v>
      </c>
      <c r="G142" s="46">
        <v>0</v>
      </c>
      <c r="H142" s="47">
        <v>0</v>
      </c>
      <c r="I142" s="46">
        <v>0</v>
      </c>
      <c r="J142" s="95">
        <f>+J143</f>
        <v>1200</v>
      </c>
      <c r="K142" s="97">
        <f t="shared" si="2"/>
        <v>1200</v>
      </c>
      <c r="L142" s="49" t="s">
        <v>183</v>
      </c>
    </row>
    <row r="143" spans="1:12" x14ac:dyDescent="0.2">
      <c r="A143" s="37"/>
      <c r="B143" s="37" t="s">
        <v>20</v>
      </c>
      <c r="C143" s="37">
        <v>3419</v>
      </c>
      <c r="D143" s="37">
        <v>5222</v>
      </c>
      <c r="E143" s="38" t="s">
        <v>19</v>
      </c>
      <c r="F143" s="39">
        <v>0</v>
      </c>
      <c r="G143" s="40">
        <v>0</v>
      </c>
      <c r="H143" s="41">
        <v>0</v>
      </c>
      <c r="I143" s="42">
        <v>0</v>
      </c>
      <c r="J143" s="96">
        <v>1200</v>
      </c>
      <c r="K143" s="96">
        <f t="shared" si="2"/>
        <v>1200</v>
      </c>
    </row>
    <row r="144" spans="1:12" ht="33.75" x14ac:dyDescent="0.2">
      <c r="A144" s="43" t="s">
        <v>12</v>
      </c>
      <c r="B144" s="43" t="s">
        <v>96</v>
      </c>
      <c r="C144" s="43" t="s">
        <v>13</v>
      </c>
      <c r="D144" s="43" t="s">
        <v>13</v>
      </c>
      <c r="E144" s="44" t="s">
        <v>233</v>
      </c>
      <c r="F144" s="45">
        <v>0</v>
      </c>
      <c r="G144" s="46">
        <v>0</v>
      </c>
      <c r="H144" s="47">
        <v>0</v>
      </c>
      <c r="I144" s="46">
        <v>0</v>
      </c>
      <c r="J144" s="95">
        <f>+J145</f>
        <v>70</v>
      </c>
      <c r="K144" s="97">
        <f t="shared" si="2"/>
        <v>70</v>
      </c>
      <c r="L144" s="49" t="s">
        <v>183</v>
      </c>
    </row>
    <row r="145" spans="1:12" x14ac:dyDescent="0.2">
      <c r="A145" s="37"/>
      <c r="B145" s="37" t="s">
        <v>20</v>
      </c>
      <c r="C145" s="37">
        <v>3419</v>
      </c>
      <c r="D145" s="37">
        <v>5222</v>
      </c>
      <c r="E145" s="38" t="s">
        <v>19</v>
      </c>
      <c r="F145" s="39">
        <v>0</v>
      </c>
      <c r="G145" s="40">
        <v>0</v>
      </c>
      <c r="H145" s="41">
        <v>0</v>
      </c>
      <c r="I145" s="42">
        <v>0</v>
      </c>
      <c r="J145" s="96">
        <v>70</v>
      </c>
      <c r="K145" s="96">
        <f t="shared" si="2"/>
        <v>70</v>
      </c>
    </row>
    <row r="146" spans="1:12" ht="22.5" x14ac:dyDescent="0.2">
      <c r="A146" s="43" t="s">
        <v>12</v>
      </c>
      <c r="B146" s="43" t="s">
        <v>97</v>
      </c>
      <c r="C146" s="43" t="s">
        <v>13</v>
      </c>
      <c r="D146" s="43" t="s">
        <v>13</v>
      </c>
      <c r="E146" s="44" t="s">
        <v>199</v>
      </c>
      <c r="F146" s="45">
        <v>0</v>
      </c>
      <c r="G146" s="46">
        <v>0</v>
      </c>
      <c r="H146" s="47">
        <v>0</v>
      </c>
      <c r="I146" s="46">
        <v>0</v>
      </c>
      <c r="J146" s="95">
        <f>+J147</f>
        <v>276</v>
      </c>
      <c r="K146" s="97">
        <f t="shared" si="2"/>
        <v>276</v>
      </c>
      <c r="L146" s="49" t="s">
        <v>183</v>
      </c>
    </row>
    <row r="147" spans="1:12" x14ac:dyDescent="0.2">
      <c r="A147" s="37"/>
      <c r="B147" s="37" t="s">
        <v>20</v>
      </c>
      <c r="C147" s="37">
        <v>3419</v>
      </c>
      <c r="D147" s="37">
        <v>5222</v>
      </c>
      <c r="E147" s="38" t="s">
        <v>19</v>
      </c>
      <c r="F147" s="39">
        <v>0</v>
      </c>
      <c r="G147" s="40">
        <v>0</v>
      </c>
      <c r="H147" s="41">
        <v>0</v>
      </c>
      <c r="I147" s="42">
        <v>0</v>
      </c>
      <c r="J147" s="96">
        <v>276</v>
      </c>
      <c r="K147" s="96">
        <f t="shared" si="2"/>
        <v>276</v>
      </c>
    </row>
    <row r="148" spans="1:12" ht="22.5" x14ac:dyDescent="0.2">
      <c r="A148" s="43" t="s">
        <v>12</v>
      </c>
      <c r="B148" s="43" t="s">
        <v>98</v>
      </c>
      <c r="C148" s="43" t="s">
        <v>13</v>
      </c>
      <c r="D148" s="43" t="s">
        <v>13</v>
      </c>
      <c r="E148" s="44" t="s">
        <v>234</v>
      </c>
      <c r="F148" s="45">
        <v>0</v>
      </c>
      <c r="G148" s="46">
        <v>0</v>
      </c>
      <c r="H148" s="47">
        <v>0</v>
      </c>
      <c r="I148" s="46">
        <v>0</v>
      </c>
      <c r="J148" s="95">
        <f>+J149</f>
        <v>75</v>
      </c>
      <c r="K148" s="97">
        <f t="shared" si="2"/>
        <v>75</v>
      </c>
      <c r="L148" s="49" t="s">
        <v>183</v>
      </c>
    </row>
    <row r="149" spans="1:12" x14ac:dyDescent="0.2">
      <c r="A149" s="37"/>
      <c r="B149" s="37" t="s">
        <v>20</v>
      </c>
      <c r="C149" s="37">
        <v>3419</v>
      </c>
      <c r="D149" s="37">
        <v>5222</v>
      </c>
      <c r="E149" s="38" t="s">
        <v>19</v>
      </c>
      <c r="F149" s="39">
        <v>0</v>
      </c>
      <c r="G149" s="40">
        <v>0</v>
      </c>
      <c r="H149" s="41">
        <v>0</v>
      </c>
      <c r="I149" s="42">
        <v>0</v>
      </c>
      <c r="J149" s="96">
        <v>75</v>
      </c>
      <c r="K149" s="96">
        <f t="shared" si="2"/>
        <v>75</v>
      </c>
    </row>
    <row r="150" spans="1:12" ht="33.75" x14ac:dyDescent="0.2">
      <c r="A150" s="43" t="s">
        <v>12</v>
      </c>
      <c r="B150" s="43" t="s">
        <v>99</v>
      </c>
      <c r="C150" s="43" t="s">
        <v>13</v>
      </c>
      <c r="D150" s="43" t="s">
        <v>13</v>
      </c>
      <c r="E150" s="44" t="s">
        <v>163</v>
      </c>
      <c r="F150" s="45">
        <v>0</v>
      </c>
      <c r="G150" s="46">
        <v>0</v>
      </c>
      <c r="H150" s="47">
        <v>0</v>
      </c>
      <c r="I150" s="46">
        <v>0</v>
      </c>
      <c r="J150" s="95">
        <f>+J151</f>
        <v>60</v>
      </c>
      <c r="K150" s="97">
        <f t="shared" ref="K150:K213" si="3">+I150+J150</f>
        <v>60</v>
      </c>
      <c r="L150" s="49" t="s">
        <v>183</v>
      </c>
    </row>
    <row r="151" spans="1:12" x14ac:dyDescent="0.2">
      <c r="A151" s="37"/>
      <c r="B151" s="37" t="s">
        <v>20</v>
      </c>
      <c r="C151" s="37">
        <v>3419</v>
      </c>
      <c r="D151" s="37">
        <v>5222</v>
      </c>
      <c r="E151" s="38" t="s">
        <v>19</v>
      </c>
      <c r="F151" s="39">
        <v>0</v>
      </c>
      <c r="G151" s="40">
        <v>0</v>
      </c>
      <c r="H151" s="41">
        <v>0</v>
      </c>
      <c r="I151" s="42">
        <v>0</v>
      </c>
      <c r="J151" s="96">
        <v>60</v>
      </c>
      <c r="K151" s="96">
        <f t="shared" si="3"/>
        <v>60</v>
      </c>
    </row>
    <row r="152" spans="1:12" ht="22.5" x14ac:dyDescent="0.2">
      <c r="A152" s="43" t="s">
        <v>12</v>
      </c>
      <c r="B152" s="43" t="s">
        <v>100</v>
      </c>
      <c r="C152" s="43" t="s">
        <v>13</v>
      </c>
      <c r="D152" s="43" t="s">
        <v>13</v>
      </c>
      <c r="E152" s="44" t="s">
        <v>235</v>
      </c>
      <c r="F152" s="45">
        <v>0</v>
      </c>
      <c r="G152" s="46">
        <v>0</v>
      </c>
      <c r="H152" s="47">
        <v>0</v>
      </c>
      <c r="I152" s="46">
        <v>0</v>
      </c>
      <c r="J152" s="95">
        <f>+J153</f>
        <v>54</v>
      </c>
      <c r="K152" s="97">
        <f t="shared" si="3"/>
        <v>54</v>
      </c>
      <c r="L152" s="49" t="s">
        <v>183</v>
      </c>
    </row>
    <row r="153" spans="1:12" x14ac:dyDescent="0.2">
      <c r="A153" s="37"/>
      <c r="B153" s="37" t="s">
        <v>20</v>
      </c>
      <c r="C153" s="37">
        <v>3419</v>
      </c>
      <c r="D153" s="37">
        <v>5222</v>
      </c>
      <c r="E153" s="38" t="s">
        <v>19</v>
      </c>
      <c r="F153" s="39">
        <v>0</v>
      </c>
      <c r="G153" s="40">
        <v>0</v>
      </c>
      <c r="H153" s="41">
        <v>0</v>
      </c>
      <c r="I153" s="42">
        <v>0</v>
      </c>
      <c r="J153" s="96">
        <v>54</v>
      </c>
      <c r="K153" s="96">
        <f t="shared" si="3"/>
        <v>54</v>
      </c>
    </row>
    <row r="154" spans="1:12" ht="22.5" x14ac:dyDescent="0.2">
      <c r="A154" s="43" t="s">
        <v>12</v>
      </c>
      <c r="B154" s="43" t="s">
        <v>101</v>
      </c>
      <c r="C154" s="43" t="s">
        <v>13</v>
      </c>
      <c r="D154" s="43" t="s">
        <v>13</v>
      </c>
      <c r="E154" s="44" t="s">
        <v>200</v>
      </c>
      <c r="F154" s="45">
        <v>0</v>
      </c>
      <c r="G154" s="46">
        <v>0</v>
      </c>
      <c r="H154" s="47">
        <v>0</v>
      </c>
      <c r="I154" s="46">
        <v>0</v>
      </c>
      <c r="J154" s="95">
        <f>+J155</f>
        <v>50</v>
      </c>
      <c r="K154" s="97">
        <f t="shared" si="3"/>
        <v>50</v>
      </c>
      <c r="L154" s="49" t="s">
        <v>183</v>
      </c>
    </row>
    <row r="155" spans="1:12" x14ac:dyDescent="0.2">
      <c r="A155" s="37"/>
      <c r="B155" s="37" t="s">
        <v>20</v>
      </c>
      <c r="C155" s="37">
        <v>3419</v>
      </c>
      <c r="D155" s="37">
        <v>5222</v>
      </c>
      <c r="E155" s="38" t="s">
        <v>19</v>
      </c>
      <c r="F155" s="39">
        <v>0</v>
      </c>
      <c r="G155" s="40">
        <v>0</v>
      </c>
      <c r="H155" s="41">
        <v>0</v>
      </c>
      <c r="I155" s="42">
        <v>0</v>
      </c>
      <c r="J155" s="96">
        <v>50</v>
      </c>
      <c r="K155" s="96">
        <f t="shared" si="3"/>
        <v>50</v>
      </c>
    </row>
    <row r="156" spans="1:12" ht="22.5" x14ac:dyDescent="0.2">
      <c r="A156" s="43" t="s">
        <v>12</v>
      </c>
      <c r="B156" s="43" t="s">
        <v>102</v>
      </c>
      <c r="C156" s="43" t="s">
        <v>13</v>
      </c>
      <c r="D156" s="43" t="s">
        <v>13</v>
      </c>
      <c r="E156" s="44" t="s">
        <v>164</v>
      </c>
      <c r="F156" s="45">
        <v>0</v>
      </c>
      <c r="G156" s="46">
        <v>0</v>
      </c>
      <c r="H156" s="47">
        <v>0</v>
      </c>
      <c r="I156" s="46">
        <v>0</v>
      </c>
      <c r="J156" s="95">
        <f>+J157</f>
        <v>66</v>
      </c>
      <c r="K156" s="97">
        <f t="shared" si="3"/>
        <v>66</v>
      </c>
      <c r="L156" s="49" t="s">
        <v>183</v>
      </c>
    </row>
    <row r="157" spans="1:12" x14ac:dyDescent="0.2">
      <c r="A157" s="37"/>
      <c r="B157" s="37" t="s">
        <v>20</v>
      </c>
      <c r="C157" s="37">
        <v>3419</v>
      </c>
      <c r="D157" s="37">
        <v>5222</v>
      </c>
      <c r="E157" s="38" t="s">
        <v>19</v>
      </c>
      <c r="F157" s="39">
        <v>0</v>
      </c>
      <c r="G157" s="40">
        <v>0</v>
      </c>
      <c r="H157" s="41">
        <v>0</v>
      </c>
      <c r="I157" s="42">
        <v>0</v>
      </c>
      <c r="J157" s="96">
        <v>66</v>
      </c>
      <c r="K157" s="96">
        <f t="shared" si="3"/>
        <v>66</v>
      </c>
    </row>
    <row r="158" spans="1:12" ht="22.5" x14ac:dyDescent="0.2">
      <c r="A158" s="43" t="s">
        <v>12</v>
      </c>
      <c r="B158" s="43" t="s">
        <v>103</v>
      </c>
      <c r="C158" s="43" t="s">
        <v>13</v>
      </c>
      <c r="D158" s="43" t="s">
        <v>13</v>
      </c>
      <c r="E158" s="44" t="s">
        <v>165</v>
      </c>
      <c r="F158" s="45">
        <v>0</v>
      </c>
      <c r="G158" s="46">
        <v>0</v>
      </c>
      <c r="H158" s="47">
        <v>0</v>
      </c>
      <c r="I158" s="46">
        <v>0</v>
      </c>
      <c r="J158" s="95">
        <f>+J159</f>
        <v>60</v>
      </c>
      <c r="K158" s="97">
        <f t="shared" si="3"/>
        <v>60</v>
      </c>
      <c r="L158" s="49" t="s">
        <v>183</v>
      </c>
    </row>
    <row r="159" spans="1:12" x14ac:dyDescent="0.2">
      <c r="A159" s="37"/>
      <c r="B159" s="37" t="s">
        <v>20</v>
      </c>
      <c r="C159" s="37">
        <v>3419</v>
      </c>
      <c r="D159" s="37">
        <v>5222</v>
      </c>
      <c r="E159" s="38" t="s">
        <v>19</v>
      </c>
      <c r="F159" s="39">
        <v>0</v>
      </c>
      <c r="G159" s="40">
        <v>0</v>
      </c>
      <c r="H159" s="41">
        <v>0</v>
      </c>
      <c r="I159" s="42">
        <v>0</v>
      </c>
      <c r="J159" s="96">
        <v>60</v>
      </c>
      <c r="K159" s="96">
        <f t="shared" si="3"/>
        <v>60</v>
      </c>
    </row>
    <row r="160" spans="1:12" ht="34.5" customHeight="1" x14ac:dyDescent="0.2">
      <c r="A160" s="43" t="s">
        <v>12</v>
      </c>
      <c r="B160" s="43" t="s">
        <v>104</v>
      </c>
      <c r="C160" s="43" t="s">
        <v>13</v>
      </c>
      <c r="D160" s="43" t="s">
        <v>13</v>
      </c>
      <c r="E160" s="44" t="s">
        <v>250</v>
      </c>
      <c r="F160" s="45">
        <v>0</v>
      </c>
      <c r="G160" s="46">
        <v>0</v>
      </c>
      <c r="H160" s="47">
        <v>0</v>
      </c>
      <c r="I160" s="46">
        <v>0</v>
      </c>
      <c r="J160" s="95">
        <f>+J161</f>
        <v>75</v>
      </c>
      <c r="K160" s="97">
        <f t="shared" si="3"/>
        <v>75</v>
      </c>
      <c r="L160" s="49" t="s">
        <v>183</v>
      </c>
    </row>
    <row r="161" spans="1:12" x14ac:dyDescent="0.2">
      <c r="A161" s="37"/>
      <c r="B161" s="37" t="s">
        <v>20</v>
      </c>
      <c r="C161" s="37">
        <v>3419</v>
      </c>
      <c r="D161" s="37">
        <v>5222</v>
      </c>
      <c r="E161" s="38" t="s">
        <v>19</v>
      </c>
      <c r="F161" s="39">
        <v>0</v>
      </c>
      <c r="G161" s="40">
        <v>0</v>
      </c>
      <c r="H161" s="41">
        <v>0</v>
      </c>
      <c r="I161" s="42">
        <v>0</v>
      </c>
      <c r="J161" s="96">
        <v>75</v>
      </c>
      <c r="K161" s="96">
        <f t="shared" si="3"/>
        <v>75</v>
      </c>
    </row>
    <row r="162" spans="1:12" ht="22.5" x14ac:dyDescent="0.2">
      <c r="A162" s="43" t="s">
        <v>12</v>
      </c>
      <c r="B162" s="43" t="s">
        <v>105</v>
      </c>
      <c r="C162" s="43" t="s">
        <v>13</v>
      </c>
      <c r="D162" s="43" t="s">
        <v>13</v>
      </c>
      <c r="E162" s="44" t="s">
        <v>166</v>
      </c>
      <c r="F162" s="45">
        <v>0</v>
      </c>
      <c r="G162" s="46">
        <v>0</v>
      </c>
      <c r="H162" s="47">
        <v>0</v>
      </c>
      <c r="I162" s="46">
        <v>0</v>
      </c>
      <c r="J162" s="95">
        <f>+J163</f>
        <v>90</v>
      </c>
      <c r="K162" s="97">
        <f t="shared" si="3"/>
        <v>90</v>
      </c>
      <c r="L162" s="49" t="s">
        <v>183</v>
      </c>
    </row>
    <row r="163" spans="1:12" x14ac:dyDescent="0.2">
      <c r="A163" s="37"/>
      <c r="B163" s="37" t="s">
        <v>20</v>
      </c>
      <c r="C163" s="37">
        <v>3419</v>
      </c>
      <c r="D163" s="37">
        <v>5222</v>
      </c>
      <c r="E163" s="38" t="s">
        <v>19</v>
      </c>
      <c r="F163" s="39">
        <v>0</v>
      </c>
      <c r="G163" s="40">
        <v>0</v>
      </c>
      <c r="H163" s="41">
        <v>0</v>
      </c>
      <c r="I163" s="42">
        <v>0</v>
      </c>
      <c r="J163" s="96">
        <v>90</v>
      </c>
      <c r="K163" s="96">
        <f t="shared" si="3"/>
        <v>90</v>
      </c>
    </row>
    <row r="164" spans="1:12" ht="22.5" x14ac:dyDescent="0.2">
      <c r="A164" s="43" t="s">
        <v>12</v>
      </c>
      <c r="B164" s="43" t="s">
        <v>106</v>
      </c>
      <c r="C164" s="43" t="s">
        <v>13</v>
      </c>
      <c r="D164" s="43" t="s">
        <v>13</v>
      </c>
      <c r="E164" s="44" t="s">
        <v>236</v>
      </c>
      <c r="F164" s="45">
        <v>0</v>
      </c>
      <c r="G164" s="46">
        <v>0</v>
      </c>
      <c r="H164" s="47">
        <v>0</v>
      </c>
      <c r="I164" s="46">
        <v>0</v>
      </c>
      <c r="J164" s="95">
        <f>+J165</f>
        <v>50</v>
      </c>
      <c r="K164" s="97">
        <f t="shared" si="3"/>
        <v>50</v>
      </c>
      <c r="L164" s="49" t="s">
        <v>183</v>
      </c>
    </row>
    <row r="165" spans="1:12" x14ac:dyDescent="0.2">
      <c r="A165" s="37"/>
      <c r="B165" s="37" t="s">
        <v>20</v>
      </c>
      <c r="C165" s="37">
        <v>3419</v>
      </c>
      <c r="D165" s="37">
        <v>5222</v>
      </c>
      <c r="E165" s="38" t="s">
        <v>19</v>
      </c>
      <c r="F165" s="39">
        <v>0</v>
      </c>
      <c r="G165" s="40">
        <v>0</v>
      </c>
      <c r="H165" s="41">
        <v>0</v>
      </c>
      <c r="I165" s="42">
        <v>0</v>
      </c>
      <c r="J165" s="96">
        <v>50</v>
      </c>
      <c r="K165" s="96">
        <f t="shared" si="3"/>
        <v>50</v>
      </c>
    </row>
    <row r="166" spans="1:12" ht="30.75" customHeight="1" x14ac:dyDescent="0.2">
      <c r="A166" s="43" t="s">
        <v>12</v>
      </c>
      <c r="B166" s="43" t="s">
        <v>107</v>
      </c>
      <c r="C166" s="43" t="s">
        <v>13</v>
      </c>
      <c r="D166" s="43" t="s">
        <v>13</v>
      </c>
      <c r="E166" s="44" t="s">
        <v>237</v>
      </c>
      <c r="F166" s="45">
        <v>0</v>
      </c>
      <c r="G166" s="46">
        <v>0</v>
      </c>
      <c r="H166" s="47">
        <v>0</v>
      </c>
      <c r="I166" s="46">
        <v>0</v>
      </c>
      <c r="J166" s="95">
        <f>+J167</f>
        <v>50</v>
      </c>
      <c r="K166" s="97">
        <f t="shared" si="3"/>
        <v>50</v>
      </c>
      <c r="L166" s="49" t="s">
        <v>183</v>
      </c>
    </row>
    <row r="167" spans="1:12" x14ac:dyDescent="0.2">
      <c r="A167" s="37"/>
      <c r="B167" s="37" t="s">
        <v>20</v>
      </c>
      <c r="C167" s="37">
        <v>3419</v>
      </c>
      <c r="D167" s="37">
        <v>5222</v>
      </c>
      <c r="E167" s="38" t="s">
        <v>19</v>
      </c>
      <c r="F167" s="39">
        <v>0</v>
      </c>
      <c r="G167" s="40">
        <v>0</v>
      </c>
      <c r="H167" s="41">
        <v>0</v>
      </c>
      <c r="I167" s="42">
        <v>0</v>
      </c>
      <c r="J167" s="96">
        <v>50</v>
      </c>
      <c r="K167" s="96">
        <f t="shared" si="3"/>
        <v>50</v>
      </c>
    </row>
    <row r="168" spans="1:12" ht="22.5" x14ac:dyDescent="0.2">
      <c r="A168" s="43" t="s">
        <v>12</v>
      </c>
      <c r="B168" s="43" t="s">
        <v>108</v>
      </c>
      <c r="C168" s="43" t="s">
        <v>13</v>
      </c>
      <c r="D168" s="43" t="s">
        <v>13</v>
      </c>
      <c r="E168" s="44" t="s">
        <v>201</v>
      </c>
      <c r="F168" s="45">
        <v>0</v>
      </c>
      <c r="G168" s="46">
        <v>0</v>
      </c>
      <c r="H168" s="47">
        <v>0</v>
      </c>
      <c r="I168" s="46">
        <v>0</v>
      </c>
      <c r="J168" s="95">
        <f>+J169</f>
        <v>129</v>
      </c>
      <c r="K168" s="97">
        <f t="shared" si="3"/>
        <v>129</v>
      </c>
      <c r="L168" s="49" t="s">
        <v>183</v>
      </c>
    </row>
    <row r="169" spans="1:12" x14ac:dyDescent="0.2">
      <c r="A169" s="37"/>
      <c r="B169" s="37" t="s">
        <v>20</v>
      </c>
      <c r="C169" s="37">
        <v>3419</v>
      </c>
      <c r="D169" s="37">
        <v>5222</v>
      </c>
      <c r="E169" s="38" t="s">
        <v>19</v>
      </c>
      <c r="F169" s="39">
        <v>0</v>
      </c>
      <c r="G169" s="40">
        <v>0</v>
      </c>
      <c r="H169" s="41">
        <v>0</v>
      </c>
      <c r="I169" s="42">
        <v>0</v>
      </c>
      <c r="J169" s="96">
        <v>129</v>
      </c>
      <c r="K169" s="96">
        <f t="shared" si="3"/>
        <v>129</v>
      </c>
    </row>
    <row r="170" spans="1:12" ht="22.5" x14ac:dyDescent="0.2">
      <c r="A170" s="43" t="s">
        <v>12</v>
      </c>
      <c r="B170" s="43" t="s">
        <v>109</v>
      </c>
      <c r="C170" s="43" t="s">
        <v>13</v>
      </c>
      <c r="D170" s="43" t="s">
        <v>13</v>
      </c>
      <c r="E170" s="44" t="s">
        <v>202</v>
      </c>
      <c r="F170" s="45">
        <v>0</v>
      </c>
      <c r="G170" s="46">
        <v>0</v>
      </c>
      <c r="H170" s="47">
        <v>0</v>
      </c>
      <c r="I170" s="46">
        <v>0</v>
      </c>
      <c r="J170" s="95">
        <f>+J171</f>
        <v>72</v>
      </c>
      <c r="K170" s="97">
        <f t="shared" si="3"/>
        <v>72</v>
      </c>
      <c r="L170" s="49" t="s">
        <v>183</v>
      </c>
    </row>
    <row r="171" spans="1:12" x14ac:dyDescent="0.2">
      <c r="A171" s="37"/>
      <c r="B171" s="37" t="s">
        <v>20</v>
      </c>
      <c r="C171" s="37">
        <v>3419</v>
      </c>
      <c r="D171" s="37">
        <v>5222</v>
      </c>
      <c r="E171" s="38" t="s">
        <v>19</v>
      </c>
      <c r="F171" s="39">
        <v>0</v>
      </c>
      <c r="G171" s="40">
        <v>0</v>
      </c>
      <c r="H171" s="41">
        <v>0</v>
      </c>
      <c r="I171" s="42">
        <v>0</v>
      </c>
      <c r="J171" s="96">
        <v>72</v>
      </c>
      <c r="K171" s="96">
        <f t="shared" si="3"/>
        <v>72</v>
      </c>
    </row>
    <row r="172" spans="1:12" ht="22.5" x14ac:dyDescent="0.2">
      <c r="A172" s="43" t="s">
        <v>12</v>
      </c>
      <c r="B172" s="43" t="s">
        <v>110</v>
      </c>
      <c r="C172" s="43" t="s">
        <v>13</v>
      </c>
      <c r="D172" s="43" t="s">
        <v>13</v>
      </c>
      <c r="E172" s="44" t="s">
        <v>167</v>
      </c>
      <c r="F172" s="45">
        <v>0</v>
      </c>
      <c r="G172" s="46">
        <v>0</v>
      </c>
      <c r="H172" s="47">
        <v>0</v>
      </c>
      <c r="I172" s="46">
        <v>0</v>
      </c>
      <c r="J172" s="95">
        <f>+J173</f>
        <v>50</v>
      </c>
      <c r="K172" s="97">
        <f t="shared" si="3"/>
        <v>50</v>
      </c>
      <c r="L172" s="49" t="s">
        <v>183</v>
      </c>
    </row>
    <row r="173" spans="1:12" x14ac:dyDescent="0.2">
      <c r="A173" s="37"/>
      <c r="B173" s="37" t="s">
        <v>20</v>
      </c>
      <c r="C173" s="37">
        <v>3419</v>
      </c>
      <c r="D173" s="37">
        <v>5222</v>
      </c>
      <c r="E173" s="38" t="s">
        <v>19</v>
      </c>
      <c r="F173" s="39">
        <v>0</v>
      </c>
      <c r="G173" s="40">
        <v>0</v>
      </c>
      <c r="H173" s="41">
        <v>0</v>
      </c>
      <c r="I173" s="42">
        <v>0</v>
      </c>
      <c r="J173" s="96">
        <v>50</v>
      </c>
      <c r="K173" s="96">
        <f t="shared" si="3"/>
        <v>50</v>
      </c>
    </row>
    <row r="174" spans="1:12" ht="22.5" x14ac:dyDescent="0.2">
      <c r="A174" s="43" t="s">
        <v>12</v>
      </c>
      <c r="B174" s="43" t="s">
        <v>111</v>
      </c>
      <c r="C174" s="43" t="s">
        <v>13</v>
      </c>
      <c r="D174" s="43" t="s">
        <v>13</v>
      </c>
      <c r="E174" s="44" t="s">
        <v>238</v>
      </c>
      <c r="F174" s="45">
        <v>0</v>
      </c>
      <c r="G174" s="46">
        <v>0</v>
      </c>
      <c r="H174" s="47">
        <v>0</v>
      </c>
      <c r="I174" s="46">
        <v>0</v>
      </c>
      <c r="J174" s="95">
        <f>+J175</f>
        <v>50</v>
      </c>
      <c r="K174" s="97">
        <f t="shared" si="3"/>
        <v>50</v>
      </c>
      <c r="L174" s="49" t="s">
        <v>183</v>
      </c>
    </row>
    <row r="175" spans="1:12" x14ac:dyDescent="0.2">
      <c r="A175" s="37"/>
      <c r="B175" s="37" t="s">
        <v>20</v>
      </c>
      <c r="C175" s="37">
        <v>3419</v>
      </c>
      <c r="D175" s="37">
        <v>5222</v>
      </c>
      <c r="E175" s="38" t="s">
        <v>19</v>
      </c>
      <c r="F175" s="39">
        <v>0</v>
      </c>
      <c r="G175" s="40">
        <v>0</v>
      </c>
      <c r="H175" s="41">
        <v>0</v>
      </c>
      <c r="I175" s="42">
        <v>0</v>
      </c>
      <c r="J175" s="96">
        <v>50</v>
      </c>
      <c r="K175" s="96">
        <f t="shared" si="3"/>
        <v>50</v>
      </c>
    </row>
    <row r="176" spans="1:12" ht="22.5" x14ac:dyDescent="0.2">
      <c r="A176" s="43" t="s">
        <v>12</v>
      </c>
      <c r="B176" s="43" t="s">
        <v>112</v>
      </c>
      <c r="C176" s="43" t="s">
        <v>13</v>
      </c>
      <c r="D176" s="43" t="s">
        <v>13</v>
      </c>
      <c r="E176" s="44" t="s">
        <v>168</v>
      </c>
      <c r="F176" s="45">
        <v>0</v>
      </c>
      <c r="G176" s="46">
        <v>0</v>
      </c>
      <c r="H176" s="47">
        <v>0</v>
      </c>
      <c r="I176" s="46">
        <v>0</v>
      </c>
      <c r="J176" s="95">
        <f>+J177</f>
        <v>50</v>
      </c>
      <c r="K176" s="97">
        <f t="shared" si="3"/>
        <v>50</v>
      </c>
      <c r="L176" s="49" t="s">
        <v>183</v>
      </c>
    </row>
    <row r="177" spans="1:12" x14ac:dyDescent="0.2">
      <c r="A177" s="37"/>
      <c r="B177" s="37" t="s">
        <v>20</v>
      </c>
      <c r="C177" s="37">
        <v>3419</v>
      </c>
      <c r="D177" s="37">
        <v>5222</v>
      </c>
      <c r="E177" s="38" t="s">
        <v>19</v>
      </c>
      <c r="F177" s="39">
        <v>0</v>
      </c>
      <c r="G177" s="40">
        <v>0</v>
      </c>
      <c r="H177" s="41">
        <v>0</v>
      </c>
      <c r="I177" s="42">
        <v>0</v>
      </c>
      <c r="J177" s="96">
        <v>50</v>
      </c>
      <c r="K177" s="96">
        <f t="shared" si="3"/>
        <v>50</v>
      </c>
    </row>
    <row r="178" spans="1:12" x14ac:dyDescent="0.2">
      <c r="A178" s="43" t="s">
        <v>12</v>
      </c>
      <c r="B178" s="43" t="s">
        <v>113</v>
      </c>
      <c r="C178" s="43" t="s">
        <v>13</v>
      </c>
      <c r="D178" s="43" t="s">
        <v>13</v>
      </c>
      <c r="E178" s="44" t="s">
        <v>169</v>
      </c>
      <c r="F178" s="45">
        <v>0</v>
      </c>
      <c r="G178" s="46">
        <v>0</v>
      </c>
      <c r="H178" s="47">
        <v>0</v>
      </c>
      <c r="I178" s="46">
        <v>0</v>
      </c>
      <c r="J178" s="95">
        <f>+J179</f>
        <v>54</v>
      </c>
      <c r="K178" s="97">
        <f t="shared" si="3"/>
        <v>54</v>
      </c>
      <c r="L178" s="49" t="s">
        <v>183</v>
      </c>
    </row>
    <row r="179" spans="1:12" x14ac:dyDescent="0.2">
      <c r="A179" s="37"/>
      <c r="B179" s="37" t="s">
        <v>20</v>
      </c>
      <c r="C179" s="37">
        <v>3419</v>
      </c>
      <c r="D179" s="37">
        <v>5222</v>
      </c>
      <c r="E179" s="38" t="s">
        <v>19</v>
      </c>
      <c r="F179" s="39">
        <v>0</v>
      </c>
      <c r="G179" s="40">
        <v>0</v>
      </c>
      <c r="H179" s="41">
        <v>0</v>
      </c>
      <c r="I179" s="42">
        <v>0</v>
      </c>
      <c r="J179" s="96">
        <v>54</v>
      </c>
      <c r="K179" s="96">
        <f t="shared" si="3"/>
        <v>54</v>
      </c>
    </row>
    <row r="180" spans="1:12" ht="22.5" x14ac:dyDescent="0.2">
      <c r="A180" s="43" t="s">
        <v>12</v>
      </c>
      <c r="B180" s="43" t="s">
        <v>114</v>
      </c>
      <c r="C180" s="43" t="s">
        <v>13</v>
      </c>
      <c r="D180" s="43" t="s">
        <v>13</v>
      </c>
      <c r="E180" s="44" t="s">
        <v>313</v>
      </c>
      <c r="F180" s="45">
        <v>0</v>
      </c>
      <c r="G180" s="46">
        <v>0</v>
      </c>
      <c r="H180" s="47">
        <v>0</v>
      </c>
      <c r="I180" s="46">
        <v>0</v>
      </c>
      <c r="J180" s="95">
        <f>+J181</f>
        <v>693</v>
      </c>
      <c r="K180" s="97">
        <f t="shared" si="3"/>
        <v>693</v>
      </c>
      <c r="L180" s="49" t="s">
        <v>183</v>
      </c>
    </row>
    <row r="181" spans="1:12" x14ac:dyDescent="0.2">
      <c r="A181" s="37"/>
      <c r="B181" s="37" t="s">
        <v>20</v>
      </c>
      <c r="C181" s="37">
        <v>3419</v>
      </c>
      <c r="D181" s="37">
        <v>5222</v>
      </c>
      <c r="E181" s="38" t="s">
        <v>19</v>
      </c>
      <c r="F181" s="39">
        <v>0</v>
      </c>
      <c r="G181" s="40">
        <v>0</v>
      </c>
      <c r="H181" s="41">
        <v>0</v>
      </c>
      <c r="I181" s="42">
        <v>0</v>
      </c>
      <c r="J181" s="96">
        <v>693</v>
      </c>
      <c r="K181" s="96">
        <f t="shared" si="3"/>
        <v>693</v>
      </c>
    </row>
    <row r="182" spans="1:12" ht="30" customHeight="1" x14ac:dyDescent="0.2">
      <c r="A182" s="43" t="s">
        <v>12</v>
      </c>
      <c r="B182" s="43" t="s">
        <v>115</v>
      </c>
      <c r="C182" s="43" t="s">
        <v>13</v>
      </c>
      <c r="D182" s="43" t="s">
        <v>13</v>
      </c>
      <c r="E182" s="44" t="s">
        <v>239</v>
      </c>
      <c r="F182" s="45">
        <v>0</v>
      </c>
      <c r="G182" s="46">
        <v>0</v>
      </c>
      <c r="H182" s="47">
        <v>0</v>
      </c>
      <c r="I182" s="46">
        <v>0</v>
      </c>
      <c r="J182" s="95">
        <f>+J183</f>
        <v>54</v>
      </c>
      <c r="K182" s="97">
        <f t="shared" si="3"/>
        <v>54</v>
      </c>
      <c r="L182" s="49" t="s">
        <v>183</v>
      </c>
    </row>
    <row r="183" spans="1:12" x14ac:dyDescent="0.2">
      <c r="A183" s="37"/>
      <c r="B183" s="37" t="s">
        <v>20</v>
      </c>
      <c r="C183" s="37">
        <v>3419</v>
      </c>
      <c r="D183" s="37">
        <v>5222</v>
      </c>
      <c r="E183" s="38" t="s">
        <v>19</v>
      </c>
      <c r="F183" s="39">
        <v>0</v>
      </c>
      <c r="G183" s="40">
        <v>0</v>
      </c>
      <c r="H183" s="41">
        <v>0</v>
      </c>
      <c r="I183" s="42">
        <v>0</v>
      </c>
      <c r="J183" s="96">
        <v>54</v>
      </c>
      <c r="K183" s="96">
        <f t="shared" si="3"/>
        <v>54</v>
      </c>
    </row>
    <row r="184" spans="1:12" ht="22.5" x14ac:dyDescent="0.2">
      <c r="A184" s="43" t="s">
        <v>12</v>
      </c>
      <c r="B184" s="43" t="s">
        <v>116</v>
      </c>
      <c r="C184" s="43" t="s">
        <v>13</v>
      </c>
      <c r="D184" s="43" t="s">
        <v>13</v>
      </c>
      <c r="E184" s="44" t="s">
        <v>170</v>
      </c>
      <c r="F184" s="45">
        <v>0</v>
      </c>
      <c r="G184" s="46">
        <v>0</v>
      </c>
      <c r="H184" s="47">
        <v>0</v>
      </c>
      <c r="I184" s="46">
        <v>0</v>
      </c>
      <c r="J184" s="95">
        <f>+J185</f>
        <v>50</v>
      </c>
      <c r="K184" s="97">
        <f t="shared" si="3"/>
        <v>50</v>
      </c>
      <c r="L184" s="49" t="s">
        <v>183</v>
      </c>
    </row>
    <row r="185" spans="1:12" x14ac:dyDescent="0.2">
      <c r="A185" s="37"/>
      <c r="B185" s="37" t="s">
        <v>20</v>
      </c>
      <c r="C185" s="37">
        <v>3419</v>
      </c>
      <c r="D185" s="37">
        <v>5222</v>
      </c>
      <c r="E185" s="38" t="s">
        <v>19</v>
      </c>
      <c r="F185" s="39">
        <v>0</v>
      </c>
      <c r="G185" s="40">
        <v>0</v>
      </c>
      <c r="H185" s="41">
        <v>0</v>
      </c>
      <c r="I185" s="42">
        <v>0</v>
      </c>
      <c r="J185" s="96">
        <v>50</v>
      </c>
      <c r="K185" s="96">
        <f t="shared" si="3"/>
        <v>50</v>
      </c>
    </row>
    <row r="186" spans="1:12" ht="22.5" x14ac:dyDescent="0.2">
      <c r="A186" s="43" t="s">
        <v>12</v>
      </c>
      <c r="B186" s="43" t="s">
        <v>117</v>
      </c>
      <c r="C186" s="43" t="s">
        <v>13</v>
      </c>
      <c r="D186" s="43" t="s">
        <v>13</v>
      </c>
      <c r="E186" s="44" t="s">
        <v>251</v>
      </c>
      <c r="F186" s="45">
        <v>0</v>
      </c>
      <c r="G186" s="46">
        <v>0</v>
      </c>
      <c r="H186" s="47">
        <v>0</v>
      </c>
      <c r="I186" s="46">
        <v>0</v>
      </c>
      <c r="J186" s="95">
        <f>+J187</f>
        <v>50</v>
      </c>
      <c r="K186" s="97">
        <f t="shared" si="3"/>
        <v>50</v>
      </c>
      <c r="L186" s="49" t="s">
        <v>183</v>
      </c>
    </row>
    <row r="187" spans="1:12" x14ac:dyDescent="0.2">
      <c r="A187" s="37"/>
      <c r="B187" s="37" t="s">
        <v>20</v>
      </c>
      <c r="C187" s="37">
        <v>3419</v>
      </c>
      <c r="D187" s="37">
        <v>5222</v>
      </c>
      <c r="E187" s="38" t="s">
        <v>19</v>
      </c>
      <c r="F187" s="39">
        <v>0</v>
      </c>
      <c r="G187" s="40">
        <v>0</v>
      </c>
      <c r="H187" s="41">
        <v>0</v>
      </c>
      <c r="I187" s="42">
        <v>0</v>
      </c>
      <c r="J187" s="96">
        <v>50</v>
      </c>
      <c r="K187" s="96">
        <f t="shared" si="3"/>
        <v>50</v>
      </c>
    </row>
    <row r="188" spans="1:12" ht="22.5" x14ac:dyDescent="0.2">
      <c r="A188" s="43" t="s">
        <v>12</v>
      </c>
      <c r="B188" s="43" t="s">
        <v>118</v>
      </c>
      <c r="C188" s="43" t="s">
        <v>13</v>
      </c>
      <c r="D188" s="43" t="s">
        <v>13</v>
      </c>
      <c r="E188" s="44" t="s">
        <v>171</v>
      </c>
      <c r="F188" s="45">
        <v>0</v>
      </c>
      <c r="G188" s="46">
        <v>0</v>
      </c>
      <c r="H188" s="47">
        <v>0</v>
      </c>
      <c r="I188" s="46">
        <v>0</v>
      </c>
      <c r="J188" s="95">
        <f>+J189</f>
        <v>50</v>
      </c>
      <c r="K188" s="97">
        <f t="shared" si="3"/>
        <v>50</v>
      </c>
      <c r="L188" s="49" t="s">
        <v>183</v>
      </c>
    </row>
    <row r="189" spans="1:12" x14ac:dyDescent="0.2">
      <c r="A189" s="37"/>
      <c r="B189" s="37" t="s">
        <v>20</v>
      </c>
      <c r="C189" s="37">
        <v>3419</v>
      </c>
      <c r="D189" s="37">
        <v>5222</v>
      </c>
      <c r="E189" s="38" t="s">
        <v>19</v>
      </c>
      <c r="F189" s="39">
        <v>0</v>
      </c>
      <c r="G189" s="40">
        <v>0</v>
      </c>
      <c r="H189" s="41">
        <v>0</v>
      </c>
      <c r="I189" s="42">
        <v>0</v>
      </c>
      <c r="J189" s="96">
        <v>50</v>
      </c>
      <c r="K189" s="96">
        <f t="shared" si="3"/>
        <v>50</v>
      </c>
    </row>
    <row r="190" spans="1:12" ht="22.5" x14ac:dyDescent="0.2">
      <c r="A190" s="43" t="s">
        <v>12</v>
      </c>
      <c r="B190" s="43" t="s">
        <v>119</v>
      </c>
      <c r="C190" s="43" t="s">
        <v>13</v>
      </c>
      <c r="D190" s="43" t="s">
        <v>13</v>
      </c>
      <c r="E190" s="44" t="s">
        <v>172</v>
      </c>
      <c r="F190" s="45">
        <v>0</v>
      </c>
      <c r="G190" s="46">
        <v>0</v>
      </c>
      <c r="H190" s="47">
        <v>0</v>
      </c>
      <c r="I190" s="46">
        <v>0</v>
      </c>
      <c r="J190" s="95">
        <f>+J191</f>
        <v>50</v>
      </c>
      <c r="K190" s="97">
        <f t="shared" si="3"/>
        <v>50</v>
      </c>
      <c r="L190" s="49" t="s">
        <v>183</v>
      </c>
    </row>
    <row r="191" spans="1:12" x14ac:dyDescent="0.2">
      <c r="A191" s="37"/>
      <c r="B191" s="37" t="s">
        <v>20</v>
      </c>
      <c r="C191" s="37">
        <v>3419</v>
      </c>
      <c r="D191" s="37">
        <v>5222</v>
      </c>
      <c r="E191" s="38" t="s">
        <v>19</v>
      </c>
      <c r="F191" s="39">
        <v>0</v>
      </c>
      <c r="G191" s="40">
        <v>0</v>
      </c>
      <c r="H191" s="41">
        <v>0</v>
      </c>
      <c r="I191" s="42">
        <v>0</v>
      </c>
      <c r="J191" s="96">
        <v>50</v>
      </c>
      <c r="K191" s="96">
        <f t="shared" si="3"/>
        <v>50</v>
      </c>
    </row>
    <row r="192" spans="1:12" ht="22.5" x14ac:dyDescent="0.2">
      <c r="A192" s="43" t="s">
        <v>12</v>
      </c>
      <c r="B192" s="43" t="s">
        <v>120</v>
      </c>
      <c r="C192" s="43" t="s">
        <v>13</v>
      </c>
      <c r="D192" s="43" t="s">
        <v>13</v>
      </c>
      <c r="E192" s="44" t="s">
        <v>240</v>
      </c>
      <c r="F192" s="45">
        <v>0</v>
      </c>
      <c r="G192" s="46">
        <v>0</v>
      </c>
      <c r="H192" s="47">
        <v>0</v>
      </c>
      <c r="I192" s="46">
        <v>0</v>
      </c>
      <c r="J192" s="95">
        <f>+J193</f>
        <v>50</v>
      </c>
      <c r="K192" s="97">
        <f t="shared" si="3"/>
        <v>50</v>
      </c>
      <c r="L192" s="49" t="s">
        <v>183</v>
      </c>
    </row>
    <row r="193" spans="1:12" x14ac:dyDescent="0.2">
      <c r="A193" s="37"/>
      <c r="B193" s="37" t="s">
        <v>20</v>
      </c>
      <c r="C193" s="37">
        <v>3419</v>
      </c>
      <c r="D193" s="37">
        <v>5222</v>
      </c>
      <c r="E193" s="38" t="s">
        <v>19</v>
      </c>
      <c r="F193" s="39">
        <v>0</v>
      </c>
      <c r="G193" s="40">
        <v>0</v>
      </c>
      <c r="H193" s="41">
        <v>0</v>
      </c>
      <c r="I193" s="42">
        <v>0</v>
      </c>
      <c r="J193" s="96">
        <v>50</v>
      </c>
      <c r="K193" s="96">
        <f t="shared" si="3"/>
        <v>50</v>
      </c>
    </row>
    <row r="194" spans="1:12" ht="22.5" x14ac:dyDescent="0.2">
      <c r="A194" s="43" t="s">
        <v>12</v>
      </c>
      <c r="B194" s="43" t="s">
        <v>121</v>
      </c>
      <c r="C194" s="43" t="s">
        <v>13</v>
      </c>
      <c r="D194" s="43" t="s">
        <v>13</v>
      </c>
      <c r="E194" s="44" t="s">
        <v>173</v>
      </c>
      <c r="F194" s="45">
        <v>0</v>
      </c>
      <c r="G194" s="46">
        <v>0</v>
      </c>
      <c r="H194" s="47">
        <v>0</v>
      </c>
      <c r="I194" s="46">
        <v>0</v>
      </c>
      <c r="J194" s="95">
        <f>+J195</f>
        <v>340</v>
      </c>
      <c r="K194" s="97">
        <f t="shared" si="3"/>
        <v>340</v>
      </c>
      <c r="L194" s="49" t="s">
        <v>183</v>
      </c>
    </row>
    <row r="195" spans="1:12" x14ac:dyDescent="0.2">
      <c r="A195" s="37"/>
      <c r="B195" s="37" t="s">
        <v>20</v>
      </c>
      <c r="C195" s="37">
        <v>3419</v>
      </c>
      <c r="D195" s="37">
        <v>5222</v>
      </c>
      <c r="E195" s="38" t="s">
        <v>19</v>
      </c>
      <c r="F195" s="39">
        <v>0</v>
      </c>
      <c r="G195" s="40">
        <v>0</v>
      </c>
      <c r="H195" s="41">
        <v>0</v>
      </c>
      <c r="I195" s="42">
        <v>0</v>
      </c>
      <c r="J195" s="96">
        <v>340</v>
      </c>
      <c r="K195" s="96">
        <f t="shared" si="3"/>
        <v>340</v>
      </c>
    </row>
    <row r="196" spans="1:12" ht="22.5" x14ac:dyDescent="0.2">
      <c r="A196" s="43" t="s">
        <v>12</v>
      </c>
      <c r="B196" s="43" t="s">
        <v>122</v>
      </c>
      <c r="C196" s="43" t="s">
        <v>13</v>
      </c>
      <c r="D196" s="43" t="s">
        <v>13</v>
      </c>
      <c r="E196" s="44" t="s">
        <v>241</v>
      </c>
      <c r="F196" s="45">
        <v>0</v>
      </c>
      <c r="G196" s="46">
        <v>0</v>
      </c>
      <c r="H196" s="47">
        <v>0</v>
      </c>
      <c r="I196" s="46">
        <v>0</v>
      </c>
      <c r="J196" s="95">
        <f>+J197</f>
        <v>50</v>
      </c>
      <c r="K196" s="97">
        <f t="shared" si="3"/>
        <v>50</v>
      </c>
      <c r="L196" s="49" t="s">
        <v>183</v>
      </c>
    </row>
    <row r="197" spans="1:12" x14ac:dyDescent="0.2">
      <c r="A197" s="37"/>
      <c r="B197" s="37" t="s">
        <v>20</v>
      </c>
      <c r="C197" s="37">
        <v>3419</v>
      </c>
      <c r="D197" s="37">
        <v>5222</v>
      </c>
      <c r="E197" s="38" t="s">
        <v>19</v>
      </c>
      <c r="F197" s="39">
        <v>0</v>
      </c>
      <c r="G197" s="40">
        <v>0</v>
      </c>
      <c r="H197" s="41">
        <v>0</v>
      </c>
      <c r="I197" s="42">
        <v>0</v>
      </c>
      <c r="J197" s="96">
        <v>50</v>
      </c>
      <c r="K197" s="96">
        <f t="shared" si="3"/>
        <v>50</v>
      </c>
    </row>
    <row r="198" spans="1:12" ht="31.7" customHeight="1" x14ac:dyDescent="0.2">
      <c r="A198" s="43" t="s">
        <v>12</v>
      </c>
      <c r="B198" s="43" t="s">
        <v>123</v>
      </c>
      <c r="C198" s="43" t="s">
        <v>13</v>
      </c>
      <c r="D198" s="43" t="s">
        <v>13</v>
      </c>
      <c r="E198" s="44" t="s">
        <v>203</v>
      </c>
      <c r="F198" s="45">
        <v>0</v>
      </c>
      <c r="G198" s="46">
        <v>0</v>
      </c>
      <c r="H198" s="47">
        <v>0</v>
      </c>
      <c r="I198" s="46">
        <v>0</v>
      </c>
      <c r="J198" s="95">
        <f>+J199</f>
        <v>150</v>
      </c>
      <c r="K198" s="97">
        <f t="shared" si="3"/>
        <v>150</v>
      </c>
      <c r="L198" s="49" t="s">
        <v>183</v>
      </c>
    </row>
    <row r="199" spans="1:12" x14ac:dyDescent="0.2">
      <c r="A199" s="37"/>
      <c r="B199" s="37" t="s">
        <v>20</v>
      </c>
      <c r="C199" s="37">
        <v>3419</v>
      </c>
      <c r="D199" s="37">
        <v>5222</v>
      </c>
      <c r="E199" s="38" t="s">
        <v>19</v>
      </c>
      <c r="F199" s="39">
        <v>0</v>
      </c>
      <c r="G199" s="40">
        <v>0</v>
      </c>
      <c r="H199" s="41">
        <v>0</v>
      </c>
      <c r="I199" s="42">
        <v>0</v>
      </c>
      <c r="J199" s="96">
        <v>150</v>
      </c>
      <c r="K199" s="96">
        <f t="shared" si="3"/>
        <v>150</v>
      </c>
    </row>
    <row r="200" spans="1:12" ht="22.5" x14ac:dyDescent="0.2">
      <c r="A200" s="43" t="s">
        <v>12</v>
      </c>
      <c r="B200" s="43" t="s">
        <v>124</v>
      </c>
      <c r="C200" s="43" t="s">
        <v>13</v>
      </c>
      <c r="D200" s="43" t="s">
        <v>13</v>
      </c>
      <c r="E200" s="44" t="s">
        <v>242</v>
      </c>
      <c r="F200" s="45">
        <v>0</v>
      </c>
      <c r="G200" s="46">
        <v>0</v>
      </c>
      <c r="H200" s="47">
        <v>0</v>
      </c>
      <c r="I200" s="46">
        <v>0</v>
      </c>
      <c r="J200" s="95">
        <f>+J201</f>
        <v>50</v>
      </c>
      <c r="K200" s="97">
        <f t="shared" si="3"/>
        <v>50</v>
      </c>
      <c r="L200" s="49" t="s">
        <v>183</v>
      </c>
    </row>
    <row r="201" spans="1:12" x14ac:dyDescent="0.2">
      <c r="A201" s="37"/>
      <c r="B201" s="37" t="s">
        <v>20</v>
      </c>
      <c r="C201" s="37">
        <v>3419</v>
      </c>
      <c r="D201" s="37">
        <v>5222</v>
      </c>
      <c r="E201" s="38" t="s">
        <v>19</v>
      </c>
      <c r="F201" s="39">
        <v>0</v>
      </c>
      <c r="G201" s="40">
        <v>0</v>
      </c>
      <c r="H201" s="41">
        <v>0</v>
      </c>
      <c r="I201" s="42">
        <v>0</v>
      </c>
      <c r="J201" s="96">
        <v>50</v>
      </c>
      <c r="K201" s="96">
        <f t="shared" si="3"/>
        <v>50</v>
      </c>
    </row>
    <row r="202" spans="1:12" ht="22.5" x14ac:dyDescent="0.2">
      <c r="A202" s="43" t="s">
        <v>12</v>
      </c>
      <c r="B202" s="43" t="s">
        <v>125</v>
      </c>
      <c r="C202" s="43" t="s">
        <v>13</v>
      </c>
      <c r="D202" s="43" t="s">
        <v>13</v>
      </c>
      <c r="E202" s="44" t="s">
        <v>174</v>
      </c>
      <c r="F202" s="45">
        <v>0</v>
      </c>
      <c r="G202" s="46">
        <v>0</v>
      </c>
      <c r="H202" s="47">
        <v>0</v>
      </c>
      <c r="I202" s="46">
        <v>0</v>
      </c>
      <c r="J202" s="95">
        <f>+J203</f>
        <v>84</v>
      </c>
      <c r="K202" s="97">
        <f t="shared" si="3"/>
        <v>84</v>
      </c>
      <c r="L202" s="49" t="s">
        <v>183</v>
      </c>
    </row>
    <row r="203" spans="1:12" x14ac:dyDescent="0.2">
      <c r="A203" s="37"/>
      <c r="B203" s="37" t="s">
        <v>20</v>
      </c>
      <c r="C203" s="37">
        <v>3419</v>
      </c>
      <c r="D203" s="37">
        <v>5222</v>
      </c>
      <c r="E203" s="38" t="s">
        <v>19</v>
      </c>
      <c r="F203" s="39">
        <v>0</v>
      </c>
      <c r="G203" s="40">
        <v>0</v>
      </c>
      <c r="H203" s="41">
        <v>0</v>
      </c>
      <c r="I203" s="42">
        <v>0</v>
      </c>
      <c r="J203" s="96">
        <v>84</v>
      </c>
      <c r="K203" s="96">
        <f t="shared" si="3"/>
        <v>84</v>
      </c>
    </row>
    <row r="204" spans="1:12" ht="22.5" x14ac:dyDescent="0.2">
      <c r="A204" s="43" t="s">
        <v>12</v>
      </c>
      <c r="B204" s="43" t="s">
        <v>126</v>
      </c>
      <c r="C204" s="43" t="s">
        <v>13</v>
      </c>
      <c r="D204" s="43" t="s">
        <v>13</v>
      </c>
      <c r="E204" s="44" t="s">
        <v>175</v>
      </c>
      <c r="F204" s="45">
        <v>0</v>
      </c>
      <c r="G204" s="46">
        <v>0</v>
      </c>
      <c r="H204" s="47">
        <v>0</v>
      </c>
      <c r="I204" s="46">
        <v>0</v>
      </c>
      <c r="J204" s="95">
        <f>+J205</f>
        <v>56</v>
      </c>
      <c r="K204" s="97">
        <f t="shared" si="3"/>
        <v>56</v>
      </c>
      <c r="L204" s="49" t="s">
        <v>183</v>
      </c>
    </row>
    <row r="205" spans="1:12" x14ac:dyDescent="0.2">
      <c r="A205" s="37"/>
      <c r="B205" s="37" t="s">
        <v>20</v>
      </c>
      <c r="C205" s="37">
        <v>3419</v>
      </c>
      <c r="D205" s="37">
        <v>5222</v>
      </c>
      <c r="E205" s="38" t="s">
        <v>19</v>
      </c>
      <c r="F205" s="39">
        <v>0</v>
      </c>
      <c r="G205" s="40">
        <v>0</v>
      </c>
      <c r="H205" s="41">
        <v>0</v>
      </c>
      <c r="I205" s="42">
        <v>0</v>
      </c>
      <c r="J205" s="96">
        <v>56</v>
      </c>
      <c r="K205" s="96">
        <f t="shared" si="3"/>
        <v>56</v>
      </c>
    </row>
    <row r="206" spans="1:12" ht="22.5" x14ac:dyDescent="0.2">
      <c r="A206" s="43" t="s">
        <v>12</v>
      </c>
      <c r="B206" s="43" t="s">
        <v>127</v>
      </c>
      <c r="C206" s="43" t="s">
        <v>13</v>
      </c>
      <c r="D206" s="43" t="s">
        <v>13</v>
      </c>
      <c r="E206" s="44" t="s">
        <v>176</v>
      </c>
      <c r="F206" s="45">
        <v>0</v>
      </c>
      <c r="G206" s="46">
        <v>0</v>
      </c>
      <c r="H206" s="47">
        <v>0</v>
      </c>
      <c r="I206" s="46">
        <v>0</v>
      </c>
      <c r="J206" s="95">
        <f>+J207</f>
        <v>72</v>
      </c>
      <c r="K206" s="97">
        <f t="shared" si="3"/>
        <v>72</v>
      </c>
      <c r="L206" s="49" t="s">
        <v>183</v>
      </c>
    </row>
    <row r="207" spans="1:12" x14ac:dyDescent="0.2">
      <c r="A207" s="37"/>
      <c r="B207" s="37" t="s">
        <v>20</v>
      </c>
      <c r="C207" s="37">
        <v>3419</v>
      </c>
      <c r="D207" s="37">
        <v>5222</v>
      </c>
      <c r="E207" s="38" t="s">
        <v>19</v>
      </c>
      <c r="F207" s="39">
        <v>0</v>
      </c>
      <c r="G207" s="40">
        <v>0</v>
      </c>
      <c r="H207" s="41">
        <v>0</v>
      </c>
      <c r="I207" s="42">
        <v>0</v>
      </c>
      <c r="J207" s="96">
        <v>72</v>
      </c>
      <c r="K207" s="96">
        <f t="shared" si="3"/>
        <v>72</v>
      </c>
    </row>
    <row r="208" spans="1:12" ht="22.5" x14ac:dyDescent="0.2">
      <c r="A208" s="43" t="s">
        <v>12</v>
      </c>
      <c r="B208" s="43" t="s">
        <v>128</v>
      </c>
      <c r="C208" s="43" t="s">
        <v>13</v>
      </c>
      <c r="D208" s="43" t="s">
        <v>13</v>
      </c>
      <c r="E208" s="44" t="s">
        <v>314</v>
      </c>
      <c r="F208" s="45">
        <v>0</v>
      </c>
      <c r="G208" s="46">
        <v>0</v>
      </c>
      <c r="H208" s="47">
        <v>0</v>
      </c>
      <c r="I208" s="46">
        <v>0</v>
      </c>
      <c r="J208" s="95">
        <f>+J209</f>
        <v>92</v>
      </c>
      <c r="K208" s="97">
        <f t="shared" si="3"/>
        <v>92</v>
      </c>
      <c r="L208" s="49" t="s">
        <v>183</v>
      </c>
    </row>
    <row r="209" spans="1:12" x14ac:dyDescent="0.2">
      <c r="A209" s="37"/>
      <c r="B209" s="37" t="s">
        <v>20</v>
      </c>
      <c r="C209" s="37">
        <v>3419</v>
      </c>
      <c r="D209" s="37">
        <v>5222</v>
      </c>
      <c r="E209" s="38" t="s">
        <v>19</v>
      </c>
      <c r="F209" s="39">
        <v>0</v>
      </c>
      <c r="G209" s="40">
        <v>0</v>
      </c>
      <c r="H209" s="41">
        <v>0</v>
      </c>
      <c r="I209" s="42">
        <v>0</v>
      </c>
      <c r="J209" s="96">
        <v>92</v>
      </c>
      <c r="K209" s="96">
        <f t="shared" si="3"/>
        <v>92</v>
      </c>
    </row>
    <row r="210" spans="1:12" ht="22.5" x14ac:dyDescent="0.2">
      <c r="A210" s="43" t="s">
        <v>12</v>
      </c>
      <c r="B210" s="43" t="s">
        <v>129</v>
      </c>
      <c r="C210" s="43" t="s">
        <v>13</v>
      </c>
      <c r="D210" s="43" t="s">
        <v>13</v>
      </c>
      <c r="E210" s="44" t="s">
        <v>204</v>
      </c>
      <c r="F210" s="45">
        <v>0</v>
      </c>
      <c r="G210" s="46">
        <v>0</v>
      </c>
      <c r="H210" s="47">
        <v>0</v>
      </c>
      <c r="I210" s="46">
        <v>0</v>
      </c>
      <c r="J210" s="95">
        <f>+J211</f>
        <v>50</v>
      </c>
      <c r="K210" s="97">
        <f t="shared" si="3"/>
        <v>50</v>
      </c>
      <c r="L210" s="49" t="s">
        <v>183</v>
      </c>
    </row>
    <row r="211" spans="1:12" x14ac:dyDescent="0.2">
      <c r="A211" s="37"/>
      <c r="B211" s="37" t="s">
        <v>20</v>
      </c>
      <c r="C211" s="37">
        <v>3419</v>
      </c>
      <c r="D211" s="37">
        <v>5222</v>
      </c>
      <c r="E211" s="38" t="s">
        <v>19</v>
      </c>
      <c r="F211" s="39">
        <v>0</v>
      </c>
      <c r="G211" s="40">
        <v>0</v>
      </c>
      <c r="H211" s="41">
        <v>0</v>
      </c>
      <c r="I211" s="42">
        <v>0</v>
      </c>
      <c r="J211" s="96">
        <v>50</v>
      </c>
      <c r="K211" s="96">
        <f t="shared" si="3"/>
        <v>50</v>
      </c>
    </row>
    <row r="212" spans="1:12" ht="22.5" x14ac:dyDescent="0.2">
      <c r="A212" s="43" t="s">
        <v>12</v>
      </c>
      <c r="B212" s="43" t="s">
        <v>130</v>
      </c>
      <c r="C212" s="43" t="s">
        <v>13</v>
      </c>
      <c r="D212" s="43" t="s">
        <v>13</v>
      </c>
      <c r="E212" s="44" t="s">
        <v>177</v>
      </c>
      <c r="F212" s="45">
        <v>0</v>
      </c>
      <c r="G212" s="46">
        <v>0</v>
      </c>
      <c r="H212" s="47">
        <v>0</v>
      </c>
      <c r="I212" s="46">
        <v>0</v>
      </c>
      <c r="J212" s="95">
        <f>+J213</f>
        <v>240</v>
      </c>
      <c r="K212" s="97">
        <f t="shared" si="3"/>
        <v>240</v>
      </c>
      <c r="L212" s="49" t="s">
        <v>183</v>
      </c>
    </row>
    <row r="213" spans="1:12" x14ac:dyDescent="0.2">
      <c r="A213" s="37"/>
      <c r="B213" s="37" t="s">
        <v>20</v>
      </c>
      <c r="C213" s="37">
        <v>3419</v>
      </c>
      <c r="D213" s="37">
        <v>5222</v>
      </c>
      <c r="E213" s="38" t="s">
        <v>19</v>
      </c>
      <c r="F213" s="39">
        <v>0</v>
      </c>
      <c r="G213" s="40">
        <v>0</v>
      </c>
      <c r="H213" s="41">
        <v>0</v>
      </c>
      <c r="I213" s="42">
        <v>0</v>
      </c>
      <c r="J213" s="96">
        <v>240</v>
      </c>
      <c r="K213" s="96">
        <f t="shared" si="3"/>
        <v>240</v>
      </c>
    </row>
    <row r="214" spans="1:12" ht="22.5" x14ac:dyDescent="0.2">
      <c r="A214" s="43" t="s">
        <v>12</v>
      </c>
      <c r="B214" s="43" t="s">
        <v>131</v>
      </c>
      <c r="C214" s="43" t="s">
        <v>13</v>
      </c>
      <c r="D214" s="43" t="s">
        <v>13</v>
      </c>
      <c r="E214" s="44" t="s">
        <v>178</v>
      </c>
      <c r="F214" s="45">
        <v>0</v>
      </c>
      <c r="G214" s="46">
        <v>0</v>
      </c>
      <c r="H214" s="47">
        <v>0</v>
      </c>
      <c r="I214" s="46">
        <v>0</v>
      </c>
      <c r="J214" s="95">
        <f>+J215</f>
        <v>50</v>
      </c>
      <c r="K214" s="97">
        <f t="shared" ref="K214:K231" si="4">+I214+J214</f>
        <v>50</v>
      </c>
      <c r="L214" s="49" t="s">
        <v>183</v>
      </c>
    </row>
    <row r="215" spans="1:12" x14ac:dyDescent="0.2">
      <c r="A215" s="37"/>
      <c r="B215" s="37" t="s">
        <v>20</v>
      </c>
      <c r="C215" s="37">
        <v>3419</v>
      </c>
      <c r="D215" s="37">
        <v>5222</v>
      </c>
      <c r="E215" s="38" t="s">
        <v>19</v>
      </c>
      <c r="F215" s="39">
        <v>0</v>
      </c>
      <c r="G215" s="40">
        <v>0</v>
      </c>
      <c r="H215" s="41">
        <v>0</v>
      </c>
      <c r="I215" s="42">
        <v>0</v>
      </c>
      <c r="J215" s="96">
        <v>50</v>
      </c>
      <c r="K215" s="96">
        <f t="shared" si="4"/>
        <v>50</v>
      </c>
    </row>
    <row r="216" spans="1:12" ht="22.5" x14ac:dyDescent="0.2">
      <c r="A216" s="43" t="s">
        <v>12</v>
      </c>
      <c r="B216" s="43" t="s">
        <v>132</v>
      </c>
      <c r="C216" s="43" t="s">
        <v>13</v>
      </c>
      <c r="D216" s="43" t="s">
        <v>13</v>
      </c>
      <c r="E216" s="44" t="s">
        <v>179</v>
      </c>
      <c r="F216" s="45">
        <v>0</v>
      </c>
      <c r="G216" s="46">
        <v>0</v>
      </c>
      <c r="H216" s="47">
        <v>0</v>
      </c>
      <c r="I216" s="46">
        <v>0</v>
      </c>
      <c r="J216" s="95">
        <f>+J217</f>
        <v>50</v>
      </c>
      <c r="K216" s="97">
        <f t="shared" si="4"/>
        <v>50</v>
      </c>
      <c r="L216" s="49" t="s">
        <v>183</v>
      </c>
    </row>
    <row r="217" spans="1:12" x14ac:dyDescent="0.2">
      <c r="A217" s="37"/>
      <c r="B217" s="37" t="s">
        <v>20</v>
      </c>
      <c r="C217" s="37">
        <v>3419</v>
      </c>
      <c r="D217" s="37">
        <v>5222</v>
      </c>
      <c r="E217" s="38" t="s">
        <v>19</v>
      </c>
      <c r="F217" s="39">
        <v>0</v>
      </c>
      <c r="G217" s="40">
        <v>0</v>
      </c>
      <c r="H217" s="41">
        <v>0</v>
      </c>
      <c r="I217" s="42">
        <v>0</v>
      </c>
      <c r="J217" s="96">
        <v>50</v>
      </c>
      <c r="K217" s="96">
        <f t="shared" si="4"/>
        <v>50</v>
      </c>
    </row>
    <row r="218" spans="1:12" ht="22.5" x14ac:dyDescent="0.2">
      <c r="A218" s="43" t="s">
        <v>12</v>
      </c>
      <c r="B218" s="43" t="s">
        <v>133</v>
      </c>
      <c r="C218" s="43" t="s">
        <v>13</v>
      </c>
      <c r="D218" s="43" t="s">
        <v>13</v>
      </c>
      <c r="E218" s="44" t="s">
        <v>243</v>
      </c>
      <c r="F218" s="45">
        <v>0</v>
      </c>
      <c r="G218" s="46">
        <v>0</v>
      </c>
      <c r="H218" s="47">
        <v>0</v>
      </c>
      <c r="I218" s="46">
        <v>0</v>
      </c>
      <c r="J218" s="95">
        <f>+J219</f>
        <v>60</v>
      </c>
      <c r="K218" s="97">
        <f t="shared" si="4"/>
        <v>60</v>
      </c>
      <c r="L218" s="49" t="s">
        <v>183</v>
      </c>
    </row>
    <row r="219" spans="1:12" x14ac:dyDescent="0.2">
      <c r="A219" s="37"/>
      <c r="B219" s="37" t="s">
        <v>20</v>
      </c>
      <c r="C219" s="37">
        <v>3419</v>
      </c>
      <c r="D219" s="37">
        <v>5222</v>
      </c>
      <c r="E219" s="38" t="s">
        <v>19</v>
      </c>
      <c r="F219" s="39">
        <v>0</v>
      </c>
      <c r="G219" s="40">
        <v>0</v>
      </c>
      <c r="H219" s="41">
        <v>0</v>
      </c>
      <c r="I219" s="42">
        <v>0</v>
      </c>
      <c r="J219" s="96">
        <v>60</v>
      </c>
      <c r="K219" s="96">
        <f t="shared" si="4"/>
        <v>60</v>
      </c>
    </row>
    <row r="220" spans="1:12" ht="22.5" x14ac:dyDescent="0.2">
      <c r="A220" s="43" t="s">
        <v>12</v>
      </c>
      <c r="B220" s="43" t="s">
        <v>134</v>
      </c>
      <c r="C220" s="43" t="s">
        <v>13</v>
      </c>
      <c r="D220" s="43" t="s">
        <v>13</v>
      </c>
      <c r="E220" s="44" t="s">
        <v>244</v>
      </c>
      <c r="F220" s="45">
        <v>0</v>
      </c>
      <c r="G220" s="46">
        <v>0</v>
      </c>
      <c r="H220" s="47">
        <v>0</v>
      </c>
      <c r="I220" s="46">
        <v>0</v>
      </c>
      <c r="J220" s="95">
        <f>+J221</f>
        <v>50</v>
      </c>
      <c r="K220" s="97">
        <f t="shared" si="4"/>
        <v>50</v>
      </c>
      <c r="L220" s="49" t="s">
        <v>183</v>
      </c>
    </row>
    <row r="221" spans="1:12" x14ac:dyDescent="0.2">
      <c r="A221" s="37"/>
      <c r="B221" s="37" t="s">
        <v>20</v>
      </c>
      <c r="C221" s="37">
        <v>3419</v>
      </c>
      <c r="D221" s="37">
        <v>5222</v>
      </c>
      <c r="E221" s="38" t="s">
        <v>19</v>
      </c>
      <c r="F221" s="39">
        <v>0</v>
      </c>
      <c r="G221" s="40">
        <v>0</v>
      </c>
      <c r="H221" s="41">
        <v>0</v>
      </c>
      <c r="I221" s="42">
        <v>0</v>
      </c>
      <c r="J221" s="96">
        <v>50</v>
      </c>
      <c r="K221" s="96">
        <f t="shared" si="4"/>
        <v>50</v>
      </c>
    </row>
    <row r="222" spans="1:12" ht="33.75" x14ac:dyDescent="0.2">
      <c r="A222" s="43" t="s">
        <v>12</v>
      </c>
      <c r="B222" s="43" t="s">
        <v>135</v>
      </c>
      <c r="C222" s="43" t="s">
        <v>13</v>
      </c>
      <c r="D222" s="43" t="s">
        <v>13</v>
      </c>
      <c r="E222" s="44" t="s">
        <v>245</v>
      </c>
      <c r="F222" s="45">
        <v>0</v>
      </c>
      <c r="G222" s="46">
        <v>0</v>
      </c>
      <c r="H222" s="47">
        <v>0</v>
      </c>
      <c r="I222" s="46">
        <v>0</v>
      </c>
      <c r="J222" s="95">
        <f>+J223</f>
        <v>90</v>
      </c>
      <c r="K222" s="97">
        <f t="shared" si="4"/>
        <v>90</v>
      </c>
      <c r="L222" s="49" t="s">
        <v>183</v>
      </c>
    </row>
    <row r="223" spans="1:12" x14ac:dyDescent="0.2">
      <c r="A223" s="37"/>
      <c r="B223" s="37" t="s">
        <v>20</v>
      </c>
      <c r="C223" s="37">
        <v>3419</v>
      </c>
      <c r="D223" s="37">
        <v>5222</v>
      </c>
      <c r="E223" s="38" t="s">
        <v>19</v>
      </c>
      <c r="F223" s="39">
        <v>0</v>
      </c>
      <c r="G223" s="40">
        <v>0</v>
      </c>
      <c r="H223" s="41">
        <v>0</v>
      </c>
      <c r="I223" s="42">
        <v>0</v>
      </c>
      <c r="J223" s="96">
        <v>90</v>
      </c>
      <c r="K223" s="96">
        <f t="shared" si="4"/>
        <v>90</v>
      </c>
    </row>
    <row r="224" spans="1:12" ht="22.5" x14ac:dyDescent="0.2">
      <c r="A224" s="43" t="s">
        <v>12</v>
      </c>
      <c r="B224" s="43" t="s">
        <v>136</v>
      </c>
      <c r="C224" s="43" t="s">
        <v>13</v>
      </c>
      <c r="D224" s="43" t="s">
        <v>13</v>
      </c>
      <c r="E224" s="44" t="s">
        <v>246</v>
      </c>
      <c r="F224" s="45">
        <v>0</v>
      </c>
      <c r="G224" s="46">
        <v>0</v>
      </c>
      <c r="H224" s="47">
        <v>0</v>
      </c>
      <c r="I224" s="46">
        <v>0</v>
      </c>
      <c r="J224" s="95">
        <f>+J225</f>
        <v>64</v>
      </c>
      <c r="K224" s="97">
        <f t="shared" si="4"/>
        <v>64</v>
      </c>
      <c r="L224" s="49" t="s">
        <v>183</v>
      </c>
    </row>
    <row r="225" spans="1:12" x14ac:dyDescent="0.2">
      <c r="A225" s="37"/>
      <c r="B225" s="37" t="s">
        <v>20</v>
      </c>
      <c r="C225" s="37">
        <v>3419</v>
      </c>
      <c r="D225" s="37">
        <v>5222</v>
      </c>
      <c r="E225" s="38" t="s">
        <v>19</v>
      </c>
      <c r="F225" s="39">
        <v>0</v>
      </c>
      <c r="G225" s="40">
        <v>0</v>
      </c>
      <c r="H225" s="41">
        <v>0</v>
      </c>
      <c r="I225" s="42">
        <v>0</v>
      </c>
      <c r="J225" s="96">
        <v>64</v>
      </c>
      <c r="K225" s="96">
        <f t="shared" si="4"/>
        <v>64</v>
      </c>
    </row>
    <row r="226" spans="1:12" ht="22.5" x14ac:dyDescent="0.2">
      <c r="A226" s="43" t="s">
        <v>12</v>
      </c>
      <c r="B226" s="43" t="s">
        <v>137</v>
      </c>
      <c r="C226" s="43" t="s">
        <v>13</v>
      </c>
      <c r="D226" s="43" t="s">
        <v>13</v>
      </c>
      <c r="E226" s="44" t="s">
        <v>247</v>
      </c>
      <c r="F226" s="45">
        <v>0</v>
      </c>
      <c r="G226" s="46">
        <v>0</v>
      </c>
      <c r="H226" s="47">
        <v>0</v>
      </c>
      <c r="I226" s="46">
        <v>0</v>
      </c>
      <c r="J226" s="95">
        <f>+J227</f>
        <v>228</v>
      </c>
      <c r="K226" s="97">
        <f t="shared" si="4"/>
        <v>228</v>
      </c>
      <c r="L226" s="49" t="s">
        <v>183</v>
      </c>
    </row>
    <row r="227" spans="1:12" x14ac:dyDescent="0.2">
      <c r="A227" s="37"/>
      <c r="B227" s="37" t="s">
        <v>20</v>
      </c>
      <c r="C227" s="37">
        <v>3419</v>
      </c>
      <c r="D227" s="37">
        <v>5222</v>
      </c>
      <c r="E227" s="38" t="s">
        <v>19</v>
      </c>
      <c r="F227" s="39">
        <v>0</v>
      </c>
      <c r="G227" s="40">
        <v>0</v>
      </c>
      <c r="H227" s="41">
        <v>0</v>
      </c>
      <c r="I227" s="42">
        <v>0</v>
      </c>
      <c r="J227" s="96">
        <v>228</v>
      </c>
      <c r="K227" s="96">
        <f t="shared" si="4"/>
        <v>228</v>
      </c>
    </row>
    <row r="228" spans="1:12" ht="22.5" x14ac:dyDescent="0.2">
      <c r="A228" s="43" t="s">
        <v>12</v>
      </c>
      <c r="B228" s="43" t="s">
        <v>138</v>
      </c>
      <c r="C228" s="43" t="s">
        <v>13</v>
      </c>
      <c r="D228" s="43" t="s">
        <v>13</v>
      </c>
      <c r="E228" s="44" t="s">
        <v>248</v>
      </c>
      <c r="F228" s="45">
        <v>0</v>
      </c>
      <c r="G228" s="46">
        <v>0</v>
      </c>
      <c r="H228" s="47">
        <v>0</v>
      </c>
      <c r="I228" s="46">
        <v>0</v>
      </c>
      <c r="J228" s="95">
        <f>+J229</f>
        <v>134</v>
      </c>
      <c r="K228" s="97">
        <f t="shared" si="4"/>
        <v>134</v>
      </c>
      <c r="L228" s="49" t="s">
        <v>183</v>
      </c>
    </row>
    <row r="229" spans="1:12" x14ac:dyDescent="0.2">
      <c r="A229" s="37"/>
      <c r="B229" s="37" t="s">
        <v>20</v>
      </c>
      <c r="C229" s="37">
        <v>3419</v>
      </c>
      <c r="D229" s="37">
        <v>5222</v>
      </c>
      <c r="E229" s="38" t="s">
        <v>19</v>
      </c>
      <c r="F229" s="39">
        <v>0</v>
      </c>
      <c r="G229" s="40">
        <v>0</v>
      </c>
      <c r="H229" s="41">
        <v>0</v>
      </c>
      <c r="I229" s="42">
        <v>0</v>
      </c>
      <c r="J229" s="96">
        <v>134</v>
      </c>
      <c r="K229" s="96">
        <f t="shared" si="4"/>
        <v>134</v>
      </c>
    </row>
    <row r="230" spans="1:12" ht="22.5" x14ac:dyDescent="0.2">
      <c r="A230" s="43" t="s">
        <v>12</v>
      </c>
      <c r="B230" s="43" t="s">
        <v>139</v>
      </c>
      <c r="C230" s="43" t="s">
        <v>13</v>
      </c>
      <c r="D230" s="43" t="s">
        <v>13</v>
      </c>
      <c r="E230" s="44" t="s">
        <v>180</v>
      </c>
      <c r="F230" s="45">
        <v>0</v>
      </c>
      <c r="G230" s="46">
        <v>0</v>
      </c>
      <c r="H230" s="47">
        <v>0</v>
      </c>
      <c r="I230" s="46">
        <v>0</v>
      </c>
      <c r="J230" s="95">
        <f>+J231</f>
        <v>50</v>
      </c>
      <c r="K230" s="97">
        <f t="shared" si="4"/>
        <v>50</v>
      </c>
      <c r="L230" s="49" t="s">
        <v>183</v>
      </c>
    </row>
    <row r="231" spans="1:12" ht="13.5" thickBot="1" x14ac:dyDescent="0.25">
      <c r="A231" s="37"/>
      <c r="B231" s="37" t="s">
        <v>20</v>
      </c>
      <c r="C231" s="37">
        <v>3419</v>
      </c>
      <c r="D231" s="37">
        <v>5222</v>
      </c>
      <c r="E231" s="38" t="s">
        <v>19</v>
      </c>
      <c r="F231" s="39">
        <v>0</v>
      </c>
      <c r="G231" s="40">
        <v>0</v>
      </c>
      <c r="H231" s="41">
        <v>0</v>
      </c>
      <c r="I231" s="42">
        <v>0</v>
      </c>
      <c r="J231" s="96">
        <v>50</v>
      </c>
      <c r="K231" s="96">
        <f t="shared" si="4"/>
        <v>50</v>
      </c>
    </row>
    <row r="232" spans="1:12" ht="13.5" thickBot="1" x14ac:dyDescent="0.25">
      <c r="A232" s="10" t="s">
        <v>12</v>
      </c>
      <c r="B232" s="124" t="s">
        <v>24</v>
      </c>
      <c r="C232" s="124" t="s">
        <v>13</v>
      </c>
      <c r="D232" s="124" t="s">
        <v>13</v>
      </c>
      <c r="E232" s="11" t="s">
        <v>25</v>
      </c>
      <c r="F232" s="12">
        <v>400</v>
      </c>
      <c r="G232" s="15">
        <v>597</v>
      </c>
      <c r="H232" s="14">
        <v>0</v>
      </c>
      <c r="I232" s="15">
        <f>+G232+H232</f>
        <v>597</v>
      </c>
      <c r="J232" s="91">
        <v>0</v>
      </c>
      <c r="K232" s="91">
        <f>+I232+J232</f>
        <v>597</v>
      </c>
    </row>
    <row r="233" spans="1:12" ht="13.5" thickBot="1" x14ac:dyDescent="0.25">
      <c r="A233" s="10" t="s">
        <v>12</v>
      </c>
      <c r="B233" s="124" t="s">
        <v>26</v>
      </c>
      <c r="C233" s="124" t="s">
        <v>13</v>
      </c>
      <c r="D233" s="124" t="s">
        <v>13</v>
      </c>
      <c r="E233" s="11" t="s">
        <v>27</v>
      </c>
      <c r="F233" s="12">
        <v>0</v>
      </c>
      <c r="G233" s="15">
        <v>8.8689999999999998</v>
      </c>
      <c r="H233" s="14">
        <v>0</v>
      </c>
      <c r="I233" s="15">
        <f>+G233+H233</f>
        <v>8.8689999999999998</v>
      </c>
      <c r="J233" s="91">
        <v>0</v>
      </c>
      <c r="K233" s="91">
        <f>+I233+J233</f>
        <v>8.8689999999999998</v>
      </c>
    </row>
    <row r="234" spans="1:12" ht="13.5" thickBot="1" x14ac:dyDescent="0.25">
      <c r="A234" s="10" t="s">
        <v>12</v>
      </c>
      <c r="B234" s="124" t="s">
        <v>28</v>
      </c>
      <c r="C234" s="124" t="s">
        <v>13</v>
      </c>
      <c r="D234" s="124" t="s">
        <v>13</v>
      </c>
      <c r="E234" s="11" t="s">
        <v>29</v>
      </c>
      <c r="F234" s="12">
        <v>3300</v>
      </c>
      <c r="G234" s="15">
        <v>4528.99</v>
      </c>
      <c r="H234" s="14">
        <v>0</v>
      </c>
      <c r="I234" s="15">
        <f>+G234+H234</f>
        <v>4528.99</v>
      </c>
      <c r="J234" s="91">
        <v>0</v>
      </c>
      <c r="K234" s="91">
        <f>+I234+J234</f>
        <v>4528.99</v>
      </c>
    </row>
    <row r="235" spans="1:12" ht="13.5" thickBot="1" x14ac:dyDescent="0.25">
      <c r="A235" s="10" t="s">
        <v>12</v>
      </c>
      <c r="B235" s="124" t="s">
        <v>30</v>
      </c>
      <c r="C235" s="124" t="s">
        <v>13</v>
      </c>
      <c r="D235" s="124" t="s">
        <v>13</v>
      </c>
      <c r="E235" s="11" t="s">
        <v>31</v>
      </c>
      <c r="F235" s="12">
        <v>400</v>
      </c>
      <c r="G235" s="15">
        <v>455</v>
      </c>
      <c r="H235" s="14">
        <v>0</v>
      </c>
      <c r="I235" s="15">
        <f>+G235+H235</f>
        <v>455</v>
      </c>
      <c r="J235" s="91">
        <v>0</v>
      </c>
      <c r="K235" s="91">
        <f>+I235+J235</f>
        <v>455</v>
      </c>
    </row>
    <row r="236" spans="1:12" ht="13.5" thickBot="1" x14ac:dyDescent="0.25">
      <c r="A236" s="10" t="s">
        <v>12</v>
      </c>
      <c r="B236" s="124" t="s">
        <v>32</v>
      </c>
      <c r="C236" s="124" t="s">
        <v>13</v>
      </c>
      <c r="D236" s="124" t="s">
        <v>13</v>
      </c>
      <c r="E236" s="11" t="s">
        <v>33</v>
      </c>
      <c r="F236" s="12">
        <v>200</v>
      </c>
      <c r="G236" s="15">
        <v>20223</v>
      </c>
      <c r="H236" s="14">
        <v>-20000</v>
      </c>
      <c r="I236" s="15">
        <f>+G236+H236</f>
        <v>223</v>
      </c>
      <c r="J236" s="91">
        <v>0</v>
      </c>
      <c r="K236" s="91">
        <f>+I236+J236</f>
        <v>223</v>
      </c>
    </row>
    <row r="237" spans="1:12" x14ac:dyDescent="0.2">
      <c r="G237" s="120"/>
      <c r="H237" s="16"/>
      <c r="I237" s="16"/>
      <c r="J237" s="23"/>
    </row>
    <row r="238" spans="1:12" x14ac:dyDescent="0.2">
      <c r="E238" s="17"/>
      <c r="G238" s="120"/>
      <c r="H238" s="120"/>
      <c r="I238" s="120"/>
      <c r="J238" s="23"/>
      <c r="K238" s="23"/>
    </row>
    <row r="239" spans="1:12" x14ac:dyDescent="0.2">
      <c r="J239" s="23"/>
      <c r="K239" s="23"/>
    </row>
    <row r="240" spans="1:12" x14ac:dyDescent="0.2">
      <c r="J240" s="23"/>
      <c r="K240" s="23"/>
    </row>
    <row r="241" spans="10:11" x14ac:dyDescent="0.2">
      <c r="J241" s="23"/>
      <c r="K241" s="23"/>
    </row>
    <row r="242" spans="10:11" x14ac:dyDescent="0.2">
      <c r="J242" s="23"/>
      <c r="K242" s="23"/>
    </row>
    <row r="243" spans="10:11" x14ac:dyDescent="0.2">
      <c r="J243" s="23"/>
      <c r="K243" s="23"/>
    </row>
    <row r="244" spans="10:11" x14ac:dyDescent="0.2">
      <c r="J244" s="23"/>
      <c r="K244" s="23"/>
    </row>
    <row r="245" spans="10:11" x14ac:dyDescent="0.2">
      <c r="J245" s="23"/>
      <c r="K245" s="23"/>
    </row>
    <row r="246" spans="10:11" x14ac:dyDescent="0.2">
      <c r="J246" s="23"/>
      <c r="K246" s="23"/>
    </row>
    <row r="247" spans="10:11" x14ac:dyDescent="0.2">
      <c r="J247" s="23"/>
      <c r="K247" s="23"/>
    </row>
    <row r="248" spans="10:11" x14ac:dyDescent="0.2">
      <c r="J248" s="23"/>
      <c r="K248" s="23"/>
    </row>
    <row r="249" spans="10:11" x14ac:dyDescent="0.2">
      <c r="J249" s="23"/>
      <c r="K249" s="23"/>
    </row>
    <row r="250" spans="10:11" x14ac:dyDescent="0.2">
      <c r="J250" s="23"/>
      <c r="K250" s="23"/>
    </row>
    <row r="251" spans="10:11" x14ac:dyDescent="0.2">
      <c r="J251" s="23"/>
      <c r="K251" s="23"/>
    </row>
    <row r="252" spans="10:11" x14ac:dyDescent="0.2">
      <c r="J252" s="23"/>
      <c r="K252" s="23"/>
    </row>
    <row r="253" spans="10:11" x14ac:dyDescent="0.2">
      <c r="J253" s="23"/>
      <c r="K253" s="23"/>
    </row>
    <row r="254" spans="10:11" x14ac:dyDescent="0.2">
      <c r="J254" s="23"/>
      <c r="K254" s="23"/>
    </row>
    <row r="255" spans="10:11" x14ac:dyDescent="0.2">
      <c r="J255" s="23"/>
      <c r="K255" s="23"/>
    </row>
    <row r="256" spans="10:11" x14ac:dyDescent="0.2">
      <c r="J256" s="23"/>
      <c r="K256" s="23"/>
    </row>
    <row r="257" spans="10:11" x14ac:dyDescent="0.2">
      <c r="J257" s="23"/>
      <c r="K257" s="23"/>
    </row>
    <row r="258" spans="10:11" x14ac:dyDescent="0.2">
      <c r="J258" s="23"/>
      <c r="K258" s="23"/>
    </row>
    <row r="259" spans="10:11" x14ac:dyDescent="0.2">
      <c r="J259" s="23"/>
      <c r="K259" s="23"/>
    </row>
    <row r="260" spans="10:11" x14ac:dyDescent="0.2">
      <c r="J260" s="23"/>
      <c r="K260" s="23"/>
    </row>
    <row r="261" spans="10:11" x14ac:dyDescent="0.2">
      <c r="J261" s="23"/>
      <c r="K261" s="23"/>
    </row>
    <row r="262" spans="10:11" x14ac:dyDescent="0.2">
      <c r="J262" s="23"/>
      <c r="K262" s="23"/>
    </row>
  </sheetData>
  <mergeCells count="14">
    <mergeCell ref="B10:D10"/>
    <mergeCell ref="A1:F1"/>
    <mergeCell ref="A2:F2"/>
    <mergeCell ref="A4:F4"/>
    <mergeCell ref="A6:F6"/>
    <mergeCell ref="B9:D9"/>
    <mergeCell ref="B235:D235"/>
    <mergeCell ref="B236:D236"/>
    <mergeCell ref="B11:D11"/>
    <mergeCell ref="B12:D12"/>
    <mergeCell ref="B13:D13"/>
    <mergeCell ref="B232:D232"/>
    <mergeCell ref="B233:D233"/>
    <mergeCell ref="B234:D234"/>
  </mergeCells>
  <phoneticPr fontId="0" type="noConversion"/>
  <pageMargins left="0.11811023622047245" right="0.11811023622047245" top="0.19685039370078741" bottom="0.19685039370078741" header="0" footer="0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E42"/>
  <sheetViews>
    <sheetView tabSelected="1" topLeftCell="A7" workbookViewId="0">
      <selection activeCell="G37" sqref="G37"/>
    </sheetView>
  </sheetViews>
  <sheetFormatPr defaultRowHeight="15" x14ac:dyDescent="0.25"/>
  <cols>
    <col min="1" max="1" width="32.5703125" bestFit="1" customWidth="1"/>
    <col min="2" max="2" width="6.42578125" customWidth="1"/>
    <col min="3" max="3" width="16.140625" customWidth="1"/>
    <col min="4" max="4" width="8.85546875" bestFit="1" customWidth="1"/>
    <col min="5" max="5" width="16.5703125" customWidth="1"/>
  </cols>
  <sheetData>
    <row r="1" spans="1:5" ht="15.75" thickBot="1" x14ac:dyDescent="0.3">
      <c r="A1" s="138" t="s">
        <v>252</v>
      </c>
      <c r="B1" s="138"/>
      <c r="C1" s="24" t="s">
        <v>182</v>
      </c>
      <c r="D1" s="52"/>
      <c r="E1" s="53" t="s">
        <v>253</v>
      </c>
    </row>
    <row r="2" spans="1:5" ht="24.75" thickBot="1" x14ac:dyDescent="0.3">
      <c r="A2" s="54" t="s">
        <v>254</v>
      </c>
      <c r="B2" s="55" t="s">
        <v>255</v>
      </c>
      <c r="C2" s="56" t="s">
        <v>9</v>
      </c>
      <c r="D2" s="56" t="s">
        <v>183</v>
      </c>
      <c r="E2" s="56" t="s">
        <v>9</v>
      </c>
    </row>
    <row r="3" spans="1:5" ht="28.5" x14ac:dyDescent="0.25">
      <c r="A3" s="57" t="s">
        <v>256</v>
      </c>
      <c r="B3" s="58" t="s">
        <v>257</v>
      </c>
      <c r="C3" s="59">
        <f>C4+C5+C6</f>
        <v>2397051.4699999997</v>
      </c>
      <c r="D3" s="59">
        <f>D4+D5+D6</f>
        <v>0</v>
      </c>
      <c r="E3" s="60">
        <f t="shared" ref="E3:E23" si="0">C3+D3</f>
        <v>2397051.4699999997</v>
      </c>
    </row>
    <row r="4" spans="1:5" x14ac:dyDescent="0.25">
      <c r="A4" s="61" t="s">
        <v>258</v>
      </c>
      <c r="B4" s="62" t="s">
        <v>259</v>
      </c>
      <c r="C4" s="63">
        <v>2220280.09</v>
      </c>
      <c r="D4" s="64">
        <v>0</v>
      </c>
      <c r="E4" s="65">
        <f t="shared" si="0"/>
        <v>2220280.09</v>
      </c>
    </row>
    <row r="5" spans="1:5" x14ac:dyDescent="0.25">
      <c r="A5" s="61" t="s">
        <v>260</v>
      </c>
      <c r="B5" s="62" t="s">
        <v>261</v>
      </c>
      <c r="C5" s="63">
        <v>175245.82000000004</v>
      </c>
      <c r="D5" s="66">
        <v>0</v>
      </c>
      <c r="E5" s="65">
        <f t="shared" si="0"/>
        <v>175245.82000000004</v>
      </c>
    </row>
    <row r="6" spans="1:5" x14ac:dyDescent="0.25">
      <c r="A6" s="61" t="s">
        <v>262</v>
      </c>
      <c r="B6" s="62" t="s">
        <v>263</v>
      </c>
      <c r="C6" s="63">
        <v>1525.56</v>
      </c>
      <c r="D6" s="63">
        <v>0</v>
      </c>
      <c r="E6" s="65">
        <f t="shared" si="0"/>
        <v>1525.56</v>
      </c>
    </row>
    <row r="7" spans="1:5" x14ac:dyDescent="0.25">
      <c r="A7" s="67" t="s">
        <v>264</v>
      </c>
      <c r="B7" s="62" t="s">
        <v>265</v>
      </c>
      <c r="C7" s="68">
        <f>C8+C13</f>
        <v>5057617.9358100016</v>
      </c>
      <c r="D7" s="68">
        <f>D8+D13</f>
        <v>0</v>
      </c>
      <c r="E7" s="69">
        <f t="shared" si="0"/>
        <v>5057617.9358100016</v>
      </c>
    </row>
    <row r="8" spans="1:5" x14ac:dyDescent="0.25">
      <c r="A8" s="61" t="s">
        <v>266</v>
      </c>
      <c r="B8" s="62" t="s">
        <v>267</v>
      </c>
      <c r="C8" s="63">
        <f>C9+C10+C11+C12</f>
        <v>4269185.290260002</v>
      </c>
      <c r="D8" s="63">
        <f>D9+D10+D11+D12</f>
        <v>0</v>
      </c>
      <c r="E8" s="70">
        <f t="shared" si="0"/>
        <v>4269185.290260002</v>
      </c>
    </row>
    <row r="9" spans="1:5" x14ac:dyDescent="0.25">
      <c r="A9" s="61" t="s">
        <v>268</v>
      </c>
      <c r="B9" s="62" t="s">
        <v>269</v>
      </c>
      <c r="C9" s="63">
        <v>61072</v>
      </c>
      <c r="D9" s="63">
        <v>0</v>
      </c>
      <c r="E9" s="70">
        <f t="shared" si="0"/>
        <v>61072</v>
      </c>
    </row>
    <row r="10" spans="1:5" x14ac:dyDescent="0.25">
      <c r="A10" s="61" t="s">
        <v>270</v>
      </c>
      <c r="B10" s="62" t="s">
        <v>267</v>
      </c>
      <c r="C10" s="63">
        <v>4171312.2202600013</v>
      </c>
      <c r="D10" s="63">
        <v>0</v>
      </c>
      <c r="E10" s="70">
        <f t="shared" si="0"/>
        <v>4171312.2202600013</v>
      </c>
    </row>
    <row r="11" spans="1:5" x14ac:dyDescent="0.25">
      <c r="A11" s="61" t="s">
        <v>271</v>
      </c>
      <c r="B11" s="62" t="s">
        <v>272</v>
      </c>
      <c r="C11" s="63">
        <v>11228.86</v>
      </c>
      <c r="D11" s="63">
        <v>0</v>
      </c>
      <c r="E11" s="70">
        <f>SUM(C11:D11)</f>
        <v>11228.86</v>
      </c>
    </row>
    <row r="12" spans="1:5" x14ac:dyDescent="0.25">
      <c r="A12" s="61" t="s">
        <v>273</v>
      </c>
      <c r="B12" s="62">
        <v>4121</v>
      </c>
      <c r="C12" s="63">
        <v>25572.21</v>
      </c>
      <c r="D12" s="63">
        <v>0</v>
      </c>
      <c r="E12" s="70">
        <f>SUM(C12:D12)</f>
        <v>25572.21</v>
      </c>
    </row>
    <row r="13" spans="1:5" x14ac:dyDescent="0.25">
      <c r="A13" s="61" t="s">
        <v>274</v>
      </c>
      <c r="B13" s="62" t="s">
        <v>275</v>
      </c>
      <c r="C13" s="63">
        <f>C14+C15+C16</f>
        <v>788432.64555000002</v>
      </c>
      <c r="D13" s="63">
        <f>D14+D15+D16</f>
        <v>0</v>
      </c>
      <c r="E13" s="70">
        <f t="shared" si="0"/>
        <v>788432.64555000002</v>
      </c>
    </row>
    <row r="14" spans="1:5" x14ac:dyDescent="0.25">
      <c r="A14" s="61" t="s">
        <v>276</v>
      </c>
      <c r="B14" s="62" t="s">
        <v>275</v>
      </c>
      <c r="C14" s="63">
        <v>780525.10554999998</v>
      </c>
      <c r="D14" s="63">
        <v>0</v>
      </c>
      <c r="E14" s="70">
        <f t="shared" si="0"/>
        <v>780525.10554999998</v>
      </c>
    </row>
    <row r="15" spans="1:5" x14ac:dyDescent="0.25">
      <c r="A15" s="61" t="s">
        <v>277</v>
      </c>
      <c r="B15" s="62">
        <v>4221</v>
      </c>
      <c r="C15" s="63">
        <v>6412.8700000000008</v>
      </c>
      <c r="D15" s="63">
        <v>0</v>
      </c>
      <c r="E15" s="70">
        <f>SUM(C15:D15)</f>
        <v>6412.8700000000008</v>
      </c>
    </row>
    <row r="16" spans="1:5" x14ac:dyDescent="0.25">
      <c r="A16" s="61" t="s">
        <v>278</v>
      </c>
      <c r="B16" s="62">
        <v>4232</v>
      </c>
      <c r="C16" s="63">
        <v>1494.67</v>
      </c>
      <c r="D16" s="63">
        <v>0</v>
      </c>
      <c r="E16" s="70">
        <f>SUM(C16:D16)</f>
        <v>1494.67</v>
      </c>
    </row>
    <row r="17" spans="1:5" ht="28.5" x14ac:dyDescent="0.25">
      <c r="A17" s="67" t="s">
        <v>279</v>
      </c>
      <c r="B17" s="71" t="s">
        <v>280</v>
      </c>
      <c r="C17" s="68">
        <f>C3+C7</f>
        <v>7454669.4058100013</v>
      </c>
      <c r="D17" s="68">
        <f>D3+D7</f>
        <v>0</v>
      </c>
      <c r="E17" s="69">
        <f t="shared" si="0"/>
        <v>7454669.4058100013</v>
      </c>
    </row>
    <row r="18" spans="1:5" x14ac:dyDescent="0.25">
      <c r="A18" s="67" t="s">
        <v>281</v>
      </c>
      <c r="B18" s="71" t="s">
        <v>282</v>
      </c>
      <c r="C18" s="68">
        <f>SUM(C19:C22)</f>
        <v>999724.52</v>
      </c>
      <c r="D18" s="68">
        <f>SUM(D19:D22)</f>
        <v>0</v>
      </c>
      <c r="E18" s="69">
        <f t="shared" si="0"/>
        <v>999724.52</v>
      </c>
    </row>
    <row r="19" spans="1:5" x14ac:dyDescent="0.25">
      <c r="A19" s="61" t="s">
        <v>283</v>
      </c>
      <c r="B19" s="62" t="s">
        <v>284</v>
      </c>
      <c r="C19" s="63">
        <v>84875.51</v>
      </c>
      <c r="D19" s="63">
        <v>0</v>
      </c>
      <c r="E19" s="70">
        <f t="shared" si="0"/>
        <v>84875.51</v>
      </c>
    </row>
    <row r="20" spans="1:5" ht="30" x14ac:dyDescent="0.25">
      <c r="A20" s="61" t="s">
        <v>285</v>
      </c>
      <c r="B20" s="62">
        <v>8115</v>
      </c>
      <c r="C20" s="63">
        <v>1011724.01</v>
      </c>
      <c r="D20" s="63">
        <v>0</v>
      </c>
      <c r="E20" s="70">
        <f>SUM(C20:D20)</f>
        <v>1011724.01</v>
      </c>
    </row>
    <row r="21" spans="1:5" x14ac:dyDescent="0.25">
      <c r="A21" s="61" t="s">
        <v>286</v>
      </c>
      <c r="B21" s="62">
        <v>8123</v>
      </c>
      <c r="C21" s="63">
        <v>0</v>
      </c>
      <c r="D21" s="63">
        <v>0</v>
      </c>
      <c r="E21" s="70">
        <f>C21+D21</f>
        <v>0</v>
      </c>
    </row>
    <row r="22" spans="1:5" ht="15.75" thickBot="1" x14ac:dyDescent="0.3">
      <c r="A22" s="72" t="s">
        <v>287</v>
      </c>
      <c r="B22" s="73">
        <v>-8124</v>
      </c>
      <c r="C22" s="74">
        <v>-96875</v>
      </c>
      <c r="D22" s="74">
        <v>0</v>
      </c>
      <c r="E22" s="75">
        <f>C22+D22</f>
        <v>-96875</v>
      </c>
    </row>
    <row r="23" spans="1:5" ht="15.75" thickBot="1" x14ac:dyDescent="0.3">
      <c r="A23" s="76" t="s">
        <v>288</v>
      </c>
      <c r="B23" s="77"/>
      <c r="C23" s="78">
        <f>C3+C7+C18</f>
        <v>8454393.9258100018</v>
      </c>
      <c r="D23" s="78">
        <f>D17+D18</f>
        <v>0</v>
      </c>
      <c r="E23" s="79">
        <f t="shared" si="0"/>
        <v>8454393.9258100018</v>
      </c>
    </row>
    <row r="24" spans="1:5" ht="15.75" thickBot="1" x14ac:dyDescent="0.3">
      <c r="A24" s="138" t="s">
        <v>289</v>
      </c>
      <c r="B24" s="138"/>
      <c r="C24" s="80"/>
      <c r="D24" s="80"/>
      <c r="E24" s="81" t="s">
        <v>253</v>
      </c>
    </row>
    <row r="25" spans="1:5" ht="24.75" thickBot="1" x14ac:dyDescent="0.3">
      <c r="A25" s="54" t="s">
        <v>290</v>
      </c>
      <c r="B25" s="55" t="s">
        <v>6</v>
      </c>
      <c r="C25" s="56" t="s">
        <v>9</v>
      </c>
      <c r="D25" s="56" t="s">
        <v>183</v>
      </c>
      <c r="E25" s="56" t="s">
        <v>9</v>
      </c>
    </row>
    <row r="26" spans="1:5" x14ac:dyDescent="0.25">
      <c r="A26" s="82" t="s">
        <v>291</v>
      </c>
      <c r="B26" s="83" t="s">
        <v>292</v>
      </c>
      <c r="C26" s="66">
        <v>26192.5</v>
      </c>
      <c r="D26" s="66">
        <v>0</v>
      </c>
      <c r="E26" s="84">
        <f>C26+D26</f>
        <v>26192.5</v>
      </c>
    </row>
    <row r="27" spans="1:5" x14ac:dyDescent="0.25">
      <c r="A27" s="85" t="s">
        <v>293</v>
      </c>
      <c r="B27" s="62" t="s">
        <v>292</v>
      </c>
      <c r="C27" s="63">
        <v>242789.92</v>
      </c>
      <c r="D27" s="66">
        <v>0</v>
      </c>
      <c r="E27" s="84">
        <f t="shared" ref="E27:E41" si="1">C27+D27</f>
        <v>242789.92</v>
      </c>
    </row>
    <row r="28" spans="1:5" x14ac:dyDescent="0.25">
      <c r="A28" s="85" t="s">
        <v>294</v>
      </c>
      <c r="B28" s="62" t="s">
        <v>292</v>
      </c>
      <c r="C28" s="63">
        <v>890235.68</v>
      </c>
      <c r="D28" s="66">
        <v>0</v>
      </c>
      <c r="E28" s="84">
        <f t="shared" si="1"/>
        <v>890235.68</v>
      </c>
    </row>
    <row r="29" spans="1:5" x14ac:dyDescent="0.25">
      <c r="A29" s="85" t="s">
        <v>295</v>
      </c>
      <c r="B29" s="62" t="s">
        <v>292</v>
      </c>
      <c r="C29" s="63">
        <v>696154.43</v>
      </c>
      <c r="D29" s="66">
        <v>0</v>
      </c>
      <c r="E29" s="84">
        <f t="shared" si="1"/>
        <v>696154.43</v>
      </c>
    </row>
    <row r="30" spans="1:5" x14ac:dyDescent="0.25">
      <c r="A30" s="85" t="s">
        <v>296</v>
      </c>
      <c r="B30" s="62" t="s">
        <v>292</v>
      </c>
      <c r="C30" s="63">
        <v>3709243.9900000007</v>
      </c>
      <c r="D30" s="66">
        <v>0</v>
      </c>
      <c r="E30" s="84">
        <f>C30+D30</f>
        <v>3709243.9900000007</v>
      </c>
    </row>
    <row r="31" spans="1:5" ht="30" x14ac:dyDescent="0.25">
      <c r="A31" s="85" t="s">
        <v>297</v>
      </c>
      <c r="B31" s="62" t="s">
        <v>298</v>
      </c>
      <c r="C31" s="63">
        <v>493259.41999999993</v>
      </c>
      <c r="D31" s="66">
        <v>0</v>
      </c>
      <c r="E31" s="84">
        <f t="shared" si="1"/>
        <v>493259.41999999993</v>
      </c>
    </row>
    <row r="32" spans="1:5" x14ac:dyDescent="0.25">
      <c r="A32" s="85" t="s">
        <v>299</v>
      </c>
      <c r="B32" s="62" t="s">
        <v>292</v>
      </c>
      <c r="C32" s="63">
        <v>43634.82</v>
      </c>
      <c r="D32" s="66">
        <v>0</v>
      </c>
      <c r="E32" s="84">
        <f t="shared" si="1"/>
        <v>43634.82</v>
      </c>
    </row>
    <row r="33" spans="1:5" x14ac:dyDescent="0.25">
      <c r="A33" s="85" t="s">
        <v>300</v>
      </c>
      <c r="B33" s="62" t="s">
        <v>301</v>
      </c>
      <c r="C33" s="63">
        <v>961135.55</v>
      </c>
      <c r="D33" s="66">
        <v>0</v>
      </c>
      <c r="E33" s="84">
        <f t="shared" si="1"/>
        <v>961135.55</v>
      </c>
    </row>
    <row r="34" spans="1:5" x14ac:dyDescent="0.25">
      <c r="A34" s="85" t="s">
        <v>302</v>
      </c>
      <c r="B34" s="62" t="s">
        <v>301</v>
      </c>
      <c r="C34" s="63">
        <v>0</v>
      </c>
      <c r="D34" s="66">
        <v>0</v>
      </c>
      <c r="E34" s="84">
        <f t="shared" si="1"/>
        <v>0</v>
      </c>
    </row>
    <row r="35" spans="1:5" ht="30" x14ac:dyDescent="0.25">
      <c r="A35" s="85" t="s">
        <v>303</v>
      </c>
      <c r="B35" s="62" t="s">
        <v>298</v>
      </c>
      <c r="C35" s="63">
        <v>1172430.9799999995</v>
      </c>
      <c r="D35" s="66">
        <v>0</v>
      </c>
      <c r="E35" s="84">
        <f t="shared" si="1"/>
        <v>1172430.9799999995</v>
      </c>
    </row>
    <row r="36" spans="1:5" ht="30" x14ac:dyDescent="0.25">
      <c r="A36" s="85" t="s">
        <v>304</v>
      </c>
      <c r="B36" s="62" t="s">
        <v>298</v>
      </c>
      <c r="C36" s="63">
        <v>22000</v>
      </c>
      <c r="D36" s="66">
        <v>0</v>
      </c>
      <c r="E36" s="84">
        <f t="shared" si="1"/>
        <v>22000</v>
      </c>
    </row>
    <row r="37" spans="1:5" x14ac:dyDescent="0.25">
      <c r="A37" s="85" t="s">
        <v>305</v>
      </c>
      <c r="B37" s="62" t="s">
        <v>292</v>
      </c>
      <c r="C37" s="63">
        <v>5434.02</v>
      </c>
      <c r="D37" s="66">
        <v>0</v>
      </c>
      <c r="E37" s="84">
        <f t="shared" si="1"/>
        <v>5434.02</v>
      </c>
    </row>
    <row r="38" spans="1:5" ht="30" x14ac:dyDescent="0.25">
      <c r="A38" s="85" t="s">
        <v>306</v>
      </c>
      <c r="B38" s="62" t="s">
        <v>298</v>
      </c>
      <c r="C38" s="63">
        <v>108923.1</v>
      </c>
      <c r="D38" s="66">
        <v>0</v>
      </c>
      <c r="E38" s="84">
        <f>C38+D38</f>
        <v>108923.1</v>
      </c>
    </row>
    <row r="39" spans="1:5" ht="30" x14ac:dyDescent="0.25">
      <c r="A39" s="85" t="s">
        <v>307</v>
      </c>
      <c r="B39" s="62" t="s">
        <v>298</v>
      </c>
      <c r="C39" s="63">
        <v>5317.28</v>
      </c>
      <c r="D39" s="66">
        <v>0</v>
      </c>
      <c r="E39" s="84">
        <f t="shared" si="1"/>
        <v>5317.28</v>
      </c>
    </row>
    <row r="40" spans="1:5" ht="30" x14ac:dyDescent="0.25">
      <c r="A40" s="85" t="s">
        <v>308</v>
      </c>
      <c r="B40" s="62" t="s">
        <v>298</v>
      </c>
      <c r="C40" s="63">
        <v>73602.25</v>
      </c>
      <c r="D40" s="66">
        <v>0</v>
      </c>
      <c r="E40" s="84">
        <f t="shared" si="1"/>
        <v>73602.25</v>
      </c>
    </row>
    <row r="41" spans="1:5" ht="30.75" thickBot="1" x14ac:dyDescent="0.3">
      <c r="A41" s="85" t="s">
        <v>309</v>
      </c>
      <c r="B41" s="62" t="s">
        <v>298</v>
      </c>
      <c r="C41" s="63">
        <v>4039.9870000000001</v>
      </c>
      <c r="D41" s="66">
        <v>0</v>
      </c>
      <c r="E41" s="84">
        <f t="shared" si="1"/>
        <v>4039.9870000000001</v>
      </c>
    </row>
    <row r="42" spans="1:5" ht="15.75" thickBot="1" x14ac:dyDescent="0.3">
      <c r="A42" s="86" t="s">
        <v>310</v>
      </c>
      <c r="B42" s="77"/>
      <c r="C42" s="78">
        <f>C26+C27+C28+C29+C30+C31+C32+C33+C34+C35+C36+C37+C38+C39+C40+C41</f>
        <v>8454393.9270000011</v>
      </c>
      <c r="D42" s="78">
        <f>SUM(D26:D41)</f>
        <v>0</v>
      </c>
      <c r="E42" s="79">
        <f>SUM(E26:E41)</f>
        <v>8454393.9270000011</v>
      </c>
    </row>
  </sheetData>
  <mergeCells count="2">
    <mergeCell ref="A1:B1"/>
    <mergeCell ref="A24:B2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926 04</vt:lpstr>
      <vt:lpstr>ZR 318 15 Bilance PaV</vt:lpstr>
      <vt:lpstr>'926 04'!Oblast_tisku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Myslivcova Lenka</dc:creator>
  <cp:lastModifiedBy>Pokorny Tomas</cp:lastModifiedBy>
  <cp:lastPrinted>2015-11-24T12:02:32Z</cp:lastPrinted>
  <dcterms:created xsi:type="dcterms:W3CDTF">2015-10-27T08:58:39Z</dcterms:created>
  <dcterms:modified xsi:type="dcterms:W3CDTF">2015-11-30T08:46:39Z</dcterms:modified>
</cp:coreProperties>
</file>