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1"/>
  </bookViews>
  <sheets>
    <sheet name="Bilance PaV" sheetId="1" r:id="rId1"/>
    <sheet name="920 14" sheetId="2" r:id="rId2"/>
  </sheets>
  <externalReferences>
    <externalReference r:id="rId5"/>
    <externalReference r:id="rId6"/>
  </externalReferences>
  <definedNames>
    <definedName name="_xlnm.Print_Area" localSheetId="1">'920 14'!$A$1:$K$39</definedName>
  </definedNames>
  <calcPr fullCalcOnLoad="1"/>
</workbook>
</file>

<file path=xl/sharedStrings.xml><?xml version="1.0" encoding="utf-8"?>
<sst xmlns="http://schemas.openxmlformats.org/spreadsheetml/2006/main" count="207" uniqueCount="122">
  <si>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</si>
  <si>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</si>
  <si>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</si>
  <si>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</si>
  <si>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</si>
  <si>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</si>
  <si>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</si>
  <si>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</si>
  <si>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</si>
  <si>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</si>
  <si>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</si>
  <si>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</si>
  <si>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</si>
  <si>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</si>
  <si>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</si>
  <si>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</si>
  <si>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</si>
  <si>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</si>
  <si>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</si>
  <si>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</si>
  <si>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</si>
  <si>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</si>
  <si>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</si>
  <si>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</si>
  <si>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</si>
  <si>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</si>
  <si>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</si>
  <si>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</si>
  <si>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</si>
  <si>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</si>
  <si>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</si>
  <si>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</si>
  <si>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</si>
  <si>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</si>
  <si>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</si>
  <si>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</si>
  <si>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</si>
  <si>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</si>
  <si>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</si>
  <si>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</si>
  <si>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</si>
  <si>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</si>
  <si>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</si>
  <si>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</si>
  <si>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</si>
  <si>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</si>
  <si>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</si>
  <si>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</si>
  <si>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</si>
  <si>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</si>
  <si>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</si>
  <si>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</si>
  <si>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</si>
  <si>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</si>
  <si>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</si>
  <si>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</si>
  <si>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</si>
  <si>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</si>
  <si>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</si>
  <si>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schválený rozpočet </t>
  </si>
  <si>
    <t xml:space="preserve">upravený rozpočet </t>
  </si>
  <si>
    <t>1. Zapojení fondů z r. 2014</t>
  </si>
  <si>
    <t>2. Zapojení  zvl.účtů z r. 2014</t>
  </si>
  <si>
    <t>3. Zapojení výsl. hosp.2014</t>
  </si>
  <si>
    <t>ZR-RO č. 15/15</t>
  </si>
  <si>
    <t>14 - Odbor investic a správy nemovitého majetku</t>
  </si>
  <si>
    <t>920 14 - Kapitálové výdaje</t>
  </si>
  <si>
    <t>uk.</t>
  </si>
  <si>
    <t>č.a.</t>
  </si>
  <si>
    <t>§</t>
  </si>
  <si>
    <t>K A P I T Á L O V É  V Ý D A J E</t>
  </si>
  <si>
    <t>SU</t>
  </si>
  <si>
    <t>x</t>
  </si>
  <si>
    <t>Kapitálové (investiční) výdaje resortu celkem</t>
  </si>
  <si>
    <t>149035</t>
  </si>
  <si>
    <t>1521</t>
  </si>
  <si>
    <t>DCA Hodkovice nad Mohelkou - přístavba výtahu, rekonstrukce střechy, půdních prostor a přízemí</t>
  </si>
  <si>
    <t>budovy, haly, stavby</t>
  </si>
  <si>
    <t>059031</t>
  </si>
  <si>
    <t>DCA Hodkovice nad Mohelkou – chráněné bydlení, výstavba domu</t>
  </si>
  <si>
    <t>101045</t>
  </si>
  <si>
    <t>1704</t>
  </si>
  <si>
    <t>Rekonstrukce střechy budovy Vlastivědného muzea ČL</t>
  </si>
  <si>
    <t>049144</t>
  </si>
  <si>
    <t>1433</t>
  </si>
  <si>
    <t>Pořízení kotelny SŠSSD Liberec</t>
  </si>
  <si>
    <t>1413</t>
  </si>
  <si>
    <t>049117</t>
  </si>
  <si>
    <t>1410</t>
  </si>
  <si>
    <t>Gymnázium a SOŠ Jilemnice - stavební úpravy pbjektu Tkacovská</t>
  </si>
  <si>
    <t>049145</t>
  </si>
  <si>
    <t>1430</t>
  </si>
  <si>
    <t>Střední zdravotnická škola Turnov - Rekonstrukce laboratoře a kabinetu</t>
  </si>
  <si>
    <t>049146</t>
  </si>
  <si>
    <t>1492</t>
  </si>
  <si>
    <t>Pedagogicko-psychologická poradna, Jbc - úpravy nových prostor</t>
  </si>
  <si>
    <t>049147</t>
  </si>
  <si>
    <t>1443</t>
  </si>
  <si>
    <t>Střední škola Lomnice nad Popelkou - rekonstrukce topného systému</t>
  </si>
  <si>
    <t>149056</t>
  </si>
  <si>
    <t>DD Veké Hamry - revitalizace zahrady, vybudování cesty</t>
  </si>
  <si>
    <t>149060</t>
  </si>
  <si>
    <t>1510</t>
  </si>
  <si>
    <t>Vybudování nové terasy na oddělení DZR v objektu DD Rokytnice n. Jizerou</t>
  </si>
  <si>
    <t>ZR-RO 15/15</t>
  </si>
  <si>
    <t>SR 2015</t>
  </si>
  <si>
    <t>UR 2015</t>
  </si>
  <si>
    <t>059046</t>
  </si>
  <si>
    <t>1512</t>
  </si>
  <si>
    <t>Rekonstrukce střechy DD Jablonecké Paseky</t>
  </si>
  <si>
    <t>149061</t>
  </si>
  <si>
    <t>1474</t>
  </si>
  <si>
    <t>Stavební úprava bytové jednotky Jablonec n. N., Švédská 27</t>
  </si>
  <si>
    <t>149062</t>
  </si>
  <si>
    <t>0000</t>
  </si>
  <si>
    <t>1907</t>
  </si>
  <si>
    <t>Pořízení automobilu v rámci hromadného výběrového řízení</t>
  </si>
  <si>
    <t>149063</t>
  </si>
  <si>
    <t>1910</t>
  </si>
  <si>
    <t>ZZS LK - Dokončení rekonstrukce objektu č.p. 954, Klášterní, Liberec</t>
  </si>
  <si>
    <t>Změna rozpočtu - rozpočtové opatření č. 15/15</t>
  </si>
  <si>
    <t>LRN Cvikov - Modernizace pokojů LRN Cvikov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</si>
</sst>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  <numFmt numFmtId="167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166" fontId="3" fillId="0" borderId="11" xfId="0" applyNumberFormat="1" applyFont="1" applyBorder="1" applyAlignment="1">
      <alignment horizontal="right" vertical="center" wrapText="1"/>
    </xf>
    <xf numFmtId="166" fontId="4" fillId="0" borderId="14" xfId="0" applyNumberFormat="1" applyFont="1" applyBorder="1" applyAlignment="1">
      <alignment vertical="center"/>
    </xf>
    <xf numFmtId="166" fontId="4" fillId="0" borderId="11" xfId="0" applyNumberFormat="1" applyFont="1" applyBorder="1" applyAlignment="1">
      <alignment horizontal="right" vertical="center" wrapText="1"/>
    </xf>
    <xf numFmtId="166" fontId="4" fillId="0" borderId="14" xfId="0" applyNumberFormat="1" applyFont="1" applyBorder="1" applyAlignment="1">
      <alignment horizontal="right" vertical="center" wrapText="1"/>
    </xf>
    <xf numFmtId="166" fontId="3" fillId="0" borderId="14" xfId="0" applyNumberFormat="1" applyFont="1" applyBorder="1" applyAlignment="1">
      <alignment horizontal="right" vertical="center" wrapText="1"/>
    </xf>
    <xf numFmtId="166" fontId="4" fillId="0" borderId="17" xfId="0" applyNumberFormat="1" applyFont="1" applyBorder="1" applyAlignment="1">
      <alignment horizontal="right" vertical="center" wrapText="1"/>
    </xf>
    <xf numFmtId="166" fontId="3" fillId="0" borderId="20" xfId="0" applyNumberFormat="1" applyFont="1" applyBorder="1" applyAlignment="1">
      <alignment horizontal="right" vertical="center" wrapText="1"/>
    </xf>
    <xf numFmtId="0" fontId="8" fillId="0" borderId="0" xfId="48">
      <alignment/>
      <protection/>
    </xf>
    <xf numFmtId="0" fontId="10" fillId="0" borderId="0" xfId="0" applyFont="1" applyAlignment="1">
      <alignment horizontal="center"/>
    </xf>
    <xf numFmtId="0" fontId="11" fillId="0" borderId="23" xfId="49" applyFont="1" applyFill="1" applyBorder="1" applyAlignment="1">
      <alignment vertical="center"/>
      <protection/>
    </xf>
    <xf numFmtId="0" fontId="11" fillId="0" borderId="24" xfId="49" applyFont="1" applyFill="1" applyBorder="1" applyAlignment="1">
      <alignment horizontal="center" vertical="center"/>
      <protection/>
    </xf>
    <xf numFmtId="0" fontId="11" fillId="0" borderId="25" xfId="49" applyFont="1" applyFill="1" applyBorder="1" applyAlignment="1">
      <alignment horizontal="center" vertical="center"/>
      <protection/>
    </xf>
    <xf numFmtId="0" fontId="11" fillId="0" borderId="26" xfId="49" applyFont="1" applyFill="1" applyBorder="1" applyAlignment="1">
      <alignment horizontal="center" vertical="center"/>
      <protection/>
    </xf>
    <xf numFmtId="0" fontId="11" fillId="0" borderId="27" xfId="0" applyFont="1" applyFill="1" applyBorder="1" applyAlignment="1">
      <alignment horizontal="center" vertical="center"/>
    </xf>
    <xf numFmtId="0" fontId="12" fillId="0" borderId="28" xfId="49" applyFont="1" applyFill="1" applyBorder="1" applyAlignment="1">
      <alignment horizontal="center"/>
      <protection/>
    </xf>
    <xf numFmtId="0" fontId="12" fillId="0" borderId="24" xfId="49" applyFont="1" applyFill="1" applyBorder="1" applyAlignment="1">
      <alignment horizontal="center"/>
      <protection/>
    </xf>
    <xf numFmtId="0" fontId="12" fillId="0" borderId="25" xfId="49" applyFont="1" applyFill="1" applyBorder="1" applyAlignment="1">
      <alignment horizontal="center"/>
      <protection/>
    </xf>
    <xf numFmtId="0" fontId="12" fillId="0" borderId="26" xfId="49" applyFont="1" applyFill="1" applyBorder="1" applyAlignment="1">
      <alignment horizontal="left"/>
      <protection/>
    </xf>
    <xf numFmtId="4" fontId="12" fillId="0" borderId="27" xfId="49" applyNumberFormat="1" applyFont="1" applyFill="1" applyBorder="1">
      <alignment/>
      <protection/>
    </xf>
    <xf numFmtId="166" fontId="12" fillId="0" borderId="27" xfId="49" applyNumberFormat="1" applyFont="1" applyFill="1" applyBorder="1">
      <alignment/>
      <protection/>
    </xf>
    <xf numFmtId="0" fontId="13" fillId="0" borderId="29" xfId="50" applyFont="1" applyFill="1" applyBorder="1" applyAlignment="1">
      <alignment horizontal="center"/>
      <protection/>
    </xf>
    <xf numFmtId="49" fontId="13" fillId="0" borderId="30" xfId="50" applyNumberFormat="1" applyFont="1" applyFill="1" applyBorder="1" applyAlignment="1">
      <alignment horizontal="center"/>
      <protection/>
    </xf>
    <xf numFmtId="49" fontId="13" fillId="0" borderId="31" xfId="50" applyNumberFormat="1" applyFont="1" applyFill="1" applyBorder="1" applyAlignment="1">
      <alignment horizontal="center"/>
      <protection/>
    </xf>
    <xf numFmtId="49" fontId="13" fillId="0" borderId="32" xfId="50" applyNumberFormat="1" applyFont="1" applyFill="1" applyBorder="1" applyAlignment="1">
      <alignment horizontal="center"/>
      <protection/>
    </xf>
    <xf numFmtId="0" fontId="13" fillId="0" borderId="33" xfId="50" applyFont="1" applyFill="1" applyBorder="1" applyAlignment="1">
      <alignment horizontal="center"/>
      <protection/>
    </xf>
    <xf numFmtId="0" fontId="13" fillId="0" borderId="32" xfId="50" applyFont="1" applyFill="1" applyBorder="1">
      <alignment/>
      <protection/>
    </xf>
    <xf numFmtId="4" fontId="13" fillId="0" borderId="31" xfId="50" applyNumberFormat="1" applyFont="1" applyFill="1" applyBorder="1" applyAlignment="1">
      <alignment horizontal="right"/>
      <protection/>
    </xf>
    <xf numFmtId="166" fontId="13" fillId="0" borderId="31" xfId="50" applyNumberFormat="1" applyFont="1" applyFill="1" applyBorder="1" applyAlignment="1">
      <alignment horizontal="right"/>
      <protection/>
    </xf>
    <xf numFmtId="0" fontId="14" fillId="0" borderId="13" xfId="50" applyFont="1" applyFill="1" applyBorder="1" applyAlignment="1">
      <alignment horizontal="center"/>
      <protection/>
    </xf>
    <xf numFmtId="49" fontId="14" fillId="0" borderId="34" xfId="50" applyNumberFormat="1" applyFont="1" applyFill="1" applyBorder="1" applyAlignment="1">
      <alignment horizontal="center"/>
      <protection/>
    </xf>
    <xf numFmtId="49" fontId="14" fillId="0" borderId="35" xfId="50" applyNumberFormat="1" applyFont="1" applyFill="1" applyBorder="1" applyAlignment="1">
      <alignment horizontal="center"/>
      <protection/>
    </xf>
    <xf numFmtId="0" fontId="14" fillId="0" borderId="14" xfId="50" applyFont="1" applyFill="1" applyBorder="1" applyAlignment="1">
      <alignment horizontal="center"/>
      <protection/>
    </xf>
    <xf numFmtId="0" fontId="14" fillId="0" borderId="34" xfId="50" applyFont="1" applyFill="1" applyBorder="1" applyAlignment="1">
      <alignment horizontal="center"/>
      <protection/>
    </xf>
    <xf numFmtId="0" fontId="14" fillId="0" borderId="14" xfId="50" applyFont="1" applyFill="1" applyBorder="1">
      <alignment/>
      <protection/>
    </xf>
    <xf numFmtId="4" fontId="14" fillId="0" borderId="35" xfId="35" applyNumberFormat="1" applyFont="1" applyFill="1" applyBorder="1" applyAlignment="1">
      <alignment horizontal="right"/>
    </xf>
    <xf numFmtId="166" fontId="14" fillId="0" borderId="35" xfId="35" applyNumberFormat="1" applyFont="1" applyFill="1" applyBorder="1" applyAlignment="1">
      <alignment horizontal="right"/>
    </xf>
    <xf numFmtId="0" fontId="14" fillId="0" borderId="36" xfId="50" applyFont="1" applyFill="1" applyBorder="1" applyAlignment="1">
      <alignment horizontal="center"/>
      <protection/>
    </xf>
    <xf numFmtId="49" fontId="14" fillId="0" borderId="37" xfId="50" applyNumberFormat="1" applyFont="1" applyFill="1" applyBorder="1" applyAlignment="1">
      <alignment horizontal="center"/>
      <protection/>
    </xf>
    <xf numFmtId="49" fontId="14" fillId="0" borderId="38" xfId="50" applyNumberFormat="1" applyFont="1" applyFill="1" applyBorder="1" applyAlignment="1">
      <alignment horizontal="center"/>
      <protection/>
    </xf>
    <xf numFmtId="0" fontId="14" fillId="0" borderId="39" xfId="50" applyFont="1" applyFill="1" applyBorder="1" applyAlignment="1">
      <alignment horizontal="center"/>
      <protection/>
    </xf>
    <xf numFmtId="0" fontId="14" fillId="0" borderId="37" xfId="50" applyFont="1" applyFill="1" applyBorder="1" applyAlignment="1">
      <alignment horizontal="center"/>
      <protection/>
    </xf>
    <xf numFmtId="0" fontId="14" fillId="0" borderId="39" xfId="50" applyFont="1" applyFill="1" applyBorder="1">
      <alignment/>
      <protection/>
    </xf>
    <xf numFmtId="4" fontId="14" fillId="0" borderId="38" xfId="35" applyNumberFormat="1" applyFont="1" applyFill="1" applyBorder="1" applyAlignment="1">
      <alignment horizontal="right"/>
    </xf>
    <xf numFmtId="166" fontId="14" fillId="0" borderId="38" xfId="35" applyNumberFormat="1" applyFont="1" applyFill="1" applyBorder="1" applyAlignment="1">
      <alignment horizontal="right"/>
    </xf>
    <xf numFmtId="166" fontId="0" fillId="0" borderId="0" xfId="0" applyNumberFormat="1" applyAlignment="1">
      <alignment/>
    </xf>
    <xf numFmtId="166" fontId="11" fillId="0" borderId="27" xfId="0" applyNumberFormat="1" applyFont="1" applyFill="1" applyBorder="1" applyAlignment="1">
      <alignment horizontal="center" vertical="center"/>
    </xf>
    <xf numFmtId="166" fontId="13" fillId="0" borderId="40" xfId="50" applyNumberFormat="1" applyFont="1" applyFill="1" applyBorder="1">
      <alignment/>
      <protection/>
    </xf>
    <xf numFmtId="166" fontId="14" fillId="0" borderId="15" xfId="50" applyNumberFormat="1" applyFont="1" applyFill="1" applyBorder="1">
      <alignment/>
      <protection/>
    </xf>
    <xf numFmtId="166" fontId="14" fillId="0" borderId="41" xfId="50" applyNumberFormat="1" applyFont="1" applyFill="1" applyBorder="1">
      <alignment/>
      <protection/>
    </xf>
    <xf numFmtId="0" fontId="6" fillId="33" borderId="22" xfId="0" applyFont="1" applyFill="1" applyBorder="1" applyAlignment="1">
      <alignment horizontal="center"/>
    </xf>
    <xf numFmtId="0" fontId="12" fillId="0" borderId="42" xfId="49" applyFont="1" applyFill="1" applyBorder="1" applyAlignment="1">
      <alignment horizontal="center"/>
      <protection/>
    </xf>
    <xf numFmtId="0" fontId="12" fillId="0" borderId="43" xfId="49" applyFont="1" applyFill="1" applyBorder="1" applyAlignment="1">
      <alignment horizontal="center"/>
      <protection/>
    </xf>
    <xf numFmtId="0" fontId="11" fillId="0" borderId="42" xfId="49" applyFont="1" applyFill="1" applyBorder="1" applyAlignment="1">
      <alignment horizontal="center" vertical="center"/>
      <protection/>
    </xf>
    <xf numFmtId="0" fontId="11" fillId="0" borderId="43" xfId="49" applyFont="1" applyFill="1" applyBorder="1" applyAlignment="1">
      <alignment horizontal="center" vertical="center"/>
      <protection/>
    </xf>
    <xf numFmtId="0" fontId="11" fillId="0" borderId="44" xfId="0" applyFont="1" applyBorder="1" applyAlignment="1">
      <alignment horizontal="center" vertical="center" textRotation="90"/>
    </xf>
    <xf numFmtId="0" fontId="11" fillId="0" borderId="45" xfId="0" applyFont="1" applyBorder="1" applyAlignment="1">
      <alignment horizontal="center" vertical="center" textRotation="90"/>
    </xf>
    <xf numFmtId="0" fontId="9" fillId="0" borderId="0" xfId="48" applyFont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. Rozpočet 2007 - tabulky" xfId="48"/>
    <cellStyle name="normální_Rozpis výdajů 03 bez PO" xfId="49"/>
    <cellStyle name="normální_Rozpis výdajů 03 bez PO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kumenty\Rozpo&#269;et\rozpo&#269;tov&#225;%20opat&#345;en&#237;\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2">
        <row r="360">
          <cell r="J3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0">
      <selection activeCell="H48" sqref="H48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3.57421875" style="0" customWidth="1"/>
    <col min="5" max="5" width="14.140625" style="0" customWidth="1"/>
    <col min="10" max="10" width="11.7109375" style="0" bestFit="1" customWidth="1"/>
  </cols>
  <sheetData>
    <row r="1" spans="1:5" ht="13.5" thickBot="1">
      <c r="A1" s="85" t="s">
        <v>57</v>
      </c>
      <c r="B1" s="85"/>
      <c r="C1" s="32"/>
      <c r="D1" s="32"/>
      <c r="E1" s="33" t="s">
        <v>0</v>
      </c>
    </row>
    <row r="2" spans="1:5" ht="24.75" thickBot="1">
      <c r="A2" s="29" t="s">
        <v>1</v>
      </c>
      <c r="B2" s="30" t="s">
        <v>2</v>
      </c>
      <c r="C2" s="31" t="s">
        <v>59</v>
      </c>
      <c r="D2" s="31" t="s">
        <v>64</v>
      </c>
      <c r="E2" s="31" t="s">
        <v>60</v>
      </c>
    </row>
    <row r="3" spans="1:5" ht="15" customHeight="1">
      <c r="A3" s="2" t="s">
        <v>3</v>
      </c>
      <c r="B3" s="28" t="s">
        <v>38</v>
      </c>
      <c r="C3" s="25">
        <f>C4+C5+C6</f>
        <v>2280088</v>
      </c>
      <c r="D3" s="36">
        <f>D4+D5+D6</f>
        <v>0</v>
      </c>
      <c r="E3" s="26">
        <f aca="true" t="shared" si="0" ref="E3:E24">C3+D3</f>
        <v>2280088</v>
      </c>
    </row>
    <row r="4" spans="1:10" ht="15" customHeight="1">
      <c r="A4" s="6" t="s">
        <v>4</v>
      </c>
      <c r="B4" s="7" t="s">
        <v>5</v>
      </c>
      <c r="C4" s="8">
        <v>2211000</v>
      </c>
      <c r="D4" s="37">
        <f>'[1]příjmy'!$C$31</f>
        <v>0</v>
      </c>
      <c r="E4" s="9">
        <f t="shared" si="0"/>
        <v>2211000</v>
      </c>
      <c r="J4" s="1"/>
    </row>
    <row r="5" spans="1:5" ht="15" customHeight="1">
      <c r="A5" s="6" t="s">
        <v>6</v>
      </c>
      <c r="B5" s="7" t="s">
        <v>7</v>
      </c>
      <c r="C5" s="8">
        <v>69088</v>
      </c>
      <c r="D5" s="38">
        <v>0</v>
      </c>
      <c r="E5" s="9">
        <f t="shared" si="0"/>
        <v>69088</v>
      </c>
    </row>
    <row r="6" spans="1:5" ht="15" customHeight="1">
      <c r="A6" s="6" t="s">
        <v>8</v>
      </c>
      <c r="B6" s="7" t="s">
        <v>9</v>
      </c>
      <c r="C6" s="8">
        <v>0</v>
      </c>
      <c r="D6" s="39">
        <f>'[1]příjmy'!$E$31</f>
        <v>0</v>
      </c>
      <c r="E6" s="9">
        <f t="shared" si="0"/>
        <v>0</v>
      </c>
    </row>
    <row r="7" spans="1:5" ht="15" customHeight="1">
      <c r="A7" s="11" t="s">
        <v>41</v>
      </c>
      <c r="B7" s="7" t="s">
        <v>10</v>
      </c>
      <c r="C7" s="12">
        <f>C8+C13</f>
        <v>85842</v>
      </c>
      <c r="D7" s="40">
        <f>D8+D13</f>
        <v>0</v>
      </c>
      <c r="E7" s="13">
        <f t="shared" si="0"/>
        <v>85842</v>
      </c>
    </row>
    <row r="8" spans="1:5" ht="15" customHeight="1">
      <c r="A8" s="6" t="s">
        <v>46</v>
      </c>
      <c r="B8" s="7" t="s">
        <v>11</v>
      </c>
      <c r="C8" s="8">
        <f>C9+C10+C11+C12</f>
        <v>85842</v>
      </c>
      <c r="D8" s="39">
        <f>D9+D10+D11+D12</f>
        <v>0</v>
      </c>
      <c r="E8" s="10">
        <f t="shared" si="0"/>
        <v>85842</v>
      </c>
    </row>
    <row r="9" spans="1:5" ht="15" customHeight="1">
      <c r="A9" s="6" t="s">
        <v>42</v>
      </c>
      <c r="B9" s="7" t="s">
        <v>12</v>
      </c>
      <c r="C9" s="8">
        <v>61072</v>
      </c>
      <c r="D9" s="39">
        <f>'[1]příjmy'!$I$16</f>
        <v>0</v>
      </c>
      <c r="E9" s="10">
        <f t="shared" si="0"/>
        <v>61072</v>
      </c>
    </row>
    <row r="10" spans="1:5" ht="15" customHeight="1">
      <c r="A10" s="6" t="s">
        <v>53</v>
      </c>
      <c r="B10" s="7" t="s">
        <v>11</v>
      </c>
      <c r="C10" s="8">
        <v>0</v>
      </c>
      <c r="D10" s="39">
        <v>0</v>
      </c>
      <c r="E10" s="10">
        <f t="shared" si="0"/>
        <v>0</v>
      </c>
    </row>
    <row r="11" spans="1:5" ht="15" customHeight="1">
      <c r="A11" s="6" t="s">
        <v>43</v>
      </c>
      <c r="B11" s="7" t="s">
        <v>45</v>
      </c>
      <c r="C11" s="8">
        <v>0</v>
      </c>
      <c r="D11" s="39">
        <v>0</v>
      </c>
      <c r="E11" s="10">
        <f>SUM(C11:D11)</f>
        <v>0</v>
      </c>
    </row>
    <row r="12" spans="1:5" ht="15" customHeight="1">
      <c r="A12" s="6" t="s">
        <v>47</v>
      </c>
      <c r="B12" s="7">
        <v>4121</v>
      </c>
      <c r="C12" s="8">
        <v>24770</v>
      </c>
      <c r="D12" s="39">
        <v>0</v>
      </c>
      <c r="E12" s="10">
        <f>SUM(C12:D12)</f>
        <v>24770</v>
      </c>
    </row>
    <row r="13" spans="1:5" ht="15" customHeight="1">
      <c r="A13" s="6" t="s">
        <v>48</v>
      </c>
      <c r="B13" s="7" t="s">
        <v>13</v>
      </c>
      <c r="C13" s="8">
        <f>C14+C15+C16</f>
        <v>0</v>
      </c>
      <c r="D13" s="39">
        <f>D14+D15+D16</f>
        <v>0</v>
      </c>
      <c r="E13" s="10">
        <f t="shared" si="0"/>
        <v>0</v>
      </c>
    </row>
    <row r="14" spans="1:5" ht="15" customHeight="1">
      <c r="A14" s="6" t="s">
        <v>44</v>
      </c>
      <c r="B14" s="7" t="s">
        <v>13</v>
      </c>
      <c r="C14" s="8">
        <v>0</v>
      </c>
      <c r="D14" s="39">
        <f>'[1]příjmy'!$H$16</f>
        <v>0</v>
      </c>
      <c r="E14" s="10">
        <f t="shared" si="0"/>
        <v>0</v>
      </c>
    </row>
    <row r="15" spans="1:5" ht="15" customHeight="1">
      <c r="A15" s="6" t="s">
        <v>49</v>
      </c>
      <c r="B15" s="7">
        <v>4221</v>
      </c>
      <c r="C15" s="8">
        <v>0</v>
      </c>
      <c r="D15" s="39">
        <v>0</v>
      </c>
      <c r="E15" s="10">
        <f>SUM(C15:D15)</f>
        <v>0</v>
      </c>
    </row>
    <row r="16" spans="1:5" ht="15" customHeight="1">
      <c r="A16" s="6" t="s">
        <v>50</v>
      </c>
      <c r="B16" s="7">
        <v>4232</v>
      </c>
      <c r="C16" s="8">
        <v>0</v>
      </c>
      <c r="D16" s="39">
        <v>0</v>
      </c>
      <c r="E16" s="10">
        <f>SUM(C16:D16)</f>
        <v>0</v>
      </c>
    </row>
    <row r="17" spans="1:5" ht="15" customHeight="1">
      <c r="A17" s="11" t="s">
        <v>14</v>
      </c>
      <c r="B17" s="14" t="s">
        <v>39</v>
      </c>
      <c r="C17" s="12">
        <f>C3+C7</f>
        <v>2365930</v>
      </c>
      <c r="D17" s="40">
        <f>D3+D7</f>
        <v>0</v>
      </c>
      <c r="E17" s="13">
        <f t="shared" si="0"/>
        <v>2365930</v>
      </c>
    </row>
    <row r="18" spans="1:5" ht="15" customHeight="1">
      <c r="A18" s="11" t="s">
        <v>15</v>
      </c>
      <c r="B18" s="14" t="s">
        <v>16</v>
      </c>
      <c r="C18" s="12">
        <f>SUM(C19:C23)</f>
        <v>-96875</v>
      </c>
      <c r="D18" s="40">
        <f>SUM(D19:D23)</f>
        <v>55914.0476</v>
      </c>
      <c r="E18" s="13">
        <f t="shared" si="0"/>
        <v>-40960.9524</v>
      </c>
    </row>
    <row r="19" spans="1:5" ht="15" customHeight="1">
      <c r="A19" s="6" t="s">
        <v>61</v>
      </c>
      <c r="B19" s="7" t="s">
        <v>17</v>
      </c>
      <c r="C19" s="8">
        <v>0</v>
      </c>
      <c r="D19" s="39">
        <v>0</v>
      </c>
      <c r="E19" s="10">
        <f t="shared" si="0"/>
        <v>0</v>
      </c>
    </row>
    <row r="20" spans="1:5" ht="15" customHeight="1">
      <c r="A20" s="6" t="s">
        <v>62</v>
      </c>
      <c r="B20" s="7">
        <v>8115</v>
      </c>
      <c r="C20" s="8">
        <v>0</v>
      </c>
      <c r="D20" s="39">
        <v>0</v>
      </c>
      <c r="E20" s="10">
        <f>SUM(C20:D20)</f>
        <v>0</v>
      </c>
    </row>
    <row r="21" spans="1:5" ht="15" customHeight="1">
      <c r="A21" s="6" t="s">
        <v>63</v>
      </c>
      <c r="B21" s="7" t="s">
        <v>17</v>
      </c>
      <c r="C21" s="8">
        <v>0</v>
      </c>
      <c r="D21" s="39">
        <v>55914.0476</v>
      </c>
      <c r="E21" s="10">
        <f t="shared" si="0"/>
        <v>55914.0476</v>
      </c>
    </row>
    <row r="22" spans="1:5" ht="15" customHeight="1">
      <c r="A22" s="6" t="s">
        <v>51</v>
      </c>
      <c r="B22" s="7">
        <v>8123</v>
      </c>
      <c r="C22" s="8">
        <v>0</v>
      </c>
      <c r="D22" s="39">
        <f>'[1]příjmy'!$T$31</f>
        <v>0</v>
      </c>
      <c r="E22" s="10">
        <f>C22+D22</f>
        <v>0</v>
      </c>
    </row>
    <row r="23" spans="1:5" ht="15" customHeight="1" thickBot="1">
      <c r="A23" s="15" t="s">
        <v>52</v>
      </c>
      <c r="B23" s="16">
        <v>-8124</v>
      </c>
      <c r="C23" s="17">
        <v>-96875</v>
      </c>
      <c r="D23" s="41">
        <f>'[1]příjmy'!$O$16</f>
        <v>0</v>
      </c>
      <c r="E23" s="18">
        <f>C23+D23</f>
        <v>-96875</v>
      </c>
    </row>
    <row r="24" spans="1:5" ht="15" customHeight="1" thickBot="1">
      <c r="A24" s="19" t="s">
        <v>27</v>
      </c>
      <c r="B24" s="20"/>
      <c r="C24" s="21">
        <f>C3+C7+C18</f>
        <v>2269055</v>
      </c>
      <c r="D24" s="42">
        <f>D17+D18</f>
        <v>55914.0476</v>
      </c>
      <c r="E24" s="22">
        <f t="shared" si="0"/>
        <v>2324969.0476</v>
      </c>
    </row>
    <row r="25" spans="1:5" ht="13.5" thickBot="1">
      <c r="A25" s="85" t="s">
        <v>58</v>
      </c>
      <c r="B25" s="85"/>
      <c r="C25" s="34"/>
      <c r="D25" s="34"/>
      <c r="E25" s="35" t="s">
        <v>0</v>
      </c>
    </row>
    <row r="26" spans="1:5" ht="24.75" thickBot="1">
      <c r="A26" s="29" t="s">
        <v>18</v>
      </c>
      <c r="B26" s="30" t="s">
        <v>19</v>
      </c>
      <c r="C26" s="31" t="s">
        <v>59</v>
      </c>
      <c r="D26" s="31" t="s">
        <v>64</v>
      </c>
      <c r="E26" s="31" t="s">
        <v>60</v>
      </c>
    </row>
    <row r="27" spans="1:5" ht="15" customHeight="1">
      <c r="A27" s="23" t="s">
        <v>26</v>
      </c>
      <c r="B27" s="3" t="s">
        <v>20</v>
      </c>
      <c r="C27" s="4">
        <v>26192.5</v>
      </c>
      <c r="D27" s="38">
        <v>0</v>
      </c>
      <c r="E27" s="5">
        <f>C27+D27</f>
        <v>26192.5</v>
      </c>
    </row>
    <row r="28" spans="1:5" ht="15" customHeight="1">
      <c r="A28" s="24" t="s">
        <v>21</v>
      </c>
      <c r="B28" s="7" t="s">
        <v>20</v>
      </c>
      <c r="C28" s="8">
        <v>238156.72</v>
      </c>
      <c r="D28" s="38">
        <v>0</v>
      </c>
      <c r="E28" s="5">
        <f aca="true" t="shared" si="1" ref="E28:E43">C28+D28</f>
        <v>238156.72</v>
      </c>
    </row>
    <row r="29" spans="1:5" ht="15" customHeight="1">
      <c r="A29" s="24" t="s">
        <v>28</v>
      </c>
      <c r="B29" s="7" t="s">
        <v>20</v>
      </c>
      <c r="C29" s="8">
        <v>857900</v>
      </c>
      <c r="D29" s="38">
        <v>0</v>
      </c>
      <c r="E29" s="5">
        <f t="shared" si="1"/>
        <v>857900</v>
      </c>
    </row>
    <row r="30" spans="1:5" ht="15" customHeight="1">
      <c r="A30" s="24" t="s">
        <v>22</v>
      </c>
      <c r="B30" s="7" t="s">
        <v>20</v>
      </c>
      <c r="C30" s="8">
        <v>607118.3</v>
      </c>
      <c r="D30" s="38"/>
      <c r="E30" s="5">
        <f t="shared" si="1"/>
        <v>607118.3</v>
      </c>
    </row>
    <row r="31" spans="1:5" ht="15" customHeight="1">
      <c r="A31" s="24" t="s">
        <v>40</v>
      </c>
      <c r="B31" s="7" t="s">
        <v>20</v>
      </c>
      <c r="C31" s="8">
        <v>0</v>
      </c>
      <c r="D31" s="38">
        <v>0</v>
      </c>
      <c r="E31" s="5">
        <f>C31+D31</f>
        <v>0</v>
      </c>
    </row>
    <row r="32" spans="1:5" ht="15" customHeight="1">
      <c r="A32" s="24" t="s">
        <v>55</v>
      </c>
      <c r="B32" s="7" t="s">
        <v>24</v>
      </c>
      <c r="C32" s="8">
        <v>78089.98</v>
      </c>
      <c r="D32" s="38">
        <v>0</v>
      </c>
      <c r="E32" s="5">
        <f t="shared" si="1"/>
        <v>78089.98</v>
      </c>
    </row>
    <row r="33" spans="1:5" ht="15" customHeight="1">
      <c r="A33" s="24" t="s">
        <v>56</v>
      </c>
      <c r="B33" s="7" t="s">
        <v>20</v>
      </c>
      <c r="C33" s="8">
        <v>96358</v>
      </c>
      <c r="D33" s="38">
        <f>'[1]výdaje'!$G$16</f>
        <v>0</v>
      </c>
      <c r="E33" s="5">
        <f t="shared" si="1"/>
        <v>96358</v>
      </c>
    </row>
    <row r="34" spans="1:5" ht="15" customHeight="1">
      <c r="A34" s="24" t="s">
        <v>29</v>
      </c>
      <c r="B34" s="7" t="s">
        <v>23</v>
      </c>
      <c r="C34" s="8">
        <v>125197</v>
      </c>
      <c r="D34" s="38">
        <v>55914.0476</v>
      </c>
      <c r="E34" s="5">
        <f t="shared" si="1"/>
        <v>181111.0476</v>
      </c>
    </row>
    <row r="35" spans="1:5" ht="15" customHeight="1">
      <c r="A35" s="24" t="s">
        <v>30</v>
      </c>
      <c r="B35" s="7" t="s">
        <v>23</v>
      </c>
      <c r="C35" s="8">
        <f>'[2]výdaje'!$J$360</f>
        <v>0</v>
      </c>
      <c r="D35" s="38">
        <f>'[1]výdaje'!$I$16</f>
        <v>0</v>
      </c>
      <c r="E35" s="5">
        <f t="shared" si="1"/>
        <v>0</v>
      </c>
    </row>
    <row r="36" spans="1:5" ht="15" customHeight="1">
      <c r="A36" s="24" t="s">
        <v>31</v>
      </c>
      <c r="B36" s="7" t="s">
        <v>24</v>
      </c>
      <c r="C36" s="8">
        <v>157317</v>
      </c>
      <c r="D36" s="38">
        <f>'[1]výdaje'!$J$16</f>
        <v>0</v>
      </c>
      <c r="E36" s="5">
        <f t="shared" si="1"/>
        <v>157317</v>
      </c>
    </row>
    <row r="37" spans="1:5" ht="15" customHeight="1">
      <c r="A37" s="24" t="s">
        <v>33</v>
      </c>
      <c r="B37" s="7" t="s">
        <v>24</v>
      </c>
      <c r="C37" s="8">
        <v>22000</v>
      </c>
      <c r="D37" s="38">
        <v>0</v>
      </c>
      <c r="E37" s="5">
        <f t="shared" si="1"/>
        <v>22000</v>
      </c>
    </row>
    <row r="38" spans="1:5" ht="15" customHeight="1">
      <c r="A38" s="24" t="s">
        <v>32</v>
      </c>
      <c r="B38" s="7" t="s">
        <v>20</v>
      </c>
      <c r="C38" s="8">
        <v>3725.5</v>
      </c>
      <c r="D38" s="38">
        <f>'[1]výdaje'!$L$16</f>
        <v>0</v>
      </c>
      <c r="E38" s="5">
        <f t="shared" si="1"/>
        <v>3725.5</v>
      </c>
    </row>
    <row r="39" spans="1:5" ht="15" customHeight="1">
      <c r="A39" s="24" t="s">
        <v>54</v>
      </c>
      <c r="B39" s="7" t="s">
        <v>24</v>
      </c>
      <c r="C39" s="8">
        <v>30000</v>
      </c>
      <c r="D39" s="38">
        <v>0</v>
      </c>
      <c r="E39" s="5">
        <f>C39+D39</f>
        <v>30000</v>
      </c>
    </row>
    <row r="40" spans="1:5" ht="15" customHeight="1">
      <c r="A40" s="24" t="s">
        <v>34</v>
      </c>
      <c r="B40" s="7" t="s">
        <v>24</v>
      </c>
      <c r="C40" s="8">
        <v>5000</v>
      </c>
      <c r="D40" s="38">
        <v>0</v>
      </c>
      <c r="E40" s="5">
        <f t="shared" si="1"/>
        <v>5000</v>
      </c>
    </row>
    <row r="41" spans="1:5" ht="15" customHeight="1">
      <c r="A41" s="24" t="s">
        <v>35</v>
      </c>
      <c r="B41" s="7" t="s">
        <v>24</v>
      </c>
      <c r="C41" s="8">
        <v>18000</v>
      </c>
      <c r="D41" s="38">
        <f>'[1]výdaje'!$N$16</f>
        <v>0</v>
      </c>
      <c r="E41" s="5">
        <f t="shared" si="1"/>
        <v>18000</v>
      </c>
    </row>
    <row r="42" spans="1:5" ht="15" customHeight="1">
      <c r="A42" s="24" t="s">
        <v>36</v>
      </c>
      <c r="B42" s="7" t="s">
        <v>24</v>
      </c>
      <c r="C42" s="8">
        <v>4000</v>
      </c>
      <c r="D42" s="38">
        <f>'[1]výdaje'!$P$16</f>
        <v>0</v>
      </c>
      <c r="E42" s="5">
        <f t="shared" si="1"/>
        <v>4000</v>
      </c>
    </row>
    <row r="43" spans="1:5" ht="15" customHeight="1" thickBot="1">
      <c r="A43" s="24" t="s">
        <v>37</v>
      </c>
      <c r="B43" s="7" t="s">
        <v>24</v>
      </c>
      <c r="C43" s="8">
        <v>0</v>
      </c>
      <c r="D43" s="38">
        <f>'[1]výdaje'!$Q$16</f>
        <v>0</v>
      </c>
      <c r="E43" s="5">
        <f t="shared" si="1"/>
        <v>0</v>
      </c>
    </row>
    <row r="44" spans="1:5" ht="15" customHeight="1" thickBot="1">
      <c r="A44" s="27" t="s">
        <v>25</v>
      </c>
      <c r="B44" s="20"/>
      <c r="C44" s="21">
        <f>C27+C28+C29+C30+C31+C32+C33+C34+C35+C36+C37+C38+C39+C40+C41+C42+C43</f>
        <v>2269055</v>
      </c>
      <c r="D44" s="42">
        <f>SUM(D27:D43)</f>
        <v>55914.0476</v>
      </c>
      <c r="E44" s="22">
        <f>SUM(E27:E43)</f>
        <v>2324969.0476</v>
      </c>
    </row>
    <row r="45" spans="3:5" ht="12.75">
      <c r="C45" s="1"/>
      <c r="E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PageLayoutView="0" workbookViewId="0" topLeftCell="A16">
      <selection activeCell="G36" sqref="G36"/>
    </sheetView>
  </sheetViews>
  <sheetFormatPr defaultColWidth="9.140625" defaultRowHeight="12.75"/>
  <cols>
    <col min="1" max="1" width="2.8515625" style="0" customWidth="1"/>
    <col min="2" max="2" width="4.28125" style="0" customWidth="1"/>
    <col min="3" max="3" width="6.140625" style="0" customWidth="1"/>
    <col min="4" max="4" width="5.421875" style="0" customWidth="1"/>
    <col min="5" max="5" width="5.8515625" style="0" customWidth="1"/>
    <col min="6" max="6" width="5.00390625" style="0" customWidth="1"/>
    <col min="7" max="7" width="62.140625" style="0" customWidth="1"/>
    <col min="8" max="8" width="7.57421875" style="0" customWidth="1"/>
    <col min="9" max="9" width="12.7109375" style="80" customWidth="1"/>
    <col min="10" max="10" width="10.57421875" style="80" customWidth="1"/>
  </cols>
  <sheetData>
    <row r="2" spans="1:8" ht="18">
      <c r="A2" s="92" t="s">
        <v>120</v>
      </c>
      <c r="B2" s="92"/>
      <c r="C2" s="92"/>
      <c r="D2" s="92"/>
      <c r="E2" s="92"/>
      <c r="F2" s="92"/>
      <c r="G2" s="92"/>
      <c r="H2" s="92"/>
    </row>
    <row r="3" spans="1:8" ht="12.75">
      <c r="A3" s="43"/>
      <c r="B3" s="43"/>
      <c r="C3" s="43"/>
      <c r="D3" s="43"/>
      <c r="E3" s="43"/>
      <c r="F3" s="43"/>
      <c r="G3" s="43"/>
      <c r="H3" s="43"/>
    </row>
    <row r="4" spans="1:8" ht="15.75">
      <c r="A4" s="93" t="s">
        <v>65</v>
      </c>
      <c r="B4" s="93"/>
      <c r="C4" s="93"/>
      <c r="D4" s="93"/>
      <c r="E4" s="93"/>
      <c r="F4" s="93"/>
      <c r="G4" s="93"/>
      <c r="H4" s="93"/>
    </row>
    <row r="5" spans="1:8" ht="12.75">
      <c r="A5" s="43"/>
      <c r="B5" s="43"/>
      <c r="C5" s="43"/>
      <c r="D5" s="43"/>
      <c r="E5" s="43"/>
      <c r="F5" s="43"/>
      <c r="G5" s="43"/>
      <c r="H5" s="43"/>
    </row>
    <row r="6" spans="1:8" ht="15.75">
      <c r="A6" s="94" t="s">
        <v>66</v>
      </c>
      <c r="B6" s="94"/>
      <c r="C6" s="94"/>
      <c r="D6" s="94"/>
      <c r="E6" s="94"/>
      <c r="F6" s="94"/>
      <c r="G6" s="94"/>
      <c r="H6" s="94"/>
    </row>
    <row r="7" spans="1:8" ht="16.5" thickBot="1">
      <c r="A7" s="44"/>
      <c r="B7" s="44"/>
      <c r="C7" s="44"/>
      <c r="D7" s="44"/>
      <c r="E7" s="44"/>
      <c r="F7" s="44"/>
      <c r="G7" s="44"/>
      <c r="H7" s="44"/>
    </row>
    <row r="8" spans="1:10" ht="13.5" customHeight="1" thickBot="1">
      <c r="A8" s="90"/>
      <c r="B8" s="45" t="s">
        <v>67</v>
      </c>
      <c r="C8" s="88" t="s">
        <v>68</v>
      </c>
      <c r="D8" s="89"/>
      <c r="E8" s="46" t="s">
        <v>69</v>
      </c>
      <c r="F8" s="47" t="s">
        <v>19</v>
      </c>
      <c r="G8" s="48" t="s">
        <v>70</v>
      </c>
      <c r="H8" s="49" t="s">
        <v>105</v>
      </c>
      <c r="I8" s="81" t="s">
        <v>104</v>
      </c>
      <c r="J8" s="81" t="s">
        <v>106</v>
      </c>
    </row>
    <row r="9" spans="1:10" ht="13.5" thickBot="1">
      <c r="A9" s="91"/>
      <c r="B9" s="50" t="s">
        <v>71</v>
      </c>
      <c r="C9" s="86" t="s">
        <v>72</v>
      </c>
      <c r="D9" s="87"/>
      <c r="E9" s="51" t="s">
        <v>72</v>
      </c>
      <c r="F9" s="52" t="s">
        <v>72</v>
      </c>
      <c r="G9" s="53" t="s">
        <v>73</v>
      </c>
      <c r="H9" s="54">
        <f>H10+H12+H14+H16+H18+H20+H22+H24+H26+H28+H30+H32+H34+H36+H38</f>
        <v>0</v>
      </c>
      <c r="I9" s="55">
        <f>I10+I12+I14+I16+I18+I20+I22+I24+I26+I28+I30+I32+I34+I36+I38</f>
        <v>55914.04759999999</v>
      </c>
      <c r="J9" s="55">
        <f>J10+J12+J14+J16+J18+J20+J22+J24+J26+J28+J30+J32+J34+J36+J38</f>
        <v>55914.04759999999</v>
      </c>
    </row>
    <row r="10" spans="1:10" ht="12.75">
      <c r="A10" s="91"/>
      <c r="B10" s="56" t="s">
        <v>71</v>
      </c>
      <c r="C10" s="57" t="s">
        <v>74</v>
      </c>
      <c r="D10" s="58" t="s">
        <v>75</v>
      </c>
      <c r="E10" s="59" t="s">
        <v>72</v>
      </c>
      <c r="F10" s="60" t="s">
        <v>72</v>
      </c>
      <c r="G10" s="61" t="s">
        <v>76</v>
      </c>
      <c r="H10" s="62">
        <f>H11</f>
        <v>0</v>
      </c>
      <c r="I10" s="63">
        <f>I11</f>
        <v>870.986</v>
      </c>
      <c r="J10" s="82">
        <f>H10+I10</f>
        <v>870.986</v>
      </c>
    </row>
    <row r="11" spans="1:10" ht="13.5" thickBot="1">
      <c r="A11" s="91"/>
      <c r="B11" s="64"/>
      <c r="C11" s="65"/>
      <c r="D11" s="66"/>
      <c r="E11" s="67">
        <v>4357</v>
      </c>
      <c r="F11" s="68">
        <v>6121</v>
      </c>
      <c r="G11" s="69" t="s">
        <v>77</v>
      </c>
      <c r="H11" s="70">
        <v>0</v>
      </c>
      <c r="I11" s="71">
        <v>870.986</v>
      </c>
      <c r="J11" s="83">
        <f>H11+I11</f>
        <v>870.986</v>
      </c>
    </row>
    <row r="12" spans="1:10" ht="12.75">
      <c r="A12" s="91"/>
      <c r="B12" s="56" t="s">
        <v>71</v>
      </c>
      <c r="C12" s="57" t="s">
        <v>78</v>
      </c>
      <c r="D12" s="58" t="s">
        <v>75</v>
      </c>
      <c r="E12" s="59" t="s">
        <v>72</v>
      </c>
      <c r="F12" s="60" t="s">
        <v>72</v>
      </c>
      <c r="G12" s="61" t="s">
        <v>79</v>
      </c>
      <c r="H12" s="62">
        <f>H13</f>
        <v>0</v>
      </c>
      <c r="I12" s="63">
        <f>I13</f>
        <v>3432.37633</v>
      </c>
      <c r="J12" s="82">
        <f>J13</f>
        <v>3432.37633</v>
      </c>
    </row>
    <row r="13" spans="1:10" ht="13.5" thickBot="1">
      <c r="A13" s="91"/>
      <c r="B13" s="64"/>
      <c r="C13" s="65"/>
      <c r="D13" s="66"/>
      <c r="E13" s="67">
        <v>4357</v>
      </c>
      <c r="F13" s="68">
        <v>6121</v>
      </c>
      <c r="G13" s="69" t="s">
        <v>77</v>
      </c>
      <c r="H13" s="70">
        <v>0</v>
      </c>
      <c r="I13" s="71">
        <v>3432.37633</v>
      </c>
      <c r="J13" s="83">
        <f>H13+I13</f>
        <v>3432.37633</v>
      </c>
    </row>
    <row r="14" spans="1:10" ht="12.75">
      <c r="A14" s="91"/>
      <c r="B14" s="56" t="s">
        <v>71</v>
      </c>
      <c r="C14" s="57" t="s">
        <v>80</v>
      </c>
      <c r="D14" s="58" t="s">
        <v>81</v>
      </c>
      <c r="E14" s="59" t="s">
        <v>72</v>
      </c>
      <c r="F14" s="60" t="s">
        <v>72</v>
      </c>
      <c r="G14" s="61" t="s">
        <v>82</v>
      </c>
      <c r="H14" s="62">
        <f>H15</f>
        <v>0</v>
      </c>
      <c r="I14" s="63">
        <f>I15</f>
        <v>11697.85727</v>
      </c>
      <c r="J14" s="82">
        <f>J15</f>
        <v>11697.85727</v>
      </c>
    </row>
    <row r="15" spans="1:10" ht="13.5" thickBot="1">
      <c r="A15" s="91"/>
      <c r="B15" s="64"/>
      <c r="C15" s="65"/>
      <c r="D15" s="66"/>
      <c r="E15" s="67">
        <v>3322</v>
      </c>
      <c r="F15" s="68">
        <v>6121</v>
      </c>
      <c r="G15" s="69" t="s">
        <v>77</v>
      </c>
      <c r="H15" s="70">
        <v>0</v>
      </c>
      <c r="I15" s="71">
        <v>11697.85727</v>
      </c>
      <c r="J15" s="83">
        <f>H15+I15</f>
        <v>11697.85727</v>
      </c>
    </row>
    <row r="16" spans="1:10" ht="12.75">
      <c r="A16" s="91"/>
      <c r="B16" s="56" t="s">
        <v>71</v>
      </c>
      <c r="C16" s="57" t="s">
        <v>83</v>
      </c>
      <c r="D16" s="58" t="s">
        <v>84</v>
      </c>
      <c r="E16" s="59" t="s">
        <v>72</v>
      </c>
      <c r="F16" s="60" t="s">
        <v>72</v>
      </c>
      <c r="G16" s="61" t="s">
        <v>85</v>
      </c>
      <c r="H16" s="62">
        <f>H17</f>
        <v>0</v>
      </c>
      <c r="I16" s="63">
        <f>I17</f>
        <v>2700.785</v>
      </c>
      <c r="J16" s="82">
        <f>J17</f>
        <v>2700.785</v>
      </c>
    </row>
    <row r="17" spans="1:10" ht="13.5" thickBot="1">
      <c r="A17" s="91"/>
      <c r="B17" s="72"/>
      <c r="C17" s="73"/>
      <c r="D17" s="74"/>
      <c r="E17" s="75">
        <v>3123</v>
      </c>
      <c r="F17" s="76">
        <v>6121</v>
      </c>
      <c r="G17" s="77" t="s">
        <v>77</v>
      </c>
      <c r="H17" s="78">
        <v>0</v>
      </c>
      <c r="I17" s="79">
        <v>2700.785</v>
      </c>
      <c r="J17" s="84">
        <f>SUM(H17:I17)</f>
        <v>2700.785</v>
      </c>
    </row>
    <row r="18" spans="2:10" ht="12.75">
      <c r="B18" s="56" t="s">
        <v>71</v>
      </c>
      <c r="C18" s="57" t="s">
        <v>87</v>
      </c>
      <c r="D18" s="58" t="s">
        <v>88</v>
      </c>
      <c r="E18" s="59" t="s">
        <v>72</v>
      </c>
      <c r="F18" s="60" t="s">
        <v>72</v>
      </c>
      <c r="G18" s="61" t="s">
        <v>89</v>
      </c>
      <c r="H18" s="62">
        <f aca="true" t="shared" si="0" ref="H18:J38">H19</f>
        <v>0</v>
      </c>
      <c r="I18" s="63">
        <f t="shared" si="0"/>
        <v>18715.882</v>
      </c>
      <c r="J18" s="82">
        <f t="shared" si="0"/>
        <v>18715.882</v>
      </c>
    </row>
    <row r="19" spans="2:10" ht="13.5" thickBot="1">
      <c r="B19" s="72"/>
      <c r="C19" s="73"/>
      <c r="D19" s="74"/>
      <c r="E19" s="75">
        <v>3121</v>
      </c>
      <c r="F19" s="76">
        <v>6121</v>
      </c>
      <c r="G19" s="77" t="s">
        <v>77</v>
      </c>
      <c r="H19" s="78">
        <v>0</v>
      </c>
      <c r="I19" s="79">
        <v>18715.882</v>
      </c>
      <c r="J19" s="84">
        <f>SUM(H19:I19)</f>
        <v>18715.882</v>
      </c>
    </row>
    <row r="20" spans="2:10" ht="12.75">
      <c r="B20" s="56" t="s">
        <v>71</v>
      </c>
      <c r="C20" s="57" t="s">
        <v>90</v>
      </c>
      <c r="D20" s="58" t="s">
        <v>91</v>
      </c>
      <c r="E20" s="59" t="s">
        <v>72</v>
      </c>
      <c r="F20" s="60" t="s">
        <v>72</v>
      </c>
      <c r="G20" s="61" t="s">
        <v>92</v>
      </c>
      <c r="H20" s="62">
        <f t="shared" si="0"/>
        <v>0</v>
      </c>
      <c r="I20" s="63">
        <f t="shared" si="0"/>
        <v>581.761</v>
      </c>
      <c r="J20" s="82">
        <f t="shared" si="0"/>
        <v>581.761</v>
      </c>
    </row>
    <row r="21" spans="2:10" ht="13.5" thickBot="1">
      <c r="B21" s="72"/>
      <c r="C21" s="73"/>
      <c r="D21" s="74"/>
      <c r="E21" s="75">
        <v>3122</v>
      </c>
      <c r="F21" s="76">
        <v>6121</v>
      </c>
      <c r="G21" s="77" t="s">
        <v>77</v>
      </c>
      <c r="H21" s="78">
        <v>0</v>
      </c>
      <c r="I21" s="79">
        <v>581.761</v>
      </c>
      <c r="J21" s="84">
        <f>SUM(H21:I21)</f>
        <v>581.761</v>
      </c>
    </row>
    <row r="22" spans="2:10" ht="12.75">
      <c r="B22" s="56" t="s">
        <v>71</v>
      </c>
      <c r="C22" s="57" t="s">
        <v>93</v>
      </c>
      <c r="D22" s="58" t="s">
        <v>94</v>
      </c>
      <c r="E22" s="59" t="s">
        <v>72</v>
      </c>
      <c r="F22" s="60" t="s">
        <v>72</v>
      </c>
      <c r="G22" s="61" t="s">
        <v>95</v>
      </c>
      <c r="H22" s="62">
        <f t="shared" si="0"/>
        <v>0</v>
      </c>
      <c r="I22" s="63">
        <f t="shared" si="0"/>
        <v>1386.422</v>
      </c>
      <c r="J22" s="82">
        <f t="shared" si="0"/>
        <v>1386.422</v>
      </c>
    </row>
    <row r="23" spans="2:10" ht="13.5" thickBot="1">
      <c r="B23" s="72"/>
      <c r="C23" s="73"/>
      <c r="D23" s="74"/>
      <c r="E23" s="75">
        <v>3122</v>
      </c>
      <c r="F23" s="76">
        <v>6121</v>
      </c>
      <c r="G23" s="77" t="s">
        <v>77</v>
      </c>
      <c r="H23" s="78">
        <v>0</v>
      </c>
      <c r="I23" s="79">
        <v>1386.422</v>
      </c>
      <c r="J23" s="84">
        <f>SUM(H23:I23)</f>
        <v>1386.422</v>
      </c>
    </row>
    <row r="24" spans="2:10" ht="12.75">
      <c r="B24" s="56" t="s">
        <v>71</v>
      </c>
      <c r="C24" s="57" t="s">
        <v>96</v>
      </c>
      <c r="D24" s="58" t="s">
        <v>97</v>
      </c>
      <c r="E24" s="59" t="s">
        <v>72</v>
      </c>
      <c r="F24" s="60" t="s">
        <v>72</v>
      </c>
      <c r="G24" s="61" t="s">
        <v>98</v>
      </c>
      <c r="H24" s="62">
        <f t="shared" si="0"/>
        <v>0</v>
      </c>
      <c r="I24" s="63">
        <f t="shared" si="0"/>
        <v>2200</v>
      </c>
      <c r="J24" s="82">
        <f t="shared" si="0"/>
        <v>2200</v>
      </c>
    </row>
    <row r="25" spans="2:10" ht="13.5" thickBot="1">
      <c r="B25" s="72"/>
      <c r="C25" s="73"/>
      <c r="D25" s="74"/>
      <c r="E25" s="75">
        <v>3123</v>
      </c>
      <c r="F25" s="76">
        <v>6121</v>
      </c>
      <c r="G25" s="77" t="s">
        <v>77</v>
      </c>
      <c r="H25" s="78">
        <v>0</v>
      </c>
      <c r="I25" s="79">
        <v>2200</v>
      </c>
      <c r="J25" s="84">
        <f>SUM(H25:I25)</f>
        <v>2200</v>
      </c>
    </row>
    <row r="26" spans="2:10" ht="12.75">
      <c r="B26" s="56" t="s">
        <v>71</v>
      </c>
      <c r="C26" s="57" t="s">
        <v>99</v>
      </c>
      <c r="D26" s="58" t="s">
        <v>86</v>
      </c>
      <c r="E26" s="59" t="s">
        <v>72</v>
      </c>
      <c r="F26" s="60" t="s">
        <v>72</v>
      </c>
      <c r="G26" s="61" t="s">
        <v>100</v>
      </c>
      <c r="H26" s="62">
        <f t="shared" si="0"/>
        <v>0</v>
      </c>
      <c r="I26" s="63">
        <f t="shared" si="0"/>
        <v>3961.775</v>
      </c>
      <c r="J26" s="82">
        <f t="shared" si="0"/>
        <v>3961.775</v>
      </c>
    </row>
    <row r="27" spans="2:10" ht="13.5" thickBot="1">
      <c r="B27" s="72"/>
      <c r="C27" s="73"/>
      <c r="D27" s="74"/>
      <c r="E27" s="75">
        <v>4357</v>
      </c>
      <c r="F27" s="76">
        <v>6121</v>
      </c>
      <c r="G27" s="77" t="s">
        <v>77</v>
      </c>
      <c r="H27" s="78">
        <v>0</v>
      </c>
      <c r="I27" s="79">
        <v>3961.775</v>
      </c>
      <c r="J27" s="84">
        <f>SUM(H27:I27)</f>
        <v>3961.775</v>
      </c>
    </row>
    <row r="28" spans="2:10" ht="13.5" thickBot="1">
      <c r="B28" s="56" t="s">
        <v>71</v>
      </c>
      <c r="C28" s="57" t="s">
        <v>101</v>
      </c>
      <c r="D28" s="58" t="s">
        <v>102</v>
      </c>
      <c r="E28" s="59" t="s">
        <v>72</v>
      </c>
      <c r="F28" s="60" t="s">
        <v>72</v>
      </c>
      <c r="G28" s="61" t="s">
        <v>103</v>
      </c>
      <c r="H28" s="62">
        <f t="shared" si="0"/>
        <v>0</v>
      </c>
      <c r="I28" s="63">
        <f t="shared" si="0"/>
        <v>493.513</v>
      </c>
      <c r="J28" s="82">
        <f t="shared" si="0"/>
        <v>493.513</v>
      </c>
    </row>
    <row r="29" spans="2:10" ht="13.5" thickBot="1">
      <c r="B29" s="72"/>
      <c r="C29" s="57"/>
      <c r="D29" s="58"/>
      <c r="E29" s="75">
        <v>4357</v>
      </c>
      <c r="F29" s="76">
        <v>6121</v>
      </c>
      <c r="G29" s="77" t="s">
        <v>77</v>
      </c>
      <c r="H29" s="78">
        <v>0</v>
      </c>
      <c r="I29" s="79">
        <v>493.513</v>
      </c>
      <c r="J29" s="84">
        <f>SUM(H29:I29)</f>
        <v>493.513</v>
      </c>
    </row>
    <row r="30" spans="2:10" ht="13.5" thickBot="1">
      <c r="B30" s="56" t="s">
        <v>71</v>
      </c>
      <c r="C30" s="57" t="s">
        <v>107</v>
      </c>
      <c r="D30" s="58" t="s">
        <v>108</v>
      </c>
      <c r="E30" s="59" t="s">
        <v>72</v>
      </c>
      <c r="F30" s="60" t="s">
        <v>72</v>
      </c>
      <c r="G30" s="61" t="s">
        <v>109</v>
      </c>
      <c r="H30" s="62">
        <f t="shared" si="0"/>
        <v>0</v>
      </c>
      <c r="I30" s="63">
        <f t="shared" si="0"/>
        <v>2500</v>
      </c>
      <c r="J30" s="82">
        <f t="shared" si="0"/>
        <v>2500</v>
      </c>
    </row>
    <row r="31" spans="2:10" ht="13.5" thickBot="1">
      <c r="B31" s="72"/>
      <c r="C31" s="57"/>
      <c r="D31" s="58"/>
      <c r="E31" s="75">
        <v>4357</v>
      </c>
      <c r="F31" s="76">
        <v>6121</v>
      </c>
      <c r="G31" s="77" t="s">
        <v>77</v>
      </c>
      <c r="H31" s="78">
        <v>0</v>
      </c>
      <c r="I31" s="79">
        <v>2500</v>
      </c>
      <c r="J31" s="84">
        <f>SUM(H31:I31)</f>
        <v>2500</v>
      </c>
    </row>
    <row r="32" spans="2:10" ht="13.5" thickBot="1">
      <c r="B32" s="56" t="s">
        <v>71</v>
      </c>
      <c r="C32" s="57" t="s">
        <v>110</v>
      </c>
      <c r="D32" s="58" t="s">
        <v>111</v>
      </c>
      <c r="E32" s="59" t="s">
        <v>72</v>
      </c>
      <c r="F32" s="60" t="s">
        <v>72</v>
      </c>
      <c r="G32" s="61" t="s">
        <v>112</v>
      </c>
      <c r="H32" s="62">
        <f t="shared" si="0"/>
        <v>0</v>
      </c>
      <c r="I32" s="63">
        <f t="shared" si="0"/>
        <v>696.31</v>
      </c>
      <c r="J32" s="82">
        <f t="shared" si="0"/>
        <v>696.31</v>
      </c>
    </row>
    <row r="33" spans="2:10" ht="13.5" thickBot="1">
      <c r="B33" s="72"/>
      <c r="C33" s="57"/>
      <c r="D33" s="58"/>
      <c r="E33" s="75">
        <v>4322</v>
      </c>
      <c r="F33" s="76">
        <v>6121</v>
      </c>
      <c r="G33" s="77" t="s">
        <v>77</v>
      </c>
      <c r="H33" s="78">
        <v>0</v>
      </c>
      <c r="I33" s="79">
        <v>696.31</v>
      </c>
      <c r="J33" s="84">
        <f>SUM(H33:I33)</f>
        <v>696.31</v>
      </c>
    </row>
    <row r="34" spans="2:10" ht="13.5" thickBot="1">
      <c r="B34" s="56" t="s">
        <v>71</v>
      </c>
      <c r="C34" s="57" t="s">
        <v>113</v>
      </c>
      <c r="D34" s="58" t="s">
        <v>114</v>
      </c>
      <c r="E34" s="59" t="s">
        <v>72</v>
      </c>
      <c r="F34" s="60" t="s">
        <v>72</v>
      </c>
      <c r="G34" s="61" t="s">
        <v>116</v>
      </c>
      <c r="H34" s="62">
        <f t="shared" si="0"/>
        <v>0</v>
      </c>
      <c r="I34" s="63">
        <f t="shared" si="0"/>
        <v>3976.38</v>
      </c>
      <c r="J34" s="82">
        <f t="shared" si="0"/>
        <v>3976.38</v>
      </c>
    </row>
    <row r="35" spans="2:10" ht="13.5" thickBot="1">
      <c r="B35" s="72"/>
      <c r="C35" s="57"/>
      <c r="D35" s="58"/>
      <c r="E35" s="75">
        <v>4357</v>
      </c>
      <c r="F35" s="76">
        <v>6122</v>
      </c>
      <c r="G35" s="77" t="s">
        <v>77</v>
      </c>
      <c r="H35" s="78">
        <v>0</v>
      </c>
      <c r="I35" s="79">
        <v>3976.38</v>
      </c>
      <c r="J35" s="84">
        <f>SUM(H35:I35)</f>
        <v>3976.38</v>
      </c>
    </row>
    <row r="36" spans="2:10" ht="13.5" thickBot="1">
      <c r="B36" s="56" t="s">
        <v>71</v>
      </c>
      <c r="C36" s="57" t="s">
        <v>113</v>
      </c>
      <c r="D36" s="58" t="s">
        <v>115</v>
      </c>
      <c r="E36" s="59" t="s">
        <v>72</v>
      </c>
      <c r="F36" s="60" t="s">
        <v>72</v>
      </c>
      <c r="G36" s="61" t="s">
        <v>121</v>
      </c>
      <c r="H36" s="62">
        <f t="shared" si="0"/>
        <v>0</v>
      </c>
      <c r="I36" s="63">
        <f t="shared" si="0"/>
        <v>2500</v>
      </c>
      <c r="J36" s="82">
        <f t="shared" si="0"/>
        <v>2500</v>
      </c>
    </row>
    <row r="37" spans="2:10" ht="13.5" thickBot="1">
      <c r="B37" s="72"/>
      <c r="C37" s="57"/>
      <c r="D37" s="58"/>
      <c r="E37" s="75">
        <v>3523</v>
      </c>
      <c r="F37" s="76">
        <v>6121</v>
      </c>
      <c r="G37" s="77" t="s">
        <v>77</v>
      </c>
      <c r="H37" s="78">
        <v>0</v>
      </c>
      <c r="I37" s="79">
        <v>2500</v>
      </c>
      <c r="J37" s="84">
        <f>SUM(H37:I37)</f>
        <v>2500</v>
      </c>
    </row>
    <row r="38" spans="2:10" ht="13.5" thickBot="1">
      <c r="B38" s="56" t="s">
        <v>71</v>
      </c>
      <c r="C38" s="57" t="s">
        <v>117</v>
      </c>
      <c r="D38" s="58" t="s">
        <v>118</v>
      </c>
      <c r="E38" s="59" t="s">
        <v>72</v>
      </c>
      <c r="F38" s="60" t="s">
        <v>72</v>
      </c>
      <c r="G38" s="61" t="s">
        <v>119</v>
      </c>
      <c r="H38" s="62">
        <f t="shared" si="0"/>
        <v>0</v>
      </c>
      <c r="I38" s="63">
        <f t="shared" si="0"/>
        <v>200</v>
      </c>
      <c r="J38" s="82">
        <f t="shared" si="0"/>
        <v>200</v>
      </c>
    </row>
    <row r="39" spans="2:10" ht="13.5" thickBot="1">
      <c r="B39" s="72"/>
      <c r="C39" s="57"/>
      <c r="D39" s="58"/>
      <c r="E39" s="75">
        <v>3533</v>
      </c>
      <c r="F39" s="76">
        <v>6121</v>
      </c>
      <c r="G39" s="77" t="s">
        <v>77</v>
      </c>
      <c r="H39" s="78">
        <v>0</v>
      </c>
      <c r="I39" s="79">
        <v>200</v>
      </c>
      <c r="J39" s="84">
        <f>SUM(H39:I39)</f>
        <v>200</v>
      </c>
    </row>
  </sheetData>
  <sheetProtection/>
  <mergeCells count="6">
    <mergeCell ref="C9:D9"/>
    <mergeCell ref="C8:D8"/>
    <mergeCell ref="A8:A17"/>
    <mergeCell ref="A2:H2"/>
    <mergeCell ref="A4:H4"/>
    <mergeCell ref="A6:H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Westfalova Alena</cp:lastModifiedBy>
  <cp:lastPrinted>2015-01-07T10:42:08Z</cp:lastPrinted>
  <dcterms:created xsi:type="dcterms:W3CDTF">2007-12-18T12:40:54Z</dcterms:created>
  <dcterms:modified xsi:type="dcterms:W3CDTF">2015-01-14T08:36:30Z</dcterms:modified>
  <cp:category/>
  <cp:version/>
  <cp:contentType/>
  <cp:contentStatus/>
</cp:coreProperties>
</file>