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070" windowHeight="10110" activeTab="0"/>
  </bookViews>
  <sheets>
    <sheet name="Bilance PaV" sheetId="1" r:id="rId1"/>
    <sheet name="příjmy OD; 911 15" sheetId="2" r:id="rId2"/>
  </sheets>
  <externalReferences>
    <externalReference r:id="rId5"/>
    <externalReference r:id="rId6"/>
  </externalReferences>
  <definedNames>
    <definedName name="_xlnm.Print_Area" localSheetId="1">'příjmy OD; 911 15'!$A$1:$I$42</definedName>
  </definedNames>
  <calcPr fullCalcOnLoad="1"/>
</workbook>
</file>

<file path=xl/sharedStrings.xml><?xml version="1.0" encoding="utf-8"?>
<sst xmlns="http://schemas.openxmlformats.org/spreadsheetml/2006/main" count="206" uniqueCount="124">
  <si>
    <t>v tis. Kč</t>
  </si>
  <si>
    <t>ukazatel</t>
  </si>
  <si>
    <t xml:space="preserve">pol. </t>
  </si>
  <si>
    <t>A/ Vlastní  příjmy</t>
  </si>
  <si>
    <t>1. daňové příjmy</t>
  </si>
  <si>
    <t>1xxx</t>
  </si>
  <si>
    <t>2. nedaňové příjmy</t>
  </si>
  <si>
    <t>2xxx</t>
  </si>
  <si>
    <t>3. kapitál. příjmy</t>
  </si>
  <si>
    <t>3xxx</t>
  </si>
  <si>
    <t>4xxx</t>
  </si>
  <si>
    <t>411x</t>
  </si>
  <si>
    <t>4112</t>
  </si>
  <si>
    <t>421x</t>
  </si>
  <si>
    <t>P ř í j m y   celkem</t>
  </si>
  <si>
    <t>C/ F i n a n c o v á n í</t>
  </si>
  <si>
    <t>8xxx</t>
  </si>
  <si>
    <t>8115</t>
  </si>
  <si>
    <t xml:space="preserve">     ukazatel</t>
  </si>
  <si>
    <t>pol.</t>
  </si>
  <si>
    <t>5xxx</t>
  </si>
  <si>
    <t>Kap.911-krajský úřad</t>
  </si>
  <si>
    <t>Kap.914-působnosti</t>
  </si>
  <si>
    <t>6xxx</t>
  </si>
  <si>
    <t>5-6xxx</t>
  </si>
  <si>
    <t xml:space="preserve">V ý d a je   c e l k e m </t>
  </si>
  <si>
    <t>Kap.910-zastupitelstvo</t>
  </si>
  <si>
    <t xml:space="preserve">Z d r o j e  L K   c e l k e m </t>
  </si>
  <si>
    <t>Kap.913-příspěvkové organizace</t>
  </si>
  <si>
    <t>Kap.920-kapitálové výdaje</t>
  </si>
  <si>
    <t>Kap.921-úč.invest.dotace-škol.</t>
  </si>
  <si>
    <t>Kap.923-spolufinanc. EU</t>
  </si>
  <si>
    <t>Kap.925-sociální fond</t>
  </si>
  <si>
    <t>Kap.924-úvěry</t>
  </si>
  <si>
    <t>Kap.931-krizový fond</t>
  </si>
  <si>
    <t>Kap.932-fond ochrany vod</t>
  </si>
  <si>
    <t xml:space="preserve">Kap.934-lesnický fond </t>
  </si>
  <si>
    <t>Kap.935-grantový fond</t>
  </si>
  <si>
    <t>1-3xxx</t>
  </si>
  <si>
    <t>1-4xxx</t>
  </si>
  <si>
    <t>Kap.916-úč.neinv.dot.-škol.</t>
  </si>
  <si>
    <t>B/ Dotace a příspěvky</t>
  </si>
  <si>
    <t xml:space="preserve">   zákon o st.rozpočtu</t>
  </si>
  <si>
    <t xml:space="preserve">   neinv. dotace ze zahraničí</t>
  </si>
  <si>
    <t xml:space="preserve">    resort.účel. inv. dot.</t>
  </si>
  <si>
    <t>415x</t>
  </si>
  <si>
    <r>
      <t xml:space="preserve">1. </t>
    </r>
    <r>
      <rPr>
        <b/>
        <sz val="11"/>
        <rFont val="Times New Roman"/>
        <family val="1"/>
      </rPr>
      <t xml:space="preserve">neinvestiční </t>
    </r>
    <r>
      <rPr>
        <sz val="11"/>
        <rFont val="Times New Roman"/>
        <family val="1"/>
      </rPr>
      <t>dotace</t>
    </r>
  </si>
  <si>
    <t xml:space="preserve">   neinv. dotace od obcí</t>
  </si>
  <si>
    <r>
      <t xml:space="preserve">2. </t>
    </r>
    <r>
      <rPr>
        <b/>
        <sz val="11"/>
        <rFont val="Times New Roman"/>
        <family val="1"/>
      </rPr>
      <t xml:space="preserve">investiční </t>
    </r>
    <r>
      <rPr>
        <sz val="11"/>
        <rFont val="Times New Roman"/>
        <family val="1"/>
      </rPr>
      <t>dot.</t>
    </r>
  </si>
  <si>
    <t xml:space="preserve">    investiční dotace od obcí </t>
  </si>
  <si>
    <t xml:space="preserve">    investiční dotace ze zahraničí</t>
  </si>
  <si>
    <t>4. úvěr</t>
  </si>
  <si>
    <t>5. uhrazené splátky dlouhod.půjč.</t>
  </si>
  <si>
    <t xml:space="preserve">   resort. úč.neinv.dotace</t>
  </si>
  <si>
    <t>Kap.926-dotační fond</t>
  </si>
  <si>
    <t>Kap.917-transfery</t>
  </si>
  <si>
    <t>Kap.919-Pokladní správa</t>
  </si>
  <si>
    <t>Zdrojová část rozpočtu LK 2015</t>
  </si>
  <si>
    <t>Výdajová část rozpočtu LK 2015</t>
  </si>
  <si>
    <t xml:space="preserve">schválený rozpočet </t>
  </si>
  <si>
    <t xml:space="preserve">upravený rozpočet </t>
  </si>
  <si>
    <t>1. Zapojení fondů z r. 2014</t>
  </si>
  <si>
    <t>2. Zapojení  zvl.účtů z r. 2014</t>
  </si>
  <si>
    <t>3. Zapojení výsl. hosp.2014</t>
  </si>
  <si>
    <t>ZR-RO        č. 13/15</t>
  </si>
  <si>
    <t>ZR-RO           č. 13/15</t>
  </si>
  <si>
    <t>tis.Kč</t>
  </si>
  <si>
    <t>uk.</t>
  </si>
  <si>
    <t>č.a.</t>
  </si>
  <si>
    <t>§</t>
  </si>
  <si>
    <t>x</t>
  </si>
  <si>
    <t>0000</t>
  </si>
  <si>
    <t>Odbor kancelář ředitele</t>
  </si>
  <si>
    <t>Kapitola 911 15 - Krajský úřad</t>
  </si>
  <si>
    <t>911 15 - K R A J S K Ý   Ú Ř A D</t>
  </si>
  <si>
    <t>DU</t>
  </si>
  <si>
    <t>osobní výdaje zaměstnanců kraje</t>
  </si>
  <si>
    <t>RU</t>
  </si>
  <si>
    <t>001500</t>
  </si>
  <si>
    <t>platy zaměstnanců a ostatní osobní výdaje</t>
  </si>
  <si>
    <t>platy zaměstnanců v pracovním poměru</t>
  </si>
  <si>
    <t>ostatní osobní výdaje</t>
  </si>
  <si>
    <t>odstupné</t>
  </si>
  <si>
    <t>náhrady mezd v době nemoci</t>
  </si>
  <si>
    <t xml:space="preserve">povinné pojistné za zaměstnance </t>
  </si>
  <si>
    <t>na sociální zabezpečení</t>
  </si>
  <si>
    <t>na veřejné zdravotní pojištění</t>
  </si>
  <si>
    <t>ostatní pojistné</t>
  </si>
  <si>
    <t>Příloha č. 2 - ZR-RO č. 13/15</t>
  </si>
  <si>
    <t>Příloha č. 1 - Tabulka bilance PaV</t>
  </si>
  <si>
    <t>Změna rozpočtu - rozpočtové opatření č. 13/15</t>
  </si>
  <si>
    <t>SR 2015</t>
  </si>
  <si>
    <t>UR 2015</t>
  </si>
  <si>
    <t>ORJ</t>
  </si>
  <si>
    <t>P Ř Í J M Y   A  T R A N S F E R Y   2 0 1 5</t>
  </si>
  <si>
    <t>1.změna-RO č. 13/15</t>
  </si>
  <si>
    <t>změna</t>
  </si>
  <si>
    <t>SU</t>
  </si>
  <si>
    <t>příjmy celkem</t>
  </si>
  <si>
    <t>A1) vlastní příjmy - daňové příjmy</t>
  </si>
  <si>
    <t>0006</t>
  </si>
  <si>
    <t>správní poplatky</t>
  </si>
  <si>
    <t>A2) vlastní příjmy - nedaňové příjmy</t>
  </si>
  <si>
    <t>věcná břemena</t>
  </si>
  <si>
    <t>sankční platby přijaté od jiných subjektů</t>
  </si>
  <si>
    <t>1306</t>
  </si>
  <si>
    <t>ostatní přijaté vratky transferů</t>
  </si>
  <si>
    <t>A3) vlastní příjmy - kapitálové příjmy</t>
  </si>
  <si>
    <t>41xx</t>
  </si>
  <si>
    <t>B1) Dotace a příspěvky - neinvestiční</t>
  </si>
  <si>
    <t>neinvestiční transfery přijaté od obcí</t>
  </si>
  <si>
    <t>42xx</t>
  </si>
  <si>
    <t>B2) Dotace a příspěvky - investiční</t>
  </si>
  <si>
    <t>Přijaté transfery (dotace a příspěvky) a zdroje (financování)</t>
  </si>
  <si>
    <t>Příjmy a finanční zdroje odboru dopravy 2015</t>
  </si>
  <si>
    <t>Krajská správa silnic LK p.o. - realizace příkazní smlouvy Silnice LK a.s. na ZIMNÍ ÚDRŽBU 2014</t>
  </si>
  <si>
    <t>0689951601</t>
  </si>
  <si>
    <t>*</t>
  </si>
  <si>
    <t>položka</t>
  </si>
  <si>
    <t>ORG</t>
  </si>
  <si>
    <t>Kč</t>
  </si>
  <si>
    <t>1 500 000,00</t>
  </si>
  <si>
    <t>2xxx*</t>
  </si>
  <si>
    <t>0000689951601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</si>
</sst>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.00_ ;\-#,##0.00\ "/>
    <numFmt numFmtId="166" formatCode="#,##0.000_ ;\-#,##0.000\ 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¥€-2]\ #\ ##,000_);[Red]\([$€-2]\ #\ ##,000\)"/>
  </numFmts>
  <fonts count="5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u val="single"/>
      <sz val="9"/>
      <name val="Times New Roman"/>
      <family val="1"/>
    </font>
    <font>
      <sz val="9"/>
      <name val="Times New Roman"/>
      <family val="1"/>
    </font>
    <font>
      <sz val="10"/>
      <name val="Arial CE"/>
      <family val="0"/>
    </font>
    <font>
      <b/>
      <sz val="14"/>
      <name val="Arial CE"/>
      <family val="0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name val="Arial CE"/>
      <family val="2"/>
    </font>
    <font>
      <b/>
      <sz val="8"/>
      <color indexed="18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sz val="8"/>
      <color indexed="10"/>
      <name val="Arial"/>
      <family val="2"/>
    </font>
    <font>
      <b/>
      <sz val="14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rgb="FFFF0000"/>
      <name val="Arial"/>
      <family val="2"/>
    </font>
    <font>
      <sz val="8"/>
      <color rgb="FFFF0000"/>
      <name val="Arial CE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6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>
        <color indexed="63"/>
      </bottom>
    </border>
    <border>
      <left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 style="thin"/>
      <right/>
      <top style="thin"/>
      <bottom>
        <color indexed="63"/>
      </bottom>
    </border>
    <border>
      <left/>
      <right style="thin"/>
      <top/>
      <bottom style="thin"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/>
      <right/>
      <top style="thin"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 style="medium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/>
      <right/>
      <top style="medium"/>
      <bottom style="medium"/>
    </border>
    <border>
      <left style="medium"/>
      <right/>
      <top/>
      <bottom/>
    </border>
    <border>
      <left/>
      <right/>
      <top/>
      <bottom style="thin"/>
    </border>
    <border>
      <left style="thin"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/>
      <right/>
      <top style="medium"/>
      <bottom style="thin"/>
    </border>
    <border>
      <left style="medium"/>
      <right style="medium"/>
      <top style="thin"/>
      <bottom style="thin"/>
    </border>
    <border>
      <left/>
      <right style="thin"/>
      <top/>
      <bottom style="medium"/>
    </border>
    <border>
      <left style="medium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thin"/>
    </border>
    <border>
      <left style="medium"/>
      <right style="thin"/>
      <top style="medium"/>
      <bottom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1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0" fillId="24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5" borderId="8" applyNumberFormat="0" applyAlignment="0" applyProtection="0"/>
    <xf numFmtId="0" fontId="53" fillId="26" borderId="8" applyNumberFormat="0" applyAlignment="0" applyProtection="0"/>
    <xf numFmtId="0" fontId="54" fillId="26" borderId="9" applyNumberFormat="0" applyAlignment="0" applyProtection="0"/>
    <xf numFmtId="0" fontId="55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193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3" fillId="0" borderId="10" xfId="0" applyFont="1" applyBorder="1" applyAlignment="1">
      <alignment vertical="center" wrapText="1"/>
    </xf>
    <xf numFmtId="0" fontId="4" fillId="0" borderId="11" xfId="0" applyFont="1" applyBorder="1" applyAlignment="1">
      <alignment horizontal="right" vertical="center" wrapText="1"/>
    </xf>
    <xf numFmtId="4" fontId="4" fillId="0" borderId="11" xfId="0" applyNumberFormat="1" applyFont="1" applyBorder="1" applyAlignment="1">
      <alignment horizontal="right" vertical="center" wrapText="1"/>
    </xf>
    <xf numFmtId="4" fontId="4" fillId="0" borderId="12" xfId="0" applyNumberFormat="1" applyFont="1" applyBorder="1" applyAlignment="1">
      <alignment horizontal="right" vertical="center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horizontal="right" vertical="center" wrapText="1"/>
    </xf>
    <xf numFmtId="4" fontId="4" fillId="0" borderId="14" xfId="0" applyNumberFormat="1" applyFont="1" applyBorder="1" applyAlignment="1">
      <alignment horizontal="right" vertical="center" wrapText="1"/>
    </xf>
    <xf numFmtId="4" fontId="4" fillId="0" borderId="14" xfId="0" applyNumberFormat="1" applyFont="1" applyBorder="1" applyAlignment="1">
      <alignment vertical="center"/>
    </xf>
    <xf numFmtId="4" fontId="4" fillId="0" borderId="15" xfId="0" applyNumberFormat="1" applyFont="1" applyBorder="1" applyAlignment="1">
      <alignment vertical="center"/>
    </xf>
    <xf numFmtId="4" fontId="4" fillId="0" borderId="15" xfId="0" applyNumberFormat="1" applyFont="1" applyBorder="1" applyAlignment="1">
      <alignment horizontal="right" vertical="center" wrapText="1"/>
    </xf>
    <xf numFmtId="0" fontId="3" fillId="0" borderId="13" xfId="0" applyFont="1" applyBorder="1" applyAlignment="1">
      <alignment vertical="center" wrapText="1"/>
    </xf>
    <xf numFmtId="4" fontId="3" fillId="0" borderId="14" xfId="0" applyNumberFormat="1" applyFont="1" applyBorder="1" applyAlignment="1">
      <alignment horizontal="right" vertical="center" wrapText="1"/>
    </xf>
    <xf numFmtId="4" fontId="3" fillId="0" borderId="15" xfId="0" applyNumberFormat="1" applyFont="1" applyBorder="1" applyAlignment="1">
      <alignment horizontal="right" vertical="center" wrapText="1"/>
    </xf>
    <xf numFmtId="0" fontId="3" fillId="0" borderId="14" xfId="0" applyFont="1" applyBorder="1" applyAlignment="1">
      <alignment horizontal="right" vertical="center" wrapText="1"/>
    </xf>
    <xf numFmtId="0" fontId="4" fillId="0" borderId="16" xfId="0" applyFont="1" applyBorder="1" applyAlignment="1">
      <alignment vertical="center" wrapText="1"/>
    </xf>
    <xf numFmtId="0" fontId="4" fillId="0" borderId="17" xfId="0" applyFont="1" applyBorder="1" applyAlignment="1">
      <alignment horizontal="right" vertical="center" wrapText="1"/>
    </xf>
    <xf numFmtId="4" fontId="4" fillId="0" borderId="17" xfId="0" applyNumberFormat="1" applyFont="1" applyBorder="1" applyAlignment="1">
      <alignment horizontal="right" vertical="center" wrapText="1"/>
    </xf>
    <xf numFmtId="4" fontId="4" fillId="0" borderId="18" xfId="0" applyNumberFormat="1" applyFont="1" applyBorder="1" applyAlignment="1">
      <alignment horizontal="right" vertical="center" wrapText="1"/>
    </xf>
    <xf numFmtId="0" fontId="3" fillId="0" borderId="19" xfId="0" applyFont="1" applyBorder="1" applyAlignment="1">
      <alignment vertical="center" wrapText="1"/>
    </xf>
    <xf numFmtId="0" fontId="3" fillId="0" borderId="20" xfId="0" applyFont="1" applyBorder="1" applyAlignment="1">
      <alignment horizontal="right" vertical="center" wrapText="1"/>
    </xf>
    <xf numFmtId="4" fontId="3" fillId="0" borderId="20" xfId="0" applyNumberFormat="1" applyFont="1" applyBorder="1" applyAlignment="1">
      <alignment horizontal="right" vertical="center" wrapText="1"/>
    </xf>
    <xf numFmtId="4" fontId="3" fillId="0" borderId="21" xfId="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4" fontId="3" fillId="0" borderId="11" xfId="0" applyNumberFormat="1" applyFont="1" applyBorder="1" applyAlignment="1">
      <alignment horizontal="right" vertical="center" wrapText="1"/>
    </xf>
    <xf numFmtId="4" fontId="3" fillId="0" borderId="12" xfId="0" applyNumberFormat="1" applyFont="1" applyBorder="1" applyAlignment="1">
      <alignment horizontal="righ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right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7" fillId="0" borderId="0" xfId="0" applyFont="1" applyFill="1" applyBorder="1" applyAlignment="1">
      <alignment/>
    </xf>
    <xf numFmtId="164" fontId="7" fillId="0" borderId="22" xfId="0" applyNumberFormat="1" applyFont="1" applyFill="1" applyBorder="1" applyAlignment="1">
      <alignment horizontal="right"/>
    </xf>
    <xf numFmtId="0" fontId="0" fillId="0" borderId="0" xfId="0" applyFont="1" applyAlignment="1">
      <alignment horizontal="right"/>
    </xf>
    <xf numFmtId="0" fontId="8" fillId="0" borderId="0" xfId="51">
      <alignment/>
      <protection/>
    </xf>
    <xf numFmtId="0" fontId="0" fillId="0" borderId="0" xfId="48">
      <alignment/>
      <protection/>
    </xf>
    <xf numFmtId="0" fontId="11" fillId="0" borderId="0" xfId="52" applyFont="1" applyAlignment="1">
      <alignment horizontal="center"/>
      <protection/>
    </xf>
    <xf numFmtId="0" fontId="12" fillId="0" borderId="0" xfId="0" applyFont="1" applyAlignment="1">
      <alignment/>
    </xf>
    <xf numFmtId="0" fontId="13" fillId="0" borderId="19" xfId="49" applyFont="1" applyBorder="1" applyAlignment="1">
      <alignment horizontal="center" vertical="center"/>
      <protection/>
    </xf>
    <xf numFmtId="0" fontId="13" fillId="0" borderId="23" xfId="49" applyFont="1" applyBorder="1" applyAlignment="1">
      <alignment horizontal="center" vertical="center"/>
      <protection/>
    </xf>
    <xf numFmtId="0" fontId="13" fillId="0" borderId="23" xfId="49" applyFont="1" applyBorder="1" applyAlignment="1">
      <alignment horizontal="center" vertical="center"/>
      <protection/>
    </xf>
    <xf numFmtId="0" fontId="11" fillId="0" borderId="20" xfId="49" applyFont="1" applyBorder="1" applyAlignment="1">
      <alignment horizontal="center" vertical="center"/>
      <protection/>
    </xf>
    <xf numFmtId="0" fontId="11" fillId="0" borderId="24" xfId="49" applyFont="1" applyBorder="1" applyAlignment="1">
      <alignment horizontal="center" vertical="center" wrapText="1"/>
      <protection/>
    </xf>
    <xf numFmtId="0" fontId="11" fillId="0" borderId="25" xfId="49" applyFont="1" applyBorder="1" applyAlignment="1">
      <alignment horizontal="center" vertical="center" wrapText="1"/>
      <protection/>
    </xf>
    <xf numFmtId="0" fontId="14" fillId="0" borderId="26" xfId="54" applyFont="1" applyFill="1" applyBorder="1" applyAlignment="1">
      <alignment horizontal="center" vertical="center"/>
      <protection/>
    </xf>
    <xf numFmtId="0" fontId="14" fillId="0" borderId="27" xfId="54" applyFont="1" applyFill="1" applyBorder="1" applyAlignment="1">
      <alignment horizontal="center" vertical="center"/>
      <protection/>
    </xf>
    <xf numFmtId="0" fontId="14" fillId="0" borderId="28" xfId="54" applyFont="1" applyFill="1" applyBorder="1" applyAlignment="1">
      <alignment horizontal="center" vertical="center"/>
      <protection/>
    </xf>
    <xf numFmtId="0" fontId="14" fillId="0" borderId="27" xfId="54" applyFont="1" applyFill="1" applyBorder="1" applyAlignment="1">
      <alignment vertical="center"/>
      <protection/>
    </xf>
    <xf numFmtId="165" fontId="14" fillId="0" borderId="27" xfId="35" applyNumberFormat="1" applyFont="1" applyFill="1" applyBorder="1" applyAlignment="1">
      <alignment horizontal="right" vertical="center"/>
    </xf>
    <xf numFmtId="166" fontId="14" fillId="0" borderId="28" xfId="35" applyNumberFormat="1" applyFont="1" applyFill="1" applyBorder="1" applyAlignment="1">
      <alignment vertical="center"/>
    </xf>
    <xf numFmtId="165" fontId="14" fillId="0" borderId="29" xfId="35" applyNumberFormat="1" applyFont="1" applyFill="1" applyBorder="1" applyAlignment="1">
      <alignment vertical="center"/>
    </xf>
    <xf numFmtId="0" fontId="11" fillId="0" borderId="30" xfId="49" applyFont="1" applyFill="1" applyBorder="1" applyAlignment="1">
      <alignment horizontal="center" vertical="center"/>
      <protection/>
    </xf>
    <xf numFmtId="0" fontId="11" fillId="0" borderId="31" xfId="49" applyFont="1" applyBorder="1" applyAlignment="1">
      <alignment horizontal="center" vertical="center"/>
      <protection/>
    </xf>
    <xf numFmtId="49" fontId="11" fillId="0" borderId="32" xfId="55" applyNumberFormat="1" applyFont="1" applyBorder="1" applyAlignment="1">
      <alignment horizontal="center" vertical="center"/>
      <protection/>
    </xf>
    <xf numFmtId="0" fontId="11" fillId="0" borderId="32" xfId="49" applyFont="1" applyBorder="1" applyAlignment="1">
      <alignment horizontal="center" vertical="center"/>
      <protection/>
    </xf>
    <xf numFmtId="0" fontId="11" fillId="0" borderId="14" xfId="49" applyFont="1" applyBorder="1" applyAlignment="1">
      <alignment horizontal="left" vertical="center"/>
      <protection/>
    </xf>
    <xf numFmtId="165" fontId="11" fillId="0" borderId="14" xfId="35" applyNumberFormat="1" applyFont="1" applyFill="1" applyBorder="1" applyAlignment="1">
      <alignment horizontal="right" vertical="center"/>
    </xf>
    <xf numFmtId="166" fontId="11" fillId="0" borderId="31" xfId="35" applyNumberFormat="1" applyFont="1" applyFill="1" applyBorder="1" applyAlignment="1">
      <alignment horizontal="right" vertical="center"/>
    </xf>
    <xf numFmtId="165" fontId="11" fillId="0" borderId="15" xfId="35" applyNumberFormat="1" applyFont="1" applyFill="1" applyBorder="1" applyAlignment="1">
      <alignment horizontal="right" vertical="center"/>
    </xf>
    <xf numFmtId="0" fontId="15" fillId="0" borderId="10" xfId="54" applyFont="1" applyFill="1" applyBorder="1" applyAlignment="1">
      <alignment horizontal="center" vertical="center"/>
      <protection/>
    </xf>
    <xf numFmtId="49" fontId="12" fillId="0" borderId="33" xfId="54" applyNumberFormat="1" applyFont="1" applyFill="1" applyBorder="1" applyAlignment="1">
      <alignment horizontal="center" vertical="center"/>
      <protection/>
    </xf>
    <xf numFmtId="49" fontId="16" fillId="0" borderId="34" xfId="55" applyNumberFormat="1" applyFont="1" applyBorder="1" applyAlignment="1">
      <alignment horizontal="center" vertical="center"/>
      <protection/>
    </xf>
    <xf numFmtId="0" fontId="12" fillId="0" borderId="11" xfId="54" applyFont="1" applyFill="1" applyBorder="1" applyAlignment="1">
      <alignment horizontal="center" vertical="center"/>
      <protection/>
    </xf>
    <xf numFmtId="0" fontId="12" fillId="0" borderId="33" xfId="54" applyFont="1" applyFill="1" applyBorder="1" applyAlignment="1">
      <alignment horizontal="center" vertical="center"/>
      <protection/>
    </xf>
    <xf numFmtId="0" fontId="12" fillId="0" borderId="11" xfId="54" applyFont="1" applyFill="1" applyBorder="1" applyAlignment="1">
      <alignment vertical="center"/>
      <protection/>
    </xf>
    <xf numFmtId="165" fontId="12" fillId="0" borderId="14" xfId="35" applyNumberFormat="1" applyFont="1" applyFill="1" applyBorder="1" applyAlignment="1">
      <alignment horizontal="right" vertical="center"/>
    </xf>
    <xf numFmtId="166" fontId="12" fillId="0" borderId="31" xfId="35" applyNumberFormat="1" applyFont="1" applyFill="1" applyBorder="1" applyAlignment="1">
      <alignment vertical="center"/>
    </xf>
    <xf numFmtId="165" fontId="12" fillId="0" borderId="15" xfId="35" applyNumberFormat="1" applyFont="1" applyFill="1" applyBorder="1" applyAlignment="1">
      <alignment vertical="center"/>
    </xf>
    <xf numFmtId="0" fontId="15" fillId="0" borderId="13" xfId="54" applyFont="1" applyFill="1" applyBorder="1" applyAlignment="1">
      <alignment horizontal="center" vertical="center"/>
      <protection/>
    </xf>
    <xf numFmtId="0" fontId="12" fillId="0" borderId="14" xfId="49" applyFont="1" applyFill="1" applyBorder="1" applyAlignment="1">
      <alignment horizontal="center" vertical="center"/>
      <protection/>
    </xf>
    <xf numFmtId="0" fontId="12" fillId="0" borderId="31" xfId="49" applyFont="1" applyFill="1" applyBorder="1" applyAlignment="1">
      <alignment horizontal="center" vertical="center"/>
      <protection/>
    </xf>
    <xf numFmtId="0" fontId="12" fillId="0" borderId="17" xfId="49" applyFont="1" applyFill="1" applyBorder="1" applyAlignment="1">
      <alignment vertical="center"/>
      <protection/>
    </xf>
    <xf numFmtId="165" fontId="12" fillId="0" borderId="17" xfId="35" applyNumberFormat="1" applyFont="1" applyFill="1" applyBorder="1" applyAlignment="1">
      <alignment horizontal="right" vertical="center"/>
    </xf>
    <xf numFmtId="166" fontId="12" fillId="0" borderId="35" xfId="35" applyNumberFormat="1" applyFont="1" applyFill="1" applyBorder="1" applyAlignment="1">
      <alignment vertical="center"/>
    </xf>
    <xf numFmtId="165" fontId="12" fillId="0" borderId="18" xfId="35" applyNumberFormat="1" applyFont="1" applyFill="1" applyBorder="1" applyAlignment="1">
      <alignment vertical="center"/>
    </xf>
    <xf numFmtId="0" fontId="11" fillId="0" borderId="36" xfId="49" applyFont="1" applyBorder="1" applyAlignment="1">
      <alignment horizontal="center" vertical="center"/>
      <protection/>
    </xf>
    <xf numFmtId="0" fontId="11" fillId="0" borderId="33" xfId="49" applyFont="1" applyBorder="1" applyAlignment="1">
      <alignment horizontal="center" vertical="center"/>
      <protection/>
    </xf>
    <xf numFmtId="165" fontId="11" fillId="0" borderId="18" xfId="35" applyNumberFormat="1" applyFont="1" applyFill="1" applyBorder="1" applyAlignment="1">
      <alignment vertical="center"/>
    </xf>
    <xf numFmtId="0" fontId="12" fillId="0" borderId="31" xfId="54" applyFont="1" applyFill="1" applyBorder="1" applyAlignment="1">
      <alignment horizontal="center" vertical="center"/>
      <protection/>
    </xf>
    <xf numFmtId="0" fontId="12" fillId="0" borderId="14" xfId="54" applyFont="1" applyFill="1" applyBorder="1" applyAlignment="1">
      <alignment vertical="center"/>
      <protection/>
    </xf>
    <xf numFmtId="0" fontId="15" fillId="0" borderId="37" xfId="54" applyFont="1" applyFill="1" applyBorder="1" applyAlignment="1">
      <alignment horizontal="center" vertical="center"/>
      <protection/>
    </xf>
    <xf numFmtId="49" fontId="12" fillId="0" borderId="38" xfId="54" applyNumberFormat="1" applyFont="1" applyFill="1" applyBorder="1" applyAlignment="1">
      <alignment horizontal="center" vertical="center"/>
      <protection/>
    </xf>
    <xf numFmtId="49" fontId="16" fillId="0" borderId="39" xfId="55" applyNumberFormat="1" applyFont="1" applyBorder="1" applyAlignment="1">
      <alignment horizontal="center" vertical="center"/>
      <protection/>
    </xf>
    <xf numFmtId="0" fontId="12" fillId="0" borderId="40" xfId="54" applyFont="1" applyFill="1" applyBorder="1" applyAlignment="1">
      <alignment horizontal="center" vertical="center"/>
      <protection/>
    </xf>
    <xf numFmtId="0" fontId="12" fillId="0" borderId="38" xfId="54" applyFont="1" applyFill="1" applyBorder="1" applyAlignment="1">
      <alignment horizontal="center" vertical="center"/>
      <protection/>
    </xf>
    <xf numFmtId="0" fontId="12" fillId="0" borderId="40" xfId="54" applyFont="1" applyFill="1" applyBorder="1" applyAlignment="1">
      <alignment vertical="center"/>
      <protection/>
    </xf>
    <xf numFmtId="165" fontId="12" fillId="0" borderId="41" xfId="35" applyNumberFormat="1" applyFont="1" applyFill="1" applyBorder="1" applyAlignment="1">
      <alignment horizontal="right" vertical="center"/>
    </xf>
    <xf numFmtId="166" fontId="12" fillId="0" borderId="42" xfId="35" applyNumberFormat="1" applyFont="1" applyFill="1" applyBorder="1" applyAlignment="1">
      <alignment vertical="center"/>
    </xf>
    <xf numFmtId="165" fontId="12" fillId="0" borderId="43" xfId="35" applyNumberFormat="1" applyFont="1" applyFill="1" applyBorder="1" applyAlignment="1">
      <alignment vertical="center"/>
    </xf>
    <xf numFmtId="0" fontId="0" fillId="0" borderId="0" xfId="0" applyAlignment="1">
      <alignment horizontal="right"/>
    </xf>
    <xf numFmtId="0" fontId="11" fillId="0" borderId="44" xfId="0" applyFont="1" applyFill="1" applyBorder="1" applyAlignment="1">
      <alignment horizontal="center" vertical="center"/>
    </xf>
    <xf numFmtId="0" fontId="11" fillId="0" borderId="45" xfId="53" applyFont="1" applyFill="1" applyBorder="1" applyAlignment="1">
      <alignment horizontal="center" vertical="center"/>
      <protection/>
    </xf>
    <xf numFmtId="49" fontId="11" fillId="0" borderId="19" xfId="53" applyNumberFormat="1" applyFont="1" applyFill="1" applyBorder="1" applyAlignment="1">
      <alignment horizontal="center" vertical="center"/>
      <protection/>
    </xf>
    <xf numFmtId="0" fontId="11" fillId="0" borderId="46" xfId="53" applyFont="1" applyFill="1" applyBorder="1" applyAlignment="1">
      <alignment horizontal="center" vertical="center"/>
      <protection/>
    </xf>
    <xf numFmtId="49" fontId="11" fillId="0" borderId="20" xfId="53" applyNumberFormat="1" applyFont="1" applyFill="1" applyBorder="1" applyAlignment="1">
      <alignment horizontal="center" vertical="center"/>
      <protection/>
    </xf>
    <xf numFmtId="0" fontId="11" fillId="0" borderId="20" xfId="53" applyFont="1" applyFill="1" applyBorder="1" applyAlignment="1">
      <alignment horizontal="center" vertical="center"/>
      <protection/>
    </xf>
    <xf numFmtId="0" fontId="11" fillId="0" borderId="21" xfId="53" applyFont="1" applyFill="1" applyBorder="1" applyAlignment="1">
      <alignment horizontal="center" vertical="center"/>
      <protection/>
    </xf>
    <xf numFmtId="4" fontId="11" fillId="0" borderId="47" xfId="53" applyNumberFormat="1" applyFont="1" applyFill="1" applyBorder="1" applyAlignment="1">
      <alignment vertical="center"/>
      <protection/>
    </xf>
    <xf numFmtId="4" fontId="11" fillId="0" borderId="45" xfId="53" applyNumberFormat="1" applyFont="1" applyFill="1" applyBorder="1" applyAlignment="1">
      <alignment vertical="center"/>
      <protection/>
    </xf>
    <xf numFmtId="49" fontId="11" fillId="34" borderId="19" xfId="53" applyNumberFormat="1" applyFont="1" applyFill="1" applyBorder="1" applyAlignment="1">
      <alignment horizontal="center" vertical="center"/>
      <protection/>
    </xf>
    <xf numFmtId="0" fontId="11" fillId="34" borderId="46" xfId="53" applyFont="1" applyFill="1" applyBorder="1" applyAlignment="1">
      <alignment horizontal="center" vertical="center"/>
      <protection/>
    </xf>
    <xf numFmtId="49" fontId="11" fillId="34" borderId="20" xfId="53" applyNumberFormat="1" applyFont="1" applyFill="1" applyBorder="1" applyAlignment="1">
      <alignment horizontal="center" vertical="center"/>
      <protection/>
    </xf>
    <xf numFmtId="0" fontId="11" fillId="34" borderId="20" xfId="53" applyFont="1" applyFill="1" applyBorder="1" applyAlignment="1">
      <alignment horizontal="center" vertical="center"/>
      <protection/>
    </xf>
    <xf numFmtId="0" fontId="11" fillId="34" borderId="21" xfId="53" applyFont="1" applyFill="1" applyBorder="1" applyAlignment="1">
      <alignment horizontal="left" vertical="center"/>
      <protection/>
    </xf>
    <xf numFmtId="4" fontId="11" fillId="34" borderId="45" xfId="53" applyNumberFormat="1" applyFont="1" applyFill="1" applyBorder="1" applyAlignment="1">
      <alignment vertical="center"/>
      <protection/>
    </xf>
    <xf numFmtId="49" fontId="12" fillId="0" borderId="48" xfId="53" applyNumberFormat="1" applyFont="1" applyFill="1" applyBorder="1" applyAlignment="1">
      <alignment horizontal="center" vertical="center"/>
      <protection/>
    </xf>
    <xf numFmtId="0" fontId="12" fillId="0" borderId="40" xfId="51" applyFont="1" applyBorder="1" applyAlignment="1">
      <alignment horizontal="center" vertical="center"/>
      <protection/>
    </xf>
    <xf numFmtId="0" fontId="12" fillId="0" borderId="33" xfId="53" applyFont="1" applyFill="1" applyBorder="1" applyAlignment="1">
      <alignment horizontal="center" vertical="center"/>
      <protection/>
    </xf>
    <xf numFmtId="0" fontId="12" fillId="0" borderId="11" xfId="51" applyFont="1" applyBorder="1" applyAlignment="1">
      <alignment horizontal="center" vertical="center"/>
      <protection/>
    </xf>
    <xf numFmtId="0" fontId="12" fillId="0" borderId="49" xfId="51" applyFont="1" applyBorder="1" applyAlignment="1">
      <alignment horizontal="center" vertical="center"/>
      <protection/>
    </xf>
    <xf numFmtId="0" fontId="12" fillId="0" borderId="50" xfId="51" applyFont="1" applyBorder="1" applyAlignment="1">
      <alignment horizontal="left" vertical="center"/>
      <protection/>
    </xf>
    <xf numFmtId="4" fontId="12" fillId="0" borderId="0" xfId="51" applyNumberFormat="1" applyFont="1" applyBorder="1" applyAlignment="1">
      <alignment vertical="center"/>
      <protection/>
    </xf>
    <xf numFmtId="4" fontId="11" fillId="0" borderId="48" xfId="53" applyNumberFormat="1" applyFont="1" applyFill="1" applyBorder="1" applyAlignment="1">
      <alignment vertical="center"/>
      <protection/>
    </xf>
    <xf numFmtId="4" fontId="12" fillId="0" borderId="51" xfId="53" applyNumberFormat="1" applyFont="1" applyFill="1" applyBorder="1" applyAlignment="1">
      <alignment vertical="center"/>
      <protection/>
    </xf>
    <xf numFmtId="49" fontId="12" fillId="0" borderId="19" xfId="53" applyNumberFormat="1" applyFont="1" applyFill="1" applyBorder="1" applyAlignment="1">
      <alignment horizontal="center" vertical="center"/>
      <protection/>
    </xf>
    <xf numFmtId="0" fontId="12" fillId="0" borderId="20" xfId="51" applyFont="1" applyFill="1" applyBorder="1" applyAlignment="1">
      <alignment horizontal="center" vertical="center"/>
      <protection/>
    </xf>
    <xf numFmtId="0" fontId="12" fillId="0" borderId="23" xfId="53" applyFont="1" applyFill="1" applyBorder="1" applyAlignment="1">
      <alignment horizontal="center" vertical="center"/>
      <protection/>
    </xf>
    <xf numFmtId="0" fontId="12" fillId="0" borderId="23" xfId="53" applyFont="1" applyBorder="1" applyAlignment="1">
      <alignment horizontal="center" vertical="center"/>
      <protection/>
    </xf>
    <xf numFmtId="0" fontId="12" fillId="0" borderId="23" xfId="51" applyFont="1" applyBorder="1" applyAlignment="1">
      <alignment horizontal="center" vertical="center"/>
      <protection/>
    </xf>
    <xf numFmtId="0" fontId="12" fillId="0" borderId="23" xfId="51" applyFont="1" applyBorder="1" applyAlignment="1">
      <alignment vertical="center"/>
      <protection/>
    </xf>
    <xf numFmtId="4" fontId="12" fillId="0" borderId="45" xfId="51" applyNumberFormat="1" applyFont="1" applyBorder="1" applyAlignment="1">
      <alignment vertical="center"/>
      <protection/>
    </xf>
    <xf numFmtId="4" fontId="12" fillId="0" borderId="47" xfId="53" applyNumberFormat="1" applyFont="1" applyFill="1" applyBorder="1" applyAlignment="1">
      <alignment vertical="center"/>
      <protection/>
    </xf>
    <xf numFmtId="4" fontId="12" fillId="0" borderId="45" xfId="53" applyNumberFormat="1" applyFont="1" applyFill="1" applyBorder="1" applyAlignment="1">
      <alignment vertical="center"/>
      <protection/>
    </xf>
    <xf numFmtId="0" fontId="12" fillId="0" borderId="40" xfId="51" applyFont="1" applyFill="1" applyBorder="1" applyAlignment="1">
      <alignment horizontal="center" vertical="center"/>
      <protection/>
    </xf>
    <xf numFmtId="0" fontId="12" fillId="0" borderId="38" xfId="53" applyFont="1" applyFill="1" applyBorder="1" applyAlignment="1">
      <alignment horizontal="center" vertical="center"/>
      <protection/>
    </xf>
    <xf numFmtId="0" fontId="12" fillId="0" borderId="40" xfId="53" applyFont="1" applyBorder="1" applyAlignment="1">
      <alignment horizontal="center" vertical="center"/>
      <protection/>
    </xf>
    <xf numFmtId="0" fontId="12" fillId="0" borderId="38" xfId="51" applyFont="1" applyBorder="1" applyAlignment="1">
      <alignment horizontal="center" vertical="center"/>
      <protection/>
    </xf>
    <xf numFmtId="0" fontId="12" fillId="0" borderId="38" xfId="51" applyFont="1" applyBorder="1" applyAlignment="1">
      <alignment vertical="center"/>
      <protection/>
    </xf>
    <xf numFmtId="4" fontId="12" fillId="0" borderId="52" xfId="51" applyNumberFormat="1" applyFont="1" applyBorder="1" applyAlignment="1">
      <alignment vertical="center"/>
      <protection/>
    </xf>
    <xf numFmtId="4" fontId="12" fillId="0" borderId="0" xfId="53" applyNumberFormat="1" applyFont="1" applyFill="1" applyBorder="1" applyAlignment="1">
      <alignment vertical="center"/>
      <protection/>
    </xf>
    <xf numFmtId="49" fontId="56" fillId="0" borderId="53" xfId="53" applyNumberFormat="1" applyFont="1" applyFill="1" applyBorder="1" applyAlignment="1">
      <alignment horizontal="center" vertical="center"/>
      <protection/>
    </xf>
    <xf numFmtId="0" fontId="17" fillId="0" borderId="27" xfId="53" applyFont="1" applyFill="1" applyBorder="1" applyAlignment="1">
      <alignment horizontal="center" vertical="center" wrapText="1"/>
      <protection/>
    </xf>
    <xf numFmtId="49" fontId="56" fillId="0" borderId="28" xfId="53" applyNumberFormat="1" applyFont="1" applyBorder="1" applyAlignment="1">
      <alignment horizontal="center" vertical="center" wrapText="1"/>
      <protection/>
    </xf>
    <xf numFmtId="49" fontId="56" fillId="0" borderId="27" xfId="51" applyNumberFormat="1" applyFont="1" applyFill="1" applyBorder="1" applyAlignment="1">
      <alignment horizontal="center" vertical="center" wrapText="1"/>
      <protection/>
    </xf>
    <xf numFmtId="0" fontId="56" fillId="0" borderId="27" xfId="53" applyFont="1" applyFill="1" applyBorder="1" applyAlignment="1">
      <alignment horizontal="center" vertical="center" wrapText="1"/>
      <protection/>
    </xf>
    <xf numFmtId="2" fontId="57" fillId="0" borderId="29" xfId="56" applyNumberFormat="1" applyFont="1" applyFill="1" applyBorder="1" applyAlignment="1">
      <alignment horizontal="left" vertical="center" wrapText="1"/>
      <protection/>
    </xf>
    <xf numFmtId="4" fontId="56" fillId="0" borderId="54" xfId="51" applyNumberFormat="1" applyFont="1" applyFill="1" applyBorder="1" applyAlignment="1">
      <alignment vertical="center" wrapText="1"/>
      <protection/>
    </xf>
    <xf numFmtId="4" fontId="56" fillId="0" borderId="55" xfId="51" applyNumberFormat="1" applyFont="1" applyFill="1" applyBorder="1" applyAlignment="1">
      <alignment vertical="center" wrapText="1"/>
      <protection/>
    </xf>
    <xf numFmtId="0" fontId="17" fillId="0" borderId="56" xfId="51" applyFont="1" applyFill="1" applyBorder="1" applyAlignment="1">
      <alignment horizontal="center" vertical="center" wrapText="1"/>
      <protection/>
    </xf>
    <xf numFmtId="49" fontId="17" fillId="0" borderId="41" xfId="51" applyNumberFormat="1" applyFont="1" applyFill="1" applyBorder="1" applyAlignment="1">
      <alignment horizontal="center" vertical="center" wrapText="1"/>
      <protection/>
    </xf>
    <xf numFmtId="49" fontId="17" fillId="0" borderId="57" xfId="51" applyNumberFormat="1" applyFont="1" applyFill="1" applyBorder="1" applyAlignment="1">
      <alignment horizontal="center" vertical="center" wrapText="1"/>
      <protection/>
    </xf>
    <xf numFmtId="4" fontId="12" fillId="0" borderId="52" xfId="53" applyNumberFormat="1" applyFont="1" applyFill="1" applyBorder="1" applyAlignment="1">
      <alignment vertical="center"/>
      <protection/>
    </xf>
    <xf numFmtId="49" fontId="12" fillId="0" borderId="26" xfId="53" applyNumberFormat="1" applyFont="1" applyFill="1" applyBorder="1" applyAlignment="1">
      <alignment horizontal="center" vertical="center"/>
      <protection/>
    </xf>
    <xf numFmtId="0" fontId="12" fillId="0" borderId="27" xfId="51" applyFont="1" applyFill="1" applyBorder="1" applyAlignment="1">
      <alignment horizontal="center" vertical="center"/>
      <protection/>
    </xf>
    <xf numFmtId="0" fontId="12" fillId="0" borderId="28" xfId="53" applyFont="1" applyFill="1" applyBorder="1" applyAlignment="1">
      <alignment horizontal="center" vertical="center"/>
      <protection/>
    </xf>
    <xf numFmtId="0" fontId="12" fillId="0" borderId="27" xfId="53" applyFont="1" applyFill="1" applyBorder="1" applyAlignment="1">
      <alignment horizontal="center" vertical="center"/>
      <protection/>
    </xf>
    <xf numFmtId="0" fontId="12" fillId="0" borderId="29" xfId="53" applyFont="1" applyFill="1" applyBorder="1" applyAlignment="1">
      <alignment vertical="center"/>
      <protection/>
    </xf>
    <xf numFmtId="4" fontId="12" fillId="0" borderId="58" xfId="53" applyNumberFormat="1" applyFont="1" applyFill="1" applyBorder="1" applyAlignment="1">
      <alignment vertical="center"/>
      <protection/>
    </xf>
    <xf numFmtId="4" fontId="12" fillId="0" borderId="53" xfId="53" applyNumberFormat="1" applyFont="1" applyFill="1" applyBorder="1" applyAlignment="1">
      <alignment vertical="center"/>
      <protection/>
    </xf>
    <xf numFmtId="4" fontId="12" fillId="0" borderId="59" xfId="53" applyNumberFormat="1" applyFont="1" applyFill="1" applyBorder="1" applyAlignment="1">
      <alignment vertical="center"/>
      <protection/>
    </xf>
    <xf numFmtId="0" fontId="12" fillId="0" borderId="50" xfId="51" applyFont="1" applyBorder="1" applyAlignment="1">
      <alignment vertical="center"/>
      <protection/>
    </xf>
    <xf numFmtId="4" fontId="12" fillId="0" borderId="22" xfId="51" applyNumberFormat="1" applyFont="1" applyBorder="1" applyAlignment="1">
      <alignment vertical="center"/>
      <protection/>
    </xf>
    <xf numFmtId="4" fontId="12" fillId="0" borderId="48" xfId="53" applyNumberFormat="1" applyFont="1" applyFill="1" applyBorder="1" applyAlignment="1">
      <alignment vertical="center"/>
      <protection/>
    </xf>
    <xf numFmtId="49" fontId="12" fillId="0" borderId="37" xfId="53" applyNumberFormat="1" applyFont="1" applyFill="1" applyBorder="1" applyAlignment="1">
      <alignment horizontal="center" vertical="center" wrapText="1"/>
      <protection/>
    </xf>
    <xf numFmtId="0" fontId="12" fillId="0" borderId="60" xfId="53" applyFont="1" applyFill="1" applyBorder="1" applyAlignment="1">
      <alignment horizontal="center" vertical="center" wrapText="1"/>
      <protection/>
    </xf>
    <xf numFmtId="49" fontId="12" fillId="0" borderId="40" xfId="53" applyNumberFormat="1" applyFont="1" applyFill="1" applyBorder="1" applyAlignment="1">
      <alignment horizontal="center" vertical="center" wrapText="1"/>
      <protection/>
    </xf>
    <xf numFmtId="0" fontId="12" fillId="0" borderId="40" xfId="53" applyFont="1" applyFill="1" applyBorder="1" applyAlignment="1">
      <alignment horizontal="center" vertical="center" wrapText="1"/>
      <protection/>
    </xf>
    <xf numFmtId="0" fontId="12" fillId="0" borderId="50" xfId="50" applyFont="1" applyFill="1" applyBorder="1" applyAlignment="1">
      <alignment vertical="center" wrapText="1"/>
      <protection/>
    </xf>
    <xf numFmtId="4" fontId="12" fillId="0" borderId="22" xfId="53" applyNumberFormat="1" applyFont="1" applyFill="1" applyBorder="1" applyAlignment="1">
      <alignment vertical="center" wrapText="1"/>
      <protection/>
    </xf>
    <xf numFmtId="4" fontId="12" fillId="0" borderId="61" xfId="53" applyNumberFormat="1" applyFont="1" applyFill="1" applyBorder="1" applyAlignment="1">
      <alignment vertical="center"/>
      <protection/>
    </xf>
    <xf numFmtId="0" fontId="18" fillId="0" borderId="0" xfId="53" applyFont="1" applyFill="1" applyAlignment="1">
      <alignment horizontal="center" vertical="center"/>
      <protection/>
    </xf>
    <xf numFmtId="0" fontId="4" fillId="35" borderId="13" xfId="0" applyFont="1" applyFill="1" applyBorder="1" applyAlignment="1">
      <alignment vertical="center" wrapText="1"/>
    </xf>
    <xf numFmtId="0" fontId="4" fillId="35" borderId="14" xfId="0" applyFont="1" applyFill="1" applyBorder="1" applyAlignment="1">
      <alignment horizontal="right" vertical="center" wrapText="1"/>
    </xf>
    <xf numFmtId="4" fontId="4" fillId="35" borderId="14" xfId="0" applyNumberFormat="1" applyFont="1" applyFill="1" applyBorder="1" applyAlignment="1">
      <alignment horizontal="right" vertical="center" wrapText="1"/>
    </xf>
    <xf numFmtId="4" fontId="4" fillId="35" borderId="11" xfId="0" applyNumberFormat="1" applyFont="1" applyFill="1" applyBorder="1" applyAlignment="1">
      <alignment horizontal="right" vertical="center" wrapText="1"/>
    </xf>
    <xf numFmtId="4" fontId="4" fillId="35" borderId="15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19" fillId="0" borderId="14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49" fontId="20" fillId="0" borderId="14" xfId="0" applyNumberFormat="1" applyFont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/>
    </xf>
    <xf numFmtId="0" fontId="11" fillId="0" borderId="24" xfId="53" applyFont="1" applyFill="1" applyBorder="1" applyAlignment="1">
      <alignment horizontal="center" vertical="center"/>
      <protection/>
    </xf>
    <xf numFmtId="0" fontId="11" fillId="0" borderId="40" xfId="53" applyFont="1" applyFill="1" applyBorder="1" applyAlignment="1">
      <alignment horizontal="center" vertical="center"/>
      <protection/>
    </xf>
    <xf numFmtId="0" fontId="11" fillId="0" borderId="62" xfId="53" applyFont="1" applyFill="1" applyBorder="1" applyAlignment="1">
      <alignment horizontal="center" vertical="center"/>
      <protection/>
    </xf>
    <xf numFmtId="0" fontId="11" fillId="0" borderId="50" xfId="53" applyFont="1" applyFill="1" applyBorder="1" applyAlignment="1">
      <alignment horizontal="center" vertical="center"/>
      <protection/>
    </xf>
    <xf numFmtId="0" fontId="11" fillId="0" borderId="63" xfId="53" applyFont="1" applyFill="1" applyBorder="1" applyAlignment="1">
      <alignment horizontal="center" vertical="center"/>
      <protection/>
    </xf>
    <xf numFmtId="0" fontId="11" fillId="0" borderId="52" xfId="53" applyFont="1" applyFill="1" applyBorder="1" applyAlignment="1">
      <alignment horizontal="center" vertical="center"/>
      <protection/>
    </xf>
    <xf numFmtId="0" fontId="11" fillId="0" borderId="64" xfId="0" applyFont="1" applyFill="1" applyBorder="1" applyAlignment="1">
      <alignment horizontal="center" vertical="center"/>
    </xf>
    <xf numFmtId="0" fontId="11" fillId="0" borderId="65" xfId="0" applyFont="1" applyFill="1" applyBorder="1" applyAlignment="1">
      <alignment horizontal="center" vertical="center"/>
    </xf>
    <xf numFmtId="0" fontId="18" fillId="0" borderId="0" xfId="53" applyFont="1" applyFill="1" applyAlignment="1">
      <alignment horizontal="center" vertical="center"/>
      <protection/>
    </xf>
    <xf numFmtId="0" fontId="0" fillId="0" borderId="0" xfId="53" applyFont="1" applyFill="1" applyAlignment="1">
      <alignment horizontal="center" vertical="center"/>
      <protection/>
    </xf>
    <xf numFmtId="0" fontId="13" fillId="0" borderId="20" xfId="49" applyFont="1" applyBorder="1" applyAlignment="1">
      <alignment horizontal="center" vertical="center"/>
      <protection/>
    </xf>
    <xf numFmtId="49" fontId="14" fillId="0" borderId="28" xfId="54" applyNumberFormat="1" applyFont="1" applyFill="1" applyBorder="1" applyAlignment="1">
      <alignment horizontal="center" vertical="center"/>
      <protection/>
    </xf>
    <xf numFmtId="49" fontId="14" fillId="0" borderId="66" xfId="54" applyNumberFormat="1" applyFont="1" applyFill="1" applyBorder="1" applyAlignment="1">
      <alignment horizontal="center" vertical="center"/>
      <protection/>
    </xf>
    <xf numFmtId="0" fontId="9" fillId="0" borderId="0" xfId="51" applyFont="1" applyAlignment="1">
      <alignment horizontal="center"/>
      <protection/>
    </xf>
    <xf numFmtId="0" fontId="10" fillId="0" borderId="0" xfId="48" applyFont="1" applyFill="1" applyAlignment="1">
      <alignment horizontal="center"/>
      <protection/>
    </xf>
    <xf numFmtId="49" fontId="11" fillId="0" borderId="67" xfId="53" applyNumberFormat="1" applyFont="1" applyFill="1" applyBorder="1" applyAlignment="1">
      <alignment horizontal="center" vertical="center"/>
      <protection/>
    </xf>
    <xf numFmtId="49" fontId="11" fillId="0" borderId="37" xfId="53" applyNumberFormat="1" applyFont="1" applyFill="1" applyBorder="1" applyAlignment="1">
      <alignment horizontal="center" vertical="center"/>
      <protection/>
    </xf>
  </cellXfs>
  <cellStyles count="5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Čárka 2" xfId="35"/>
    <cellStyle name="Comma [0]" xfId="36"/>
    <cellStyle name="Hyperlink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ální 2" xfId="48"/>
    <cellStyle name="Normální 3" xfId="49"/>
    <cellStyle name="normální_2. čtení rozpočtu 2006 - příjmy" xfId="50"/>
    <cellStyle name="normální_2. Rozpočet 2007 - tabulky" xfId="51"/>
    <cellStyle name="normální_Rozpis výdajů 03 bez PO" xfId="52"/>
    <cellStyle name="normální_Rozpis výdajů 03 bez PO 2 2" xfId="53"/>
    <cellStyle name="normální_Rozpis výdajů 03 bez PO 3" xfId="54"/>
    <cellStyle name="normální_Rozpis výdajů 03 bez PO_UR 2008 1-168 tisk" xfId="55"/>
    <cellStyle name="normální_Rozpočet 2005 (ZK)" xfId="56"/>
    <cellStyle name="Followed Hyperlink" xfId="57"/>
    <cellStyle name="Poznámka" xfId="58"/>
    <cellStyle name="Percent" xfId="59"/>
    <cellStyle name="Propojená buňka" xfId="60"/>
    <cellStyle name="Správně" xfId="61"/>
    <cellStyle name="Text upozornění" xfId="62"/>
    <cellStyle name="Vstup" xfId="63"/>
    <cellStyle name="Výpočet" xfId="64"/>
    <cellStyle name="Výstup" xfId="65"/>
    <cellStyle name="Vysvětlující text" xfId="66"/>
    <cellStyle name="Zvýraznění 1" xfId="67"/>
    <cellStyle name="Zvýraznění 2" xfId="68"/>
    <cellStyle name="Zvýraznění 3" xfId="69"/>
    <cellStyle name="Zvýraznění 4" xfId="70"/>
    <cellStyle name="Zvýraznění 5" xfId="71"/>
    <cellStyle name="Zvýraznění 6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Users\sulcoval\AppData\Local\Microsoft\Windows\Temporary%20Internet%20Files\Content.Outlook\STSHZD9X\RO%2020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okumenty\Rozpo&#269;et\rozpo&#269;tov&#225;%20opat&#345;en&#237;\RO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O"/>
      <sheetName val="příjmy"/>
      <sheetName val="výdaj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O"/>
      <sheetName val="příjmy"/>
      <sheetName val="výdaje"/>
    </sheetNames>
    <sheetDataSet>
      <sheetData sheetId="2">
        <row r="360">
          <cell r="J36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9"/>
  <sheetViews>
    <sheetView tabSelected="1" workbookViewId="0" topLeftCell="A25">
      <selection activeCell="F55" sqref="F55"/>
    </sheetView>
  </sheetViews>
  <sheetFormatPr defaultColWidth="9.140625" defaultRowHeight="12.75"/>
  <cols>
    <col min="1" max="1" width="36.57421875" style="0" bestFit="1" customWidth="1"/>
    <col min="2" max="2" width="8.00390625" style="0" customWidth="1"/>
    <col min="3" max="3" width="13.8515625" style="0" customWidth="1"/>
    <col min="4" max="4" width="14.28125" style="0" customWidth="1"/>
    <col min="5" max="5" width="14.140625" style="0" customWidth="1"/>
    <col min="10" max="10" width="11.7109375" style="0" bestFit="1" customWidth="1"/>
  </cols>
  <sheetData>
    <row r="1" ht="12.75">
      <c r="E1" s="93" t="s">
        <v>89</v>
      </c>
    </row>
    <row r="2" spans="1:5" ht="13.5" thickBot="1">
      <c r="A2" s="175" t="s">
        <v>57</v>
      </c>
      <c r="B2" s="175"/>
      <c r="C2" s="33"/>
      <c r="D2" s="33"/>
      <c r="E2" s="34" t="s">
        <v>0</v>
      </c>
    </row>
    <row r="3" spans="1:5" ht="24.75" thickBot="1">
      <c r="A3" s="30" t="s">
        <v>1</v>
      </c>
      <c r="B3" s="31" t="s">
        <v>2</v>
      </c>
      <c r="C3" s="32" t="s">
        <v>59</v>
      </c>
      <c r="D3" s="32" t="s">
        <v>64</v>
      </c>
      <c r="E3" s="32" t="s">
        <v>60</v>
      </c>
    </row>
    <row r="4" spans="1:5" ht="15" customHeight="1">
      <c r="A4" s="2" t="s">
        <v>3</v>
      </c>
      <c r="B4" s="29" t="s">
        <v>38</v>
      </c>
      <c r="C4" s="26">
        <f>C5+C6+C7</f>
        <v>2280088</v>
      </c>
      <c r="D4" s="26">
        <f>D5+D6+D7</f>
        <v>1500</v>
      </c>
      <c r="E4" s="27">
        <f aca="true" t="shared" si="0" ref="E4:E25">C4+D4</f>
        <v>2281588</v>
      </c>
    </row>
    <row r="5" spans="1:10" ht="15" customHeight="1">
      <c r="A5" s="6" t="s">
        <v>4</v>
      </c>
      <c r="B5" s="7" t="s">
        <v>5</v>
      </c>
      <c r="C5" s="8">
        <v>2211000</v>
      </c>
      <c r="D5" s="9">
        <f>'[1]příjmy'!$C$31</f>
        <v>0</v>
      </c>
      <c r="E5" s="10">
        <f t="shared" si="0"/>
        <v>2211000</v>
      </c>
      <c r="J5" s="1"/>
    </row>
    <row r="6" spans="1:5" ht="15" customHeight="1">
      <c r="A6" s="165" t="s">
        <v>6</v>
      </c>
      <c r="B6" s="166" t="s">
        <v>122</v>
      </c>
      <c r="C6" s="167">
        <v>69088</v>
      </c>
      <c r="D6" s="168">
        <v>1500</v>
      </c>
      <c r="E6" s="169">
        <f t="shared" si="0"/>
        <v>70588</v>
      </c>
    </row>
    <row r="7" spans="1:5" ht="15" customHeight="1">
      <c r="A7" s="6" t="s">
        <v>8</v>
      </c>
      <c r="B7" s="7" t="s">
        <v>9</v>
      </c>
      <c r="C7" s="8">
        <v>0</v>
      </c>
      <c r="D7" s="8">
        <f>'[1]příjmy'!$E$31</f>
        <v>0</v>
      </c>
      <c r="E7" s="10">
        <f t="shared" si="0"/>
        <v>0</v>
      </c>
    </row>
    <row r="8" spans="1:5" ht="15" customHeight="1">
      <c r="A8" s="12" t="s">
        <v>41</v>
      </c>
      <c r="B8" s="7" t="s">
        <v>10</v>
      </c>
      <c r="C8" s="13">
        <f>C9+C14</f>
        <v>85842</v>
      </c>
      <c r="D8" s="13">
        <f>D9+D14</f>
        <v>0</v>
      </c>
      <c r="E8" s="14">
        <f t="shared" si="0"/>
        <v>85842</v>
      </c>
    </row>
    <row r="9" spans="1:5" ht="15" customHeight="1">
      <c r="A9" s="6" t="s">
        <v>46</v>
      </c>
      <c r="B9" s="7" t="s">
        <v>11</v>
      </c>
      <c r="C9" s="8">
        <f>C10+C11+C12+C13</f>
        <v>85842</v>
      </c>
      <c r="D9" s="8">
        <f>D10+D11+D12+D13</f>
        <v>0</v>
      </c>
      <c r="E9" s="11">
        <f t="shared" si="0"/>
        <v>85842</v>
      </c>
    </row>
    <row r="10" spans="1:5" ht="15" customHeight="1">
      <c r="A10" s="6" t="s">
        <v>42</v>
      </c>
      <c r="B10" s="7" t="s">
        <v>12</v>
      </c>
      <c r="C10" s="8">
        <v>61072</v>
      </c>
      <c r="D10" s="8">
        <f>'[1]příjmy'!$I$16</f>
        <v>0</v>
      </c>
      <c r="E10" s="11">
        <f t="shared" si="0"/>
        <v>61072</v>
      </c>
    </row>
    <row r="11" spans="1:5" ht="15" customHeight="1">
      <c r="A11" s="6" t="s">
        <v>53</v>
      </c>
      <c r="B11" s="7" t="s">
        <v>11</v>
      </c>
      <c r="C11" s="8">
        <v>0</v>
      </c>
      <c r="D11" s="8">
        <v>0</v>
      </c>
      <c r="E11" s="11">
        <f t="shared" si="0"/>
        <v>0</v>
      </c>
    </row>
    <row r="12" spans="1:5" ht="15" customHeight="1">
      <c r="A12" s="6" t="s">
        <v>43</v>
      </c>
      <c r="B12" s="7" t="s">
        <v>45</v>
      </c>
      <c r="C12" s="8">
        <v>0</v>
      </c>
      <c r="D12" s="8">
        <v>0</v>
      </c>
      <c r="E12" s="11">
        <f>SUM(C12:D12)</f>
        <v>0</v>
      </c>
    </row>
    <row r="13" spans="1:5" ht="15" customHeight="1">
      <c r="A13" s="6" t="s">
        <v>47</v>
      </c>
      <c r="B13" s="7">
        <v>4121</v>
      </c>
      <c r="C13" s="8">
        <v>24770</v>
      </c>
      <c r="D13" s="8">
        <v>0</v>
      </c>
      <c r="E13" s="11">
        <f>SUM(C13:D13)</f>
        <v>24770</v>
      </c>
    </row>
    <row r="14" spans="1:5" ht="15" customHeight="1">
      <c r="A14" s="6" t="s">
        <v>48</v>
      </c>
      <c r="B14" s="7" t="s">
        <v>13</v>
      </c>
      <c r="C14" s="8">
        <f>C15+C16+C17</f>
        <v>0</v>
      </c>
      <c r="D14" s="8">
        <f>D15+D16+D17</f>
        <v>0</v>
      </c>
      <c r="E14" s="11">
        <f t="shared" si="0"/>
        <v>0</v>
      </c>
    </row>
    <row r="15" spans="1:5" ht="15" customHeight="1">
      <c r="A15" s="6" t="s">
        <v>44</v>
      </c>
      <c r="B15" s="7" t="s">
        <v>13</v>
      </c>
      <c r="C15" s="8">
        <v>0</v>
      </c>
      <c r="D15" s="8">
        <f>'[1]příjmy'!$H$16</f>
        <v>0</v>
      </c>
      <c r="E15" s="11">
        <f t="shared" si="0"/>
        <v>0</v>
      </c>
    </row>
    <row r="16" spans="1:5" ht="15" customHeight="1">
      <c r="A16" s="6" t="s">
        <v>49</v>
      </c>
      <c r="B16" s="7">
        <v>4221</v>
      </c>
      <c r="C16" s="8">
        <v>0</v>
      </c>
      <c r="D16" s="8">
        <v>0</v>
      </c>
      <c r="E16" s="11">
        <f>SUM(C16:D16)</f>
        <v>0</v>
      </c>
    </row>
    <row r="17" spans="1:5" ht="15" customHeight="1">
      <c r="A17" s="6" t="s">
        <v>50</v>
      </c>
      <c r="B17" s="7">
        <v>4232</v>
      </c>
      <c r="C17" s="8">
        <v>0</v>
      </c>
      <c r="D17" s="8">
        <v>0</v>
      </c>
      <c r="E17" s="11">
        <f>SUM(C17:D17)</f>
        <v>0</v>
      </c>
    </row>
    <row r="18" spans="1:5" ht="15" customHeight="1">
      <c r="A18" s="12" t="s">
        <v>14</v>
      </c>
      <c r="B18" s="15" t="s">
        <v>39</v>
      </c>
      <c r="C18" s="13">
        <f>C4+C8</f>
        <v>2365930</v>
      </c>
      <c r="D18" s="13">
        <f>D4+D8</f>
        <v>1500</v>
      </c>
      <c r="E18" s="14">
        <f t="shared" si="0"/>
        <v>2367430</v>
      </c>
    </row>
    <row r="19" spans="1:5" ht="15" customHeight="1">
      <c r="A19" s="12" t="s">
        <v>15</v>
      </c>
      <c r="B19" s="15" t="s">
        <v>16</v>
      </c>
      <c r="C19" s="13">
        <f>SUM(C20:C24)</f>
        <v>-96875</v>
      </c>
      <c r="D19" s="13">
        <f>SUM(D20:D24)</f>
        <v>0</v>
      </c>
      <c r="E19" s="14">
        <f t="shared" si="0"/>
        <v>-96875</v>
      </c>
    </row>
    <row r="20" spans="1:5" ht="15" customHeight="1">
      <c r="A20" s="6" t="s">
        <v>61</v>
      </c>
      <c r="B20" s="7" t="s">
        <v>17</v>
      </c>
      <c r="C20" s="8">
        <v>0</v>
      </c>
      <c r="D20" s="8">
        <v>0</v>
      </c>
      <c r="E20" s="11">
        <f t="shared" si="0"/>
        <v>0</v>
      </c>
    </row>
    <row r="21" spans="1:5" ht="15" customHeight="1">
      <c r="A21" s="6" t="s">
        <v>62</v>
      </c>
      <c r="B21" s="7">
        <v>8115</v>
      </c>
      <c r="C21" s="8">
        <v>0</v>
      </c>
      <c r="D21" s="8">
        <v>0</v>
      </c>
      <c r="E21" s="11">
        <f>SUM(C21:D21)</f>
        <v>0</v>
      </c>
    </row>
    <row r="22" spans="1:5" ht="15" customHeight="1">
      <c r="A22" s="6" t="s">
        <v>63</v>
      </c>
      <c r="B22" s="7" t="s">
        <v>17</v>
      </c>
      <c r="C22" s="8">
        <v>0</v>
      </c>
      <c r="D22" s="8">
        <v>0</v>
      </c>
      <c r="E22" s="11">
        <f t="shared" si="0"/>
        <v>0</v>
      </c>
    </row>
    <row r="23" spans="1:5" ht="15" customHeight="1">
      <c r="A23" s="6" t="s">
        <v>51</v>
      </c>
      <c r="B23" s="7">
        <v>8123</v>
      </c>
      <c r="C23" s="8">
        <v>0</v>
      </c>
      <c r="D23" s="8">
        <f>'[1]příjmy'!$T$31</f>
        <v>0</v>
      </c>
      <c r="E23" s="11">
        <f>C23+D23</f>
        <v>0</v>
      </c>
    </row>
    <row r="24" spans="1:5" ht="15" customHeight="1" thickBot="1">
      <c r="A24" s="16" t="s">
        <v>52</v>
      </c>
      <c r="B24" s="17">
        <v>-8124</v>
      </c>
      <c r="C24" s="18">
        <v>-96875</v>
      </c>
      <c r="D24" s="18">
        <f>'[1]příjmy'!$O$16</f>
        <v>0</v>
      </c>
      <c r="E24" s="19">
        <f>C24+D24</f>
        <v>-96875</v>
      </c>
    </row>
    <row r="25" spans="1:5" ht="15" customHeight="1" thickBot="1">
      <c r="A25" s="20" t="s">
        <v>27</v>
      </c>
      <c r="B25" s="21"/>
      <c r="C25" s="22">
        <f>C4+C8+C19</f>
        <v>2269055</v>
      </c>
      <c r="D25" s="22">
        <f>D18+D19</f>
        <v>1500</v>
      </c>
      <c r="E25" s="23">
        <f t="shared" si="0"/>
        <v>2270555</v>
      </c>
    </row>
    <row r="26" spans="1:5" ht="13.5" thickBot="1">
      <c r="A26" s="175" t="s">
        <v>58</v>
      </c>
      <c r="B26" s="175"/>
      <c r="C26" s="35"/>
      <c r="D26" s="35"/>
      <c r="E26" s="36" t="s">
        <v>0</v>
      </c>
    </row>
    <row r="27" spans="1:5" ht="24.75" thickBot="1">
      <c r="A27" s="30" t="s">
        <v>18</v>
      </c>
      <c r="B27" s="31" t="s">
        <v>19</v>
      </c>
      <c r="C27" s="32" t="s">
        <v>59</v>
      </c>
      <c r="D27" s="32" t="s">
        <v>65</v>
      </c>
      <c r="E27" s="32" t="s">
        <v>60</v>
      </c>
    </row>
    <row r="28" spans="1:5" ht="15" customHeight="1">
      <c r="A28" s="24" t="s">
        <v>26</v>
      </c>
      <c r="B28" s="3" t="s">
        <v>20</v>
      </c>
      <c r="C28" s="4">
        <v>26192.5</v>
      </c>
      <c r="D28" s="4">
        <v>0</v>
      </c>
      <c r="E28" s="5">
        <f>C28+D28</f>
        <v>26192.5</v>
      </c>
    </row>
    <row r="29" spans="1:5" ht="15" customHeight="1">
      <c r="A29" s="25" t="s">
        <v>21</v>
      </c>
      <c r="B29" s="7" t="s">
        <v>20</v>
      </c>
      <c r="C29" s="8">
        <v>238156.72</v>
      </c>
      <c r="D29" s="4">
        <v>1500</v>
      </c>
      <c r="E29" s="5">
        <f aca="true" t="shared" si="1" ref="E29:E44">C29+D29</f>
        <v>239656.72</v>
      </c>
    </row>
    <row r="30" spans="1:5" ht="15" customHeight="1">
      <c r="A30" s="25" t="s">
        <v>28</v>
      </c>
      <c r="B30" s="7" t="s">
        <v>20</v>
      </c>
      <c r="C30" s="8">
        <v>857900</v>
      </c>
      <c r="D30" s="4">
        <v>0</v>
      </c>
      <c r="E30" s="5">
        <f t="shared" si="1"/>
        <v>857900</v>
      </c>
    </row>
    <row r="31" spans="1:5" ht="15" customHeight="1">
      <c r="A31" s="25" t="s">
        <v>22</v>
      </c>
      <c r="B31" s="7" t="s">
        <v>20</v>
      </c>
      <c r="C31" s="8">
        <v>607118.3</v>
      </c>
      <c r="D31" s="4">
        <v>0</v>
      </c>
      <c r="E31" s="5">
        <f t="shared" si="1"/>
        <v>607118.3</v>
      </c>
    </row>
    <row r="32" spans="1:5" ht="15" customHeight="1">
      <c r="A32" s="25" t="s">
        <v>40</v>
      </c>
      <c r="B32" s="7" t="s">
        <v>20</v>
      </c>
      <c r="C32" s="8">
        <v>0</v>
      </c>
      <c r="D32" s="4">
        <v>0</v>
      </c>
      <c r="E32" s="5">
        <f>C32+D32</f>
        <v>0</v>
      </c>
    </row>
    <row r="33" spans="1:5" ht="15" customHeight="1">
      <c r="A33" s="25" t="s">
        <v>55</v>
      </c>
      <c r="B33" s="7" t="s">
        <v>24</v>
      </c>
      <c r="C33" s="8">
        <v>78089.98</v>
      </c>
      <c r="D33" s="4">
        <v>0</v>
      </c>
      <c r="E33" s="5">
        <f t="shared" si="1"/>
        <v>78089.98</v>
      </c>
    </row>
    <row r="34" spans="1:5" ht="15" customHeight="1">
      <c r="A34" s="25" t="s">
        <v>56</v>
      </c>
      <c r="B34" s="7" t="s">
        <v>20</v>
      </c>
      <c r="C34" s="8">
        <v>96358</v>
      </c>
      <c r="D34" s="4">
        <f>'[1]výdaje'!$G$16</f>
        <v>0</v>
      </c>
      <c r="E34" s="5">
        <f t="shared" si="1"/>
        <v>96358</v>
      </c>
    </row>
    <row r="35" spans="1:5" ht="15" customHeight="1">
      <c r="A35" s="25" t="s">
        <v>29</v>
      </c>
      <c r="B35" s="7" t="s">
        <v>23</v>
      </c>
      <c r="C35" s="8">
        <v>125197</v>
      </c>
      <c r="D35" s="4">
        <v>0</v>
      </c>
      <c r="E35" s="5">
        <f t="shared" si="1"/>
        <v>125197</v>
      </c>
    </row>
    <row r="36" spans="1:5" ht="15" customHeight="1">
      <c r="A36" s="25" t="s">
        <v>30</v>
      </c>
      <c r="B36" s="7" t="s">
        <v>23</v>
      </c>
      <c r="C36" s="8">
        <f>'[2]výdaje'!$J$360</f>
        <v>0</v>
      </c>
      <c r="D36" s="4">
        <f>'[1]výdaje'!$I$16</f>
        <v>0</v>
      </c>
      <c r="E36" s="5">
        <f t="shared" si="1"/>
        <v>0</v>
      </c>
    </row>
    <row r="37" spans="1:5" ht="15" customHeight="1">
      <c r="A37" s="25" t="s">
        <v>31</v>
      </c>
      <c r="B37" s="7" t="s">
        <v>24</v>
      </c>
      <c r="C37" s="8">
        <v>157317</v>
      </c>
      <c r="D37" s="4">
        <f>'[1]výdaje'!$J$16</f>
        <v>0</v>
      </c>
      <c r="E37" s="5">
        <f t="shared" si="1"/>
        <v>157317</v>
      </c>
    </row>
    <row r="38" spans="1:5" ht="15" customHeight="1">
      <c r="A38" s="25" t="s">
        <v>33</v>
      </c>
      <c r="B38" s="7" t="s">
        <v>24</v>
      </c>
      <c r="C38" s="8">
        <v>22000</v>
      </c>
      <c r="D38" s="4">
        <v>0</v>
      </c>
      <c r="E38" s="5">
        <f t="shared" si="1"/>
        <v>22000</v>
      </c>
    </row>
    <row r="39" spans="1:5" ht="15" customHeight="1">
      <c r="A39" s="25" t="s">
        <v>32</v>
      </c>
      <c r="B39" s="7" t="s">
        <v>20</v>
      </c>
      <c r="C39" s="8">
        <v>3725.5</v>
      </c>
      <c r="D39" s="4">
        <f>'[1]výdaje'!$L$16</f>
        <v>0</v>
      </c>
      <c r="E39" s="5">
        <f t="shared" si="1"/>
        <v>3725.5</v>
      </c>
    </row>
    <row r="40" spans="1:5" ht="15" customHeight="1">
      <c r="A40" s="25" t="s">
        <v>54</v>
      </c>
      <c r="B40" s="7" t="s">
        <v>24</v>
      </c>
      <c r="C40" s="8">
        <v>30000</v>
      </c>
      <c r="D40" s="4">
        <v>0</v>
      </c>
      <c r="E40" s="5">
        <f>C40+D40</f>
        <v>30000</v>
      </c>
    </row>
    <row r="41" spans="1:5" ht="15" customHeight="1">
      <c r="A41" s="25" t="s">
        <v>34</v>
      </c>
      <c r="B41" s="7" t="s">
        <v>24</v>
      </c>
      <c r="C41" s="8">
        <v>5000</v>
      </c>
      <c r="D41" s="4">
        <v>0</v>
      </c>
      <c r="E41" s="5">
        <f t="shared" si="1"/>
        <v>5000</v>
      </c>
    </row>
    <row r="42" spans="1:5" ht="15" customHeight="1">
      <c r="A42" s="25" t="s">
        <v>35</v>
      </c>
      <c r="B42" s="7" t="s">
        <v>24</v>
      </c>
      <c r="C42" s="8">
        <v>18000</v>
      </c>
      <c r="D42" s="4">
        <f>'[1]výdaje'!$N$16</f>
        <v>0</v>
      </c>
      <c r="E42" s="5">
        <f t="shared" si="1"/>
        <v>18000</v>
      </c>
    </row>
    <row r="43" spans="1:5" ht="15" customHeight="1">
      <c r="A43" s="25" t="s">
        <v>36</v>
      </c>
      <c r="B43" s="7" t="s">
        <v>24</v>
      </c>
      <c r="C43" s="8">
        <v>4000</v>
      </c>
      <c r="D43" s="4">
        <f>'[1]výdaje'!$P$16</f>
        <v>0</v>
      </c>
      <c r="E43" s="5">
        <f t="shared" si="1"/>
        <v>4000</v>
      </c>
    </row>
    <row r="44" spans="1:5" ht="15" customHeight="1" thickBot="1">
      <c r="A44" s="25" t="s">
        <v>37</v>
      </c>
      <c r="B44" s="7" t="s">
        <v>24</v>
      </c>
      <c r="C44" s="8">
        <v>0</v>
      </c>
      <c r="D44" s="4">
        <f>'[1]výdaje'!$Q$16</f>
        <v>0</v>
      </c>
      <c r="E44" s="5">
        <f t="shared" si="1"/>
        <v>0</v>
      </c>
    </row>
    <row r="45" spans="1:5" ht="15" customHeight="1" thickBot="1">
      <c r="A45" s="28" t="s">
        <v>25</v>
      </c>
      <c r="B45" s="21"/>
      <c r="C45" s="22">
        <f>C28+C29+C30+C31+C32+C33+C34+C35+C36+C37+C38+C39+C40+C41+C42+C43+C44</f>
        <v>2269055</v>
      </c>
      <c r="D45" s="22">
        <f>SUM(D28:D44)</f>
        <v>1500</v>
      </c>
      <c r="E45" s="23">
        <f>SUM(E28:E44)</f>
        <v>2270555</v>
      </c>
    </row>
    <row r="46" spans="3:5" ht="12.75">
      <c r="C46" s="1"/>
      <c r="E46" s="1"/>
    </row>
    <row r="47" spans="1:5" ht="15">
      <c r="A47" s="170" t="s">
        <v>117</v>
      </c>
      <c r="B47" s="171"/>
      <c r="C47" s="171"/>
      <c r="D47" s="171"/>
      <c r="E47" s="171"/>
    </row>
    <row r="48" spans="1:5" ht="15" customHeight="1">
      <c r="A48" s="172" t="s">
        <v>69</v>
      </c>
      <c r="B48" s="172" t="s">
        <v>118</v>
      </c>
      <c r="C48" s="172" t="s">
        <v>93</v>
      </c>
      <c r="D48" s="172" t="s">
        <v>119</v>
      </c>
      <c r="E48" s="172" t="s">
        <v>120</v>
      </c>
    </row>
    <row r="49" spans="1:5" ht="15.75" customHeight="1">
      <c r="A49" s="173">
        <v>6402</v>
      </c>
      <c r="B49" s="173">
        <v>2229</v>
      </c>
      <c r="C49" s="173">
        <v>1306</v>
      </c>
      <c r="D49" s="174" t="s">
        <v>123</v>
      </c>
      <c r="E49" s="173" t="s">
        <v>121</v>
      </c>
    </row>
  </sheetData>
  <sheetProtection/>
  <mergeCells count="2">
    <mergeCell ref="A2:B2"/>
    <mergeCell ref="A26:B26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2"/>
  <sheetViews>
    <sheetView zoomScalePageLayoutView="0" workbookViewId="0" topLeftCell="A1">
      <selection activeCell="C19" sqref="C19"/>
    </sheetView>
  </sheetViews>
  <sheetFormatPr defaultColWidth="9.140625" defaultRowHeight="12.75"/>
  <cols>
    <col min="1" max="1" width="3.8515625" style="0" bestFit="1" customWidth="1"/>
    <col min="2" max="2" width="5.421875" style="0" bestFit="1" customWidth="1"/>
    <col min="3" max="3" width="9.00390625" style="0" customWidth="1"/>
    <col min="4" max="5" width="4.421875" style="0" bestFit="1" customWidth="1"/>
    <col min="6" max="6" width="43.140625" style="0" customWidth="1"/>
    <col min="7" max="7" width="10.8515625" style="0" bestFit="1" customWidth="1"/>
    <col min="8" max="9" width="9.00390625" style="0" customWidth="1"/>
  </cols>
  <sheetData>
    <row r="1" ht="12.75">
      <c r="I1" s="37" t="s">
        <v>88</v>
      </c>
    </row>
    <row r="3" spans="1:9" ht="18">
      <c r="A3" s="189" t="s">
        <v>90</v>
      </c>
      <c r="B3" s="189"/>
      <c r="C3" s="189"/>
      <c r="D3" s="189"/>
      <c r="E3" s="189"/>
      <c r="F3" s="189"/>
      <c r="G3" s="189"/>
      <c r="H3" s="189"/>
      <c r="I3" s="189"/>
    </row>
    <row r="4" spans="1:9" ht="12.75">
      <c r="A4" s="38"/>
      <c r="B4" s="38"/>
      <c r="C4" s="38"/>
      <c r="D4" s="38"/>
      <c r="E4" s="38"/>
      <c r="F4" s="38"/>
      <c r="G4" s="38"/>
      <c r="H4" s="39"/>
      <c r="I4" s="39"/>
    </row>
    <row r="5" spans="1:9" ht="12.75">
      <c r="A5" s="38"/>
      <c r="B5" s="38"/>
      <c r="C5" s="38"/>
      <c r="D5" s="38"/>
      <c r="E5" s="38"/>
      <c r="F5" s="38"/>
      <c r="G5" s="38"/>
      <c r="H5" s="39"/>
      <c r="I5" s="39"/>
    </row>
    <row r="6" spans="1:9" ht="18">
      <c r="A6" s="184" t="s">
        <v>114</v>
      </c>
      <c r="B6" s="184"/>
      <c r="C6" s="184"/>
      <c r="D6" s="184"/>
      <c r="E6" s="184"/>
      <c r="F6" s="184"/>
      <c r="G6" s="184"/>
      <c r="H6" s="184"/>
      <c r="I6" s="184"/>
    </row>
    <row r="7" spans="1:9" ht="9.75" customHeight="1">
      <c r="A7" s="164"/>
      <c r="B7" s="164"/>
      <c r="C7" s="164"/>
      <c r="D7" s="164"/>
      <c r="E7" s="164"/>
      <c r="F7" s="164"/>
      <c r="G7" s="164"/>
      <c r="H7" s="164"/>
      <c r="I7" s="164"/>
    </row>
    <row r="8" spans="1:9" ht="12.75">
      <c r="A8" s="185" t="s">
        <v>113</v>
      </c>
      <c r="B8" s="185"/>
      <c r="C8" s="185"/>
      <c r="D8" s="185"/>
      <c r="E8" s="185"/>
      <c r="F8" s="185"/>
      <c r="G8" s="185"/>
      <c r="H8" s="185"/>
      <c r="I8" s="185"/>
    </row>
    <row r="9" spans="1:9" ht="13.5" thickBot="1">
      <c r="A9" s="38"/>
      <c r="B9" s="38"/>
      <c r="C9" s="38"/>
      <c r="D9" s="38"/>
      <c r="E9" s="38"/>
      <c r="F9" s="38"/>
      <c r="G9" s="38"/>
      <c r="H9" s="39"/>
      <c r="I9" s="39"/>
    </row>
    <row r="10" spans="1:9" ht="13.5" thickBot="1">
      <c r="A10" s="191" t="s">
        <v>93</v>
      </c>
      <c r="B10" s="176" t="s">
        <v>67</v>
      </c>
      <c r="C10" s="176" t="s">
        <v>68</v>
      </c>
      <c r="D10" s="176" t="s">
        <v>69</v>
      </c>
      <c r="E10" s="176" t="s">
        <v>19</v>
      </c>
      <c r="F10" s="178" t="s">
        <v>94</v>
      </c>
      <c r="G10" s="180" t="s">
        <v>91</v>
      </c>
      <c r="H10" s="182" t="s">
        <v>95</v>
      </c>
      <c r="I10" s="183"/>
    </row>
    <row r="11" spans="1:9" ht="13.5" thickBot="1">
      <c r="A11" s="192"/>
      <c r="B11" s="177"/>
      <c r="C11" s="177"/>
      <c r="D11" s="177"/>
      <c r="E11" s="177"/>
      <c r="F11" s="179"/>
      <c r="G11" s="181"/>
      <c r="H11" s="94" t="s">
        <v>96</v>
      </c>
      <c r="I11" s="95" t="s">
        <v>92</v>
      </c>
    </row>
    <row r="12" spans="1:9" ht="13.5" thickBot="1">
      <c r="A12" s="96" t="s">
        <v>70</v>
      </c>
      <c r="B12" s="97" t="s">
        <v>97</v>
      </c>
      <c r="C12" s="98" t="s">
        <v>70</v>
      </c>
      <c r="D12" s="99" t="s">
        <v>70</v>
      </c>
      <c r="E12" s="99" t="s">
        <v>70</v>
      </c>
      <c r="F12" s="100" t="s">
        <v>98</v>
      </c>
      <c r="G12" s="101">
        <f>G13+G15+G20+G22+G24</f>
        <v>32730</v>
      </c>
      <c r="H12" s="102">
        <f>H13+H15+H20+H22+H24</f>
        <v>1500</v>
      </c>
      <c r="I12" s="102">
        <f>I13+I15+I20+I22+I24</f>
        <v>34230</v>
      </c>
    </row>
    <row r="13" spans="1:9" ht="13.5" thickBot="1">
      <c r="A13" s="103" t="s">
        <v>70</v>
      </c>
      <c r="B13" s="104" t="s">
        <v>97</v>
      </c>
      <c r="C13" s="105" t="s">
        <v>70</v>
      </c>
      <c r="D13" s="106" t="s">
        <v>70</v>
      </c>
      <c r="E13" s="106" t="s">
        <v>5</v>
      </c>
      <c r="F13" s="107" t="s">
        <v>99</v>
      </c>
      <c r="G13" s="108">
        <f>G14</f>
        <v>160</v>
      </c>
      <c r="H13" s="108">
        <f>H14</f>
        <v>0</v>
      </c>
      <c r="I13" s="108">
        <f>I14</f>
        <v>160</v>
      </c>
    </row>
    <row r="14" spans="1:9" ht="13.5" thickBot="1">
      <c r="A14" s="109" t="s">
        <v>100</v>
      </c>
      <c r="B14" s="110" t="s">
        <v>75</v>
      </c>
      <c r="C14" s="111" t="s">
        <v>70</v>
      </c>
      <c r="D14" s="112" t="s">
        <v>70</v>
      </c>
      <c r="E14" s="113">
        <v>1361</v>
      </c>
      <c r="F14" s="114" t="s">
        <v>101</v>
      </c>
      <c r="G14" s="115">
        <v>160</v>
      </c>
      <c r="H14" s="116"/>
      <c r="I14" s="117">
        <f>G14+H14</f>
        <v>160</v>
      </c>
    </row>
    <row r="15" spans="1:9" ht="13.5" thickBot="1">
      <c r="A15" s="103" t="s">
        <v>70</v>
      </c>
      <c r="B15" s="104" t="s">
        <v>97</v>
      </c>
      <c r="C15" s="105" t="s">
        <v>70</v>
      </c>
      <c r="D15" s="106" t="s">
        <v>70</v>
      </c>
      <c r="E15" s="106" t="s">
        <v>7</v>
      </c>
      <c r="F15" s="107" t="s">
        <v>102</v>
      </c>
      <c r="G15" s="108">
        <f>G16+G17+G18</f>
        <v>7800</v>
      </c>
      <c r="H15" s="108">
        <f>H16+H17+H18</f>
        <v>1500</v>
      </c>
      <c r="I15" s="108">
        <f>I16+I17+I18</f>
        <v>9300</v>
      </c>
    </row>
    <row r="16" spans="1:9" ht="13.5" thickBot="1">
      <c r="A16" s="118" t="s">
        <v>100</v>
      </c>
      <c r="B16" s="119" t="s">
        <v>75</v>
      </c>
      <c r="C16" s="120" t="s">
        <v>70</v>
      </c>
      <c r="D16" s="121">
        <v>2229</v>
      </c>
      <c r="E16" s="122">
        <v>2119</v>
      </c>
      <c r="F16" s="123" t="s">
        <v>103</v>
      </c>
      <c r="G16" s="124">
        <v>3500</v>
      </c>
      <c r="H16" s="125"/>
      <c r="I16" s="126">
        <f>G16+H16</f>
        <v>3500</v>
      </c>
    </row>
    <row r="17" spans="1:9" ht="13.5" thickBot="1">
      <c r="A17" s="109" t="s">
        <v>100</v>
      </c>
      <c r="B17" s="127" t="s">
        <v>75</v>
      </c>
      <c r="C17" s="128" t="s">
        <v>70</v>
      </c>
      <c r="D17" s="129">
        <v>2299</v>
      </c>
      <c r="E17" s="130">
        <v>2212</v>
      </c>
      <c r="F17" s="131" t="s">
        <v>104</v>
      </c>
      <c r="G17" s="132">
        <v>4300</v>
      </c>
      <c r="H17" s="133"/>
      <c r="I17" s="117">
        <f>G17+H17</f>
        <v>4300</v>
      </c>
    </row>
    <row r="18" spans="1:9" ht="22.5">
      <c r="A18" s="134" t="s">
        <v>105</v>
      </c>
      <c r="B18" s="135" t="s">
        <v>97</v>
      </c>
      <c r="C18" s="136" t="s">
        <v>116</v>
      </c>
      <c r="D18" s="137" t="s">
        <v>70</v>
      </c>
      <c r="E18" s="138" t="s">
        <v>70</v>
      </c>
      <c r="F18" s="139" t="s">
        <v>115</v>
      </c>
      <c r="G18" s="140">
        <f>SUM(G19:G19)</f>
        <v>0</v>
      </c>
      <c r="H18" s="140">
        <f>SUM(H19:H19)</f>
        <v>1500</v>
      </c>
      <c r="I18" s="141">
        <f>SUM(I19:I19)</f>
        <v>1500</v>
      </c>
    </row>
    <row r="19" spans="1:9" ht="13.5" thickBot="1">
      <c r="A19" s="142"/>
      <c r="B19" s="143"/>
      <c r="C19" s="144"/>
      <c r="D19" s="129">
        <v>2212</v>
      </c>
      <c r="E19" s="130">
        <v>2229</v>
      </c>
      <c r="F19" s="131" t="s">
        <v>106</v>
      </c>
      <c r="G19" s="132">
        <v>0</v>
      </c>
      <c r="H19" s="145">
        <v>1500</v>
      </c>
      <c r="I19" s="117">
        <f>G19+H19</f>
        <v>1500</v>
      </c>
    </row>
    <row r="20" spans="1:9" ht="13.5" thickBot="1">
      <c r="A20" s="103" t="s">
        <v>70</v>
      </c>
      <c r="B20" s="104" t="s">
        <v>97</v>
      </c>
      <c r="C20" s="105" t="s">
        <v>70</v>
      </c>
      <c r="D20" s="106" t="s">
        <v>70</v>
      </c>
      <c r="E20" s="106" t="s">
        <v>9</v>
      </c>
      <c r="F20" s="107" t="s">
        <v>107</v>
      </c>
      <c r="G20" s="108">
        <f>G21</f>
        <v>0</v>
      </c>
      <c r="H20" s="108">
        <f>H21</f>
        <v>0</v>
      </c>
      <c r="I20" s="108">
        <f>I21</f>
        <v>0</v>
      </c>
    </row>
    <row r="21" spans="1:9" ht="13.5" thickBot="1">
      <c r="A21" s="146"/>
      <c r="B21" s="147"/>
      <c r="C21" s="148"/>
      <c r="D21" s="149"/>
      <c r="E21" s="149"/>
      <c r="F21" s="150"/>
      <c r="G21" s="151"/>
      <c r="H21" s="152"/>
      <c r="I21" s="153"/>
    </row>
    <row r="22" spans="1:9" ht="13.5" thickBot="1">
      <c r="A22" s="103" t="s">
        <v>70</v>
      </c>
      <c r="B22" s="104" t="s">
        <v>97</v>
      </c>
      <c r="C22" s="105" t="s">
        <v>70</v>
      </c>
      <c r="D22" s="106" t="s">
        <v>70</v>
      </c>
      <c r="E22" s="106" t="s">
        <v>108</v>
      </c>
      <c r="F22" s="107" t="s">
        <v>109</v>
      </c>
      <c r="G22" s="108">
        <f>G23</f>
        <v>24770</v>
      </c>
      <c r="H22" s="108">
        <f>H23</f>
        <v>0</v>
      </c>
      <c r="I22" s="108">
        <f>I23</f>
        <v>24770</v>
      </c>
    </row>
    <row r="23" spans="1:9" ht="13.5" thickBot="1">
      <c r="A23" s="109" t="s">
        <v>100</v>
      </c>
      <c r="B23" s="127" t="s">
        <v>75</v>
      </c>
      <c r="C23" s="128" t="s">
        <v>70</v>
      </c>
      <c r="D23" s="110" t="s">
        <v>70</v>
      </c>
      <c r="E23" s="130">
        <v>4121</v>
      </c>
      <c r="F23" s="154" t="s">
        <v>110</v>
      </c>
      <c r="G23" s="155">
        <v>24770</v>
      </c>
      <c r="H23" s="156"/>
      <c r="I23" s="117">
        <f>G23+H23</f>
        <v>24770</v>
      </c>
    </row>
    <row r="24" spans="1:9" ht="13.5" thickBot="1">
      <c r="A24" s="103" t="s">
        <v>70</v>
      </c>
      <c r="B24" s="104" t="s">
        <v>97</v>
      </c>
      <c r="C24" s="105" t="s">
        <v>70</v>
      </c>
      <c r="D24" s="106" t="s">
        <v>70</v>
      </c>
      <c r="E24" s="106" t="s">
        <v>111</v>
      </c>
      <c r="F24" s="107" t="s">
        <v>112</v>
      </c>
      <c r="G24" s="108">
        <f>G25</f>
        <v>0</v>
      </c>
      <c r="H24" s="108">
        <f>H25</f>
        <v>0</v>
      </c>
      <c r="I24" s="108">
        <f>I25</f>
        <v>0</v>
      </c>
    </row>
    <row r="25" spans="1:9" ht="13.5" thickBot="1">
      <c r="A25" s="157"/>
      <c r="B25" s="158"/>
      <c r="C25" s="159"/>
      <c r="D25" s="160"/>
      <c r="E25" s="160"/>
      <c r="F25" s="161"/>
      <c r="G25" s="162"/>
      <c r="H25" s="145"/>
      <c r="I25" s="163"/>
    </row>
    <row r="26" spans="1:9" ht="12.75">
      <c r="A26" s="38"/>
      <c r="B26" s="38"/>
      <c r="C26" s="38"/>
      <c r="D26" s="38"/>
      <c r="E26" s="38"/>
      <c r="F26" s="38"/>
      <c r="G26" s="38"/>
      <c r="H26" s="39"/>
      <c r="I26" s="39"/>
    </row>
    <row r="28" spans="1:9" ht="15.75">
      <c r="A28" s="190" t="s">
        <v>72</v>
      </c>
      <c r="B28" s="190"/>
      <c r="C28" s="190"/>
      <c r="D28" s="190"/>
      <c r="E28" s="190"/>
      <c r="F28" s="190"/>
      <c r="G28" s="190"/>
      <c r="H28" s="190"/>
      <c r="I28" s="190"/>
    </row>
    <row r="29" spans="1:9" ht="12.75">
      <c r="A29" s="38"/>
      <c r="B29" s="38"/>
      <c r="C29" s="38"/>
      <c r="D29" s="38"/>
      <c r="E29" s="38"/>
      <c r="F29" s="38"/>
      <c r="G29" s="38"/>
      <c r="H29" s="38"/>
      <c r="I29" s="39"/>
    </row>
    <row r="30" spans="1:9" ht="15.75">
      <c r="A30" s="190" t="s">
        <v>73</v>
      </c>
      <c r="B30" s="190"/>
      <c r="C30" s="190"/>
      <c r="D30" s="190"/>
      <c r="E30" s="190"/>
      <c r="F30" s="190"/>
      <c r="G30" s="190"/>
      <c r="H30" s="190"/>
      <c r="I30" s="190"/>
    </row>
    <row r="31" spans="6:9" ht="13.5" thickBot="1">
      <c r="F31" s="41"/>
      <c r="I31" s="40" t="s">
        <v>66</v>
      </c>
    </row>
    <row r="32" spans="1:9" ht="23.25" thickBot="1">
      <c r="A32" s="42" t="s">
        <v>67</v>
      </c>
      <c r="B32" s="186" t="s">
        <v>68</v>
      </c>
      <c r="C32" s="186"/>
      <c r="D32" s="43" t="s">
        <v>69</v>
      </c>
      <c r="E32" s="44" t="s">
        <v>19</v>
      </c>
      <c r="F32" s="45" t="s">
        <v>74</v>
      </c>
      <c r="G32" s="46" t="s">
        <v>91</v>
      </c>
      <c r="H32" s="46" t="s">
        <v>64</v>
      </c>
      <c r="I32" s="47" t="s">
        <v>92</v>
      </c>
    </row>
    <row r="33" spans="1:9" ht="12.75">
      <c r="A33" s="48" t="s">
        <v>75</v>
      </c>
      <c r="B33" s="187" t="s">
        <v>70</v>
      </c>
      <c r="C33" s="188" t="s">
        <v>70</v>
      </c>
      <c r="D33" s="49" t="s">
        <v>70</v>
      </c>
      <c r="E33" s="50" t="s">
        <v>70</v>
      </c>
      <c r="F33" s="51" t="s">
        <v>76</v>
      </c>
      <c r="G33" s="52">
        <f>G34+G39</f>
        <v>189166.47000000003</v>
      </c>
      <c r="H33" s="53">
        <f>H34+H39</f>
        <v>1500</v>
      </c>
      <c r="I33" s="54">
        <f>SUM(I39+I34)</f>
        <v>190666.47</v>
      </c>
    </row>
    <row r="34" spans="1:9" ht="12.75">
      <c r="A34" s="55" t="s">
        <v>77</v>
      </c>
      <c r="B34" s="56" t="s">
        <v>78</v>
      </c>
      <c r="C34" s="57" t="s">
        <v>71</v>
      </c>
      <c r="D34" s="58" t="s">
        <v>70</v>
      </c>
      <c r="E34" s="56" t="s">
        <v>70</v>
      </c>
      <c r="F34" s="59" t="s">
        <v>79</v>
      </c>
      <c r="G34" s="60">
        <f>SUM(G35:G38)</f>
        <v>141212.64</v>
      </c>
      <c r="H34" s="61">
        <f>SUM(H35:H38)</f>
        <v>1119.4</v>
      </c>
      <c r="I34" s="62">
        <f>SUM(I35:I38)</f>
        <v>142332.04</v>
      </c>
    </row>
    <row r="35" spans="1:9" ht="12.75">
      <c r="A35" s="63"/>
      <c r="B35" s="64"/>
      <c r="C35" s="65"/>
      <c r="D35" s="66">
        <v>6172</v>
      </c>
      <c r="E35" s="67">
        <v>5011</v>
      </c>
      <c r="F35" s="68" t="s">
        <v>80</v>
      </c>
      <c r="G35" s="69">
        <v>138812.64</v>
      </c>
      <c r="H35" s="70">
        <v>1119.4</v>
      </c>
      <c r="I35" s="71">
        <f aca="true" t="shared" si="0" ref="I35:I42">G35+H35</f>
        <v>139932.04</v>
      </c>
    </row>
    <row r="36" spans="1:9" ht="12.75">
      <c r="A36" s="72"/>
      <c r="B36" s="64"/>
      <c r="C36" s="65"/>
      <c r="D36" s="73">
        <v>6172</v>
      </c>
      <c r="E36" s="74">
        <v>5021</v>
      </c>
      <c r="F36" s="75" t="s">
        <v>81</v>
      </c>
      <c r="G36" s="76">
        <v>300</v>
      </c>
      <c r="H36" s="77">
        <v>0</v>
      </c>
      <c r="I36" s="78">
        <f t="shared" si="0"/>
        <v>300</v>
      </c>
    </row>
    <row r="37" spans="1:9" ht="12.75">
      <c r="A37" s="72"/>
      <c r="B37" s="64"/>
      <c r="C37" s="65"/>
      <c r="D37" s="73">
        <v>6172</v>
      </c>
      <c r="E37" s="74">
        <v>5024</v>
      </c>
      <c r="F37" s="75" t="s">
        <v>82</v>
      </c>
      <c r="G37" s="76">
        <v>1450</v>
      </c>
      <c r="H37" s="77">
        <v>0</v>
      </c>
      <c r="I37" s="78">
        <f t="shared" si="0"/>
        <v>1450</v>
      </c>
    </row>
    <row r="38" spans="1:9" ht="12.75">
      <c r="A38" s="72"/>
      <c r="B38" s="64"/>
      <c r="C38" s="65"/>
      <c r="D38" s="73">
        <v>6172</v>
      </c>
      <c r="E38" s="74">
        <v>5424</v>
      </c>
      <c r="F38" s="75" t="s">
        <v>83</v>
      </c>
      <c r="G38" s="76">
        <v>650</v>
      </c>
      <c r="H38" s="77">
        <v>0</v>
      </c>
      <c r="I38" s="78">
        <f t="shared" si="0"/>
        <v>650</v>
      </c>
    </row>
    <row r="39" spans="1:9" ht="12.75">
      <c r="A39" s="55" t="s">
        <v>77</v>
      </c>
      <c r="B39" s="56" t="s">
        <v>78</v>
      </c>
      <c r="C39" s="57" t="s">
        <v>71</v>
      </c>
      <c r="D39" s="79" t="s">
        <v>70</v>
      </c>
      <c r="E39" s="80" t="s">
        <v>70</v>
      </c>
      <c r="F39" s="59" t="s">
        <v>84</v>
      </c>
      <c r="G39" s="60">
        <f>SUM(G40:G42)</f>
        <v>47953.83</v>
      </c>
      <c r="H39" s="61">
        <f>SUM(H40:H42)</f>
        <v>380.6</v>
      </c>
      <c r="I39" s="81">
        <f t="shared" si="0"/>
        <v>48334.43</v>
      </c>
    </row>
    <row r="40" spans="1:9" ht="12.75">
      <c r="A40" s="63"/>
      <c r="B40" s="64"/>
      <c r="C40" s="65"/>
      <c r="D40" s="66">
        <v>6172</v>
      </c>
      <c r="E40" s="82">
        <v>5031</v>
      </c>
      <c r="F40" s="83" t="s">
        <v>85</v>
      </c>
      <c r="G40" s="69">
        <v>34746</v>
      </c>
      <c r="H40" s="70">
        <v>279.85</v>
      </c>
      <c r="I40" s="71">
        <f t="shared" si="0"/>
        <v>35025.85</v>
      </c>
    </row>
    <row r="41" spans="1:9" ht="12.75">
      <c r="A41" s="63"/>
      <c r="B41" s="64"/>
      <c r="C41" s="65"/>
      <c r="D41" s="66">
        <v>6172</v>
      </c>
      <c r="E41" s="82">
        <v>5032</v>
      </c>
      <c r="F41" s="83" t="s">
        <v>86</v>
      </c>
      <c r="G41" s="69">
        <v>12507.83</v>
      </c>
      <c r="H41" s="70">
        <v>100.75</v>
      </c>
      <c r="I41" s="71">
        <f t="shared" si="0"/>
        <v>12608.58</v>
      </c>
    </row>
    <row r="42" spans="1:9" ht="13.5" thickBot="1">
      <c r="A42" s="84"/>
      <c r="B42" s="85"/>
      <c r="C42" s="86"/>
      <c r="D42" s="87">
        <v>6172</v>
      </c>
      <c r="E42" s="88">
        <v>5038</v>
      </c>
      <c r="F42" s="89" t="s">
        <v>87</v>
      </c>
      <c r="G42" s="90">
        <v>700</v>
      </c>
      <c r="H42" s="91">
        <v>0</v>
      </c>
      <c r="I42" s="92">
        <f t="shared" si="0"/>
        <v>700</v>
      </c>
    </row>
  </sheetData>
  <sheetProtection/>
  <mergeCells count="15">
    <mergeCell ref="A6:I6"/>
    <mergeCell ref="A8:I8"/>
    <mergeCell ref="B32:C32"/>
    <mergeCell ref="B33:C33"/>
    <mergeCell ref="A3:I3"/>
    <mergeCell ref="A28:I28"/>
    <mergeCell ref="A30:I30"/>
    <mergeCell ref="A10:A11"/>
    <mergeCell ref="B10:B11"/>
    <mergeCell ref="C10:C11"/>
    <mergeCell ref="D10:D11"/>
    <mergeCell ref="E10:E11"/>
    <mergeCell ref="F10:F11"/>
    <mergeCell ref="G10:G11"/>
    <mergeCell ref="H10:I10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kulk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 Šímová</dc:creator>
  <cp:keywords/>
  <dc:description/>
  <cp:lastModifiedBy>Kolomaznikova Marie</cp:lastModifiedBy>
  <cp:lastPrinted>2015-01-07T11:58:14Z</cp:lastPrinted>
  <dcterms:created xsi:type="dcterms:W3CDTF">2007-12-18T12:40:54Z</dcterms:created>
  <dcterms:modified xsi:type="dcterms:W3CDTF">2015-01-13T13:53:26Z</dcterms:modified>
  <cp:category/>
  <cp:version/>
  <cp:contentType/>
  <cp:contentStatus/>
</cp:coreProperties>
</file>