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0"/>
  </bookViews>
  <sheets>
    <sheet name="Bilance PaV" sheetId="1" r:id="rId1"/>
    <sheet name="914 18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<sst xmlns="http://schemas.openxmlformats.org/spreadsheetml/2006/main" count="137" uniqueCount="96">
  <si>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</si>
  <si>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</si>
  <si>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</si>
  <si>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</si>
  <si>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</si>
  <si>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</si>
  <si>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</si>
  <si>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</si>
  <si>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</si>
  <si>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</si>
  <si>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</si>
  <si>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</si>
  <si>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</si>
  <si>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</si>
  <si>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</si>
  <si>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</si>
  <si>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</si>
  <si>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</si>
  <si>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</si>
  <si>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</si>
  <si>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</si>
  <si>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</si>
  <si>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</si>
  <si>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</si>
  <si>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</si>
  <si>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</si>
  <si>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</si>
  <si>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</si>
  <si>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</si>
  <si>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</si>
  <si>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</si>
  <si>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</si>
  <si>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</si>
  <si>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</si>
  <si>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</si>
  <si>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</si>
  <si>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</si>
  <si>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</si>
  <si>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</si>
  <si>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</si>
  <si>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</si>
  <si>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</si>
  <si>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</si>
  <si>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</si>
  <si>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</si>
  <si>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</si>
  <si>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</si>
  <si>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</si>
  <si>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</si>
  <si>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</si>
  <si>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</si>
  <si>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</si>
  <si>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</si>
  <si>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</si>
  <si>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Kap.926-dotační fond</t>
  </si>
  <si>
    <t>Kap.917-transfery</t>
  </si>
  <si>
    <t>Kap.919-Pokladní správa</t>
  </si>
  <si>
    <t>Zdrojová část rozpočtu LK 2015</t>
  </si>
  <si>
    <t>Výdajová část rozpočtu LK 2015</t>
  </si>
  <si>
    <t xml:space="preserve">schválený rozpočet </t>
  </si>
  <si>
    <t xml:space="preserve">upravený rozpočet </t>
  </si>
  <si>
    <t>1. Zapojení fondů z r. 2014</t>
  </si>
  <si>
    <t>2. Zapojení  zvl.účtů z r. 2014</t>
  </si>
  <si>
    <t>3. Zapojení výsl. hosp.2014</t>
  </si>
  <si>
    <t>ZR-RO č. 3/15</t>
  </si>
  <si>
    <t>Změna rozpočtu - rozpočtové opatření č. 3/15</t>
  </si>
  <si>
    <t>914 18 - Působnosti, oddělení sekretariát ředitele</t>
  </si>
  <si>
    <t>tis. Kč</t>
  </si>
  <si>
    <t xml:space="preserve"> v tis.Kč</t>
  </si>
  <si>
    <t>uk.</t>
  </si>
  <si>
    <t>x</t>
  </si>
  <si>
    <t>PŮSOBNOSTI  V Ý D A J E</t>
  </si>
  <si>
    <t>SR 2015</t>
  </si>
  <si>
    <t>změny</t>
  </si>
  <si>
    <t xml:space="preserve">UR </t>
  </si>
  <si>
    <t xml:space="preserve">UR 2014 </t>
  </si>
  <si>
    <t>ZR_RO
3/15</t>
  </si>
  <si>
    <t>UR 2015 I</t>
  </si>
  <si>
    <t>SU</t>
  </si>
  <si>
    <t>č.a.</t>
  </si>
  <si>
    <t>§</t>
  </si>
  <si>
    <t>Běžné (neinvestiční) výdaje resortu celkem</t>
  </si>
  <si>
    <t>DU</t>
  </si>
  <si>
    <t>Územní energetická koncepce</t>
  </si>
  <si>
    <t>RU</t>
  </si>
  <si>
    <t>188001</t>
  </si>
  <si>
    <t>Aktualizace ÚEK</t>
  </si>
  <si>
    <t>nákup materiálu</t>
  </si>
  <si>
    <t>konzultační, poradenské a právní služby</t>
  </si>
  <si>
    <t>nákup ostatních služeb</t>
  </si>
  <si>
    <t>pohoštění</t>
  </si>
  <si>
    <t>188002</t>
  </si>
  <si>
    <t>SEA k ÚEK</t>
  </si>
  <si>
    <t>189001</t>
  </si>
  <si>
    <t>Systém energetického managementu - FAMA</t>
  </si>
  <si>
    <t>029_P01_ZR-RO  3/15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</si>
</sst>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28" fillId="0" borderId="0" xfId="47">
      <alignment/>
      <protection/>
    </xf>
    <xf numFmtId="0" fontId="8" fillId="0" borderId="0" xfId="50" applyFont="1" applyAlignment="1">
      <alignment/>
      <protection/>
    </xf>
    <xf numFmtId="0" fontId="9" fillId="0" borderId="0" xfId="47" applyFont="1" applyAlignment="1">
      <alignment horizontal="center" vertical="center" wrapText="1"/>
      <protection/>
    </xf>
    <xf numFmtId="0" fontId="9" fillId="0" borderId="0" xfId="51" applyFont="1" applyFill="1" applyAlignment="1">
      <alignment horizontal="center" vertical="center" wrapText="1"/>
      <protection/>
    </xf>
    <xf numFmtId="0" fontId="9" fillId="0" borderId="0" xfId="50" applyFont="1" applyAlignment="1">
      <alignment horizontal="center"/>
      <protection/>
    </xf>
    <xf numFmtId="0" fontId="9" fillId="0" borderId="19" xfId="50" applyFont="1" applyBorder="1" applyAlignment="1">
      <alignment horizontal="center"/>
      <protection/>
    </xf>
    <xf numFmtId="0" fontId="9" fillId="0" borderId="20" xfId="50" applyFont="1" applyBorder="1" applyAlignment="1">
      <alignment horizontal="center"/>
      <protection/>
    </xf>
    <xf numFmtId="0" fontId="9" fillId="0" borderId="20" xfId="51" applyFont="1" applyFill="1" applyBorder="1" applyAlignment="1">
      <alignment horizontal="left" vertical="center"/>
      <protection/>
    </xf>
    <xf numFmtId="4" fontId="9" fillId="0" borderId="23" xfId="50" applyNumberFormat="1" applyFont="1" applyBorder="1">
      <alignment/>
      <protection/>
    </xf>
    <xf numFmtId="165" fontId="9" fillId="0" borderId="23" xfId="50" applyNumberFormat="1" applyFont="1" applyBorder="1">
      <alignment/>
      <protection/>
    </xf>
    <xf numFmtId="0" fontId="9" fillId="0" borderId="10" xfId="51" applyFont="1" applyFill="1" applyBorder="1" applyAlignment="1">
      <alignment horizontal="center" vertical="center"/>
      <protection/>
    </xf>
    <xf numFmtId="49" fontId="9" fillId="0" borderId="24" xfId="51" applyNumberFormat="1" applyFont="1" applyFill="1" applyBorder="1" applyAlignment="1">
      <alignment horizontal="center" vertical="center"/>
      <protection/>
    </xf>
    <xf numFmtId="0" fontId="9" fillId="0" borderId="11" xfId="51" applyFont="1" applyFill="1" applyBorder="1" applyAlignment="1">
      <alignment horizontal="center" vertical="center"/>
      <protection/>
    </xf>
    <xf numFmtId="0" fontId="9" fillId="0" borderId="24" xfId="51" applyFont="1" applyFill="1" applyBorder="1" applyAlignment="1">
      <alignment vertical="center"/>
      <protection/>
    </xf>
    <xf numFmtId="4" fontId="9" fillId="0" borderId="11" xfId="51" applyNumberFormat="1" applyFont="1" applyFill="1" applyBorder="1" applyAlignment="1">
      <alignment vertical="center"/>
      <protection/>
    </xf>
    <xf numFmtId="4" fontId="9" fillId="0" borderId="11" xfId="50" applyNumberFormat="1" applyFont="1" applyBorder="1">
      <alignment/>
      <protection/>
    </xf>
    <xf numFmtId="165" fontId="9" fillId="0" borderId="11" xfId="50" applyNumberFormat="1" applyFont="1" applyBorder="1">
      <alignment/>
      <protection/>
    </xf>
    <xf numFmtId="4" fontId="28" fillId="0" borderId="0" xfId="47" applyNumberFormat="1">
      <alignment/>
      <protection/>
    </xf>
    <xf numFmtId="0" fontId="9" fillId="0" borderId="25" xfId="51" applyFont="1" applyFill="1" applyBorder="1" applyAlignment="1">
      <alignment horizontal="center" vertical="center"/>
      <protection/>
    </xf>
    <xf numFmtId="4" fontId="9" fillId="0" borderId="14" xfId="50" applyNumberFormat="1" applyFont="1" applyBorder="1">
      <alignment/>
      <protection/>
    </xf>
    <xf numFmtId="4" fontId="9" fillId="0" borderId="14" xfId="51" applyNumberFormat="1" applyFont="1" applyFill="1" applyBorder="1" applyAlignment="1">
      <alignment vertical="center"/>
      <protection/>
    </xf>
    <xf numFmtId="0" fontId="10" fillId="0" borderId="14" xfId="51" applyFont="1" applyFill="1" applyBorder="1" applyAlignment="1">
      <alignment horizontal="center" vertical="center"/>
      <protection/>
    </xf>
    <xf numFmtId="0" fontId="10" fillId="0" borderId="26" xfId="52" applyFont="1" applyFill="1" applyBorder="1" applyAlignment="1">
      <alignment horizontal="center" vertical="center"/>
      <protection/>
    </xf>
    <xf numFmtId="0" fontId="10" fillId="0" borderId="26" xfId="52" applyFont="1" applyFill="1" applyBorder="1" applyAlignment="1">
      <alignment vertical="center"/>
      <protection/>
    </xf>
    <xf numFmtId="2" fontId="10" fillId="0" borderId="14" xfId="49" applyNumberFormat="1" applyFont="1" applyFill="1" applyBorder="1" applyAlignment="1">
      <alignment vertical="center"/>
      <protection/>
    </xf>
    <xf numFmtId="0" fontId="10" fillId="0" borderId="10" xfId="51" applyFont="1" applyFill="1" applyBorder="1" applyAlignment="1">
      <alignment horizontal="center" vertical="center"/>
      <protection/>
    </xf>
    <xf numFmtId="49" fontId="10" fillId="0" borderId="24" xfId="51" applyNumberFormat="1" applyFont="1" applyFill="1" applyBorder="1" applyAlignment="1">
      <alignment horizontal="center" vertical="center"/>
      <protection/>
    </xf>
    <xf numFmtId="4" fontId="10" fillId="0" borderId="14" xfId="48" applyNumberFormat="1" applyFont="1" applyFill="1" applyBorder="1" applyAlignment="1">
      <alignment horizontal="right" vertical="center"/>
      <protection/>
    </xf>
    <xf numFmtId="2" fontId="10" fillId="0" borderId="14" xfId="51" applyNumberFormat="1" applyFont="1" applyFill="1" applyBorder="1" applyAlignment="1">
      <alignment vertical="center"/>
      <protection/>
    </xf>
    <xf numFmtId="0" fontId="10" fillId="0" borderId="13" xfId="51" applyFont="1" applyFill="1" applyBorder="1" applyAlignment="1">
      <alignment horizontal="center" vertical="center"/>
      <protection/>
    </xf>
    <xf numFmtId="49" fontId="10" fillId="0" borderId="26" xfId="51" applyNumberFormat="1" applyFont="1" applyFill="1" applyBorder="1" applyAlignment="1">
      <alignment horizontal="center" vertical="center"/>
      <protection/>
    </xf>
    <xf numFmtId="0" fontId="10" fillId="0" borderId="11" xfId="51" applyFont="1" applyFill="1" applyBorder="1" applyAlignment="1">
      <alignment horizontal="center" vertical="center"/>
      <protection/>
    </xf>
    <xf numFmtId="0" fontId="10" fillId="0" borderId="25" xfId="52" applyFont="1" applyFill="1" applyBorder="1" applyAlignment="1">
      <alignment horizontal="center" vertical="center"/>
      <protection/>
    </xf>
    <xf numFmtId="0" fontId="10" fillId="0" borderId="24" xfId="52" applyFont="1" applyFill="1" applyBorder="1" applyAlignment="1">
      <alignment vertical="center"/>
      <protection/>
    </xf>
    <xf numFmtId="165" fontId="9" fillId="0" borderId="14" xfId="50" applyNumberFormat="1" applyFont="1" applyBorder="1">
      <alignment/>
      <protection/>
    </xf>
    <xf numFmtId="0" fontId="6" fillId="33" borderId="22" xfId="0" applyFont="1" applyFill="1" applyBorder="1" applyAlignment="1">
      <alignment horizontal="center"/>
    </xf>
    <xf numFmtId="0" fontId="9" fillId="0" borderId="27" xfId="50" applyFont="1" applyBorder="1" applyAlignment="1">
      <alignment horizontal="center" vertical="center"/>
      <protection/>
    </xf>
    <xf numFmtId="0" fontId="9" fillId="0" borderId="28" xfId="50" applyFont="1" applyBorder="1" applyAlignment="1">
      <alignment horizontal="center" vertical="center"/>
      <protection/>
    </xf>
    <xf numFmtId="0" fontId="8" fillId="0" borderId="0" xfId="50" applyFont="1" applyAlignment="1">
      <alignment/>
      <protection/>
    </xf>
    <xf numFmtId="0" fontId="9" fillId="0" borderId="29" xfId="50" applyFont="1" applyBorder="1" applyAlignment="1">
      <alignment horizontal="center" vertical="center"/>
      <protection/>
    </xf>
    <xf numFmtId="0" fontId="9" fillId="0" borderId="30" xfId="50" applyFont="1" applyBorder="1" applyAlignment="1">
      <alignment horizontal="center" vertical="center"/>
      <protection/>
    </xf>
    <xf numFmtId="0" fontId="9" fillId="0" borderId="31" xfId="50" applyFont="1" applyBorder="1" applyAlignment="1">
      <alignment horizontal="center" vertical="center"/>
      <protection/>
    </xf>
    <xf numFmtId="0" fontId="9" fillId="0" borderId="32" xfId="50" applyFont="1" applyBorder="1" applyAlignment="1">
      <alignment horizontal="center" vertical="center"/>
      <protection/>
    </xf>
    <xf numFmtId="0" fontId="9" fillId="0" borderId="33" xfId="50" applyFont="1" applyBorder="1" applyAlignment="1">
      <alignment horizontal="center" vertical="center"/>
      <protection/>
    </xf>
    <xf numFmtId="0" fontId="9" fillId="0" borderId="34" xfId="50" applyFont="1" applyBorder="1" applyAlignment="1">
      <alignment horizontal="center" vertical="center"/>
      <protection/>
    </xf>
    <xf numFmtId="0" fontId="9" fillId="0" borderId="27" xfId="50" applyFont="1" applyFill="1" applyBorder="1" applyAlignment="1">
      <alignment horizontal="center" vertical="center"/>
      <protection/>
    </xf>
    <xf numFmtId="0" fontId="9" fillId="0" borderId="35" xfId="50" applyFont="1" applyFill="1" applyBorder="1" applyAlignment="1">
      <alignment horizontal="center" vertical="center"/>
      <protection/>
    </xf>
    <xf numFmtId="49" fontId="9" fillId="0" borderId="24" xfId="51" applyNumberFormat="1" applyFont="1" applyFill="1" applyBorder="1" applyAlignment="1">
      <alignment horizontal="center" vertical="center"/>
      <protection/>
    </xf>
    <xf numFmtId="49" fontId="9" fillId="0" borderId="36" xfId="51" applyNumberFormat="1" applyFont="1" applyFill="1" applyBorder="1" applyAlignment="1">
      <alignment horizontal="center" vertical="center"/>
      <protection/>
    </xf>
    <xf numFmtId="0" fontId="9" fillId="0" borderId="27" xfId="50" applyFont="1" applyFill="1" applyBorder="1" applyAlignment="1">
      <alignment horizontal="center" vertical="center" wrapText="1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3" xfId="49"/>
    <cellStyle name="normální_Rozpis výdajů 03 bez PO" xfId="50"/>
    <cellStyle name="normální_Rozpis výdajů 03 bez PO 2" xfId="51"/>
    <cellStyle name="normální_Rozpis výdajů 03 bez PO_UR 2008 1-168 tisk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lcoval\AppData\Local\Microsoft\Windows\Temporary%20Internet%20Files\Content.Outlook\STSHZD9X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kumenty\Rozpo&#269;et\rozpo&#269;tov&#225;%20opat&#345;en&#237;\RO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2">
        <row r="360">
          <cell r="J3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D1" sqref="D1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ht="12.75">
      <c r="D1" t="s">
        <v>95</v>
      </c>
    </row>
    <row r="2" spans="1:5" ht="13.5" thickBot="1">
      <c r="A2" s="72" t="s">
        <v>57</v>
      </c>
      <c r="B2" s="72"/>
      <c r="C2" s="33"/>
      <c r="D2" s="33"/>
      <c r="E2" s="34" t="s">
        <v>0</v>
      </c>
    </row>
    <row r="3" spans="1:5" ht="24.75" thickBot="1">
      <c r="A3" s="30" t="s">
        <v>1</v>
      </c>
      <c r="B3" s="31" t="s">
        <v>2</v>
      </c>
      <c r="C3" s="32" t="s">
        <v>59</v>
      </c>
      <c r="D3" s="32" t="s">
        <v>64</v>
      </c>
      <c r="E3" s="32" t="s">
        <v>60</v>
      </c>
    </row>
    <row r="4" spans="1:5" ht="15" customHeight="1">
      <c r="A4" s="2" t="s">
        <v>3</v>
      </c>
      <c r="B4" s="29" t="s">
        <v>38</v>
      </c>
      <c r="C4" s="26">
        <f>C5+C6+C7</f>
        <v>2280088</v>
      </c>
      <c r="D4" s="26">
        <f>D5+D6+D7</f>
        <v>0</v>
      </c>
      <c r="E4" s="27">
        <f aca="true" t="shared" si="0" ref="E4:E25">C4+D4</f>
        <v>2280088</v>
      </c>
    </row>
    <row r="5" spans="1:10" ht="15" customHeight="1">
      <c r="A5" s="6" t="s">
        <v>4</v>
      </c>
      <c r="B5" s="7" t="s">
        <v>5</v>
      </c>
      <c r="C5" s="8">
        <v>2211000</v>
      </c>
      <c r="D5" s="9">
        <f>'[1]příjmy'!$C$31</f>
        <v>0</v>
      </c>
      <c r="E5" s="10">
        <f t="shared" si="0"/>
        <v>2211000</v>
      </c>
      <c r="J5" s="1"/>
    </row>
    <row r="6" spans="1:5" ht="15" customHeight="1">
      <c r="A6" s="6" t="s">
        <v>6</v>
      </c>
      <c r="B6" s="7" t="s">
        <v>7</v>
      </c>
      <c r="C6" s="8">
        <v>69088</v>
      </c>
      <c r="D6" s="4">
        <v>0</v>
      </c>
      <c r="E6" s="10">
        <f t="shared" si="0"/>
        <v>69088</v>
      </c>
    </row>
    <row r="7" spans="1:5" ht="15" customHeight="1">
      <c r="A7" s="6" t="s">
        <v>8</v>
      </c>
      <c r="B7" s="7" t="s">
        <v>9</v>
      </c>
      <c r="C7" s="8">
        <v>0</v>
      </c>
      <c r="D7" s="8">
        <f>'[1]příjmy'!$E$31</f>
        <v>0</v>
      </c>
      <c r="E7" s="10">
        <f t="shared" si="0"/>
        <v>0</v>
      </c>
    </row>
    <row r="8" spans="1:5" ht="15" customHeight="1">
      <c r="A8" s="12" t="s">
        <v>41</v>
      </c>
      <c r="B8" s="7" t="s">
        <v>10</v>
      </c>
      <c r="C8" s="13">
        <f>C9+C14</f>
        <v>85842</v>
      </c>
      <c r="D8" s="13">
        <f>D9+D14</f>
        <v>0</v>
      </c>
      <c r="E8" s="14">
        <f t="shared" si="0"/>
        <v>85842</v>
      </c>
    </row>
    <row r="9" spans="1:5" ht="15" customHeight="1">
      <c r="A9" s="6" t="s">
        <v>46</v>
      </c>
      <c r="B9" s="7" t="s">
        <v>11</v>
      </c>
      <c r="C9" s="8">
        <f>C10+C11+C12+C13</f>
        <v>85842</v>
      </c>
      <c r="D9" s="8">
        <f>D10+D11+D12+D13</f>
        <v>0</v>
      </c>
      <c r="E9" s="11">
        <f t="shared" si="0"/>
        <v>85842</v>
      </c>
    </row>
    <row r="10" spans="1:5" ht="15" customHeight="1">
      <c r="A10" s="6" t="s">
        <v>42</v>
      </c>
      <c r="B10" s="7" t="s">
        <v>12</v>
      </c>
      <c r="C10" s="8">
        <v>61072</v>
      </c>
      <c r="D10" s="8">
        <f>'[1]příjmy'!$I$16</f>
        <v>0</v>
      </c>
      <c r="E10" s="11">
        <f t="shared" si="0"/>
        <v>61072</v>
      </c>
    </row>
    <row r="11" spans="1:5" ht="15" customHeight="1">
      <c r="A11" s="6" t="s">
        <v>53</v>
      </c>
      <c r="B11" s="7" t="s">
        <v>11</v>
      </c>
      <c r="C11" s="8">
        <v>0</v>
      </c>
      <c r="D11" s="8">
        <v>0</v>
      </c>
      <c r="E11" s="11">
        <f t="shared" si="0"/>
        <v>0</v>
      </c>
    </row>
    <row r="12" spans="1:5" ht="15" customHeight="1">
      <c r="A12" s="6" t="s">
        <v>43</v>
      </c>
      <c r="B12" s="7" t="s">
        <v>45</v>
      </c>
      <c r="C12" s="8">
        <v>0</v>
      </c>
      <c r="D12" s="8">
        <v>0</v>
      </c>
      <c r="E12" s="11">
        <f>SUM(C12:D12)</f>
        <v>0</v>
      </c>
    </row>
    <row r="13" spans="1:5" ht="15" customHeight="1">
      <c r="A13" s="6" t="s">
        <v>47</v>
      </c>
      <c r="B13" s="7">
        <v>4121</v>
      </c>
      <c r="C13" s="8">
        <v>24770</v>
      </c>
      <c r="D13" s="8">
        <v>0</v>
      </c>
      <c r="E13" s="11">
        <f>SUM(C13:D13)</f>
        <v>24770</v>
      </c>
    </row>
    <row r="14" spans="1:5" ht="15" customHeight="1">
      <c r="A14" s="6" t="s">
        <v>48</v>
      </c>
      <c r="B14" s="7" t="s">
        <v>13</v>
      </c>
      <c r="C14" s="8">
        <f>C15+C16+C17</f>
        <v>0</v>
      </c>
      <c r="D14" s="8">
        <f>D15+D16+D17</f>
        <v>0</v>
      </c>
      <c r="E14" s="11">
        <f t="shared" si="0"/>
        <v>0</v>
      </c>
    </row>
    <row r="15" spans="1:5" ht="15" customHeight="1">
      <c r="A15" s="6" t="s">
        <v>44</v>
      </c>
      <c r="B15" s="7" t="s">
        <v>13</v>
      </c>
      <c r="C15" s="8">
        <v>0</v>
      </c>
      <c r="D15" s="8">
        <f>'[1]příjmy'!$H$16</f>
        <v>0</v>
      </c>
      <c r="E15" s="11">
        <f t="shared" si="0"/>
        <v>0</v>
      </c>
    </row>
    <row r="16" spans="1:5" ht="15" customHeight="1">
      <c r="A16" s="6" t="s">
        <v>49</v>
      </c>
      <c r="B16" s="7">
        <v>4221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6" t="s">
        <v>50</v>
      </c>
      <c r="B17" s="7">
        <v>4232</v>
      </c>
      <c r="C17" s="8">
        <v>0</v>
      </c>
      <c r="D17" s="8">
        <v>0</v>
      </c>
      <c r="E17" s="11">
        <f>SUM(C17:D17)</f>
        <v>0</v>
      </c>
    </row>
    <row r="18" spans="1:5" ht="15" customHeight="1">
      <c r="A18" s="12" t="s">
        <v>14</v>
      </c>
      <c r="B18" s="15" t="s">
        <v>39</v>
      </c>
      <c r="C18" s="13">
        <f>C4+C8</f>
        <v>2365930</v>
      </c>
      <c r="D18" s="13">
        <f>D4+D8</f>
        <v>0</v>
      </c>
      <c r="E18" s="14">
        <f t="shared" si="0"/>
        <v>2365930</v>
      </c>
    </row>
    <row r="19" spans="1:5" ht="15" customHeight="1">
      <c r="A19" s="12" t="s">
        <v>15</v>
      </c>
      <c r="B19" s="15" t="s">
        <v>16</v>
      </c>
      <c r="C19" s="13">
        <f>SUM(C20:C24)</f>
        <v>-96875</v>
      </c>
      <c r="D19" s="13">
        <f>SUM(D20:D24)</f>
        <v>698</v>
      </c>
      <c r="E19" s="14">
        <f t="shared" si="0"/>
        <v>-96177</v>
      </c>
    </row>
    <row r="20" spans="1:5" ht="15" customHeight="1">
      <c r="A20" s="6" t="s">
        <v>61</v>
      </c>
      <c r="B20" s="7" t="s">
        <v>17</v>
      </c>
      <c r="C20" s="8">
        <v>0</v>
      </c>
      <c r="D20" s="8">
        <v>0</v>
      </c>
      <c r="E20" s="11">
        <f t="shared" si="0"/>
        <v>0</v>
      </c>
    </row>
    <row r="21" spans="1:5" ht="15" customHeight="1">
      <c r="A21" s="6" t="s">
        <v>62</v>
      </c>
      <c r="B21" s="7">
        <v>8115</v>
      </c>
      <c r="C21" s="8">
        <v>0</v>
      </c>
      <c r="D21" s="8">
        <v>0</v>
      </c>
      <c r="E21" s="11">
        <f>SUM(C21:D21)</f>
        <v>0</v>
      </c>
    </row>
    <row r="22" spans="1:5" ht="15" customHeight="1">
      <c r="A22" s="6" t="s">
        <v>63</v>
      </c>
      <c r="B22" s="7" t="s">
        <v>17</v>
      </c>
      <c r="C22" s="8">
        <v>0</v>
      </c>
      <c r="D22" s="8">
        <v>698</v>
      </c>
      <c r="E22" s="11">
        <f t="shared" si="0"/>
        <v>698</v>
      </c>
    </row>
    <row r="23" spans="1:5" ht="15" customHeight="1">
      <c r="A23" s="6" t="s">
        <v>51</v>
      </c>
      <c r="B23" s="7">
        <v>8123</v>
      </c>
      <c r="C23" s="8">
        <v>0</v>
      </c>
      <c r="D23" s="8">
        <f>'[1]příjmy'!$T$31</f>
        <v>0</v>
      </c>
      <c r="E23" s="11">
        <f>C23+D23</f>
        <v>0</v>
      </c>
    </row>
    <row r="24" spans="1:5" ht="15" customHeight="1" thickBot="1">
      <c r="A24" s="16" t="s">
        <v>52</v>
      </c>
      <c r="B24" s="17">
        <v>-8124</v>
      </c>
      <c r="C24" s="18">
        <v>-96875</v>
      </c>
      <c r="D24" s="18">
        <f>'[1]příjmy'!$O$16</f>
        <v>0</v>
      </c>
      <c r="E24" s="19">
        <f>C24+D24</f>
        <v>-96875</v>
      </c>
    </row>
    <row r="25" spans="1:5" ht="15" customHeight="1" thickBot="1">
      <c r="A25" s="20" t="s">
        <v>27</v>
      </c>
      <c r="B25" s="21"/>
      <c r="C25" s="22">
        <f>C4+C8+C19</f>
        <v>2269055</v>
      </c>
      <c r="D25" s="22">
        <f>D18+D19</f>
        <v>698</v>
      </c>
      <c r="E25" s="23">
        <f t="shared" si="0"/>
        <v>2269753</v>
      </c>
    </row>
    <row r="26" spans="1:5" ht="13.5" thickBot="1">
      <c r="A26" s="72" t="s">
        <v>58</v>
      </c>
      <c r="B26" s="72"/>
      <c r="C26" s="35"/>
      <c r="D26" s="35"/>
      <c r="E26" s="36" t="s">
        <v>0</v>
      </c>
    </row>
    <row r="27" spans="1:5" ht="24.75" thickBot="1">
      <c r="A27" s="30" t="s">
        <v>18</v>
      </c>
      <c r="B27" s="31" t="s">
        <v>19</v>
      </c>
      <c r="C27" s="32" t="s">
        <v>59</v>
      </c>
      <c r="D27" s="32" t="s">
        <v>64</v>
      </c>
      <c r="E27" s="32" t="s">
        <v>60</v>
      </c>
    </row>
    <row r="28" spans="1:5" ht="15" customHeight="1">
      <c r="A28" s="24" t="s">
        <v>26</v>
      </c>
      <c r="B28" s="3" t="s">
        <v>20</v>
      </c>
      <c r="C28" s="4">
        <v>26192.5</v>
      </c>
      <c r="D28" s="4">
        <v>0</v>
      </c>
      <c r="E28" s="5">
        <f>C28+D28</f>
        <v>26192.5</v>
      </c>
    </row>
    <row r="29" spans="1:5" ht="15" customHeight="1">
      <c r="A29" s="25" t="s">
        <v>21</v>
      </c>
      <c r="B29" s="7" t="s">
        <v>20</v>
      </c>
      <c r="C29" s="8">
        <v>238156.72</v>
      </c>
      <c r="D29" s="4">
        <v>0</v>
      </c>
      <c r="E29" s="5">
        <f aca="true" t="shared" si="1" ref="E29:E44">C29+D29</f>
        <v>238156.72</v>
      </c>
    </row>
    <row r="30" spans="1:5" ht="15" customHeight="1">
      <c r="A30" s="25" t="s">
        <v>28</v>
      </c>
      <c r="B30" s="7" t="s">
        <v>20</v>
      </c>
      <c r="C30" s="8">
        <v>857900</v>
      </c>
      <c r="D30" s="4">
        <v>0</v>
      </c>
      <c r="E30" s="5">
        <f t="shared" si="1"/>
        <v>857900</v>
      </c>
    </row>
    <row r="31" spans="1:5" ht="15" customHeight="1">
      <c r="A31" s="25" t="s">
        <v>22</v>
      </c>
      <c r="B31" s="7" t="s">
        <v>20</v>
      </c>
      <c r="C31" s="8">
        <v>607118.3</v>
      </c>
      <c r="D31" s="4">
        <v>698</v>
      </c>
      <c r="E31" s="5">
        <f t="shared" si="1"/>
        <v>607816.3</v>
      </c>
    </row>
    <row r="32" spans="1:5" ht="15" customHeight="1">
      <c r="A32" s="25" t="s">
        <v>40</v>
      </c>
      <c r="B32" s="7" t="s">
        <v>20</v>
      </c>
      <c r="C32" s="8">
        <v>0</v>
      </c>
      <c r="D32" s="4">
        <v>0</v>
      </c>
      <c r="E32" s="5">
        <f>C32+D32</f>
        <v>0</v>
      </c>
    </row>
    <row r="33" spans="1:5" ht="15" customHeight="1">
      <c r="A33" s="25" t="s">
        <v>55</v>
      </c>
      <c r="B33" s="7" t="s">
        <v>24</v>
      </c>
      <c r="C33" s="8">
        <v>78089.98</v>
      </c>
      <c r="D33" s="4">
        <v>0</v>
      </c>
      <c r="E33" s="5">
        <f t="shared" si="1"/>
        <v>78089.98</v>
      </c>
    </row>
    <row r="34" spans="1:5" ht="15" customHeight="1">
      <c r="A34" s="25" t="s">
        <v>56</v>
      </c>
      <c r="B34" s="7" t="s">
        <v>20</v>
      </c>
      <c r="C34" s="8">
        <v>96358</v>
      </c>
      <c r="D34" s="4">
        <f>'[1]výdaje'!$G$16</f>
        <v>0</v>
      </c>
      <c r="E34" s="5">
        <f t="shared" si="1"/>
        <v>96358</v>
      </c>
    </row>
    <row r="35" spans="1:5" ht="15" customHeight="1">
      <c r="A35" s="25" t="s">
        <v>29</v>
      </c>
      <c r="B35" s="7" t="s">
        <v>23</v>
      </c>
      <c r="C35" s="8">
        <v>125197</v>
      </c>
      <c r="D35" s="4">
        <v>0</v>
      </c>
      <c r="E35" s="5">
        <f t="shared" si="1"/>
        <v>125197</v>
      </c>
    </row>
    <row r="36" spans="1:5" ht="15" customHeight="1">
      <c r="A36" s="25" t="s">
        <v>30</v>
      </c>
      <c r="B36" s="7" t="s">
        <v>23</v>
      </c>
      <c r="C36" s="8">
        <f>'[2]výdaje'!$J$360</f>
        <v>0</v>
      </c>
      <c r="D36" s="4">
        <f>'[1]výdaje'!$I$16</f>
        <v>0</v>
      </c>
      <c r="E36" s="5">
        <f t="shared" si="1"/>
        <v>0</v>
      </c>
    </row>
    <row r="37" spans="1:5" ht="15" customHeight="1">
      <c r="A37" s="25" t="s">
        <v>31</v>
      </c>
      <c r="B37" s="7" t="s">
        <v>24</v>
      </c>
      <c r="C37" s="8">
        <v>157317</v>
      </c>
      <c r="D37" s="4">
        <f>'[1]výdaje'!$J$16</f>
        <v>0</v>
      </c>
      <c r="E37" s="5">
        <f t="shared" si="1"/>
        <v>157317</v>
      </c>
    </row>
    <row r="38" spans="1:5" ht="15" customHeight="1">
      <c r="A38" s="25" t="s">
        <v>33</v>
      </c>
      <c r="B38" s="7" t="s">
        <v>24</v>
      </c>
      <c r="C38" s="8">
        <v>22000</v>
      </c>
      <c r="D38" s="4">
        <v>0</v>
      </c>
      <c r="E38" s="5">
        <f t="shared" si="1"/>
        <v>22000</v>
      </c>
    </row>
    <row r="39" spans="1:5" ht="15" customHeight="1">
      <c r="A39" s="25" t="s">
        <v>32</v>
      </c>
      <c r="B39" s="7" t="s">
        <v>20</v>
      </c>
      <c r="C39" s="8">
        <v>3725.5</v>
      </c>
      <c r="D39" s="4">
        <f>'[1]výdaje'!$L$16</f>
        <v>0</v>
      </c>
      <c r="E39" s="5">
        <f t="shared" si="1"/>
        <v>3725.5</v>
      </c>
    </row>
    <row r="40" spans="1:5" ht="15" customHeight="1">
      <c r="A40" s="25" t="s">
        <v>54</v>
      </c>
      <c r="B40" s="7" t="s">
        <v>24</v>
      </c>
      <c r="C40" s="8">
        <v>30000</v>
      </c>
      <c r="D40" s="4">
        <v>0</v>
      </c>
      <c r="E40" s="5">
        <f>C40+D40</f>
        <v>30000</v>
      </c>
    </row>
    <row r="41" spans="1:5" ht="15" customHeight="1">
      <c r="A41" s="25" t="s">
        <v>34</v>
      </c>
      <c r="B41" s="7" t="s">
        <v>24</v>
      </c>
      <c r="C41" s="8">
        <v>5000</v>
      </c>
      <c r="D41" s="4">
        <v>0</v>
      </c>
      <c r="E41" s="5">
        <f t="shared" si="1"/>
        <v>5000</v>
      </c>
    </row>
    <row r="42" spans="1:5" ht="15" customHeight="1">
      <c r="A42" s="25" t="s">
        <v>35</v>
      </c>
      <c r="B42" s="7" t="s">
        <v>24</v>
      </c>
      <c r="C42" s="8">
        <v>18000</v>
      </c>
      <c r="D42" s="4">
        <f>'[1]výdaje'!$N$16</f>
        <v>0</v>
      </c>
      <c r="E42" s="5">
        <f t="shared" si="1"/>
        <v>18000</v>
      </c>
    </row>
    <row r="43" spans="1:5" ht="15" customHeight="1">
      <c r="A43" s="25" t="s">
        <v>36</v>
      </c>
      <c r="B43" s="7" t="s">
        <v>24</v>
      </c>
      <c r="C43" s="8">
        <v>4000</v>
      </c>
      <c r="D43" s="4">
        <f>'[1]výdaje'!$P$16</f>
        <v>0</v>
      </c>
      <c r="E43" s="5">
        <f t="shared" si="1"/>
        <v>4000</v>
      </c>
    </row>
    <row r="44" spans="1:5" ht="15" customHeight="1" thickBot="1">
      <c r="A44" s="25" t="s">
        <v>37</v>
      </c>
      <c r="B44" s="7" t="s">
        <v>24</v>
      </c>
      <c r="C44" s="8">
        <v>0</v>
      </c>
      <c r="D44" s="4">
        <f>'[1]výdaje'!$Q$16</f>
        <v>0</v>
      </c>
      <c r="E44" s="5">
        <f t="shared" si="1"/>
        <v>0</v>
      </c>
    </row>
    <row r="45" spans="1:5" ht="15" customHeight="1" thickBot="1">
      <c r="A45" s="28" t="s">
        <v>25</v>
      </c>
      <c r="B45" s="21"/>
      <c r="C45" s="22">
        <f>C28+C29+C30+C31+C32+C33+C34+C35+C36+C37+C38+C39+C40+C41+C42+C43+C44</f>
        <v>2269055</v>
      </c>
      <c r="D45" s="22">
        <f>SUM(D28:D44)</f>
        <v>698</v>
      </c>
      <c r="E45" s="23">
        <f>SUM(E28:E44)</f>
        <v>2269753</v>
      </c>
    </row>
    <row r="46" spans="3:5" ht="12.75">
      <c r="C46" s="1"/>
      <c r="E46" s="1"/>
    </row>
  </sheetData>
  <sheetProtection/>
  <mergeCells count="2">
    <mergeCell ref="A2:B2"/>
    <mergeCell ref="A26:B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3.7109375" style="37" customWidth="1"/>
    <col min="2" max="2" width="9.421875" style="37" customWidth="1"/>
    <col min="3" max="4" width="4.7109375" style="37" customWidth="1"/>
    <col min="5" max="5" width="38.28125" style="37" customWidth="1"/>
    <col min="6" max="6" width="10.57421875" style="37" customWidth="1"/>
    <col min="7" max="11" width="0" style="37" hidden="1" customWidth="1"/>
    <col min="12" max="12" width="10.00390625" style="37" hidden="1" customWidth="1"/>
    <col min="13" max="13" width="9.8515625" style="37" customWidth="1"/>
    <col min="14" max="14" width="9.421875" style="37" customWidth="1"/>
    <col min="15" max="16384" width="9.140625" style="37" customWidth="1"/>
  </cols>
  <sheetData>
    <row r="1" ht="15">
      <c r="M1" t="s">
        <v>95</v>
      </c>
    </row>
    <row r="2" spans="5:13" ht="15.75">
      <c r="E2" s="75" t="s">
        <v>65</v>
      </c>
      <c r="F2" s="75"/>
      <c r="G2" s="75"/>
      <c r="H2" s="75"/>
      <c r="I2" s="75"/>
      <c r="J2" s="75"/>
      <c r="K2" s="75"/>
      <c r="L2" s="75"/>
      <c r="M2" s="75"/>
    </row>
    <row r="3" spans="5:13" ht="15.75">
      <c r="E3" s="38"/>
      <c r="F3" s="38"/>
      <c r="G3" s="38"/>
      <c r="H3" s="38"/>
      <c r="I3" s="38"/>
      <c r="J3" s="38"/>
      <c r="K3" s="38"/>
      <c r="L3" s="38"/>
      <c r="M3" s="38"/>
    </row>
    <row r="4" spans="5:13" ht="15.75">
      <c r="E4" s="75" t="s">
        <v>66</v>
      </c>
      <c r="F4" s="75"/>
      <c r="G4" s="75"/>
      <c r="H4" s="75"/>
      <c r="I4" s="75"/>
      <c r="J4" s="75"/>
      <c r="K4" s="75"/>
      <c r="L4" s="75"/>
      <c r="M4" s="75"/>
    </row>
    <row r="5" spans="5:14" ht="15.75" thickBot="1">
      <c r="E5" s="39"/>
      <c r="F5" s="39"/>
      <c r="G5" s="39"/>
      <c r="H5" s="40"/>
      <c r="I5" s="40" t="s">
        <v>67</v>
      </c>
      <c r="N5" s="41" t="s">
        <v>68</v>
      </c>
    </row>
    <row r="6" spans="1:14" ht="15" customHeight="1">
      <c r="A6" s="76" t="s">
        <v>69</v>
      </c>
      <c r="B6" s="78" t="s">
        <v>70</v>
      </c>
      <c r="C6" s="78" t="s">
        <v>70</v>
      </c>
      <c r="D6" s="78" t="s">
        <v>70</v>
      </c>
      <c r="E6" s="80" t="s">
        <v>71</v>
      </c>
      <c r="F6" s="73" t="s">
        <v>72</v>
      </c>
      <c r="G6" s="82" t="s">
        <v>73</v>
      </c>
      <c r="H6" s="73" t="s">
        <v>74</v>
      </c>
      <c r="I6" s="82" t="s">
        <v>73</v>
      </c>
      <c r="J6" s="73" t="s">
        <v>74</v>
      </c>
      <c r="K6" s="82" t="s">
        <v>73</v>
      </c>
      <c r="L6" s="73" t="s">
        <v>75</v>
      </c>
      <c r="M6" s="86" t="s">
        <v>76</v>
      </c>
      <c r="N6" s="73" t="s">
        <v>77</v>
      </c>
    </row>
    <row r="7" spans="1:14" ht="15.75" thickBot="1">
      <c r="A7" s="77"/>
      <c r="B7" s="79"/>
      <c r="C7" s="79"/>
      <c r="D7" s="79"/>
      <c r="E7" s="81"/>
      <c r="F7" s="74"/>
      <c r="G7" s="83"/>
      <c r="H7" s="74"/>
      <c r="I7" s="83"/>
      <c r="J7" s="74"/>
      <c r="K7" s="83"/>
      <c r="L7" s="74"/>
      <c r="M7" s="83"/>
      <c r="N7" s="74"/>
    </row>
    <row r="8" spans="1:14" ht="15.75" thickBot="1">
      <c r="A8" s="42" t="s">
        <v>78</v>
      </c>
      <c r="B8" s="43" t="s">
        <v>79</v>
      </c>
      <c r="C8" s="43" t="s">
        <v>80</v>
      </c>
      <c r="D8" s="43" t="s">
        <v>19</v>
      </c>
      <c r="E8" s="44" t="s">
        <v>81</v>
      </c>
      <c r="F8" s="45">
        <f>F10+F15+F19</f>
        <v>160</v>
      </c>
      <c r="G8" s="45" t="e">
        <f>G21+G25+G29+G33+G36+#REF!+#REF!+G40+G42</f>
        <v>#REF!</v>
      </c>
      <c r="H8" s="45" t="e">
        <f>H21+H25+H29+H33+H36+#REF!+#REF!+H40+H42</f>
        <v>#REF!</v>
      </c>
      <c r="I8" s="45" t="e">
        <f>I21+I25+I29+I33+I36+#REF!+#REF!+I40+I42</f>
        <v>#REF!</v>
      </c>
      <c r="J8" s="45" t="e">
        <f>J21+J25+J29+J33+J36+#REF!+#REF!+J40+J42</f>
        <v>#REF!</v>
      </c>
      <c r="K8" s="45" t="e">
        <f>K21+K25+K29+K33+K36+#REF!+#REF!+K40+K42</f>
        <v>#REF!</v>
      </c>
      <c r="L8" s="45" t="e">
        <f>L21+L25+L29+L33+L36+#REF!+#REF!+L40+L42</f>
        <v>#REF!</v>
      </c>
      <c r="M8" s="46">
        <f>M10+M15</f>
        <v>698</v>
      </c>
      <c r="N8" s="45">
        <f>F8+M8</f>
        <v>858</v>
      </c>
    </row>
    <row r="9" spans="1:15" ht="15">
      <c r="A9" s="47" t="s">
        <v>82</v>
      </c>
      <c r="B9" s="84" t="s">
        <v>70</v>
      </c>
      <c r="C9" s="85"/>
      <c r="D9" s="49" t="s">
        <v>70</v>
      </c>
      <c r="E9" s="50" t="s">
        <v>83</v>
      </c>
      <c r="F9" s="51">
        <f>F10+F15+F19</f>
        <v>160</v>
      </c>
      <c r="G9" s="51">
        <f>H10+H15</f>
        <v>0</v>
      </c>
      <c r="H9" s="51"/>
      <c r="I9" s="51">
        <f>J10+J15</f>
        <v>0</v>
      </c>
      <c r="J9" s="52"/>
      <c r="K9" s="52"/>
      <c r="L9" s="53"/>
      <c r="M9" s="51">
        <f>M10+M15</f>
        <v>698</v>
      </c>
      <c r="N9" s="52">
        <f>F9+M9</f>
        <v>858</v>
      </c>
      <c r="O9" s="54"/>
    </row>
    <row r="10" spans="1:15" ht="15">
      <c r="A10" s="47" t="s">
        <v>84</v>
      </c>
      <c r="B10" s="48" t="s">
        <v>85</v>
      </c>
      <c r="C10" s="49" t="s">
        <v>70</v>
      </c>
      <c r="D10" s="55" t="s">
        <v>70</v>
      </c>
      <c r="E10" s="50" t="s">
        <v>86</v>
      </c>
      <c r="F10" s="56">
        <v>50</v>
      </c>
      <c r="G10" s="56"/>
      <c r="H10" s="56"/>
      <c r="I10" s="56"/>
      <c r="J10" s="56"/>
      <c r="K10" s="56"/>
      <c r="L10" s="56"/>
      <c r="M10" s="57">
        <f>M11+M12+M13+M14</f>
        <v>595</v>
      </c>
      <c r="N10" s="56">
        <f>F10+M10</f>
        <v>645</v>
      </c>
      <c r="O10" s="54"/>
    </row>
    <row r="11" spans="1:14" ht="15">
      <c r="A11" s="47"/>
      <c r="B11" s="48"/>
      <c r="C11" s="58">
        <v>3636</v>
      </c>
      <c r="D11" s="59">
        <v>5139</v>
      </c>
      <c r="E11" s="60" t="s">
        <v>87</v>
      </c>
      <c r="F11" s="56"/>
      <c r="G11" s="56"/>
      <c r="H11" s="56"/>
      <c r="I11" s="56"/>
      <c r="J11" s="56"/>
      <c r="K11" s="56"/>
      <c r="L11" s="56"/>
      <c r="M11" s="61">
        <v>2</v>
      </c>
      <c r="N11" s="61">
        <f aca="true" t="shared" si="0" ref="N11:N19">F11+M11</f>
        <v>2</v>
      </c>
    </row>
    <row r="12" spans="1:14" ht="15">
      <c r="A12" s="62"/>
      <c r="B12" s="63"/>
      <c r="C12" s="58">
        <v>3636</v>
      </c>
      <c r="D12" s="59">
        <v>5166</v>
      </c>
      <c r="E12" s="60" t="s">
        <v>88</v>
      </c>
      <c r="F12" s="56"/>
      <c r="G12" s="56"/>
      <c r="H12" s="56"/>
      <c r="I12" s="56"/>
      <c r="J12" s="56"/>
      <c r="K12" s="56"/>
      <c r="L12" s="56"/>
      <c r="M12" s="64">
        <v>23</v>
      </c>
      <c r="N12" s="61">
        <f t="shared" si="0"/>
        <v>23</v>
      </c>
    </row>
    <row r="13" spans="1:14" ht="15">
      <c r="A13" s="62"/>
      <c r="B13" s="63"/>
      <c r="C13" s="58">
        <v>3636</v>
      </c>
      <c r="D13" s="59">
        <v>5169</v>
      </c>
      <c r="E13" s="60" t="s">
        <v>89</v>
      </c>
      <c r="F13" s="65">
        <v>50</v>
      </c>
      <c r="G13" s="56"/>
      <c r="H13" s="56"/>
      <c r="I13" s="56"/>
      <c r="J13" s="56"/>
      <c r="K13" s="56"/>
      <c r="L13" s="56"/>
      <c r="M13" s="65">
        <v>565</v>
      </c>
      <c r="N13" s="61">
        <f t="shared" si="0"/>
        <v>615</v>
      </c>
    </row>
    <row r="14" spans="1:14" ht="15">
      <c r="A14" s="66"/>
      <c r="B14" s="67"/>
      <c r="C14" s="68">
        <v>3636</v>
      </c>
      <c r="D14" s="69">
        <v>5175</v>
      </c>
      <c r="E14" s="70" t="s">
        <v>90</v>
      </c>
      <c r="F14" s="56"/>
      <c r="G14" s="56"/>
      <c r="H14" s="56"/>
      <c r="I14" s="56"/>
      <c r="J14" s="56"/>
      <c r="K14" s="56"/>
      <c r="L14" s="56"/>
      <c r="M14" s="65">
        <v>5</v>
      </c>
      <c r="N14" s="61">
        <f t="shared" si="0"/>
        <v>5</v>
      </c>
    </row>
    <row r="15" spans="1:14" ht="15">
      <c r="A15" s="47" t="s">
        <v>84</v>
      </c>
      <c r="B15" s="48" t="s">
        <v>91</v>
      </c>
      <c r="C15" s="49" t="s">
        <v>70</v>
      </c>
      <c r="D15" s="55" t="s">
        <v>70</v>
      </c>
      <c r="E15" s="50" t="s">
        <v>92</v>
      </c>
      <c r="F15" s="56">
        <v>50</v>
      </c>
      <c r="G15" s="56"/>
      <c r="H15" s="56"/>
      <c r="I15" s="56"/>
      <c r="J15" s="56"/>
      <c r="K15" s="56"/>
      <c r="L15" s="56"/>
      <c r="M15" s="57">
        <f>M16+M17+M18</f>
        <v>103</v>
      </c>
      <c r="N15" s="56">
        <f t="shared" si="0"/>
        <v>153</v>
      </c>
    </row>
    <row r="16" spans="1:14" ht="15">
      <c r="A16" s="47"/>
      <c r="B16" s="48"/>
      <c r="C16" s="58">
        <v>3636</v>
      </c>
      <c r="D16" s="59">
        <v>5139</v>
      </c>
      <c r="E16" s="60" t="s">
        <v>87</v>
      </c>
      <c r="F16" s="56"/>
      <c r="G16" s="56"/>
      <c r="H16" s="56"/>
      <c r="I16" s="56"/>
      <c r="J16" s="56"/>
      <c r="K16" s="56"/>
      <c r="L16" s="56"/>
      <c r="M16" s="61">
        <v>3</v>
      </c>
      <c r="N16" s="61">
        <f t="shared" si="0"/>
        <v>3</v>
      </c>
    </row>
    <row r="17" spans="1:14" ht="15">
      <c r="A17" s="62"/>
      <c r="B17" s="63"/>
      <c r="C17" s="58">
        <v>3636</v>
      </c>
      <c r="D17" s="59">
        <v>5166</v>
      </c>
      <c r="E17" s="60" t="s">
        <v>88</v>
      </c>
      <c r="F17" s="56"/>
      <c r="G17" s="56"/>
      <c r="H17" s="56"/>
      <c r="I17" s="56"/>
      <c r="J17" s="56"/>
      <c r="K17" s="56"/>
      <c r="L17" s="56"/>
      <c r="M17" s="64">
        <v>25</v>
      </c>
      <c r="N17" s="61">
        <f t="shared" si="0"/>
        <v>25</v>
      </c>
    </row>
    <row r="18" spans="1:14" ht="15">
      <c r="A18" s="66"/>
      <c r="B18" s="67"/>
      <c r="C18" s="58">
        <v>3636</v>
      </c>
      <c r="D18" s="59">
        <v>5169</v>
      </c>
      <c r="E18" s="60" t="s">
        <v>89</v>
      </c>
      <c r="F18" s="65">
        <v>50</v>
      </c>
      <c r="G18" s="56"/>
      <c r="H18" s="56"/>
      <c r="I18" s="56"/>
      <c r="J18" s="56"/>
      <c r="K18" s="56"/>
      <c r="L18" s="56"/>
      <c r="M18" s="65">
        <v>75</v>
      </c>
      <c r="N18" s="61">
        <f t="shared" si="0"/>
        <v>125</v>
      </c>
    </row>
    <row r="19" spans="1:14" ht="15">
      <c r="A19" s="47" t="s">
        <v>84</v>
      </c>
      <c r="B19" s="48" t="s">
        <v>93</v>
      </c>
      <c r="C19" s="49" t="s">
        <v>70</v>
      </c>
      <c r="D19" s="55" t="s">
        <v>70</v>
      </c>
      <c r="E19" s="50" t="s">
        <v>94</v>
      </c>
      <c r="F19" s="56">
        <v>60</v>
      </c>
      <c r="G19" s="56"/>
      <c r="H19" s="56"/>
      <c r="I19" s="56"/>
      <c r="J19" s="56"/>
      <c r="K19" s="56"/>
      <c r="L19" s="56"/>
      <c r="M19" s="71">
        <v>0</v>
      </c>
      <c r="N19" s="56">
        <f t="shared" si="0"/>
        <v>60</v>
      </c>
    </row>
  </sheetData>
  <sheetProtection/>
  <mergeCells count="17">
    <mergeCell ref="B9:C9"/>
    <mergeCell ref="I6:I7"/>
    <mergeCell ref="J6:J7"/>
    <mergeCell ref="K6:K7"/>
    <mergeCell ref="L6:L7"/>
    <mergeCell ref="M6:M7"/>
    <mergeCell ref="H6:H7"/>
    <mergeCell ref="N6:N7"/>
    <mergeCell ref="E2:M2"/>
    <mergeCell ref="E4:M4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87401575" bottom="0.787401575" header="0.3" footer="0.3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Maly Petr</cp:lastModifiedBy>
  <cp:lastPrinted>2015-01-06T07:22:54Z</cp:lastPrinted>
  <dcterms:created xsi:type="dcterms:W3CDTF">2007-12-18T12:40:54Z</dcterms:created>
  <dcterms:modified xsi:type="dcterms:W3CDTF">2015-01-14T09:04:39Z</dcterms:modified>
  <cp:category/>
  <cp:version/>
  <cp:contentType/>
  <cp:contentStatus/>
</cp:coreProperties>
</file>