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Bilance PaV" sheetId="1" r:id="rId1"/>
    <sheet name="91709" sheetId="2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G10" i="2" l="1"/>
  <c r="I11" i="2"/>
  <c r="I10" i="2" s="1"/>
  <c r="I12" i="2"/>
  <c r="I13" i="2"/>
  <c r="I14" i="2"/>
  <c r="I15" i="2"/>
  <c r="G16" i="2"/>
  <c r="H16" i="2"/>
  <c r="H10" i="2" s="1"/>
  <c r="I16" i="2"/>
  <c r="I17" i="2"/>
  <c r="E31" i="1" l="1"/>
  <c r="E30" i="1"/>
  <c r="E17" i="1"/>
  <c r="C14" i="1"/>
  <c r="C9" i="1"/>
  <c r="C8" i="1"/>
  <c r="E6" i="1"/>
  <c r="E41" i="1"/>
  <c r="E40" i="1"/>
  <c r="E38" i="1"/>
  <c r="C36" i="1"/>
  <c r="E36" i="1"/>
  <c r="E35" i="1"/>
  <c r="E32" i="1"/>
  <c r="E29" i="1"/>
  <c r="E28" i="1"/>
  <c r="E16" i="1"/>
  <c r="E13" i="1"/>
  <c r="E33" i="1"/>
  <c r="E22" i="1"/>
  <c r="E21" i="1"/>
  <c r="C19" i="1"/>
  <c r="E23" i="1"/>
  <c r="D23" i="1"/>
  <c r="D37" i="1"/>
  <c r="E37" i="1"/>
  <c r="D7" i="1"/>
  <c r="E7" i="1"/>
  <c r="D5" i="1"/>
  <c r="E5" i="1"/>
  <c r="D36" i="1"/>
  <c r="D34" i="1"/>
  <c r="E34" i="1"/>
  <c r="D45" i="1"/>
  <c r="D24" i="1"/>
  <c r="E24" i="1"/>
  <c r="D15" i="1"/>
  <c r="D44" i="1"/>
  <c r="E44" i="1"/>
  <c r="D43" i="1"/>
  <c r="E43" i="1"/>
  <c r="D42" i="1"/>
  <c r="E42" i="1"/>
  <c r="D39" i="1"/>
  <c r="E39" i="1"/>
  <c r="D10" i="1"/>
  <c r="D9" i="1"/>
  <c r="D14" i="1"/>
  <c r="E14" i="1"/>
  <c r="D19" i="1"/>
  <c r="E19" i="1"/>
  <c r="E20" i="1"/>
  <c r="E10" i="1"/>
  <c r="C45" i="1"/>
  <c r="E11" i="1"/>
  <c r="E15" i="1"/>
  <c r="C4" i="1"/>
  <c r="E12" i="1"/>
  <c r="C18" i="1"/>
  <c r="C25" i="1"/>
  <c r="E45" i="1"/>
  <c r="D8" i="1"/>
  <c r="E8" i="1"/>
  <c r="E9" i="1"/>
  <c r="D4" i="1"/>
  <c r="E4" i="1"/>
  <c r="D18" i="1"/>
  <c r="E18" i="1"/>
  <c r="D25" i="1"/>
  <c r="E25" i="1"/>
</calcChain>
</file>

<file path=xl/sharedStrings.xml><?xml version="1.0" encoding="utf-8"?>
<sst xmlns="http://schemas.openxmlformats.org/spreadsheetml/2006/main" count="140" uniqueCount="94">
  <si>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</si>
  <si>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</si>
  <si>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</si>
  <si>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</si>
  <si>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</si>
  <si>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</si>
  <si>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</si>
  <si>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</si>
  <si>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</si>
  <si>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</si>
  <si>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</si>
  <si>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</si>
  <si>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</si>
  <si>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</si>
  <si>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</si>
  <si>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</si>
  <si>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</si>
  <si>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</si>
  <si>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</si>
  <si>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</si>
  <si>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</si>
  <si>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</si>
  <si>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</si>
  <si>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</si>
  <si>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</si>
  <si>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</si>
  <si>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</si>
  <si>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</si>
  <si>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</si>
  <si>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</si>
  <si>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</si>
  <si>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</si>
  <si>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</si>
  <si>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</si>
  <si>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</si>
  <si>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</si>
  <si>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</si>
  <si>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</si>
  <si>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</si>
  <si>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</si>
  <si>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</si>
  <si>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</si>
  <si>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</si>
  <si>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</si>
  <si>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</si>
  <si>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</si>
  <si>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</si>
  <si>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</si>
  <si>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</si>
  <si>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</si>
  <si>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</si>
  <si>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</si>
  <si>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</si>
  <si>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</si>
  <si>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</si>
  <si>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</si>
  <si>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</si>
  <si>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</si>
  <si>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schválený rozpočet </t>
  </si>
  <si>
    <t xml:space="preserve">upravený rozpočet </t>
  </si>
  <si>
    <t>1. Zapojení fondů z r. 2014</t>
  </si>
  <si>
    <t>2. Zapojení  zvl.účtů z r. 2014</t>
  </si>
  <si>
    <t>3. Zapojení výsl. hosp.2014</t>
  </si>
  <si>
    <t>ZR-RO č.5/15</t>
  </si>
  <si>
    <t>Příloha k č. 1 k ZR-RO 5/15</t>
  </si>
  <si>
    <t>neinv. fin. prostř. půjčené nefin. podnik. subj. - práv. os.</t>
  </si>
  <si>
    <t>Návratná půjčka - NsP Česká Lípa, a.s.</t>
  </si>
  <si>
    <t>x</t>
  </si>
  <si>
    <t>0000</t>
  </si>
  <si>
    <t>0980004</t>
  </si>
  <si>
    <t>SU</t>
  </si>
  <si>
    <t>Hospic pro LK</t>
  </si>
  <si>
    <t>0970011</t>
  </si>
  <si>
    <t>ZZS LK - koroner</t>
  </si>
  <si>
    <t>1910</t>
  </si>
  <si>
    <t>0970010</t>
  </si>
  <si>
    <t>Zubní pohotovostní služby</t>
  </si>
  <si>
    <t>0970009</t>
  </si>
  <si>
    <t>Ošetření osob pod vlivem alkoholu a v intoxikaci</t>
  </si>
  <si>
    <t>Lékařská pohotovostní služba (LPS)</t>
  </si>
  <si>
    <t>0970001</t>
  </si>
  <si>
    <t>Výdajový limit resortu v kapitole</t>
  </si>
  <si>
    <t>UR 2015</t>
  </si>
  <si>
    <t>SR 2015</t>
  </si>
  <si>
    <t>91709 - T R A N S F E R Y</t>
  </si>
  <si>
    <t>§</t>
  </si>
  <si>
    <t>č.a.</t>
  </si>
  <si>
    <t>uk.</t>
  </si>
  <si>
    <t>tis.Kč</t>
  </si>
  <si>
    <t>91709 -Transfery</t>
  </si>
  <si>
    <t>Odbor zdravotnictví</t>
  </si>
  <si>
    <t>ROZPIS ROZPOČTU LIBERECKÉHO KRAJE 2015</t>
  </si>
  <si>
    <t>Příloha č. 1 k ZR-RO 5/15</t>
  </si>
  <si>
    <t>ZR-RO 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</si>
</sst>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"/>
  </numFmts>
  <fonts count="1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color indexed="18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12"/>
      <name val="Arial"/>
      <family val="2"/>
      <charset val="238"/>
    </font>
    <font>
      <b/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122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1"/>
    <xf numFmtId="4" fontId="6" fillId="0" borderId="0" xfId="1" applyNumberFormat="1"/>
    <xf numFmtId="0" fontId="7" fillId="0" borderId="0" xfId="2" applyFont="1" applyFill="1" applyAlignment="1">
      <alignment horizontal="center" vertical="center"/>
    </xf>
    <xf numFmtId="0" fontId="6" fillId="0" borderId="0" xfId="2" applyFill="1" applyAlignment="1">
      <alignment vertical="center"/>
    </xf>
    <xf numFmtId="0" fontId="6" fillId="0" borderId="0" xfId="2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10" fillId="0" borderId="0" xfId="3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2" fontId="10" fillId="0" borderId="0" xfId="4" applyNumberFormat="1" applyFont="1" applyFill="1" applyBorder="1" applyAlignment="1">
      <alignment horizontal="left" vertical="center"/>
    </xf>
    <xf numFmtId="1" fontId="8" fillId="0" borderId="0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vertical="center"/>
    </xf>
    <xf numFmtId="0" fontId="12" fillId="0" borderId="14" xfId="1" applyFont="1" applyFill="1" applyBorder="1" applyAlignment="1">
      <alignment horizontal="center" vertical="center"/>
    </xf>
    <xf numFmtId="4" fontId="8" fillId="0" borderId="15" xfId="1" applyNumberFormat="1" applyFont="1" applyFill="1" applyBorder="1" applyAlignment="1">
      <alignment vertical="center"/>
    </xf>
    <xf numFmtId="4" fontId="10" fillId="0" borderId="16" xfId="3" applyNumberFormat="1" applyFont="1" applyFill="1" applyBorder="1" applyAlignment="1">
      <alignment vertical="center"/>
    </xf>
    <xf numFmtId="4" fontId="8" fillId="0" borderId="16" xfId="1" applyNumberFormat="1" applyFont="1" applyFill="1" applyBorder="1" applyAlignment="1">
      <alignment vertical="center"/>
    </xf>
    <xf numFmtId="2" fontId="10" fillId="0" borderId="16" xfId="4" applyNumberFormat="1" applyFont="1" applyFill="1" applyBorder="1" applyAlignment="1">
      <alignment horizontal="left" vertical="center"/>
    </xf>
    <xf numFmtId="1" fontId="8" fillId="0" borderId="17" xfId="1" applyNumberFormat="1" applyFont="1" applyFill="1" applyBorder="1" applyAlignment="1">
      <alignment horizontal="center" vertical="center"/>
    </xf>
    <xf numFmtId="1" fontId="8" fillId="0" borderId="16" xfId="1" applyNumberFormat="1" applyFont="1" applyFill="1" applyBorder="1" applyAlignment="1">
      <alignment horizontal="center" vertical="center"/>
    </xf>
    <xf numFmtId="49" fontId="11" fillId="0" borderId="18" xfId="1" applyNumberFormat="1" applyFont="1" applyFill="1" applyBorder="1" applyAlignment="1">
      <alignment vertical="center"/>
    </xf>
    <xf numFmtId="49" fontId="11" fillId="0" borderId="17" xfId="1" applyNumberFormat="1" applyFont="1" applyFill="1" applyBorder="1" applyAlignment="1">
      <alignment vertical="center"/>
    </xf>
    <xf numFmtId="0" fontId="12" fillId="0" borderId="19" xfId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vertical="center"/>
    </xf>
    <xf numFmtId="4" fontId="13" fillId="0" borderId="2" xfId="3" applyNumberFormat="1" applyFont="1" applyFill="1" applyBorder="1" applyAlignment="1">
      <alignment vertical="center"/>
    </xf>
    <xf numFmtId="4" fontId="7" fillId="0" borderId="2" xfId="1" applyNumberFormat="1" applyFont="1" applyFill="1" applyBorder="1" applyAlignment="1">
      <alignment vertical="center"/>
    </xf>
    <xf numFmtId="2" fontId="13" fillId="0" borderId="20" xfId="4" applyNumberFormat="1" applyFont="1" applyFill="1" applyBorder="1" applyAlignment="1">
      <alignment horizontal="left" vertical="center"/>
    </xf>
    <xf numFmtId="1" fontId="7" fillId="0" borderId="20" xfId="1" applyNumberFormat="1" applyFont="1" applyFill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49" fontId="7" fillId="0" borderId="21" xfId="1" applyNumberFormat="1" applyFont="1" applyFill="1" applyBorder="1" applyAlignment="1">
      <alignment horizontal="center" vertical="center"/>
    </xf>
    <xf numFmtId="49" fontId="7" fillId="0" borderId="20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2" fontId="10" fillId="0" borderId="17" xfId="4" applyNumberFormat="1" applyFont="1" applyFill="1" applyBorder="1" applyAlignment="1">
      <alignment horizontal="left" vertical="center"/>
    </xf>
    <xf numFmtId="2" fontId="8" fillId="0" borderId="17" xfId="1" applyNumberFormat="1" applyFont="1" applyFill="1" applyBorder="1" applyAlignment="1">
      <alignment horizontal="center" vertical="center"/>
    </xf>
    <xf numFmtId="2" fontId="8" fillId="0" borderId="16" xfId="1" applyNumberFormat="1" applyFont="1" applyFill="1" applyBorder="1" applyAlignment="1">
      <alignment horizontal="center" vertical="center"/>
    </xf>
    <xf numFmtId="49" fontId="8" fillId="0" borderId="18" xfId="1" applyNumberFormat="1" applyFont="1" applyFill="1" applyBorder="1" applyAlignment="1">
      <alignment horizontal="center" vertical="center"/>
    </xf>
    <xf numFmtId="49" fontId="8" fillId="0" borderId="17" xfId="1" applyNumberFormat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vertical="center"/>
    </xf>
    <xf numFmtId="4" fontId="8" fillId="0" borderId="5" xfId="1" applyNumberFormat="1" applyFont="1" applyFill="1" applyBorder="1" applyAlignment="1">
      <alignment vertical="center"/>
    </xf>
    <xf numFmtId="2" fontId="10" fillId="0" borderId="22" xfId="4" applyNumberFormat="1" applyFont="1" applyFill="1" applyBorder="1" applyAlignment="1">
      <alignment horizontal="left" vertical="center"/>
    </xf>
    <xf numFmtId="2" fontId="8" fillId="0" borderId="22" xfId="1" applyNumberFormat="1" applyFont="1" applyFill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center" vertical="center"/>
    </xf>
    <xf numFmtId="49" fontId="8" fillId="0" borderId="23" xfId="1" applyNumberFormat="1" applyFont="1" applyFill="1" applyBorder="1" applyAlignment="1">
      <alignment horizontal="center" vertical="center"/>
    </xf>
    <xf numFmtId="49" fontId="8" fillId="0" borderId="22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4" fontId="8" fillId="0" borderId="6" xfId="1" applyNumberFormat="1" applyFont="1" applyBorder="1" applyAlignment="1">
      <alignment vertical="center"/>
    </xf>
    <xf numFmtId="4" fontId="8" fillId="0" borderId="5" xfId="1" applyNumberFormat="1" applyFont="1" applyBorder="1" applyAlignment="1">
      <alignment vertical="center"/>
    </xf>
    <xf numFmtId="2" fontId="8" fillId="0" borderId="22" xfId="1" applyNumberFormat="1" applyFont="1" applyBorder="1" applyAlignment="1">
      <alignment horizontal="center" vertical="center"/>
    </xf>
    <xf numFmtId="2" fontId="8" fillId="0" borderId="5" xfId="1" applyNumberFormat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4" fontId="8" fillId="0" borderId="24" xfId="1" applyNumberFormat="1" applyFont="1" applyBorder="1" applyAlignment="1">
      <alignment vertical="center"/>
    </xf>
    <xf numFmtId="4" fontId="8" fillId="0" borderId="25" xfId="1" applyNumberFormat="1" applyFont="1" applyBorder="1" applyAlignment="1">
      <alignment vertical="center"/>
    </xf>
    <xf numFmtId="4" fontId="8" fillId="0" borderId="26" xfId="1" applyNumberFormat="1" applyFont="1" applyBorder="1" applyAlignment="1">
      <alignment vertical="center"/>
    </xf>
    <xf numFmtId="2" fontId="10" fillId="0" borderId="27" xfId="4" applyNumberFormat="1" applyFont="1" applyFill="1" applyBorder="1" applyAlignment="1">
      <alignment horizontal="left" vertical="center"/>
    </xf>
    <xf numFmtId="2" fontId="8" fillId="0" borderId="27" xfId="1" applyNumberFormat="1" applyFont="1" applyBorder="1" applyAlignment="1">
      <alignment horizontal="center" vertical="center"/>
    </xf>
    <xf numFmtId="2" fontId="8" fillId="0" borderId="26" xfId="1" applyNumberFormat="1" applyFont="1" applyBorder="1" applyAlignment="1">
      <alignment horizontal="center" vertical="center"/>
    </xf>
    <xf numFmtId="49" fontId="8" fillId="0" borderId="25" xfId="1" applyNumberFormat="1" applyFont="1" applyBorder="1" applyAlignment="1">
      <alignment horizontal="center" vertical="center"/>
    </xf>
    <xf numFmtId="49" fontId="8" fillId="0" borderId="27" xfId="1" applyNumberFormat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4" fontId="14" fillId="0" borderId="12" xfId="5" applyNumberFormat="1" applyFont="1" applyFill="1" applyBorder="1" applyAlignment="1">
      <alignment vertical="center"/>
    </xf>
    <xf numFmtId="4" fontId="14" fillId="0" borderId="11" xfId="5" applyNumberFormat="1" applyFont="1" applyFill="1" applyBorder="1" applyAlignment="1">
      <alignment vertical="center"/>
    </xf>
    <xf numFmtId="0" fontId="14" fillId="0" borderId="11" xfId="5" applyFont="1" applyFill="1" applyBorder="1" applyAlignment="1">
      <alignment horizontal="left" vertical="center"/>
    </xf>
    <xf numFmtId="0" fontId="14" fillId="0" borderId="29" xfId="5" applyFont="1" applyFill="1" applyBorder="1" applyAlignment="1">
      <alignment horizontal="center" vertical="center"/>
    </xf>
    <xf numFmtId="0" fontId="14" fillId="0" borderId="30" xfId="5" applyFont="1" applyFill="1" applyBorder="1" applyAlignment="1">
      <alignment horizontal="center" vertical="center"/>
    </xf>
    <xf numFmtId="0" fontId="14" fillId="0" borderId="10" xfId="5" applyFont="1" applyFill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14" fillId="0" borderId="32" xfId="5" applyFont="1" applyFill="1" applyBorder="1" applyAlignment="1">
      <alignment horizontal="center" vertical="center"/>
    </xf>
    <xf numFmtId="0" fontId="14" fillId="0" borderId="33" xfId="5" applyFont="1" applyFill="1" applyBorder="1" applyAlignment="1">
      <alignment horizontal="center" vertical="center"/>
    </xf>
    <xf numFmtId="0" fontId="14" fillId="0" borderId="34" xfId="5" applyFont="1" applyFill="1" applyBorder="1" applyAlignment="1">
      <alignment horizontal="center" vertical="center"/>
    </xf>
    <xf numFmtId="0" fontId="6" fillId="0" borderId="0" xfId="5"/>
    <xf numFmtId="4" fontId="6" fillId="0" borderId="0" xfId="5" applyNumberFormat="1"/>
    <xf numFmtId="0" fontId="6" fillId="0" borderId="0" xfId="6"/>
    <xf numFmtId="0" fontId="9" fillId="0" borderId="0" xfId="3"/>
    <xf numFmtId="0" fontId="15" fillId="0" borderId="0" xfId="6" applyFont="1" applyFill="1" applyAlignment="1">
      <alignment horizontal="center"/>
    </xf>
    <xf numFmtId="0" fontId="7" fillId="0" borderId="0" xfId="5" applyFont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7" applyFont="1" applyAlignment="1">
      <alignment horizontal="right"/>
    </xf>
    <xf numFmtId="0" fontId="16" fillId="0" borderId="0" xfId="3" applyFont="1" applyAlignment="1">
      <alignment horizontal="center"/>
    </xf>
    <xf numFmtId="0" fontId="15" fillId="0" borderId="0" xfId="6" applyFont="1" applyFill="1" applyAlignment="1">
      <alignment horizontal="center"/>
    </xf>
    <xf numFmtId="4" fontId="0" fillId="0" borderId="0" xfId="1" applyNumberFormat="1" applyFont="1" applyAlignment="1">
      <alignment horizontal="right"/>
    </xf>
    <xf numFmtId="49" fontId="8" fillId="0" borderId="22" xfId="1" applyNumberFormat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0" fontId="14" fillId="0" borderId="29" xfId="5" applyFont="1" applyFill="1" applyBorder="1" applyAlignment="1">
      <alignment horizontal="center" vertical="center"/>
    </xf>
    <xf numFmtId="0" fontId="14" fillId="0" borderId="30" xfId="5" applyFont="1" applyFill="1" applyBorder="1" applyAlignment="1">
      <alignment horizontal="center" vertical="center"/>
    </xf>
  </cellXfs>
  <cellStyles count="11">
    <cellStyle name="čárky 2" xfId="8"/>
    <cellStyle name="čárky 3" xfId="9"/>
    <cellStyle name="Normální" xfId="0" builtinId="0"/>
    <cellStyle name="normální 2" xfId="2"/>
    <cellStyle name="Normální 3" xfId="6"/>
    <cellStyle name="Normální 4" xfId="10"/>
    <cellStyle name="normální_2. Rozpočet 2007 - tabulky" xfId="3"/>
    <cellStyle name="normální_Rozpis výdajů 03 bez PO 3" xfId="1"/>
    <cellStyle name="normální_Rozpis výdajů 03 bez PO_04 - OSMTVS" xfId="5"/>
    <cellStyle name="normální_Rozpočet 2004 (ZK)" xfId="7"/>
    <cellStyle name="normální_Rozpočet 2005 (ZK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>
        <row r="360">
          <cell r="J3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5" zoomScaleNormal="100" workbookViewId="0">
      <selection activeCell="L22" sqref="L2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113" t="s">
        <v>64</v>
      </c>
      <c r="E1" s="113"/>
    </row>
    <row r="2" spans="1:10" ht="13.5" thickBot="1" x14ac:dyDescent="0.25">
      <c r="A2" s="112" t="s">
        <v>56</v>
      </c>
      <c r="B2" s="112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58</v>
      </c>
      <c r="D3" s="32" t="s">
        <v>63</v>
      </c>
      <c r="E3" s="32" t="s">
        <v>59</v>
      </c>
    </row>
    <row r="4" spans="1:10" ht="15" customHeight="1" x14ac:dyDescent="0.2">
      <c r="A4" s="2" t="s">
        <v>3</v>
      </c>
      <c r="B4" s="29" t="s">
        <v>37</v>
      </c>
      <c r="C4" s="26">
        <f>C5+C6+C7</f>
        <v>2280088</v>
      </c>
      <c r="D4" s="26">
        <f>D5+D6+D7</f>
        <v>15000</v>
      </c>
      <c r="E4" s="27">
        <f t="shared" ref="E4:E25" si="0">C4+D4</f>
        <v>2295088</v>
      </c>
    </row>
    <row r="5" spans="1:10" ht="15" customHeight="1" x14ac:dyDescent="0.2">
      <c r="A5" s="6" t="s">
        <v>4</v>
      </c>
      <c r="B5" s="7" t="s">
        <v>5</v>
      </c>
      <c r="C5" s="8">
        <v>2211000</v>
      </c>
      <c r="D5" s="9">
        <f>[1]příjmy!$C$31</f>
        <v>0</v>
      </c>
      <c r="E5" s="10">
        <f t="shared" si="0"/>
        <v>2211000</v>
      </c>
      <c r="J5" s="1"/>
    </row>
    <row r="6" spans="1:10" ht="15" customHeight="1" x14ac:dyDescent="0.2">
      <c r="A6" s="6" t="s">
        <v>6</v>
      </c>
      <c r="B6" s="7">
        <v>2412</v>
      </c>
      <c r="C6" s="8">
        <v>69088</v>
      </c>
      <c r="D6" s="4">
        <v>15000</v>
      </c>
      <c r="E6" s="10">
        <f t="shared" si="0"/>
        <v>84088</v>
      </c>
    </row>
    <row r="7" spans="1:10" ht="15" customHeight="1" x14ac:dyDescent="0.2">
      <c r="A7" s="6" t="s">
        <v>7</v>
      </c>
      <c r="B7" s="7" t="s">
        <v>8</v>
      </c>
      <c r="C7" s="8">
        <v>0</v>
      </c>
      <c r="D7" s="8">
        <f>[1]příjmy!$E$31</f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9</v>
      </c>
      <c r="C8" s="13">
        <f>C9+C14</f>
        <v>85842</v>
      </c>
      <c r="D8" s="13">
        <f>D9+D14</f>
        <v>0</v>
      </c>
      <c r="E8" s="14">
        <f t="shared" si="0"/>
        <v>85842</v>
      </c>
    </row>
    <row r="9" spans="1:10" ht="15" customHeight="1" x14ac:dyDescent="0.2">
      <c r="A9" s="6" t="s">
        <v>45</v>
      </c>
      <c r="B9" s="7" t="s">
        <v>10</v>
      </c>
      <c r="C9" s="8">
        <f>C10+C11+C12+C13</f>
        <v>85842</v>
      </c>
      <c r="D9" s="8">
        <f>D10+D11+D12+D13</f>
        <v>0</v>
      </c>
      <c r="E9" s="11">
        <f t="shared" si="0"/>
        <v>85842</v>
      </c>
    </row>
    <row r="10" spans="1:10" ht="15" customHeight="1" x14ac:dyDescent="0.2">
      <c r="A10" s="6" t="s">
        <v>41</v>
      </c>
      <c r="B10" s="7" t="s">
        <v>11</v>
      </c>
      <c r="C10" s="8">
        <v>61072</v>
      </c>
      <c r="D10" s="8">
        <f>[1]příjmy!$I$16</f>
        <v>0</v>
      </c>
      <c r="E10" s="11">
        <f t="shared" si="0"/>
        <v>61072</v>
      </c>
    </row>
    <row r="11" spans="1:10" ht="15" customHeight="1" x14ac:dyDescent="0.2">
      <c r="A11" s="6" t="s">
        <v>52</v>
      </c>
      <c r="B11" s="7" t="s">
        <v>10</v>
      </c>
      <c r="C11" s="8">
        <v>0</v>
      </c>
      <c r="D11" s="8">
        <v>0</v>
      </c>
      <c r="E11" s="11">
        <f t="shared" si="0"/>
        <v>0</v>
      </c>
    </row>
    <row r="12" spans="1:10" ht="15" customHeight="1" x14ac:dyDescent="0.2">
      <c r="A12" s="6" t="s">
        <v>42</v>
      </c>
      <c r="B12" s="7" t="s">
        <v>44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46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47</v>
      </c>
      <c r="B14" s="7" t="s">
        <v>12</v>
      </c>
      <c r="C14" s="8">
        <f>C15+C16+C17</f>
        <v>0</v>
      </c>
      <c r="D14" s="8">
        <f>D15+D16+D17</f>
        <v>0</v>
      </c>
      <c r="E14" s="11">
        <f t="shared" si="0"/>
        <v>0</v>
      </c>
    </row>
    <row r="15" spans="1:10" ht="15" customHeight="1" x14ac:dyDescent="0.2">
      <c r="A15" s="6" t="s">
        <v>43</v>
      </c>
      <c r="B15" s="7" t="s">
        <v>12</v>
      </c>
      <c r="C15" s="8">
        <v>0</v>
      </c>
      <c r="D15" s="8">
        <f>[1]příjmy!$H$16</f>
        <v>0</v>
      </c>
      <c r="E15" s="11">
        <f t="shared" si="0"/>
        <v>0</v>
      </c>
    </row>
    <row r="16" spans="1:10" ht="15" customHeight="1" x14ac:dyDescent="0.2">
      <c r="A16" s="6" t="s">
        <v>48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49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13</v>
      </c>
      <c r="B18" s="15" t="s">
        <v>38</v>
      </c>
      <c r="C18" s="13">
        <f>C4+C8</f>
        <v>2365930</v>
      </c>
      <c r="D18" s="13">
        <f>D4+D8</f>
        <v>15000</v>
      </c>
      <c r="E18" s="14">
        <f t="shared" si="0"/>
        <v>2380930</v>
      </c>
    </row>
    <row r="19" spans="1:5" ht="15" customHeight="1" x14ac:dyDescent="0.2">
      <c r="A19" s="12" t="s">
        <v>14</v>
      </c>
      <c r="B19" s="15" t="s">
        <v>15</v>
      </c>
      <c r="C19" s="13">
        <f>SUM(C20:C24)</f>
        <v>-96875</v>
      </c>
      <c r="D19" s="13">
        <f>SUM(D20:D24)</f>
        <v>0</v>
      </c>
      <c r="E19" s="14">
        <f t="shared" si="0"/>
        <v>-96875</v>
      </c>
    </row>
    <row r="20" spans="1:5" ht="15" customHeight="1" x14ac:dyDescent="0.2">
      <c r="A20" s="6" t="s">
        <v>60</v>
      </c>
      <c r="B20" s="7" t="s">
        <v>16</v>
      </c>
      <c r="C20" s="8">
        <v>0</v>
      </c>
      <c r="D20" s="8">
        <v>0</v>
      </c>
      <c r="E20" s="11">
        <f t="shared" si="0"/>
        <v>0</v>
      </c>
    </row>
    <row r="21" spans="1:5" ht="15" customHeight="1" x14ac:dyDescent="0.2">
      <c r="A21" s="6" t="s">
        <v>61</v>
      </c>
      <c r="B21" s="7">
        <v>8115</v>
      </c>
      <c r="C21" s="8">
        <v>0</v>
      </c>
      <c r="D21" s="8">
        <v>0</v>
      </c>
      <c r="E21" s="11">
        <f>SUM(C21:D21)</f>
        <v>0</v>
      </c>
    </row>
    <row r="22" spans="1:5" ht="15" customHeight="1" x14ac:dyDescent="0.2">
      <c r="A22" s="6" t="s">
        <v>62</v>
      </c>
      <c r="B22" s="7" t="s">
        <v>16</v>
      </c>
      <c r="C22" s="8">
        <v>0</v>
      </c>
      <c r="D22" s="8">
        <v>0</v>
      </c>
      <c r="E22" s="11">
        <f t="shared" si="0"/>
        <v>0</v>
      </c>
    </row>
    <row r="23" spans="1:5" ht="15" customHeight="1" x14ac:dyDescent="0.2">
      <c r="A23" s="6" t="s">
        <v>50</v>
      </c>
      <c r="B23" s="7">
        <v>8123</v>
      </c>
      <c r="C23" s="8">
        <v>0</v>
      </c>
      <c r="D23" s="8">
        <f>[1]příjmy!$T$31</f>
        <v>0</v>
      </c>
      <c r="E23" s="11">
        <f>C23+D23</f>
        <v>0</v>
      </c>
    </row>
    <row r="24" spans="1:5" ht="15" customHeight="1" thickBot="1" x14ac:dyDescent="0.25">
      <c r="A24" s="16" t="s">
        <v>51</v>
      </c>
      <c r="B24" s="17">
        <v>-8124</v>
      </c>
      <c r="C24" s="18">
        <v>-96875</v>
      </c>
      <c r="D24" s="18">
        <f>[1]příjmy!$O$16</f>
        <v>0</v>
      </c>
      <c r="E24" s="19">
        <f>C24+D24</f>
        <v>-96875</v>
      </c>
    </row>
    <row r="25" spans="1:5" ht="15" customHeight="1" thickBot="1" x14ac:dyDescent="0.25">
      <c r="A25" s="20" t="s">
        <v>26</v>
      </c>
      <c r="B25" s="21"/>
      <c r="C25" s="22">
        <f>C4+C8+C19</f>
        <v>2269055</v>
      </c>
      <c r="D25" s="22">
        <f>D18+D19</f>
        <v>15000</v>
      </c>
      <c r="E25" s="23">
        <f t="shared" si="0"/>
        <v>2284055</v>
      </c>
    </row>
    <row r="26" spans="1:5" ht="13.5" thickBot="1" x14ac:dyDescent="0.25">
      <c r="A26" s="112" t="s">
        <v>57</v>
      </c>
      <c r="B26" s="112"/>
      <c r="C26" s="35"/>
      <c r="D26" s="35"/>
      <c r="E26" s="36" t="s">
        <v>0</v>
      </c>
    </row>
    <row r="27" spans="1:5" ht="24.75" thickBot="1" x14ac:dyDescent="0.25">
      <c r="A27" s="30" t="s">
        <v>17</v>
      </c>
      <c r="B27" s="31" t="s">
        <v>18</v>
      </c>
      <c r="C27" s="32" t="s">
        <v>58</v>
      </c>
      <c r="D27" s="32" t="s">
        <v>63</v>
      </c>
      <c r="E27" s="32" t="s">
        <v>59</v>
      </c>
    </row>
    <row r="28" spans="1:5" ht="15" customHeight="1" x14ac:dyDescent="0.2">
      <c r="A28" s="24" t="s">
        <v>25</v>
      </c>
      <c r="B28" s="3" t="s">
        <v>19</v>
      </c>
      <c r="C28" s="4">
        <v>26192.5</v>
      </c>
      <c r="D28" s="4">
        <v>0</v>
      </c>
      <c r="E28" s="5">
        <f>C28+D28</f>
        <v>26192.5</v>
      </c>
    </row>
    <row r="29" spans="1:5" ht="15" customHeight="1" x14ac:dyDescent="0.2">
      <c r="A29" s="25" t="s">
        <v>20</v>
      </c>
      <c r="B29" s="7" t="s">
        <v>19</v>
      </c>
      <c r="C29" s="8">
        <v>238156.72</v>
      </c>
      <c r="D29" s="4">
        <v>0</v>
      </c>
      <c r="E29" s="5">
        <f t="shared" ref="E29:E44" si="1">C29+D29</f>
        <v>238156.72</v>
      </c>
    </row>
    <row r="30" spans="1:5" ht="15" customHeight="1" x14ac:dyDescent="0.2">
      <c r="A30" s="25" t="s">
        <v>27</v>
      </c>
      <c r="B30" s="7" t="s">
        <v>19</v>
      </c>
      <c r="C30" s="8">
        <v>857900</v>
      </c>
      <c r="D30" s="4">
        <v>0</v>
      </c>
      <c r="E30" s="5">
        <f t="shared" si="1"/>
        <v>857900</v>
      </c>
    </row>
    <row r="31" spans="1:5" ht="15" customHeight="1" x14ac:dyDescent="0.2">
      <c r="A31" s="25" t="s">
        <v>21</v>
      </c>
      <c r="B31" s="7" t="s">
        <v>19</v>
      </c>
      <c r="C31" s="8">
        <v>607118.30000000005</v>
      </c>
      <c r="D31" s="4"/>
      <c r="E31" s="5">
        <f t="shared" si="1"/>
        <v>607118.30000000005</v>
      </c>
    </row>
    <row r="32" spans="1:5" ht="15" customHeight="1" x14ac:dyDescent="0.2">
      <c r="A32" s="25" t="s">
        <v>39</v>
      </c>
      <c r="B32" s="7" t="s">
        <v>19</v>
      </c>
      <c r="C32" s="8">
        <v>0</v>
      </c>
      <c r="D32" s="4">
        <v>0</v>
      </c>
      <c r="E32" s="5">
        <f>C32+D32</f>
        <v>0</v>
      </c>
    </row>
    <row r="33" spans="1:5" ht="15" customHeight="1" x14ac:dyDescent="0.2">
      <c r="A33" s="25" t="s">
        <v>54</v>
      </c>
      <c r="B33" s="7">
        <v>5613</v>
      </c>
      <c r="C33" s="8">
        <v>78089.98</v>
      </c>
      <c r="D33" s="4">
        <v>15000</v>
      </c>
      <c r="E33" s="5">
        <f t="shared" si="1"/>
        <v>93089.98</v>
      </c>
    </row>
    <row r="34" spans="1:5" ht="15" customHeight="1" x14ac:dyDescent="0.2">
      <c r="A34" s="25" t="s">
        <v>55</v>
      </c>
      <c r="B34" s="7" t="s">
        <v>19</v>
      </c>
      <c r="C34" s="8">
        <v>96358</v>
      </c>
      <c r="D34" s="4">
        <f>[1]výdaje!$G$16</f>
        <v>0</v>
      </c>
      <c r="E34" s="5">
        <f t="shared" si="1"/>
        <v>96358</v>
      </c>
    </row>
    <row r="35" spans="1:5" ht="15" customHeight="1" x14ac:dyDescent="0.2">
      <c r="A35" s="25" t="s">
        <v>28</v>
      </c>
      <c r="B35" s="7" t="s">
        <v>22</v>
      </c>
      <c r="C35" s="8">
        <v>125197</v>
      </c>
      <c r="D35" s="4">
        <v>0</v>
      </c>
      <c r="E35" s="5">
        <f t="shared" si="1"/>
        <v>125197</v>
      </c>
    </row>
    <row r="36" spans="1:5" ht="15" customHeight="1" x14ac:dyDescent="0.2">
      <c r="A36" s="25" t="s">
        <v>29</v>
      </c>
      <c r="B36" s="7" t="s">
        <v>22</v>
      </c>
      <c r="C36" s="8">
        <f>[2]výdaje!$J$360</f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30</v>
      </c>
      <c r="B37" s="7" t="s">
        <v>23</v>
      </c>
      <c r="C37" s="8">
        <v>157317</v>
      </c>
      <c r="D37" s="4">
        <f>[1]výdaje!$J$16</f>
        <v>0</v>
      </c>
      <c r="E37" s="5">
        <f t="shared" si="1"/>
        <v>157317</v>
      </c>
    </row>
    <row r="38" spans="1:5" ht="15" customHeight="1" x14ac:dyDescent="0.2">
      <c r="A38" s="25" t="s">
        <v>32</v>
      </c>
      <c r="B38" s="7" t="s">
        <v>23</v>
      </c>
      <c r="C38" s="8">
        <v>22000</v>
      </c>
      <c r="D38" s="4">
        <v>0</v>
      </c>
      <c r="E38" s="5">
        <f t="shared" si="1"/>
        <v>22000</v>
      </c>
    </row>
    <row r="39" spans="1:5" ht="15" customHeight="1" x14ac:dyDescent="0.2">
      <c r="A39" s="25" t="s">
        <v>31</v>
      </c>
      <c r="B39" s="7" t="s">
        <v>19</v>
      </c>
      <c r="C39" s="8">
        <v>3725.5</v>
      </c>
      <c r="D39" s="4">
        <f>[1]výdaje!$L$16</f>
        <v>0</v>
      </c>
      <c r="E39" s="5">
        <f t="shared" si="1"/>
        <v>3725.5</v>
      </c>
    </row>
    <row r="40" spans="1:5" ht="15" customHeight="1" x14ac:dyDescent="0.2">
      <c r="A40" s="25" t="s">
        <v>53</v>
      </c>
      <c r="B40" s="7" t="s">
        <v>23</v>
      </c>
      <c r="C40" s="8">
        <v>30000</v>
      </c>
      <c r="D40" s="4">
        <v>0</v>
      </c>
      <c r="E40" s="5">
        <f>C40+D40</f>
        <v>30000</v>
      </c>
    </row>
    <row r="41" spans="1:5" ht="15" customHeight="1" x14ac:dyDescent="0.2">
      <c r="A41" s="25" t="s">
        <v>33</v>
      </c>
      <c r="B41" s="7" t="s">
        <v>23</v>
      </c>
      <c r="C41" s="8">
        <v>5000</v>
      </c>
      <c r="D41" s="4">
        <v>0</v>
      </c>
      <c r="E41" s="5">
        <f t="shared" si="1"/>
        <v>5000</v>
      </c>
    </row>
    <row r="42" spans="1:5" ht="15" customHeight="1" x14ac:dyDescent="0.2">
      <c r="A42" s="25" t="s">
        <v>34</v>
      </c>
      <c r="B42" s="7" t="s">
        <v>23</v>
      </c>
      <c r="C42" s="8">
        <v>18000</v>
      </c>
      <c r="D42" s="4">
        <f>[1]výdaje!$N$16</f>
        <v>0</v>
      </c>
      <c r="E42" s="5">
        <f t="shared" si="1"/>
        <v>18000</v>
      </c>
    </row>
    <row r="43" spans="1:5" ht="15" customHeight="1" x14ac:dyDescent="0.2">
      <c r="A43" s="25" t="s">
        <v>35</v>
      </c>
      <c r="B43" s="7" t="s">
        <v>23</v>
      </c>
      <c r="C43" s="8">
        <v>4000</v>
      </c>
      <c r="D43" s="4">
        <f>[1]výdaje!$P$16</f>
        <v>0</v>
      </c>
      <c r="E43" s="5">
        <f t="shared" si="1"/>
        <v>4000</v>
      </c>
    </row>
    <row r="44" spans="1:5" ht="15" customHeight="1" thickBot="1" x14ac:dyDescent="0.25">
      <c r="A44" s="25" t="s">
        <v>36</v>
      </c>
      <c r="B44" s="7" t="s">
        <v>23</v>
      </c>
      <c r="C44" s="8">
        <v>0</v>
      </c>
      <c r="D44" s="4">
        <f>[1]výdaje!$Q$16</f>
        <v>0</v>
      </c>
      <c r="E44" s="5">
        <f t="shared" si="1"/>
        <v>0</v>
      </c>
    </row>
    <row r="45" spans="1:5" ht="15" customHeight="1" thickBot="1" x14ac:dyDescent="0.25">
      <c r="A45" s="28" t="s">
        <v>24</v>
      </c>
      <c r="B45" s="21"/>
      <c r="C45" s="22">
        <f>C28+C29+C30+C31+C32+C33+C34+C35+C36+C37+C38+C39+C40+C41+C42+C43+C44</f>
        <v>2269055</v>
      </c>
      <c r="D45" s="22">
        <f>SUM(D28:D44)</f>
        <v>15000</v>
      </c>
      <c r="E45" s="23">
        <f>SUM(E28:E44)</f>
        <v>2284055</v>
      </c>
    </row>
    <row r="46" spans="1:5" x14ac:dyDescent="0.2">
      <c r="C46" s="1"/>
      <c r="E46" s="1"/>
    </row>
  </sheetData>
  <mergeCells count="3">
    <mergeCell ref="A2:B2"/>
    <mergeCell ref="A26:B26"/>
    <mergeCell ref="D1:E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I20"/>
  <sheetViews>
    <sheetView zoomScaleNormal="100" workbookViewId="0">
      <selection activeCell="I9" sqref="I9"/>
    </sheetView>
  </sheetViews>
  <sheetFormatPr defaultRowHeight="12.75" x14ac:dyDescent="0.2"/>
  <cols>
    <col min="1" max="1" width="3.140625" style="37" customWidth="1"/>
    <col min="2" max="2" width="9.28515625" style="37" customWidth="1"/>
    <col min="3" max="4" width="4.7109375" style="37" customWidth="1"/>
    <col min="5" max="5" width="7.85546875" style="37" customWidth="1"/>
    <col min="6" max="6" width="40.85546875" style="37" customWidth="1"/>
    <col min="7" max="7" width="10.7109375" style="38" customWidth="1"/>
    <col min="8" max="9" width="10.7109375" style="37" customWidth="1"/>
    <col min="10" max="11" width="9.140625" style="37"/>
    <col min="12" max="12" width="10.140625" style="37" bestFit="1" customWidth="1"/>
    <col min="13" max="16384" width="9.140625" style="37"/>
  </cols>
  <sheetData>
    <row r="1" spans="1:9" x14ac:dyDescent="0.2">
      <c r="G1" s="117" t="s">
        <v>92</v>
      </c>
      <c r="H1" s="117"/>
      <c r="I1" s="117"/>
    </row>
    <row r="2" spans="1:9" x14ac:dyDescent="0.2">
      <c r="H2" s="114"/>
      <c r="I2" s="114"/>
    </row>
    <row r="3" spans="1:9" ht="18" x14ac:dyDescent="0.25">
      <c r="A3" s="115" t="s">
        <v>91</v>
      </c>
      <c r="B3" s="115"/>
      <c r="C3" s="115"/>
      <c r="D3" s="115"/>
      <c r="E3" s="115"/>
      <c r="F3" s="115"/>
      <c r="G3" s="115"/>
      <c r="H3" s="115"/>
      <c r="I3" s="115"/>
    </row>
    <row r="4" spans="1:9" x14ac:dyDescent="0.2">
      <c r="A4" s="109"/>
      <c r="B4" s="109"/>
      <c r="C4" s="109"/>
      <c r="D4" s="109"/>
      <c r="E4" s="109"/>
      <c r="F4" s="109"/>
      <c r="G4" s="109"/>
      <c r="H4" s="108"/>
      <c r="I4" s="108"/>
    </row>
    <row r="5" spans="1:9" ht="15.75" x14ac:dyDescent="0.25">
      <c r="A5" s="116" t="s">
        <v>90</v>
      </c>
      <c r="B5" s="116"/>
      <c r="C5" s="116"/>
      <c r="D5" s="116"/>
      <c r="E5" s="116"/>
      <c r="F5" s="116"/>
      <c r="G5" s="116"/>
      <c r="H5" s="116"/>
      <c r="I5" s="116"/>
    </row>
    <row r="6" spans="1:9" ht="15.75" x14ac:dyDescent="0.25">
      <c r="A6" s="110"/>
      <c r="B6" s="110"/>
      <c r="C6" s="110"/>
      <c r="D6" s="110"/>
      <c r="E6" s="110"/>
      <c r="F6" s="110" t="s">
        <v>89</v>
      </c>
      <c r="G6" s="110"/>
      <c r="H6" s="110"/>
      <c r="I6" s="110"/>
    </row>
    <row r="7" spans="1:9" x14ac:dyDescent="0.2">
      <c r="A7" s="109"/>
      <c r="B7" s="109"/>
      <c r="C7" s="109"/>
      <c r="D7" s="109"/>
      <c r="E7" s="109"/>
      <c r="F7" s="109"/>
      <c r="G7" s="109"/>
      <c r="H7" s="108"/>
      <c r="I7" s="108"/>
    </row>
    <row r="8" spans="1:9" ht="13.5" thickBot="1" x14ac:dyDescent="0.25">
      <c r="A8" s="106"/>
      <c r="B8" s="106"/>
      <c r="C8" s="106"/>
      <c r="D8" s="106"/>
      <c r="E8" s="106"/>
      <c r="F8" s="106"/>
      <c r="G8" s="107"/>
      <c r="H8" s="106"/>
      <c r="I8" s="111" t="s">
        <v>88</v>
      </c>
    </row>
    <row r="9" spans="1:9" ht="13.5" thickBot="1" x14ac:dyDescent="0.25">
      <c r="A9" s="105" t="s">
        <v>87</v>
      </c>
      <c r="B9" s="120" t="s">
        <v>86</v>
      </c>
      <c r="C9" s="121"/>
      <c r="D9" s="103" t="s">
        <v>85</v>
      </c>
      <c r="E9" s="104" t="s">
        <v>18</v>
      </c>
      <c r="F9" s="103" t="s">
        <v>84</v>
      </c>
      <c r="G9" s="102" t="s">
        <v>83</v>
      </c>
      <c r="H9" s="102" t="s">
        <v>93</v>
      </c>
      <c r="I9" s="101" t="s">
        <v>82</v>
      </c>
    </row>
    <row r="10" spans="1:9" ht="13.5" thickBot="1" x14ac:dyDescent="0.25">
      <c r="A10" s="100" t="s">
        <v>70</v>
      </c>
      <c r="B10" s="98" t="s">
        <v>67</v>
      </c>
      <c r="C10" s="99" t="s">
        <v>67</v>
      </c>
      <c r="D10" s="98" t="s">
        <v>67</v>
      </c>
      <c r="E10" s="98" t="s">
        <v>67</v>
      </c>
      <c r="F10" s="97" t="s">
        <v>81</v>
      </c>
      <c r="G10" s="96">
        <f>G11+G12+G13+G14+G15</f>
        <v>19958</v>
      </c>
      <c r="H10" s="96">
        <f>H11+H12+H13+H14+H15+H16</f>
        <v>15000</v>
      </c>
      <c r="I10" s="95">
        <f>I11+I12+I13+I14+I15+I16</f>
        <v>34958</v>
      </c>
    </row>
    <row r="11" spans="1:9" ht="13.5" customHeight="1" x14ac:dyDescent="0.2">
      <c r="A11" s="94" t="s">
        <v>70</v>
      </c>
      <c r="B11" s="93" t="s">
        <v>80</v>
      </c>
      <c r="C11" s="92" t="s">
        <v>68</v>
      </c>
      <c r="D11" s="91" t="s">
        <v>67</v>
      </c>
      <c r="E11" s="90" t="s">
        <v>67</v>
      </c>
      <c r="F11" s="89" t="s">
        <v>79</v>
      </c>
      <c r="G11" s="88">
        <v>10000</v>
      </c>
      <c r="H11" s="87"/>
      <c r="I11" s="86">
        <f>G11+H11</f>
        <v>10000</v>
      </c>
    </row>
    <row r="12" spans="1:9" ht="13.5" customHeight="1" x14ac:dyDescent="0.2">
      <c r="A12" s="85" t="s">
        <v>70</v>
      </c>
      <c r="B12" s="118" t="s">
        <v>67</v>
      </c>
      <c r="C12" s="119"/>
      <c r="D12" s="84" t="s">
        <v>67</v>
      </c>
      <c r="E12" s="83" t="s">
        <v>67</v>
      </c>
      <c r="F12" s="75" t="s">
        <v>78</v>
      </c>
      <c r="G12" s="82">
        <v>5000</v>
      </c>
      <c r="H12" s="82"/>
      <c r="I12" s="81">
        <f>G12+H12</f>
        <v>5000</v>
      </c>
    </row>
    <row r="13" spans="1:9" x14ac:dyDescent="0.2">
      <c r="A13" s="80" t="s">
        <v>70</v>
      </c>
      <c r="B13" s="79" t="s">
        <v>77</v>
      </c>
      <c r="C13" s="78" t="s">
        <v>68</v>
      </c>
      <c r="D13" s="77" t="s">
        <v>67</v>
      </c>
      <c r="E13" s="76" t="s">
        <v>67</v>
      </c>
      <c r="F13" s="75" t="s">
        <v>76</v>
      </c>
      <c r="G13" s="74">
        <v>2000</v>
      </c>
      <c r="H13" s="74"/>
      <c r="I13" s="73">
        <f>G13+H13</f>
        <v>2000</v>
      </c>
    </row>
    <row r="14" spans="1:9" x14ac:dyDescent="0.2">
      <c r="A14" s="80" t="s">
        <v>70</v>
      </c>
      <c r="B14" s="79" t="s">
        <v>75</v>
      </c>
      <c r="C14" s="78" t="s">
        <v>74</v>
      </c>
      <c r="D14" s="77" t="s">
        <v>67</v>
      </c>
      <c r="E14" s="76" t="s">
        <v>67</v>
      </c>
      <c r="F14" s="75" t="s">
        <v>73</v>
      </c>
      <c r="G14" s="74">
        <v>1858</v>
      </c>
      <c r="H14" s="74"/>
      <c r="I14" s="73">
        <f>G14+H14</f>
        <v>1858</v>
      </c>
    </row>
    <row r="15" spans="1:9" ht="13.5" thickBot="1" x14ac:dyDescent="0.25">
      <c r="A15" s="72" t="s">
        <v>70</v>
      </c>
      <c r="B15" s="71" t="s">
        <v>72</v>
      </c>
      <c r="C15" s="70" t="s">
        <v>68</v>
      </c>
      <c r="D15" s="69" t="s">
        <v>67</v>
      </c>
      <c r="E15" s="68" t="s">
        <v>67</v>
      </c>
      <c r="F15" s="67" t="s">
        <v>71</v>
      </c>
      <c r="G15" s="51">
        <v>1100</v>
      </c>
      <c r="H15" s="51"/>
      <c r="I15" s="49">
        <f>G15+H15</f>
        <v>1100</v>
      </c>
    </row>
    <row r="16" spans="1:9" x14ac:dyDescent="0.2">
      <c r="A16" s="66" t="s">
        <v>70</v>
      </c>
      <c r="B16" s="65" t="s">
        <v>69</v>
      </c>
      <c r="C16" s="64" t="s">
        <v>68</v>
      </c>
      <c r="D16" s="63" t="s">
        <v>67</v>
      </c>
      <c r="E16" s="62" t="s">
        <v>67</v>
      </c>
      <c r="F16" s="61" t="s">
        <v>66</v>
      </c>
      <c r="G16" s="60">
        <f>G17</f>
        <v>0</v>
      </c>
      <c r="H16" s="59">
        <f>H17</f>
        <v>15000</v>
      </c>
      <c r="I16" s="58">
        <f>I17</f>
        <v>15000</v>
      </c>
    </row>
    <row r="17" spans="1:9" ht="13.5" thickBot="1" x14ac:dyDescent="0.25">
      <c r="A17" s="57"/>
      <c r="B17" s="56"/>
      <c r="C17" s="55"/>
      <c r="D17" s="54">
        <v>3522</v>
      </c>
      <c r="E17" s="53">
        <v>5613</v>
      </c>
      <c r="F17" s="52" t="s">
        <v>65</v>
      </c>
      <c r="G17" s="51">
        <v>0</v>
      </c>
      <c r="H17" s="50">
        <v>15000</v>
      </c>
      <c r="I17" s="49">
        <f>G17+H17</f>
        <v>15000</v>
      </c>
    </row>
    <row r="18" spans="1:9" x14ac:dyDescent="0.2">
      <c r="A18" s="48"/>
      <c r="B18" s="47"/>
      <c r="C18" s="47"/>
      <c r="D18" s="46"/>
      <c r="E18" s="46"/>
      <c r="F18" s="45"/>
      <c r="G18" s="44"/>
      <c r="H18" s="43"/>
      <c r="I18" s="42"/>
    </row>
    <row r="20" spans="1:9" x14ac:dyDescent="0.2">
      <c r="A20" s="41"/>
      <c r="B20" s="40"/>
      <c r="C20" s="40"/>
      <c r="D20" s="40"/>
      <c r="E20" s="40"/>
      <c r="F20" s="40"/>
      <c r="G20" s="39"/>
      <c r="H20" s="40"/>
      <c r="I20" s="39"/>
    </row>
  </sheetData>
  <mergeCells count="6">
    <mergeCell ref="H2:I2"/>
    <mergeCell ref="A3:I3"/>
    <mergeCell ref="A5:I5"/>
    <mergeCell ref="G1:I1"/>
    <mergeCell ref="B12:C12"/>
    <mergeCell ref="B9:C9"/>
  </mergeCells>
  <printOptions horizontalCentered="1"/>
  <pageMargins left="0.78740157480314965" right="0.59055118110236227" top="0.59055118110236227" bottom="0.78740157480314965" header="0.51181102362204722" footer="0.51181102362204722"/>
  <pageSetup scale="9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91709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Vesela Nada</cp:lastModifiedBy>
  <cp:lastPrinted>2014-09-29T12:26:21Z</cp:lastPrinted>
  <dcterms:created xsi:type="dcterms:W3CDTF">2007-12-18T12:40:54Z</dcterms:created>
  <dcterms:modified xsi:type="dcterms:W3CDTF">2015-01-06T08:25:22Z</dcterms:modified>
</cp:coreProperties>
</file>