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90" yWindow="500" windowWidth="9420" windowHeight="4140" tabRatio="942" firstSheet="2" activeTab="2"/>
  </bookViews>
  <sheets>
    <sheet name="Hejtman upravený (2)" sheetId="72" state="hidden" r:id="rId1"/>
    <sheet name="Hejtman" sheetId="71" state="hidden" r:id="rId2"/>
    <sheet name="příloha č. 1" sheetId="98" r:id="rId3"/>
  </sheets>
  <definedNames>
    <definedName name="_xlnm.Print_Titles" localSheetId="1">Hejtman!$2:$4</definedName>
    <definedName name="_xlnm.Print_Titles" localSheetId="0">'Hejtman upravený (2)'!$2:$4</definedName>
    <definedName name="_xlnm.Print_Area" localSheetId="2">'příloha č. 1'!$A$1:$I$44</definedName>
  </definedNames>
  <calcPr calcId="145621"/>
</workbook>
</file>

<file path=xl/calcChain.xml><?xml version="1.0" encoding="utf-8"?>
<calcChain xmlns="http://schemas.openxmlformats.org/spreadsheetml/2006/main">
  <c r="F10" i="98" l="1"/>
  <c r="F12" i="98" l="1"/>
  <c r="G12" i="98"/>
  <c r="H13" i="98"/>
  <c r="H14" i="98"/>
  <c r="G10" i="98" l="1"/>
  <c r="G9" i="98" s="1"/>
  <c r="H11" i="98"/>
  <c r="H12" i="98"/>
  <c r="H16" i="98"/>
  <c r="H18" i="98"/>
  <c r="H20" i="98"/>
  <c r="H22" i="98"/>
  <c r="H23" i="98"/>
  <c r="H24" i="98"/>
  <c r="H26" i="98"/>
  <c r="H27" i="98"/>
  <c r="H28" i="98"/>
  <c r="H29" i="98"/>
  <c r="H30" i="98"/>
  <c r="H32" i="98"/>
  <c r="H33" i="98"/>
  <c r="H34" i="98"/>
  <c r="H35" i="98"/>
  <c r="H36" i="98"/>
  <c r="H38" i="98"/>
  <c r="H39" i="98"/>
  <c r="H40" i="98"/>
  <c r="H41" i="98"/>
  <c r="H42" i="98"/>
  <c r="G21" i="98"/>
  <c r="H21" i="98" s="1"/>
  <c r="G19" i="98"/>
  <c r="H19" i="98" s="1"/>
  <c r="G17" i="98"/>
  <c r="H17" i="98" s="1"/>
  <c r="G15" i="98"/>
  <c r="H15" i="98" s="1"/>
  <c r="F37" i="98" l="1"/>
  <c r="H37" i="98" s="1"/>
  <c r="F31" i="98"/>
  <c r="H31" i="98" s="1"/>
  <c r="H10" i="98"/>
  <c r="F9" i="98" l="1"/>
  <c r="H9" i="98" s="1"/>
  <c r="E114" i="72"/>
  <c r="E113" i="72" s="1"/>
  <c r="H113" i="72" s="1"/>
  <c r="A114" i="72"/>
  <c r="E104" i="72"/>
  <c r="H103" i="72"/>
  <c r="E103" i="72"/>
  <c r="E95" i="72"/>
  <c r="E93" i="72"/>
  <c r="A93" i="72"/>
  <c r="E88" i="72"/>
  <c r="A88" i="72"/>
  <c r="H87" i="72"/>
  <c r="E87" i="72"/>
  <c r="A75" i="72"/>
  <c r="E60" i="72"/>
  <c r="A60" i="72"/>
  <c r="A58" i="72"/>
  <c r="E48" i="72"/>
  <c r="A48" i="72"/>
  <c r="E44" i="72"/>
  <c r="E43" i="72"/>
  <c r="H43" i="72" s="1"/>
  <c r="A44" i="72"/>
  <c r="A43" i="72" s="1"/>
  <c r="E28" i="72"/>
  <c r="A28" i="72"/>
  <c r="E21" i="72"/>
  <c r="E20" i="72" s="1"/>
  <c r="H20" i="72" s="1"/>
  <c r="A21" i="72"/>
  <c r="E10" i="72"/>
  <c r="A61" i="71"/>
  <c r="E113" i="71"/>
  <c r="A113" i="71"/>
  <c r="E112" i="71"/>
  <c r="E103" i="71"/>
  <c r="E102" i="71" s="1"/>
  <c r="E93" i="71"/>
  <c r="A93" i="71"/>
  <c r="E89" i="71"/>
  <c r="A89" i="71"/>
  <c r="E88" i="71"/>
  <c r="E61" i="71"/>
  <c r="A59" i="71"/>
  <c r="E50" i="71"/>
  <c r="A50" i="71"/>
  <c r="E46" i="71"/>
  <c r="E45" i="71" s="1"/>
  <c r="A46" i="71"/>
  <c r="A45" i="71"/>
  <c r="E29" i="71"/>
  <c r="A29" i="71"/>
  <c r="E21" i="71"/>
  <c r="E20" i="71"/>
  <c r="A21" i="71"/>
  <c r="E10" i="71"/>
</calcChain>
</file>

<file path=xl/sharedStrings.xml><?xml version="1.0" encoding="utf-8"?>
<sst xmlns="http://schemas.openxmlformats.org/spreadsheetml/2006/main" count="741" uniqueCount="268">
  <si>
    <t>926 xx - Dotační fond/ odbor xxxxxx</t>
  </si>
  <si>
    <t>ORJ 01 - odbor kancelář hejtmana</t>
  </si>
  <si>
    <t>Limity pro přípravu rozpočtu 2014</t>
  </si>
  <si>
    <t>Kapitola</t>
  </si>
  <si>
    <t>název kapitoly</t>
  </si>
  <si>
    <t>limit pro 2014</t>
  </si>
  <si>
    <t>Celkem</t>
  </si>
  <si>
    <t>910</t>
  </si>
  <si>
    <t>914</t>
  </si>
  <si>
    <t>917</t>
  </si>
  <si>
    <t>923</t>
  </si>
  <si>
    <t>zastupitelstvo - limit výdajů</t>
  </si>
  <si>
    <t>působnosti - limit výdajů</t>
  </si>
  <si>
    <t>transfery - limit výdajů</t>
  </si>
  <si>
    <t>limity resortu v kapitolách</t>
  </si>
  <si>
    <t>spolufinancování EU - závazný limit výdajů</t>
  </si>
  <si>
    <t>01xx</t>
  </si>
  <si>
    <t>0101</t>
  </si>
  <si>
    <t>cestovní náhrady zahraniční</t>
  </si>
  <si>
    <t>0242</t>
  </si>
  <si>
    <t>cestovní náhrady- doprava a ubytování návštěv</t>
  </si>
  <si>
    <t>0243</t>
  </si>
  <si>
    <t>překlady a tlumočení</t>
  </si>
  <si>
    <t>0245</t>
  </si>
  <si>
    <t>obálky, dopisy, vizitky, novoročenky, tiskopisy</t>
  </si>
  <si>
    <t>0246</t>
  </si>
  <si>
    <t>foto</t>
  </si>
  <si>
    <t>0247</t>
  </si>
  <si>
    <t>znaky LK, vlajky</t>
  </si>
  <si>
    <t>0248</t>
  </si>
  <si>
    <t>cestovní náhrady - externí subjekty zahraniční</t>
  </si>
  <si>
    <t>limit výdajů na školení a vzdělávání celkem</t>
  </si>
  <si>
    <t>limit výdajů na pohoštění celkem</t>
  </si>
  <si>
    <t>limit výdajů na činnost zastupitelských klubů</t>
  </si>
  <si>
    <t>ostatní výdaje a služby</t>
  </si>
  <si>
    <t>nákupy věcných darů</t>
  </si>
  <si>
    <t>peněžité dary + transfery neziskovým organizacím</t>
  </si>
  <si>
    <t>Asociace krajů ČR - členský příspěvek</t>
  </si>
  <si>
    <t>0141022107</t>
  </si>
  <si>
    <t>Sdružení obcí LK - provozní příspěvek</t>
  </si>
  <si>
    <t>Euroregion Nisa - provozní příspěvek</t>
  </si>
  <si>
    <t>025000</t>
  </si>
  <si>
    <t>025100</t>
  </si>
  <si>
    <t>média, monitoring, PR, infotisk</t>
  </si>
  <si>
    <t>025101</t>
  </si>
  <si>
    <t>Genus a.s., Týden v LK</t>
  </si>
  <si>
    <t>025102</t>
  </si>
  <si>
    <t>Newton media</t>
  </si>
  <si>
    <t>025103</t>
  </si>
  <si>
    <t>RCL</t>
  </si>
  <si>
    <t>025300</t>
  </si>
  <si>
    <t>kalendáře</t>
  </si>
  <si>
    <t>025600</t>
  </si>
  <si>
    <t>Genus a.s., Měsíčník Libereckého kraje</t>
  </si>
  <si>
    <t>026000</t>
  </si>
  <si>
    <t>Limitované výdaje</t>
  </si>
  <si>
    <t>Ostatní běžné výdaje</t>
  </si>
  <si>
    <t>hejtmanský ples</t>
  </si>
  <si>
    <t>026200</t>
  </si>
  <si>
    <t>krajské dny</t>
  </si>
  <si>
    <t>026500</t>
  </si>
  <si>
    <t>fotografie LK</t>
  </si>
  <si>
    <t>026700</t>
  </si>
  <si>
    <t>prezentační akce kraje v Bruselu</t>
  </si>
  <si>
    <t>027500</t>
  </si>
  <si>
    <t>zastoupení LK v Bruselu</t>
  </si>
  <si>
    <t>027600</t>
  </si>
  <si>
    <t>slavnostní večer k 28.10.</t>
  </si>
  <si>
    <t>027700</t>
  </si>
  <si>
    <t>prez. kraje v rámci akcí pořádaných na jeho území</t>
  </si>
  <si>
    <t>027800</t>
  </si>
  <si>
    <t>den otevřených dveří LK</t>
  </si>
  <si>
    <t>923 01 - spolufinancování EU / odbor kancelář hejtmana</t>
  </si>
  <si>
    <t>0150020000</t>
  </si>
  <si>
    <t>Přeshraniční integrace info, nástrojů…při předcházení a řešení povodní a katastrof</t>
  </si>
  <si>
    <t>spolufinancování LK</t>
  </si>
  <si>
    <t>S P O L U F I N A N C O V Á N Í   E U</t>
  </si>
  <si>
    <t>0149xx</t>
  </si>
  <si>
    <t>limit výdajů poradanské a právní služby</t>
  </si>
  <si>
    <t>018700</t>
  </si>
  <si>
    <t>prevence kliminality v LK</t>
  </si>
  <si>
    <t>02xxxx</t>
  </si>
  <si>
    <t>HOLD production, aktuality z LK</t>
  </si>
  <si>
    <t>GENUS a.s., minuty s hejtmanem</t>
  </si>
  <si>
    <t>knihy vydané za podpory kraje</t>
  </si>
  <si>
    <t>Výroční zpráva LK</t>
  </si>
  <si>
    <t xml:space="preserve">Český rozhlas </t>
  </si>
  <si>
    <t>předfinancování LK</t>
  </si>
  <si>
    <t xml:space="preserve">výdajový limit kapitoly </t>
  </si>
  <si>
    <t>018100</t>
  </si>
  <si>
    <t>018201</t>
  </si>
  <si>
    <t>018300</t>
  </si>
  <si>
    <t>018400</t>
  </si>
  <si>
    <t>018900</t>
  </si>
  <si>
    <t>018901</t>
  </si>
  <si>
    <t>Prevence a opatření pro krizové stavy</t>
  </si>
  <si>
    <t>Neinvestiční dotace NNO a podobným organiz.</t>
  </si>
  <si>
    <t>Propagace a prezentace kraje</t>
  </si>
  <si>
    <t>tis. Kč</t>
  </si>
  <si>
    <t>uk.</t>
  </si>
  <si>
    <t>x</t>
  </si>
  <si>
    <t>ZU</t>
  </si>
  <si>
    <t>č.a.</t>
  </si>
  <si>
    <t>018200</t>
  </si>
  <si>
    <t>018500</t>
  </si>
  <si>
    <t xml:space="preserve">uk. </t>
  </si>
  <si>
    <t>SU</t>
  </si>
  <si>
    <t>DU</t>
  </si>
  <si>
    <t>výdajový limit resortu v kapitole</t>
  </si>
  <si>
    <t>0141010000</t>
  </si>
  <si>
    <t>0140000000</t>
  </si>
  <si>
    <t>cvičení krizového štábu</t>
  </si>
  <si>
    <t>činnost a vybavení KŠ</t>
  </si>
  <si>
    <t>provozní náklady chráněného pracoviště Česká Lípa</t>
  </si>
  <si>
    <t>opatř. pro kriz.stavy,školení obcí, jednání BRK</t>
  </si>
  <si>
    <t>příprava hosp.opatření pro krizové stavy</t>
  </si>
  <si>
    <t>neinvestiční dotace Sdružení hasičů ČMS</t>
  </si>
  <si>
    <t>sběr dat a zprac. podkladů pro dílčí krizové plány</t>
  </si>
  <si>
    <t>datové spojení IZS - provoz</t>
  </si>
  <si>
    <t>propagační předměty</t>
  </si>
  <si>
    <t>P Ů S O B N O S T I</t>
  </si>
  <si>
    <t>Z A S T U P I T E L S T V O</t>
  </si>
  <si>
    <t>RU</t>
  </si>
  <si>
    <t>PŘÍPRAVA ROZPOČTU LIBERECKÉHO KRAJE 2014</t>
  </si>
  <si>
    <t>SR 2013</t>
  </si>
  <si>
    <t>NR 2014</t>
  </si>
  <si>
    <t>92301</t>
  </si>
  <si>
    <t>poznámka</t>
  </si>
  <si>
    <t>od roku 2014 v kap. 917</t>
  </si>
  <si>
    <t>DOTAČNÍ FOND</t>
  </si>
  <si>
    <t>Program xxxxx</t>
  </si>
  <si>
    <t>D O T A Č N Í  F O N D   K R A J E</t>
  </si>
  <si>
    <t>926xx</t>
  </si>
  <si>
    <t xml:space="preserve">nová činnost / aktivita / projekt </t>
  </si>
  <si>
    <t>do roku 2013 v kap. 914</t>
  </si>
  <si>
    <t>T R A N S F E R Y</t>
  </si>
  <si>
    <t>917 01 - transfery / odbor kancelář hejtmana</t>
  </si>
  <si>
    <t>910 01 - zastupitelstvo / odbor kancelář hejtmana</t>
  </si>
  <si>
    <t>914 01 - působnosti / odbor kancelář hejtmana</t>
  </si>
  <si>
    <t>Prevence pro krizové stavy a cvičení krizového štábu</t>
  </si>
  <si>
    <t>Činnost a vybavení krizového štábu</t>
  </si>
  <si>
    <t>Provozní náklady chráněného pracoviště Česká Lípa</t>
  </si>
  <si>
    <t>Příprava hosp. opatření pro krizové situace</t>
  </si>
  <si>
    <t>Prevence kriminality v LK</t>
  </si>
  <si>
    <t>Opatření pro kriz. stavy, školení obcí, jednání BRK</t>
  </si>
  <si>
    <t>Neinvestiční dotace Sdružení hasičů ČMS</t>
  </si>
  <si>
    <t>Sběr dat a zprac. podkladů pro dílčí krizové plány</t>
  </si>
  <si>
    <t>Datové spojení IZS - provoz</t>
  </si>
  <si>
    <t>zbývá dorozdělit tis.</t>
  </si>
  <si>
    <t>Dotace obyvatelstvu</t>
  </si>
  <si>
    <t>Záštity s finanční podporou</t>
  </si>
  <si>
    <t>010100</t>
  </si>
  <si>
    <t>do roku 2013 v kap. 910</t>
  </si>
  <si>
    <t>Propagační předměty</t>
  </si>
  <si>
    <t>Média, PR, infotisk</t>
  </si>
  <si>
    <t>Monitoring</t>
  </si>
  <si>
    <t>TV výstupy</t>
  </si>
  <si>
    <t>Magazín LK</t>
  </si>
  <si>
    <t>Infografika</t>
  </si>
  <si>
    <t>Zastoupení LK v Bruselu</t>
  </si>
  <si>
    <t>Prezentační akce kraje v Bruselu</t>
  </si>
  <si>
    <t>Partnerství St. Gallen</t>
  </si>
  <si>
    <t>Dny hejtmana</t>
  </si>
  <si>
    <t>Den otevřených dveří LK</t>
  </si>
  <si>
    <t>Krajské slavnosti</t>
  </si>
  <si>
    <t>Slavnostní večer k 28. 10. (Pocty hejtmana)</t>
  </si>
  <si>
    <t>Ostatní akce</t>
  </si>
  <si>
    <t>Kalendáře</t>
  </si>
  <si>
    <t>Fotografie LK</t>
  </si>
  <si>
    <t>Marketingová podpora regionálních výrobců</t>
  </si>
  <si>
    <t>025201</t>
  </si>
  <si>
    <t>027900</t>
  </si>
  <si>
    <t>028000</t>
  </si>
  <si>
    <t>Grafický manuál</t>
  </si>
  <si>
    <t>026900</t>
  </si>
  <si>
    <t>025202</t>
  </si>
  <si>
    <t>rcl</t>
  </si>
  <si>
    <t>čr</t>
  </si>
  <si>
    <t>newton</t>
  </si>
  <si>
    <t>Limit výdajů na školení a vzdělávání</t>
  </si>
  <si>
    <t>Limit výdajů na pohoštění</t>
  </si>
  <si>
    <t>Limit výdajů na činnost zastupitelských klubů</t>
  </si>
  <si>
    <t>Limit výdajů na poradenské a právní služby</t>
  </si>
  <si>
    <t>Nákupy věcných darů</t>
  </si>
  <si>
    <t>Cestovní náhrady - zahraniční pracovní cesty zastupitelů LK</t>
  </si>
  <si>
    <t>Ostatní výdaje a služby</t>
  </si>
  <si>
    <t>Cestovní náhrady - doprava a ubytování zahraničních návštěv</t>
  </si>
  <si>
    <t>Překlady a tlumočení</t>
  </si>
  <si>
    <t>Obálky, dopisy, vizitky, novoročenky, tiskopisy</t>
  </si>
  <si>
    <t>Foto portfólia RK + ZK</t>
  </si>
  <si>
    <t>Znaky, loga, vlajky LK</t>
  </si>
  <si>
    <t>Cestovní náhrady - zahraniční pracovní cesty externích subjektů</t>
  </si>
  <si>
    <t>Křest Magazínu LK</t>
  </si>
  <si>
    <t>ples</t>
  </si>
  <si>
    <t>10 minut s hejtmanem</t>
  </si>
  <si>
    <t>926 01 - Dotační fond / odbor kancelář hejtmana</t>
  </si>
  <si>
    <t>Přeshraniční integrace info, nástrojů…při předcházení a řešení povodní a katastrof (projekt CÍL 3)</t>
  </si>
  <si>
    <t>018508</t>
  </si>
  <si>
    <t>Zajištění úkolů v oblasti utajovaných informací</t>
  </si>
  <si>
    <t>ostatní akce 2013:</t>
  </si>
  <si>
    <t>Náhrada za poskytnutí pomoci při vyžádání dle zákona č. 239/2000 Sb. (§29)</t>
  </si>
  <si>
    <t>oproti potřebě na financování projektu chybí 13 849,60 tis.</t>
  </si>
  <si>
    <t>Krizový fond - info R. Broulík</t>
  </si>
  <si>
    <t>Asociace nestátních neziskových organizací Libereckého kraje (ANNOLK)</t>
  </si>
  <si>
    <t>Radou LK letos odsouhlasený příspěvek 
= rozdíl -100 tis.</t>
  </si>
  <si>
    <t>ROZPOČET LIBERECKÉHO KRAJE 2015</t>
  </si>
  <si>
    <t>veletrh vzdělávání a prac. příležitostí</t>
  </si>
  <si>
    <t>917 04</t>
  </si>
  <si>
    <t>Ostatní činnosti ve školství</t>
  </si>
  <si>
    <t>soutěže - podpora talentovaných dětí a mládeže</t>
  </si>
  <si>
    <t>stipendijní program pro žáky odborných škol</t>
  </si>
  <si>
    <t>burzy škol</t>
  </si>
  <si>
    <t>podpora akcí v resortu z RV 2015-2018</t>
  </si>
  <si>
    <t>Cena hejtmana Libereckého kraje pro studenty TUL</t>
  </si>
  <si>
    <t>Zlatý oříšek Libereckého kraje</t>
  </si>
  <si>
    <t>Skleněné městečko</t>
  </si>
  <si>
    <t>Zlatý Ámos</t>
  </si>
  <si>
    <t>Machři roku</t>
  </si>
  <si>
    <t>Podpora obcí při změně zřizovatelských funkcí</t>
  </si>
  <si>
    <t>Město Jablonné v Podještědí - finanční dar</t>
  </si>
  <si>
    <t xml:space="preserve">ZŠ Jablonné v Podještědí - dotace </t>
  </si>
  <si>
    <t>Město Turnov - finanční dar</t>
  </si>
  <si>
    <t>ZŠ Turnov - dotace</t>
  </si>
  <si>
    <t>Systémová podpora vzdělávání žáků ve speciálních ZŠ</t>
  </si>
  <si>
    <t>Sport v regionu</t>
  </si>
  <si>
    <t>Vybrané sportovní akce</t>
  </si>
  <si>
    <t>Významné kluby a reprezentace</t>
  </si>
  <si>
    <t>Významné sportovní areály</t>
  </si>
  <si>
    <t>Mimořádné sportovní akce</t>
  </si>
  <si>
    <t>Sportovní infrastruktury, servisní centra sportu</t>
  </si>
  <si>
    <t>917 04 - transfery</t>
  </si>
  <si>
    <t xml:space="preserve"> 04 - odbor školství, mládeže, tělovýchovy a sportu</t>
  </si>
  <si>
    <t>par.</t>
  </si>
  <si>
    <t>pol.</t>
  </si>
  <si>
    <t>0470001   0000</t>
  </si>
  <si>
    <t>0470002   0000</t>
  </si>
  <si>
    <t>0470004   0000</t>
  </si>
  <si>
    <t>0470025   0000</t>
  </si>
  <si>
    <t>0480079   0000</t>
  </si>
  <si>
    <t>0480080   0000</t>
  </si>
  <si>
    <t>0480081   0000</t>
  </si>
  <si>
    <t>0480082   0000</t>
  </si>
  <si>
    <t>0480083   0000</t>
  </si>
  <si>
    <t>0480084   2058</t>
  </si>
  <si>
    <t>0480085   0000</t>
  </si>
  <si>
    <t>0480086   5008</t>
  </si>
  <si>
    <t>0480087   0000</t>
  </si>
  <si>
    <t>0480088   0000</t>
  </si>
  <si>
    <t>0470021   0000</t>
  </si>
  <si>
    <t>0470022   0000</t>
  </si>
  <si>
    <t>0470009   0000</t>
  </si>
  <si>
    <t>0470023   0000</t>
  </si>
  <si>
    <t>0470024   0000</t>
  </si>
  <si>
    <t>ZR-RO č. 1/15</t>
  </si>
  <si>
    <t>UR 2015</t>
  </si>
  <si>
    <t>SR 2015</t>
  </si>
  <si>
    <t>příloha č.1</t>
  </si>
  <si>
    <t>neinvestiční transfery obcím</t>
  </si>
  <si>
    <t>neinvestiční příspěvky zřízeným příspěvkovým organizacím</t>
  </si>
  <si>
    <t>ZŠ Dr.F.L.Riegra Semily, Jizerská 564, p.o. - Realizace okresních kol soutěží v okrese Semily</t>
  </si>
  <si>
    <t>DDM Libertin, Česká Lípa, Škroupovo nám. 138, p.o. - Realizace okresních kol soutěží v okrese Česká Lípa</t>
  </si>
  <si>
    <t>DDM Větrník, Liberec, Riegrova 16, p.o. - Realizace okresních a krajských kol soutěží</t>
  </si>
  <si>
    <t>DDM Vikýř, Jablonec n/N, Podhorská 49, p.o. - Realizace okresních kol soutěží v okrese Jablonec n/N</t>
  </si>
  <si>
    <t>ZR-RO 1/15</t>
  </si>
  <si>
    <t>0480106  4476</t>
  </si>
  <si>
    <t>0480107  1485</t>
  </si>
  <si>
    <t>0480108  3454</t>
  </si>
  <si>
    <t>0480109  5443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</si>
</sst>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58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14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12"/>
      <name val="Arial"/>
      <family val="2"/>
      <charset val="238"/>
    </font>
    <font>
      <i/>
      <sz val="8"/>
      <name val="Arial"/>
      <family val="2"/>
      <charset val="238"/>
    </font>
    <font>
      <b/>
      <sz val="8"/>
      <color indexed="16"/>
      <name val="Arial"/>
      <family val="2"/>
      <charset val="238"/>
    </font>
    <font>
      <sz val="12"/>
      <name val="Arial"/>
      <family val="2"/>
      <charset val="238"/>
    </font>
    <font>
      <sz val="8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6"/>
      <name val="Arial"/>
      <family val="2"/>
      <charset val="238"/>
    </font>
    <font>
      <b/>
      <sz val="11"/>
      <color indexed="12"/>
      <name val="Arial"/>
      <family val="2"/>
      <charset val="238"/>
    </font>
    <font>
      <sz val="11"/>
      <color indexed="12"/>
      <name val="Arial"/>
      <family val="2"/>
      <charset val="238"/>
    </font>
    <font>
      <sz val="11"/>
      <color indexed="14"/>
      <name val="Arial"/>
      <family val="2"/>
      <charset val="238"/>
    </font>
    <font>
      <sz val="11"/>
      <color indexed="17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2"/>
      <name val="Arial"/>
      <family val="2"/>
    </font>
    <font>
      <b/>
      <sz val="8"/>
      <name val="Arial"/>
      <family val="2"/>
    </font>
    <font>
      <sz val="8"/>
      <color rgb="FFFF00FF"/>
      <name val="Arial"/>
      <family val="2"/>
      <charset val="238"/>
    </font>
    <font>
      <i/>
      <sz val="8"/>
      <color rgb="FFFF00FF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</font>
    <font>
      <b/>
      <sz val="8"/>
      <color theme="3" tint="0.39997558519241921"/>
      <name val="Arial"/>
      <family val="2"/>
      <charset val="238"/>
    </font>
    <font>
      <b/>
      <sz val="8"/>
      <color rgb="FFC0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16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" fillId="18" borderId="6" applyNumberFormat="0" applyFont="0" applyAlignment="0" applyProtection="0"/>
    <xf numFmtId="0" fontId="14" fillId="0" borderId="7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8" applyNumberFormat="0" applyAlignment="0" applyProtection="0"/>
    <xf numFmtId="0" fontId="18" fillId="19" borderId="8" applyNumberFormat="0" applyAlignment="0" applyProtection="0"/>
    <xf numFmtId="0" fontId="19" fillId="19" borderId="9" applyNumberFormat="0" applyAlignment="0" applyProtection="0"/>
    <xf numFmtId="0" fontId="20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4" fillId="0" borderId="0"/>
  </cellStyleXfs>
  <cellXfs count="542">
    <xf numFmtId="0" fontId="0" fillId="0" borderId="0" xfId="0"/>
    <xf numFmtId="0" fontId="4" fillId="0" borderId="0" xfId="37"/>
    <xf numFmtId="0" fontId="22" fillId="0" borderId="0" xfId="37" applyFont="1" applyAlignment="1">
      <alignment horizontal="right"/>
    </xf>
    <xf numFmtId="0" fontId="4" fillId="0" borderId="0" xfId="37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9" fontId="22" fillId="0" borderId="0" xfId="0" applyNumberFormat="1" applyFont="1" applyAlignment="1">
      <alignment horizontal="center" vertical="center" wrapText="1"/>
    </xf>
    <xf numFmtId="0" fontId="22" fillId="0" borderId="0" xfId="37" applyFont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7" fillId="0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5" fillId="0" borderId="10" xfId="33" applyFont="1" applyBorder="1" applyAlignment="1">
      <alignment horizontal="center"/>
    </xf>
    <xf numFmtId="49" fontId="25" fillId="0" borderId="11" xfId="38" applyNumberFormat="1" applyFont="1" applyBorder="1" applyAlignment="1">
      <alignment horizontal="center"/>
    </xf>
    <xf numFmtId="0" fontId="25" fillId="0" borderId="12" xfId="38" applyFont="1" applyFill="1" applyBorder="1"/>
    <xf numFmtId="0" fontId="21" fillId="0" borderId="0" xfId="37" applyFont="1" applyFill="1" applyBorder="1" applyAlignment="1">
      <alignment horizontal="center" vertical="center"/>
    </xf>
    <xf numFmtId="49" fontId="21" fillId="0" borderId="0" xfId="37" applyNumberFormat="1" applyFont="1" applyFill="1" applyBorder="1" applyAlignment="1">
      <alignment horizontal="center" vertical="center"/>
    </xf>
    <xf numFmtId="0" fontId="21" fillId="0" borderId="0" xfId="37" applyFont="1" applyFill="1" applyBorder="1" applyAlignment="1">
      <alignment horizontal="left" vertical="center"/>
    </xf>
    <xf numFmtId="4" fontId="21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" fontId="21" fillId="0" borderId="0" xfId="37" applyNumberFormat="1" applyFont="1" applyFill="1" applyBorder="1" applyAlignment="1">
      <alignment horizontal="left" vertical="center"/>
    </xf>
    <xf numFmtId="0" fontId="21" fillId="0" borderId="13" xfId="38" applyFont="1" applyBorder="1" applyAlignment="1">
      <alignment horizontal="center"/>
    </xf>
    <xf numFmtId="49" fontId="21" fillId="0" borderId="14" xfId="38" applyNumberFormat="1" applyFont="1" applyBorder="1" applyAlignment="1">
      <alignment horizontal="center"/>
    </xf>
    <xf numFmtId="0" fontId="21" fillId="0" borderId="15" xfId="38" applyFont="1" applyBorder="1"/>
    <xf numFmtId="0" fontId="21" fillId="0" borderId="16" xfId="38" applyFont="1" applyBorder="1" applyAlignment="1">
      <alignment horizontal="center"/>
    </xf>
    <xf numFmtId="49" fontId="21" fillId="0" borderId="17" xfId="38" applyNumberFormat="1" applyFont="1" applyBorder="1" applyAlignment="1">
      <alignment horizontal="center"/>
    </xf>
    <xf numFmtId="0" fontId="21" fillId="0" borderId="18" xfId="38" applyFont="1" applyBorder="1"/>
    <xf numFmtId="0" fontId="21" fillId="0" borderId="19" xfId="33" applyFont="1" applyBorder="1" applyAlignment="1">
      <alignment horizontal="center"/>
    </xf>
    <xf numFmtId="49" fontId="21" fillId="0" borderId="20" xfId="38" applyNumberFormat="1" applyFont="1" applyBorder="1" applyAlignment="1">
      <alignment horizontal="center"/>
    </xf>
    <xf numFmtId="0" fontId="21" fillId="0" borderId="20" xfId="38" applyFont="1" applyFill="1" applyBorder="1"/>
    <xf numFmtId="0" fontId="25" fillId="0" borderId="21" xfId="38" applyFont="1" applyBorder="1"/>
    <xf numFmtId="4" fontId="25" fillId="0" borderId="22" xfId="38" applyNumberFormat="1" applyFont="1" applyFill="1" applyBorder="1"/>
    <xf numFmtId="0" fontId="21" fillId="0" borderId="23" xfId="38" applyFont="1" applyBorder="1" applyAlignment="1">
      <alignment horizontal="center"/>
    </xf>
    <xf numFmtId="49" fontId="21" fillId="0" borderId="24" xfId="38" applyNumberFormat="1" applyFont="1" applyBorder="1" applyAlignment="1">
      <alignment horizontal="center"/>
    </xf>
    <xf numFmtId="0" fontId="21" fillId="0" borderId="21" xfId="38" applyFont="1" applyBorder="1"/>
    <xf numFmtId="0" fontId="21" fillId="0" borderId="25" xfId="38" applyFont="1" applyBorder="1"/>
    <xf numFmtId="0" fontId="25" fillId="0" borderId="26" xfId="37" applyFont="1" applyFill="1" applyBorder="1" applyAlignment="1">
      <alignment horizontal="left" vertical="center" wrapText="1"/>
    </xf>
    <xf numFmtId="4" fontId="25" fillId="0" borderId="22" xfId="37" applyNumberFormat="1" applyFont="1" applyFill="1" applyBorder="1" applyAlignment="1">
      <alignment vertical="center" wrapText="1"/>
    </xf>
    <xf numFmtId="0" fontId="25" fillId="0" borderId="27" xfId="37" applyFont="1" applyBorder="1" applyAlignment="1">
      <alignment horizontal="center" vertical="center" wrapText="1"/>
    </xf>
    <xf numFmtId="0" fontId="25" fillId="0" borderId="28" xfId="37" applyFont="1" applyBorder="1" applyAlignment="1">
      <alignment horizontal="center" vertical="center" wrapText="1"/>
    </xf>
    <xf numFmtId="0" fontId="30" fillId="0" borderId="29" xfId="33" applyFont="1" applyBorder="1" applyAlignment="1">
      <alignment horizontal="center"/>
    </xf>
    <xf numFmtId="49" fontId="30" fillId="0" borderId="20" xfId="38" applyNumberFormat="1" applyFont="1" applyBorder="1" applyAlignment="1">
      <alignment horizontal="center"/>
    </xf>
    <xf numFmtId="0" fontId="30" fillId="0" borderId="30" xfId="38" applyFont="1" applyFill="1" applyBorder="1"/>
    <xf numFmtId="0" fontId="30" fillId="0" borderId="19" xfId="33" applyFont="1" applyBorder="1" applyAlignment="1">
      <alignment horizontal="center"/>
    </xf>
    <xf numFmtId="0" fontId="30" fillId="0" borderId="20" xfId="38" applyFont="1" applyFill="1" applyBorder="1"/>
    <xf numFmtId="0" fontId="25" fillId="0" borderId="19" xfId="33" applyFont="1" applyBorder="1" applyAlignment="1">
      <alignment horizontal="center"/>
    </xf>
    <xf numFmtId="49" fontId="25" fillId="0" borderId="20" xfId="38" applyNumberFormat="1" applyFont="1" applyBorder="1" applyAlignment="1">
      <alignment horizontal="center"/>
    </xf>
    <xf numFmtId="0" fontId="25" fillId="0" borderId="20" xfId="38" applyFont="1" applyFill="1" applyBorder="1"/>
    <xf numFmtId="4" fontId="25" fillId="0" borderId="31" xfId="38" applyNumberFormat="1" applyFont="1" applyFill="1" applyBorder="1"/>
    <xf numFmtId="0" fontId="21" fillId="0" borderId="32" xfId="33" applyFont="1" applyBorder="1" applyAlignment="1">
      <alignment horizontal="center"/>
    </xf>
    <xf numFmtId="49" fontId="21" fillId="0" borderId="33" xfId="38" applyNumberFormat="1" applyFont="1" applyBorder="1" applyAlignment="1">
      <alignment horizontal="center"/>
    </xf>
    <xf numFmtId="0" fontId="21" fillId="0" borderId="33" xfId="38" applyFont="1" applyFill="1" applyBorder="1"/>
    <xf numFmtId="49" fontId="23" fillId="0" borderId="0" xfId="37" applyNumberFormat="1" applyFont="1" applyFill="1" applyAlignment="1">
      <alignment vertical="center" wrapText="1"/>
    </xf>
    <xf numFmtId="4" fontId="25" fillId="0" borderId="22" xfId="0" applyNumberFormat="1" applyFont="1" applyFill="1" applyBorder="1" applyAlignment="1">
      <alignment vertical="center" wrapText="1"/>
    </xf>
    <xf numFmtId="4" fontId="21" fillId="24" borderId="31" xfId="38" applyNumberFormat="1" applyFont="1" applyFill="1" applyBorder="1"/>
    <xf numFmtId="0" fontId="25" fillId="0" borderId="23" xfId="38" applyFont="1" applyBorder="1" applyAlignment="1">
      <alignment horizontal="center"/>
    </xf>
    <xf numFmtId="4" fontId="25" fillId="24" borderId="22" xfId="37" applyNumberFormat="1" applyFont="1" applyFill="1" applyBorder="1" applyAlignment="1">
      <alignment vertical="center" wrapText="1"/>
    </xf>
    <xf numFmtId="4" fontId="21" fillId="24" borderId="34" xfId="33" applyNumberFormat="1" applyFont="1" applyFill="1" applyBorder="1"/>
    <xf numFmtId="4" fontId="21" fillId="24" borderId="31" xfId="33" applyNumberFormat="1" applyFont="1" applyFill="1" applyBorder="1"/>
    <xf numFmtId="4" fontId="25" fillId="24" borderId="31" xfId="33" applyNumberFormat="1" applyFont="1" applyFill="1" applyBorder="1"/>
    <xf numFmtId="4" fontId="21" fillId="24" borderId="35" xfId="33" applyNumberFormat="1" applyFont="1" applyFill="1" applyBorder="1"/>
    <xf numFmtId="4" fontId="30" fillId="24" borderId="31" xfId="38" applyNumberFormat="1" applyFont="1" applyFill="1" applyBorder="1"/>
    <xf numFmtId="4" fontId="21" fillId="24" borderId="36" xfId="38" applyNumberFormat="1" applyFont="1" applyFill="1" applyBorder="1"/>
    <xf numFmtId="0" fontId="28" fillId="0" borderId="0" xfId="0" applyFont="1" applyFill="1" applyAlignment="1">
      <alignment vertical="center"/>
    </xf>
    <xf numFmtId="4" fontId="21" fillId="0" borderId="37" xfId="0" applyNumberFormat="1" applyFont="1" applyFill="1" applyBorder="1" applyAlignment="1">
      <alignment horizontal="center" vertical="center" wrapText="1"/>
    </xf>
    <xf numFmtId="0" fontId="22" fillId="0" borderId="19" xfId="33" applyFont="1" applyFill="1" applyBorder="1" applyAlignment="1">
      <alignment horizontal="center" vertical="center"/>
    </xf>
    <xf numFmtId="49" fontId="22" fillId="25" borderId="38" xfId="37" applyNumberFormat="1" applyFont="1" applyFill="1" applyBorder="1" applyAlignment="1">
      <alignment horizontal="center" vertical="center"/>
    </xf>
    <xf numFmtId="0" fontId="22" fillId="25" borderId="37" xfId="37" applyFont="1" applyFill="1" applyBorder="1" applyAlignment="1">
      <alignment horizontal="left" vertical="center" wrapText="1"/>
    </xf>
    <xf numFmtId="4" fontId="22" fillId="0" borderId="31" xfId="37" applyNumberFormat="1" applyFont="1" applyFill="1" applyBorder="1" applyAlignment="1">
      <alignment horizontal="right" vertical="center" wrapText="1"/>
    </xf>
    <xf numFmtId="4" fontId="21" fillId="24" borderId="36" xfId="33" applyNumberFormat="1" applyFont="1" applyFill="1" applyBorder="1"/>
    <xf numFmtId="4" fontId="21" fillId="0" borderId="37" xfId="37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vertical="center"/>
    </xf>
    <xf numFmtId="4" fontId="21" fillId="0" borderId="26" xfId="0" applyNumberFormat="1" applyFont="1" applyFill="1" applyBorder="1" applyAlignment="1">
      <alignment horizontal="center" vertical="center" wrapText="1"/>
    </xf>
    <xf numFmtId="4" fontId="21" fillId="0" borderId="39" xfId="0" applyNumberFormat="1" applyFont="1" applyFill="1" applyBorder="1" applyAlignment="1">
      <alignment horizontal="center" vertical="center" wrapText="1"/>
    </xf>
    <xf numFmtId="4" fontId="21" fillId="0" borderId="40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4" fontId="25" fillId="0" borderId="26" xfId="37" applyNumberFormat="1" applyFont="1" applyFill="1" applyBorder="1" applyAlignment="1">
      <alignment horizontal="center" vertical="center" wrapText="1"/>
    </xf>
    <xf numFmtId="4" fontId="21" fillId="0" borderId="41" xfId="33" applyNumberFormat="1" applyFont="1" applyFill="1" applyBorder="1" applyAlignment="1">
      <alignment horizontal="center"/>
    </xf>
    <xf numFmtId="4" fontId="21" fillId="0" borderId="37" xfId="33" applyNumberFormat="1" applyFont="1" applyFill="1" applyBorder="1" applyAlignment="1">
      <alignment horizontal="center"/>
    </xf>
    <xf numFmtId="4" fontId="25" fillId="0" borderId="37" xfId="33" applyNumberFormat="1" applyFont="1" applyFill="1" applyBorder="1" applyAlignment="1">
      <alignment horizontal="center"/>
    </xf>
    <xf numFmtId="4" fontId="21" fillId="0" borderId="42" xfId="33" applyNumberFormat="1" applyFont="1" applyFill="1" applyBorder="1" applyAlignment="1">
      <alignment horizontal="center"/>
    </xf>
    <xf numFmtId="4" fontId="25" fillId="0" borderId="10" xfId="0" applyNumberFormat="1" applyFont="1" applyFill="1" applyBorder="1" applyAlignment="1">
      <alignment vertical="center" wrapText="1"/>
    </xf>
    <xf numFmtId="0" fontId="26" fillId="0" borderId="0" xfId="34" applyFont="1" applyAlignment="1"/>
    <xf numFmtId="4" fontId="24" fillId="0" borderId="43" xfId="0" applyNumberFormat="1" applyFont="1" applyFill="1" applyBorder="1" applyAlignment="1">
      <alignment vertical="center" wrapText="1"/>
    </xf>
    <xf numFmtId="4" fontId="24" fillId="0" borderId="44" xfId="0" applyNumberFormat="1" applyFont="1" applyFill="1" applyBorder="1" applyAlignment="1">
      <alignment horizontal="center" vertical="center" wrapText="1"/>
    </xf>
    <xf numFmtId="0" fontId="24" fillId="0" borderId="45" xfId="37" applyFont="1" applyBorder="1" applyAlignment="1">
      <alignment horizontal="center" vertical="center" wrapText="1"/>
    </xf>
    <xf numFmtId="0" fontId="24" fillId="0" borderId="46" xfId="37" applyFont="1" applyBorder="1" applyAlignment="1">
      <alignment horizontal="center" vertical="center" wrapText="1"/>
    </xf>
    <xf numFmtId="0" fontId="24" fillId="0" borderId="47" xfId="37" applyFont="1" applyFill="1" applyBorder="1" applyAlignment="1">
      <alignment horizontal="center" vertical="center" wrapText="1"/>
    </xf>
    <xf numFmtId="4" fontId="24" fillId="0" borderId="48" xfId="0" applyNumberFormat="1" applyFont="1" applyFill="1" applyBorder="1" applyAlignment="1">
      <alignment vertical="center" wrapText="1"/>
    </xf>
    <xf numFmtId="4" fontId="30" fillId="0" borderId="31" xfId="38" applyNumberFormat="1" applyFont="1" applyFill="1" applyBorder="1"/>
    <xf numFmtId="4" fontId="21" fillId="0" borderId="31" xfId="38" applyNumberFormat="1" applyFont="1" applyFill="1" applyBorder="1"/>
    <xf numFmtId="4" fontId="21" fillId="0" borderId="36" xfId="38" applyNumberFormat="1" applyFont="1" applyFill="1" applyBorder="1"/>
    <xf numFmtId="4" fontId="21" fillId="0" borderId="49" xfId="0" applyNumberFormat="1" applyFont="1" applyFill="1" applyBorder="1" applyAlignment="1">
      <alignment vertical="center" wrapText="1"/>
    </xf>
    <xf numFmtId="0" fontId="31" fillId="0" borderId="50" xfId="37" applyFont="1" applyBorder="1" applyAlignment="1">
      <alignment horizontal="center" vertical="center" wrapText="1"/>
    </xf>
    <xf numFmtId="0" fontId="31" fillId="0" borderId="11" xfId="37" applyFont="1" applyBorder="1" applyAlignment="1">
      <alignment horizontal="center" vertical="center" wrapText="1"/>
    </xf>
    <xf numFmtId="4" fontId="21" fillId="0" borderId="51" xfId="0" applyNumberFormat="1" applyFont="1" applyFill="1" applyBorder="1" applyAlignment="1">
      <alignment vertical="center" wrapText="1"/>
    </xf>
    <xf numFmtId="0" fontId="21" fillId="0" borderId="52" xfId="37" applyFont="1" applyBorder="1" applyAlignment="1">
      <alignment horizontal="center" vertical="center" wrapText="1"/>
    </xf>
    <xf numFmtId="0" fontId="21" fillId="0" borderId="53" xfId="37" applyFont="1" applyBorder="1" applyAlignment="1">
      <alignment horizontal="center" vertical="center" wrapText="1"/>
    </xf>
    <xf numFmtId="0" fontId="21" fillId="0" borderId="40" xfId="37" applyFont="1" applyBorder="1" applyAlignment="1">
      <alignment horizontal="left" vertical="center" wrapText="1"/>
    </xf>
    <xf numFmtId="4" fontId="33" fillId="0" borderId="54" xfId="37" applyNumberFormat="1" applyFont="1" applyFill="1" applyBorder="1" applyAlignment="1">
      <alignment vertical="center" wrapText="1"/>
    </xf>
    <xf numFmtId="4" fontId="33" fillId="0" borderId="55" xfId="37" applyNumberFormat="1" applyFont="1" applyFill="1" applyBorder="1" applyAlignment="1">
      <alignment horizontal="center" vertical="center" wrapText="1"/>
    </xf>
    <xf numFmtId="0" fontId="33" fillId="0" borderId="55" xfId="37" applyFont="1" applyFill="1" applyBorder="1" applyAlignment="1">
      <alignment horizontal="center" vertical="center" wrapText="1"/>
    </xf>
    <xf numFmtId="0" fontId="33" fillId="0" borderId="56" xfId="37" applyFont="1" applyFill="1" applyBorder="1" applyAlignment="1">
      <alignment horizontal="center" vertical="center" wrapText="1"/>
    </xf>
    <xf numFmtId="4" fontId="33" fillId="0" borderId="57" xfId="37" applyNumberFormat="1" applyFont="1" applyFill="1" applyBorder="1" applyAlignment="1">
      <alignment vertical="center" wrapText="1"/>
    </xf>
    <xf numFmtId="0" fontId="33" fillId="0" borderId="58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54" xfId="37" applyFont="1" applyFill="1" applyBorder="1" applyAlignment="1">
      <alignment horizontal="center" vertical="center" wrapText="1"/>
    </xf>
    <xf numFmtId="49" fontId="23" fillId="0" borderId="0" xfId="37" applyNumberFormat="1" applyFont="1" applyFill="1" applyAlignment="1">
      <alignment horizontal="center" vertical="center" wrapText="1"/>
    </xf>
    <xf numFmtId="0" fontId="23" fillId="0" borderId="0" xfId="39" applyFont="1" applyFill="1" applyAlignment="1">
      <alignment horizontal="center"/>
    </xf>
    <xf numFmtId="4" fontId="21" fillId="0" borderId="34" xfId="33" applyNumberFormat="1" applyFont="1" applyFill="1" applyBorder="1"/>
    <xf numFmtId="4" fontId="21" fillId="0" borderId="31" xfId="33" applyNumberFormat="1" applyFont="1" applyFill="1" applyBorder="1"/>
    <xf numFmtId="4" fontId="21" fillId="0" borderId="36" xfId="33" applyNumberFormat="1" applyFont="1" applyFill="1" applyBorder="1"/>
    <xf numFmtId="4" fontId="25" fillId="0" borderId="31" xfId="33" applyNumberFormat="1" applyFont="1" applyFill="1" applyBorder="1"/>
    <xf numFmtId="4" fontId="21" fillId="0" borderId="35" xfId="33" applyNumberFormat="1" applyFont="1" applyFill="1" applyBorder="1"/>
    <xf numFmtId="4" fontId="22" fillId="24" borderId="31" xfId="37" applyNumberFormat="1" applyFont="1" applyFill="1" applyBorder="1" applyAlignment="1">
      <alignment horizontal="right" vertical="center" wrapText="1"/>
    </xf>
    <xf numFmtId="4" fontId="35" fillId="0" borderId="60" xfId="36" applyNumberFormat="1" applyFont="1" applyFill="1" applyBorder="1" applyAlignment="1">
      <alignment vertical="center" wrapText="1"/>
    </xf>
    <xf numFmtId="0" fontId="35" fillId="0" borderId="61" xfId="33" applyFont="1" applyFill="1" applyBorder="1" applyAlignment="1">
      <alignment horizontal="center" vertical="center"/>
    </xf>
    <xf numFmtId="49" fontId="35" fillId="0" borderId="62" xfId="38" applyNumberFormat="1" applyFont="1" applyFill="1" applyBorder="1" applyAlignment="1">
      <alignment horizontal="center" vertical="center"/>
    </xf>
    <xf numFmtId="4" fontId="35" fillId="24" borderId="60" xfId="36" applyNumberFormat="1" applyFont="1" applyFill="1" applyBorder="1" applyAlignment="1">
      <alignment vertical="center" wrapText="1"/>
    </xf>
    <xf numFmtId="4" fontId="21" fillId="0" borderId="40" xfId="37" applyNumberFormat="1" applyFont="1" applyFill="1" applyBorder="1" applyAlignment="1">
      <alignment horizontal="center" vertical="center" wrapText="1"/>
    </xf>
    <xf numFmtId="49" fontId="34" fillId="0" borderId="0" xfId="37" applyNumberFormat="1" applyFont="1" applyFill="1" applyAlignment="1">
      <alignment horizontal="center" vertical="center" wrapText="1"/>
    </xf>
    <xf numFmtId="4" fontId="21" fillId="0" borderId="55" xfId="37" applyNumberFormat="1" applyFont="1" applyFill="1" applyBorder="1" applyAlignment="1">
      <alignment horizontal="center" vertical="center" wrapText="1"/>
    </xf>
    <xf numFmtId="4" fontId="21" fillId="0" borderId="26" xfId="37" applyNumberFormat="1" applyFont="1" applyFill="1" applyBorder="1" applyAlignment="1">
      <alignment horizontal="center" vertical="center" wrapText="1"/>
    </xf>
    <xf numFmtId="4" fontId="33" fillId="0" borderId="0" xfId="37" applyNumberFormat="1" applyFont="1" applyFill="1" applyBorder="1" applyAlignment="1">
      <alignment vertical="center" wrapText="1"/>
    </xf>
    <xf numFmtId="0" fontId="21" fillId="0" borderId="0" xfId="37" applyFont="1" applyFill="1" applyAlignment="1">
      <alignment horizontal="center" vertical="center" wrapText="1"/>
    </xf>
    <xf numFmtId="4" fontId="21" fillId="0" borderId="31" xfId="36" applyNumberFormat="1" applyFont="1" applyFill="1" applyBorder="1" applyAlignment="1">
      <alignment vertical="center" wrapText="1"/>
    </xf>
    <xf numFmtId="4" fontId="21" fillId="0" borderId="60" xfId="36" applyNumberFormat="1" applyFont="1" applyFill="1" applyBorder="1" applyAlignment="1">
      <alignment vertical="center" wrapText="1"/>
    </xf>
    <xf numFmtId="4" fontId="21" fillId="0" borderId="0" xfId="33" applyNumberFormat="1" applyFont="1" applyFill="1" applyBorder="1"/>
    <xf numFmtId="0" fontId="21" fillId="0" borderId="0" xfId="38" applyFont="1" applyBorder="1" applyAlignment="1">
      <alignment horizontal="center"/>
    </xf>
    <xf numFmtId="4" fontId="33" fillId="0" borderId="57" xfId="37" applyNumberFormat="1" applyFont="1" applyFill="1" applyBorder="1" applyAlignment="1">
      <alignment horizontal="center" vertical="center" wrapText="1"/>
    </xf>
    <xf numFmtId="0" fontId="33" fillId="0" borderId="0" xfId="37" applyFont="1" applyFill="1" applyBorder="1" applyAlignment="1">
      <alignment horizontal="center" vertical="center" wrapText="1"/>
    </xf>
    <xf numFmtId="49" fontId="21" fillId="0" borderId="13" xfId="38" applyNumberFormat="1" applyFont="1" applyBorder="1" applyAlignment="1">
      <alignment horizontal="center"/>
    </xf>
    <xf numFmtId="49" fontId="21" fillId="0" borderId="23" xfId="38" applyNumberFormat="1" applyFont="1" applyBorder="1" applyAlignment="1">
      <alignment horizontal="center"/>
    </xf>
    <xf numFmtId="4" fontId="21" fillId="24" borderId="22" xfId="33" applyNumberFormat="1" applyFont="1" applyFill="1" applyBorder="1"/>
    <xf numFmtId="0" fontId="36" fillId="0" borderId="0" xfId="37" applyFont="1" applyAlignment="1">
      <alignment vertical="center" wrapText="1"/>
    </xf>
    <xf numFmtId="49" fontId="37" fillId="0" borderId="0" xfId="37" applyNumberFormat="1" applyFont="1" applyFill="1" applyAlignment="1">
      <alignment vertical="center" wrapText="1"/>
    </xf>
    <xf numFmtId="49" fontId="37" fillId="0" borderId="0" xfId="37" applyNumberFormat="1" applyFont="1" applyFill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37" applyFont="1" applyAlignment="1">
      <alignment horizontal="right"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Fill="1" applyAlignment="1">
      <alignment vertical="center" wrapText="1"/>
    </xf>
    <xf numFmtId="4" fontId="38" fillId="0" borderId="0" xfId="37" applyNumberFormat="1" applyFont="1" applyFill="1" applyBorder="1" applyAlignment="1">
      <alignment vertical="center" wrapText="1"/>
    </xf>
    <xf numFmtId="0" fontId="38" fillId="0" borderId="0" xfId="37" applyFont="1" applyFill="1" applyBorder="1" applyAlignment="1">
      <alignment horizontal="center" vertical="center" wrapText="1"/>
    </xf>
    <xf numFmtId="0" fontId="38" fillId="0" borderId="54" xfId="37" applyFont="1" applyFill="1" applyBorder="1" applyAlignment="1">
      <alignment horizontal="center" vertical="center" wrapText="1"/>
    </xf>
    <xf numFmtId="0" fontId="38" fillId="0" borderId="55" xfId="37" applyFont="1" applyFill="1" applyBorder="1" applyAlignment="1">
      <alignment horizontal="center" vertical="center" wrapText="1"/>
    </xf>
    <xf numFmtId="4" fontId="38" fillId="0" borderId="57" xfId="37" applyNumberFormat="1" applyFont="1" applyFill="1" applyBorder="1" applyAlignment="1">
      <alignment vertical="center" wrapText="1"/>
    </xf>
    <xf numFmtId="0" fontId="39" fillId="0" borderId="0" xfId="0" applyFont="1" applyFill="1" applyAlignment="1">
      <alignment vertical="center" wrapText="1"/>
    </xf>
    <xf numFmtId="4" fontId="38" fillId="0" borderId="54" xfId="37" applyNumberFormat="1" applyFont="1" applyFill="1" applyBorder="1" applyAlignment="1">
      <alignment vertical="center" wrapText="1"/>
    </xf>
    <xf numFmtId="0" fontId="38" fillId="0" borderId="56" xfId="37" applyFont="1" applyFill="1" applyBorder="1" applyAlignment="1">
      <alignment horizontal="center" vertical="center" wrapText="1"/>
    </xf>
    <xf numFmtId="4" fontId="38" fillId="0" borderId="55" xfId="37" applyNumberFormat="1" applyFont="1" applyFill="1" applyBorder="1" applyAlignment="1">
      <alignment horizontal="center" vertical="center" wrapText="1"/>
    </xf>
    <xf numFmtId="4" fontId="39" fillId="0" borderId="22" xfId="37" applyNumberFormat="1" applyFont="1" applyFill="1" applyBorder="1" applyAlignment="1">
      <alignment vertical="center" wrapText="1"/>
    </xf>
    <xf numFmtId="0" fontId="39" fillId="0" borderId="27" xfId="37" applyFont="1" applyBorder="1" applyAlignment="1">
      <alignment horizontal="center" vertical="center" wrapText="1"/>
    </xf>
    <xf numFmtId="0" fontId="39" fillId="0" borderId="28" xfId="37" applyFont="1" applyBorder="1" applyAlignment="1">
      <alignment horizontal="center" vertical="center" wrapText="1"/>
    </xf>
    <xf numFmtId="0" fontId="39" fillId="0" borderId="26" xfId="37" applyFont="1" applyFill="1" applyBorder="1" applyAlignment="1">
      <alignment horizontal="left" vertical="center" wrapText="1"/>
    </xf>
    <xf numFmtId="4" fontId="39" fillId="24" borderId="22" xfId="37" applyNumberFormat="1" applyFont="1" applyFill="1" applyBorder="1" applyAlignment="1">
      <alignment vertical="center" wrapText="1"/>
    </xf>
    <xf numFmtId="4" fontId="39" fillId="0" borderId="26" xfId="37" applyNumberFormat="1" applyFont="1" applyFill="1" applyBorder="1" applyAlignment="1">
      <alignment horizontal="center" vertical="center" wrapText="1"/>
    </xf>
    <xf numFmtId="4" fontId="36" fillId="0" borderId="37" xfId="37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vertical="center" wrapText="1"/>
    </xf>
    <xf numFmtId="49" fontId="36" fillId="0" borderId="0" xfId="37" applyNumberFormat="1" applyFont="1" applyFill="1" applyAlignment="1">
      <alignment horizontal="center" vertical="center" wrapText="1"/>
    </xf>
    <xf numFmtId="0" fontId="37" fillId="0" borderId="0" xfId="37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38" fillId="0" borderId="58" xfId="37" applyFont="1" applyBorder="1" applyAlignment="1">
      <alignment horizontal="center" vertical="center" wrapText="1"/>
    </xf>
    <xf numFmtId="0" fontId="38" fillId="0" borderId="59" xfId="37" applyFont="1" applyBorder="1" applyAlignment="1">
      <alignment horizontal="center" vertical="center" wrapText="1"/>
    </xf>
    <xf numFmtId="4" fontId="36" fillId="0" borderId="55" xfId="37" applyNumberFormat="1" applyFont="1" applyFill="1" applyBorder="1" applyAlignment="1">
      <alignment horizontal="center" vertical="center" wrapText="1"/>
    </xf>
    <xf numFmtId="4" fontId="36" fillId="0" borderId="26" xfId="37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vertical="center" wrapText="1"/>
    </xf>
    <xf numFmtId="4" fontId="36" fillId="0" borderId="37" xfId="0" applyNumberFormat="1" applyFont="1" applyFill="1" applyBorder="1" applyAlignment="1">
      <alignment horizontal="center" vertical="center" wrapText="1"/>
    </xf>
    <xf numFmtId="4" fontId="36" fillId="0" borderId="39" xfId="0" applyNumberFormat="1" applyFont="1" applyFill="1" applyBorder="1" applyAlignment="1">
      <alignment horizontal="center" vertical="center" wrapText="1"/>
    </xf>
    <xf numFmtId="4" fontId="38" fillId="0" borderId="57" xfId="37" applyNumberFormat="1" applyFont="1" applyFill="1" applyBorder="1" applyAlignment="1">
      <alignment horizontal="center" vertical="center" wrapText="1"/>
    </xf>
    <xf numFmtId="49" fontId="37" fillId="0" borderId="0" xfId="0" applyNumberFormat="1" applyFont="1" applyAlignment="1">
      <alignment horizontal="center" vertical="center" wrapText="1"/>
    </xf>
    <xf numFmtId="0" fontId="36" fillId="0" borderId="0" xfId="37" applyFont="1" applyFill="1" applyAlignment="1">
      <alignment horizontal="center" vertical="center" wrapText="1"/>
    </xf>
    <xf numFmtId="4" fontId="37" fillId="0" borderId="31" xfId="37" applyNumberFormat="1" applyFont="1" applyFill="1" applyBorder="1" applyAlignment="1">
      <alignment horizontal="right" vertical="center" wrapText="1"/>
    </xf>
    <xf numFmtId="0" fontId="37" fillId="25" borderId="37" xfId="37" applyFont="1" applyFill="1" applyBorder="1" applyAlignment="1">
      <alignment horizontal="left" vertical="center" wrapText="1"/>
    </xf>
    <xf numFmtId="4" fontId="37" fillId="24" borderId="31" xfId="37" applyNumberFormat="1" applyFont="1" applyFill="1" applyBorder="1" applyAlignment="1">
      <alignment horizontal="right" vertical="center" wrapText="1"/>
    </xf>
    <xf numFmtId="4" fontId="36" fillId="0" borderId="31" xfId="37" applyNumberFormat="1" applyFont="1" applyFill="1" applyBorder="1" applyAlignment="1">
      <alignment horizontal="right" vertical="center" wrapText="1"/>
    </xf>
    <xf numFmtId="4" fontId="40" fillId="0" borderId="31" xfId="36" applyNumberFormat="1" applyFont="1" applyFill="1" applyBorder="1" applyAlignment="1">
      <alignment vertical="center" wrapText="1"/>
    </xf>
    <xf numFmtId="0" fontId="39" fillId="0" borderId="37" xfId="36" applyFont="1" applyFill="1" applyBorder="1" applyAlignment="1">
      <alignment vertical="center" wrapText="1"/>
    </xf>
    <xf numFmtId="4" fontId="40" fillId="24" borderId="31" xfId="36" applyNumberFormat="1" applyFont="1" applyFill="1" applyBorder="1" applyAlignment="1">
      <alignment vertical="center" wrapText="1"/>
    </xf>
    <xf numFmtId="4" fontId="36" fillId="0" borderId="31" xfId="36" applyNumberFormat="1" applyFont="1" applyFill="1" applyBorder="1" applyAlignment="1">
      <alignment vertical="center" wrapText="1"/>
    </xf>
    <xf numFmtId="4" fontId="43" fillId="0" borderId="60" xfId="36" applyNumberFormat="1" applyFont="1" applyFill="1" applyBorder="1" applyAlignment="1">
      <alignment vertical="center" wrapText="1"/>
    </xf>
    <xf numFmtId="0" fontId="44" fillId="0" borderId="63" xfId="36" applyFont="1" applyFill="1" applyBorder="1" applyAlignment="1">
      <alignment vertical="center" wrapText="1"/>
    </xf>
    <xf numFmtId="4" fontId="43" fillId="24" borderId="60" xfId="36" applyNumberFormat="1" applyFont="1" applyFill="1" applyBorder="1" applyAlignment="1">
      <alignment vertical="center" wrapText="1"/>
    </xf>
    <xf numFmtId="4" fontId="36" fillId="0" borderId="60" xfId="36" applyNumberFormat="1" applyFont="1" applyFill="1" applyBorder="1" applyAlignment="1">
      <alignment vertical="center" wrapText="1"/>
    </xf>
    <xf numFmtId="4" fontId="44" fillId="0" borderId="43" xfId="0" applyNumberFormat="1" applyFont="1" applyFill="1" applyBorder="1" applyAlignment="1">
      <alignment vertical="center" wrapText="1"/>
    </xf>
    <xf numFmtId="0" fontId="44" fillId="0" borderId="45" xfId="37" applyFont="1" applyBorder="1" applyAlignment="1">
      <alignment horizontal="center" vertical="center" wrapText="1"/>
    </xf>
    <xf numFmtId="0" fontId="44" fillId="0" borderId="46" xfId="37" applyFont="1" applyBorder="1" applyAlignment="1">
      <alignment horizontal="center" vertical="center" wrapText="1"/>
    </xf>
    <xf numFmtId="0" fontId="44" fillId="0" borderId="47" xfId="37" applyFont="1" applyFill="1" applyBorder="1" applyAlignment="1">
      <alignment horizontal="center" vertical="center" wrapText="1"/>
    </xf>
    <xf numFmtId="4" fontId="44" fillId="0" borderId="48" xfId="0" applyNumberFormat="1" applyFont="1" applyFill="1" applyBorder="1" applyAlignment="1">
      <alignment vertical="center" wrapText="1"/>
    </xf>
    <xf numFmtId="4" fontId="44" fillId="0" borderId="44" xfId="0" applyNumberFormat="1" applyFont="1" applyFill="1" applyBorder="1" applyAlignment="1">
      <alignment horizontal="center" vertical="center" wrapText="1"/>
    </xf>
    <xf numFmtId="4" fontId="39" fillId="0" borderId="10" xfId="0" applyNumberFormat="1" applyFont="1" applyFill="1" applyBorder="1" applyAlignment="1">
      <alignment vertical="center" wrapText="1"/>
    </xf>
    <xf numFmtId="0" fontId="40" fillId="0" borderId="50" xfId="37" applyFont="1" applyBorder="1" applyAlignment="1">
      <alignment horizontal="center" vertical="center" wrapText="1"/>
    </xf>
    <xf numFmtId="0" fontId="40" fillId="0" borderId="11" xfId="37" applyFont="1" applyBorder="1" applyAlignment="1">
      <alignment horizontal="center" vertical="center" wrapText="1"/>
    </xf>
    <xf numFmtId="4" fontId="39" fillId="0" borderId="22" xfId="0" applyNumberFormat="1" applyFont="1" applyFill="1" applyBorder="1" applyAlignment="1">
      <alignment vertical="center" wrapText="1"/>
    </xf>
    <xf numFmtId="4" fontId="36" fillId="0" borderId="26" xfId="0" applyNumberFormat="1" applyFont="1" applyFill="1" applyBorder="1" applyAlignment="1">
      <alignment horizontal="center" vertical="center" wrapText="1"/>
    </xf>
    <xf numFmtId="4" fontId="36" fillId="0" borderId="49" xfId="0" applyNumberFormat="1" applyFont="1" applyFill="1" applyBorder="1" applyAlignment="1">
      <alignment vertical="center" wrapText="1"/>
    </xf>
    <xf numFmtId="0" fontId="36" fillId="0" borderId="52" xfId="37" applyFont="1" applyBorder="1" applyAlignment="1">
      <alignment horizontal="center" vertical="center" wrapText="1"/>
    </xf>
    <xf numFmtId="0" fontId="36" fillId="0" borderId="53" xfId="37" applyFont="1" applyBorder="1" applyAlignment="1">
      <alignment horizontal="center" vertical="center" wrapText="1"/>
    </xf>
    <xf numFmtId="0" fontId="36" fillId="0" borderId="40" xfId="37" applyFont="1" applyBorder="1" applyAlignment="1">
      <alignment horizontal="left" vertical="center" wrapText="1"/>
    </xf>
    <xf numFmtId="4" fontId="36" fillId="0" borderId="51" xfId="0" applyNumberFormat="1" applyFont="1" applyFill="1" applyBorder="1" applyAlignment="1">
      <alignment vertical="center" wrapText="1"/>
    </xf>
    <xf numFmtId="4" fontId="36" fillId="0" borderId="4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0" fontId="37" fillId="0" borderId="0" xfId="34" applyFont="1" applyAlignment="1">
      <alignment wrapText="1"/>
    </xf>
    <xf numFmtId="0" fontId="36" fillId="0" borderId="0" xfId="37" applyFont="1" applyAlignment="1">
      <alignment wrapText="1"/>
    </xf>
    <xf numFmtId="49" fontId="37" fillId="0" borderId="0" xfId="37" applyNumberFormat="1" applyFont="1" applyFill="1" applyBorder="1" applyAlignment="1">
      <alignment horizontal="center" wrapText="1"/>
    </xf>
    <xf numFmtId="4" fontId="36" fillId="0" borderId="0" xfId="33" applyNumberFormat="1" applyFont="1" applyFill="1" applyBorder="1" applyAlignment="1">
      <alignment wrapText="1"/>
    </xf>
    <xf numFmtId="0" fontId="36" fillId="0" borderId="0" xfId="38" applyFont="1" applyBorder="1" applyAlignment="1">
      <alignment horizontal="center" wrapText="1"/>
    </xf>
    <xf numFmtId="49" fontId="36" fillId="0" borderId="13" xfId="38" applyNumberFormat="1" applyFont="1" applyBorder="1" applyAlignment="1">
      <alignment horizontal="center" wrapText="1"/>
    </xf>
    <xf numFmtId="0" fontId="36" fillId="0" borderId="25" xfId="38" applyFont="1" applyBorder="1" applyAlignment="1">
      <alignment wrapText="1"/>
    </xf>
    <xf numFmtId="4" fontId="36" fillId="24" borderId="22" xfId="33" applyNumberFormat="1" applyFont="1" applyFill="1" applyBorder="1" applyAlignment="1">
      <alignment wrapText="1"/>
    </xf>
    <xf numFmtId="49" fontId="36" fillId="0" borderId="23" xfId="38" applyNumberFormat="1" applyFont="1" applyBorder="1" applyAlignment="1">
      <alignment horizontal="center" wrapText="1"/>
    </xf>
    <xf numFmtId="0" fontId="36" fillId="0" borderId="21" xfId="38" applyFont="1" applyBorder="1" applyAlignment="1">
      <alignment wrapText="1"/>
    </xf>
    <xf numFmtId="4" fontId="36" fillId="24" borderId="36" xfId="33" applyNumberFormat="1" applyFont="1" applyFill="1" applyBorder="1" applyAlignment="1">
      <alignment wrapText="1"/>
    </xf>
    <xf numFmtId="4" fontId="36" fillId="24" borderId="31" xfId="33" applyNumberFormat="1" applyFont="1" applyFill="1" applyBorder="1" applyAlignment="1">
      <alignment wrapText="1"/>
    </xf>
    <xf numFmtId="49" fontId="40" fillId="0" borderId="64" xfId="38" applyNumberFormat="1" applyFont="1" applyBorder="1" applyAlignment="1">
      <alignment horizontal="center" wrapText="1"/>
    </xf>
    <xf numFmtId="0" fontId="40" fillId="0" borderId="65" xfId="38" applyFont="1" applyBorder="1" applyAlignment="1">
      <alignment wrapText="1"/>
    </xf>
    <xf numFmtId="4" fontId="40" fillId="24" borderId="60" xfId="33" applyNumberFormat="1" applyFont="1" applyFill="1" applyBorder="1" applyAlignment="1">
      <alignment wrapText="1"/>
    </xf>
    <xf numFmtId="0" fontId="37" fillId="0" borderId="0" xfId="37" applyFont="1" applyAlignment="1">
      <alignment wrapText="1"/>
    </xf>
    <xf numFmtId="0" fontId="37" fillId="0" borderId="0" xfId="37" applyFont="1" applyAlignment="1">
      <alignment horizontal="center" wrapText="1"/>
    </xf>
    <xf numFmtId="0" fontId="36" fillId="0" borderId="0" xfId="37" applyFont="1" applyAlignment="1">
      <alignment horizontal="center" wrapText="1"/>
    </xf>
    <xf numFmtId="4" fontId="36" fillId="0" borderId="34" xfId="33" applyNumberFormat="1" applyFont="1" applyFill="1" applyBorder="1" applyAlignment="1">
      <alignment wrapText="1"/>
    </xf>
    <xf numFmtId="0" fontId="36" fillId="0" borderId="13" xfId="38" applyFont="1" applyBorder="1" applyAlignment="1">
      <alignment horizontal="center" wrapText="1"/>
    </xf>
    <xf numFmtId="49" fontId="36" fillId="0" borderId="14" xfId="38" applyNumberFormat="1" applyFont="1" applyBorder="1" applyAlignment="1">
      <alignment horizontal="center" wrapText="1"/>
    </xf>
    <xf numFmtId="4" fontId="36" fillId="24" borderId="34" xfId="33" applyNumberFormat="1" applyFont="1" applyFill="1" applyBorder="1" applyAlignment="1">
      <alignment wrapText="1"/>
    </xf>
    <xf numFmtId="4" fontId="36" fillId="0" borderId="41" xfId="33" applyNumberFormat="1" applyFont="1" applyFill="1" applyBorder="1" applyAlignment="1">
      <alignment horizontal="center" wrapText="1"/>
    </xf>
    <xf numFmtId="4" fontId="36" fillId="0" borderId="31" xfId="33" applyNumberFormat="1" applyFont="1" applyFill="1" applyBorder="1" applyAlignment="1">
      <alignment wrapText="1"/>
    </xf>
    <xf numFmtId="0" fontId="36" fillId="0" borderId="23" xfId="38" applyFont="1" applyBorder="1" applyAlignment="1">
      <alignment horizontal="center" wrapText="1"/>
    </xf>
    <xf numFmtId="49" fontId="36" fillId="0" borderId="24" xfId="38" applyNumberFormat="1" applyFont="1" applyBorder="1" applyAlignment="1">
      <alignment horizontal="center" wrapText="1"/>
    </xf>
    <xf numFmtId="4" fontId="36" fillId="0" borderId="37" xfId="33" applyNumberFormat="1" applyFont="1" applyFill="1" applyBorder="1" applyAlignment="1">
      <alignment horizontal="center" wrapText="1"/>
    </xf>
    <xf numFmtId="4" fontId="36" fillId="0" borderId="36" xfId="33" applyNumberFormat="1" applyFont="1" applyFill="1" applyBorder="1" applyAlignment="1">
      <alignment wrapText="1"/>
    </xf>
    <xf numFmtId="4" fontId="41" fillId="0" borderId="31" xfId="33" applyNumberFormat="1" applyFont="1" applyFill="1" applyBorder="1" applyAlignment="1">
      <alignment wrapText="1"/>
    </xf>
    <xf numFmtId="0" fontId="41" fillId="0" borderId="23" xfId="38" applyFont="1" applyBorder="1" applyAlignment="1">
      <alignment horizontal="center" wrapText="1"/>
    </xf>
    <xf numFmtId="49" fontId="41" fillId="0" borderId="24" xfId="38" applyNumberFormat="1" applyFont="1" applyBorder="1" applyAlignment="1">
      <alignment horizontal="center" wrapText="1"/>
    </xf>
    <xf numFmtId="0" fontId="41" fillId="0" borderId="21" xfId="38" applyFont="1" applyBorder="1" applyAlignment="1">
      <alignment wrapText="1"/>
    </xf>
    <xf numFmtId="4" fontId="41" fillId="24" borderId="31" xfId="33" applyNumberFormat="1" applyFont="1" applyFill="1" applyBorder="1" applyAlignment="1">
      <alignment wrapText="1"/>
    </xf>
    <xf numFmtId="4" fontId="41" fillId="0" borderId="37" xfId="33" applyNumberFormat="1" applyFont="1" applyFill="1" applyBorder="1" applyAlignment="1">
      <alignment horizontal="center" wrapText="1"/>
    </xf>
    <xf numFmtId="4" fontId="39" fillId="0" borderId="31" xfId="33" applyNumberFormat="1" applyFont="1" applyFill="1" applyBorder="1" applyAlignment="1">
      <alignment wrapText="1"/>
    </xf>
    <xf numFmtId="0" fontId="39" fillId="0" borderId="23" xfId="38" applyFont="1" applyBorder="1" applyAlignment="1">
      <alignment horizontal="center" wrapText="1"/>
    </xf>
    <xf numFmtId="0" fontId="39" fillId="0" borderId="21" xfId="38" applyFont="1" applyBorder="1" applyAlignment="1">
      <alignment wrapText="1"/>
    </xf>
    <xf numFmtId="4" fontId="39" fillId="24" borderId="31" xfId="33" applyNumberFormat="1" applyFont="1" applyFill="1" applyBorder="1" applyAlignment="1">
      <alignment wrapText="1"/>
    </xf>
    <xf numFmtId="4" fontId="39" fillId="0" borderId="37" xfId="33" applyNumberFormat="1" applyFont="1" applyFill="1" applyBorder="1" applyAlignment="1">
      <alignment horizontal="center" wrapText="1"/>
    </xf>
    <xf numFmtId="0" fontId="36" fillId="0" borderId="15" xfId="38" applyFont="1" applyBorder="1" applyAlignment="1">
      <alignment wrapText="1"/>
    </xf>
    <xf numFmtId="4" fontId="36" fillId="0" borderId="35" xfId="33" applyNumberFormat="1" applyFont="1" applyFill="1" applyBorder="1" applyAlignment="1">
      <alignment wrapText="1"/>
    </xf>
    <xf numFmtId="0" fontId="36" fillId="0" borderId="16" xfId="38" applyFont="1" applyBorder="1" applyAlignment="1">
      <alignment horizontal="center" wrapText="1"/>
    </xf>
    <xf numFmtId="49" fontId="36" fillId="0" borderId="17" xfId="38" applyNumberFormat="1" applyFont="1" applyBorder="1" applyAlignment="1">
      <alignment horizontal="center" wrapText="1"/>
    </xf>
    <xf numFmtId="0" fontId="36" fillId="0" borderId="18" xfId="38" applyFont="1" applyBorder="1" applyAlignment="1">
      <alignment wrapText="1"/>
    </xf>
    <xf numFmtId="4" fontId="36" fillId="24" borderId="35" xfId="33" applyNumberFormat="1" applyFont="1" applyFill="1" applyBorder="1" applyAlignment="1">
      <alignment wrapText="1"/>
    </xf>
    <xf numFmtId="4" fontId="36" fillId="0" borderId="42" xfId="33" applyNumberFormat="1" applyFont="1" applyFill="1" applyBorder="1" applyAlignment="1">
      <alignment horizontal="center" wrapText="1"/>
    </xf>
    <xf numFmtId="4" fontId="36" fillId="0" borderId="66" xfId="33" applyNumberFormat="1" applyFont="1" applyFill="1" applyBorder="1" applyAlignment="1">
      <alignment wrapText="1"/>
    </xf>
    <xf numFmtId="0" fontId="36" fillId="0" borderId="67" xfId="38" applyFont="1" applyBorder="1" applyAlignment="1">
      <alignment horizontal="center" wrapText="1"/>
    </xf>
    <xf numFmtId="49" fontId="36" fillId="0" borderId="68" xfId="38" applyNumberFormat="1" applyFont="1" applyBorder="1" applyAlignment="1">
      <alignment horizontal="center" wrapText="1"/>
    </xf>
    <xf numFmtId="0" fontId="36" fillId="0" borderId="69" xfId="38" applyFont="1" applyBorder="1" applyAlignment="1">
      <alignment wrapText="1"/>
    </xf>
    <xf numFmtId="4" fontId="36" fillId="24" borderId="66" xfId="33" applyNumberFormat="1" applyFont="1" applyFill="1" applyBorder="1" applyAlignment="1">
      <alignment wrapText="1"/>
    </xf>
    <xf numFmtId="4" fontId="36" fillId="0" borderId="70" xfId="33" applyNumberFormat="1" applyFont="1" applyFill="1" applyBorder="1" applyAlignment="1">
      <alignment horizontal="center" wrapText="1"/>
    </xf>
    <xf numFmtId="4" fontId="41" fillId="0" borderId="51" xfId="33" applyNumberFormat="1" applyFont="1" applyFill="1" applyBorder="1" applyAlignment="1">
      <alignment wrapText="1"/>
    </xf>
    <xf numFmtId="0" fontId="41" fillId="0" borderId="71" xfId="38" applyFont="1" applyBorder="1" applyAlignment="1">
      <alignment horizontal="center" wrapText="1"/>
    </xf>
    <xf numFmtId="49" fontId="41" fillId="0" borderId="72" xfId="38" applyNumberFormat="1" applyFont="1" applyBorder="1" applyAlignment="1">
      <alignment horizontal="center" wrapText="1"/>
    </xf>
    <xf numFmtId="0" fontId="41" fillId="0" borderId="73" xfId="38" applyFont="1" applyBorder="1" applyAlignment="1">
      <alignment wrapText="1"/>
    </xf>
    <xf numFmtId="4" fontId="41" fillId="24" borderId="51" xfId="33" applyNumberFormat="1" applyFont="1" applyFill="1" applyBorder="1" applyAlignment="1">
      <alignment wrapText="1"/>
    </xf>
    <xf numFmtId="4" fontId="41" fillId="0" borderId="40" xfId="33" applyNumberFormat="1" applyFont="1" applyFill="1" applyBorder="1" applyAlignment="1">
      <alignment horizontal="center" wrapText="1"/>
    </xf>
    <xf numFmtId="4" fontId="36" fillId="0" borderId="0" xfId="37" applyNumberFormat="1" applyFont="1" applyFill="1" applyBorder="1" applyAlignment="1">
      <alignment horizontal="left" vertical="center" wrapText="1"/>
    </xf>
    <xf numFmtId="0" fontId="36" fillId="0" borderId="0" xfId="37" applyFont="1" applyFill="1" applyBorder="1" applyAlignment="1">
      <alignment horizontal="center" vertical="center" wrapText="1"/>
    </xf>
    <xf numFmtId="49" fontId="36" fillId="0" borderId="0" xfId="37" applyNumberFormat="1" applyFont="1" applyFill="1" applyBorder="1" applyAlignment="1">
      <alignment horizontal="center" vertical="center" wrapText="1"/>
    </xf>
    <xf numFmtId="0" fontId="36" fillId="0" borderId="0" xfId="37" applyFont="1" applyFill="1" applyBorder="1" applyAlignment="1">
      <alignment horizontal="left" vertical="center" wrapText="1"/>
    </xf>
    <xf numFmtId="4" fontId="36" fillId="0" borderId="0" xfId="0" applyNumberFormat="1" applyFont="1" applyFill="1" applyBorder="1" applyAlignment="1">
      <alignment vertical="center" wrapText="1"/>
    </xf>
    <xf numFmtId="4" fontId="36" fillId="0" borderId="0" xfId="0" applyNumberFormat="1" applyFont="1" applyFill="1" applyBorder="1" applyAlignment="1">
      <alignment horizontal="center" vertical="center" wrapText="1"/>
    </xf>
    <xf numFmtId="4" fontId="39" fillId="0" borderId="22" xfId="38" applyNumberFormat="1" applyFont="1" applyFill="1" applyBorder="1" applyAlignment="1">
      <alignment wrapText="1"/>
    </xf>
    <xf numFmtId="0" fontId="39" fillId="0" borderId="10" xfId="33" applyFont="1" applyBorder="1" applyAlignment="1">
      <alignment horizontal="center" wrapText="1"/>
    </xf>
    <xf numFmtId="49" fontId="39" fillId="0" borderId="11" xfId="38" applyNumberFormat="1" applyFont="1" applyBorder="1" applyAlignment="1">
      <alignment horizontal="center" wrapText="1"/>
    </xf>
    <xf numFmtId="0" fontId="39" fillId="0" borderId="12" xfId="38" applyFont="1" applyFill="1" applyBorder="1" applyAlignment="1">
      <alignment wrapText="1"/>
    </xf>
    <xf numFmtId="4" fontId="42" fillId="0" borderId="31" xfId="38" applyNumberFormat="1" applyFont="1" applyFill="1" applyBorder="1" applyAlignment="1">
      <alignment wrapText="1"/>
    </xf>
    <xf numFmtId="0" fontId="42" fillId="0" borderId="29" xfId="33" applyFont="1" applyBorder="1" applyAlignment="1">
      <alignment horizontal="center" wrapText="1"/>
    </xf>
    <xf numFmtId="49" fontId="42" fillId="0" borderId="20" xfId="38" applyNumberFormat="1" applyFont="1" applyBorder="1" applyAlignment="1">
      <alignment horizontal="center" wrapText="1"/>
    </xf>
    <xf numFmtId="0" fontId="42" fillId="0" borderId="30" xfId="38" applyFont="1" applyFill="1" applyBorder="1" applyAlignment="1">
      <alignment wrapText="1"/>
    </xf>
    <xf numFmtId="4" fontId="42" fillId="24" borderId="31" xfId="38" applyNumberFormat="1" applyFont="1" applyFill="1" applyBorder="1" applyAlignment="1">
      <alignment wrapText="1"/>
    </xf>
    <xf numFmtId="0" fontId="42" fillId="0" borderId="19" xfId="33" applyFont="1" applyBorder="1" applyAlignment="1">
      <alignment horizontal="center" wrapText="1"/>
    </xf>
    <xf numFmtId="0" fontId="42" fillId="0" borderId="20" xfId="38" applyFont="1" applyFill="1" applyBorder="1" applyAlignment="1">
      <alignment wrapText="1"/>
    </xf>
    <xf numFmtId="4" fontId="39" fillId="0" borderId="31" xfId="38" applyNumberFormat="1" applyFont="1" applyFill="1" applyBorder="1" applyAlignment="1">
      <alignment wrapText="1"/>
    </xf>
    <xf numFmtId="0" fontId="39" fillId="0" borderId="19" xfId="33" applyFont="1" applyBorder="1" applyAlignment="1">
      <alignment horizontal="center" wrapText="1"/>
    </xf>
    <xf numFmtId="49" fontId="39" fillId="0" borderId="20" xfId="38" applyNumberFormat="1" applyFont="1" applyBorder="1" applyAlignment="1">
      <alignment horizontal="center" wrapText="1"/>
    </xf>
    <xf numFmtId="0" fontId="39" fillId="0" borderId="20" xfId="38" applyFont="1" applyFill="1" applyBorder="1" applyAlignment="1">
      <alignment wrapText="1"/>
    </xf>
    <xf numFmtId="4" fontId="36" fillId="0" borderId="31" xfId="38" applyNumberFormat="1" applyFont="1" applyFill="1" applyBorder="1" applyAlignment="1">
      <alignment wrapText="1"/>
    </xf>
    <xf numFmtId="0" fontId="36" fillId="0" borderId="19" xfId="33" applyFont="1" applyBorder="1" applyAlignment="1">
      <alignment horizontal="center" wrapText="1"/>
    </xf>
    <xf numFmtId="49" fontId="36" fillId="0" borderId="20" xfId="38" applyNumberFormat="1" applyFont="1" applyBorder="1" applyAlignment="1">
      <alignment horizontal="center" wrapText="1"/>
    </xf>
    <xf numFmtId="0" fontId="36" fillId="0" borderId="20" xfId="38" applyFont="1" applyFill="1" applyBorder="1" applyAlignment="1">
      <alignment wrapText="1"/>
    </xf>
    <xf numFmtId="4" fontId="36" fillId="24" borderId="31" xfId="38" applyNumberFormat="1" applyFont="1" applyFill="1" applyBorder="1" applyAlignment="1">
      <alignment wrapText="1"/>
    </xf>
    <xf numFmtId="4" fontId="36" fillId="0" borderId="36" xfId="38" applyNumberFormat="1" applyFont="1" applyFill="1" applyBorder="1" applyAlignment="1">
      <alignment wrapText="1"/>
    </xf>
    <xf numFmtId="0" fontId="36" fillId="0" borderId="32" xfId="33" applyFont="1" applyBorder="1" applyAlignment="1">
      <alignment horizontal="center" wrapText="1"/>
    </xf>
    <xf numFmtId="49" fontId="36" fillId="0" borderId="33" xfId="38" applyNumberFormat="1" applyFont="1" applyBorder="1" applyAlignment="1">
      <alignment horizontal="center" wrapText="1"/>
    </xf>
    <xf numFmtId="0" fontId="36" fillId="0" borderId="33" xfId="38" applyFont="1" applyFill="1" applyBorder="1" applyAlignment="1">
      <alignment wrapText="1"/>
    </xf>
    <xf numFmtId="4" fontId="36" fillId="24" borderId="36" xfId="38" applyNumberFormat="1" applyFont="1" applyFill="1" applyBorder="1" applyAlignment="1">
      <alignment wrapText="1"/>
    </xf>
    <xf numFmtId="0" fontId="37" fillId="0" borderId="19" xfId="33" applyFont="1" applyFill="1" applyBorder="1" applyAlignment="1">
      <alignment horizontal="center" vertical="center" wrapText="1"/>
    </xf>
    <xf numFmtId="49" fontId="37" fillId="25" borderId="38" xfId="37" applyNumberFormat="1" applyFont="1" applyFill="1" applyBorder="1" applyAlignment="1">
      <alignment horizontal="center" vertical="center" wrapText="1"/>
    </xf>
    <xf numFmtId="0" fontId="40" fillId="0" borderId="19" xfId="33" applyFont="1" applyFill="1" applyBorder="1" applyAlignment="1">
      <alignment horizontal="center" vertical="center" wrapText="1"/>
    </xf>
    <xf numFmtId="49" fontId="40" fillId="0" borderId="38" xfId="38" applyNumberFormat="1" applyFont="1" applyFill="1" applyBorder="1" applyAlignment="1">
      <alignment horizontal="center" vertical="center" wrapText="1"/>
    </xf>
    <xf numFmtId="0" fontId="43" fillId="0" borderId="61" xfId="33" applyFont="1" applyFill="1" applyBorder="1" applyAlignment="1">
      <alignment horizontal="center" vertical="center" wrapText="1"/>
    </xf>
    <xf numFmtId="49" fontId="43" fillId="0" borderId="62" xfId="38" applyNumberFormat="1" applyFont="1" applyFill="1" applyBorder="1" applyAlignment="1">
      <alignment horizontal="center" vertical="center" wrapText="1"/>
    </xf>
    <xf numFmtId="0" fontId="37" fillId="0" borderId="0" xfId="39" applyFont="1" applyFill="1" applyAlignment="1">
      <alignment horizontal="center" wrapText="1"/>
    </xf>
    <xf numFmtId="0" fontId="37" fillId="0" borderId="0" xfId="37" applyFont="1" applyAlignment="1">
      <alignment horizontal="right" wrapText="1"/>
    </xf>
    <xf numFmtId="0" fontId="32" fillId="0" borderId="0" xfId="0" applyFont="1" applyAlignment="1">
      <alignment vertical="center" wrapText="1"/>
    </xf>
    <xf numFmtId="0" fontId="47" fillId="0" borderId="0" xfId="0" applyFont="1"/>
    <xf numFmtId="4" fontId="47" fillId="0" borderId="31" xfId="38" applyNumberFormat="1" applyFont="1" applyFill="1" applyBorder="1"/>
    <xf numFmtId="0" fontId="47" fillId="0" borderId="19" xfId="33" applyFont="1" applyBorder="1" applyAlignment="1">
      <alignment horizontal="center"/>
    </xf>
    <xf numFmtId="49" fontId="47" fillId="0" borderId="33" xfId="38" applyNumberFormat="1" applyFont="1" applyBorder="1" applyAlignment="1">
      <alignment horizontal="center"/>
    </xf>
    <xf numFmtId="4" fontId="47" fillId="0" borderId="37" xfId="0" applyNumberFormat="1" applyFont="1" applyFill="1" applyBorder="1" applyAlignment="1">
      <alignment horizontal="center" vertical="center" wrapText="1"/>
    </xf>
    <xf numFmtId="49" fontId="47" fillId="0" borderId="20" xfId="38" applyNumberFormat="1" applyFont="1" applyBorder="1" applyAlignment="1">
      <alignment horizontal="center"/>
    </xf>
    <xf numFmtId="4" fontId="47" fillId="0" borderId="37" xfId="37" applyNumberFormat="1" applyFont="1" applyFill="1" applyBorder="1" applyAlignment="1">
      <alignment horizontal="center" vertical="center" wrapText="1"/>
    </xf>
    <xf numFmtId="4" fontId="47" fillId="0" borderId="36" xfId="38" applyNumberFormat="1" applyFont="1" applyFill="1" applyBorder="1"/>
    <xf numFmtId="0" fontId="47" fillId="0" borderId="32" xfId="33" applyFont="1" applyBorder="1" applyAlignment="1">
      <alignment horizontal="center"/>
    </xf>
    <xf numFmtId="4" fontId="47" fillId="0" borderId="39" xfId="0" applyNumberFormat="1" applyFont="1" applyFill="1" applyBorder="1" applyAlignment="1">
      <alignment horizontal="center" vertical="center" wrapText="1"/>
    </xf>
    <xf numFmtId="4" fontId="47" fillId="0" borderId="51" xfId="38" applyNumberFormat="1" applyFont="1" applyFill="1" applyBorder="1"/>
    <xf numFmtId="0" fontId="47" fillId="0" borderId="52" xfId="33" applyFont="1" applyBorder="1" applyAlignment="1">
      <alignment horizontal="center"/>
    </xf>
    <xf numFmtId="49" fontId="47" fillId="0" borderId="74" xfId="38" applyNumberFormat="1" applyFont="1" applyBorder="1" applyAlignment="1">
      <alignment horizontal="center"/>
    </xf>
    <xf numFmtId="4" fontId="47" fillId="0" borderId="40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4" fontId="21" fillId="0" borderId="51" xfId="38" applyNumberFormat="1" applyFont="1" applyFill="1" applyBorder="1"/>
    <xf numFmtId="0" fontId="21" fillId="0" borderId="52" xfId="33" applyFont="1" applyBorder="1" applyAlignment="1">
      <alignment horizontal="center"/>
    </xf>
    <xf numFmtId="49" fontId="21" fillId="0" borderId="53" xfId="38" applyNumberFormat="1" applyFont="1" applyBorder="1" applyAlignment="1">
      <alignment horizontal="center"/>
    </xf>
    <xf numFmtId="4" fontId="21" fillId="0" borderId="75" xfId="33" applyNumberFormat="1" applyFont="1" applyFill="1" applyBorder="1"/>
    <xf numFmtId="0" fontId="21" fillId="0" borderId="76" xfId="38" applyFont="1" applyBorder="1" applyAlignment="1">
      <alignment horizontal="center"/>
    </xf>
    <xf numFmtId="49" fontId="21" fillId="0" borderId="77" xfId="38" applyNumberFormat="1" applyFont="1" applyBorder="1" applyAlignment="1">
      <alignment horizontal="center"/>
    </xf>
    <xf numFmtId="4" fontId="21" fillId="0" borderId="78" xfId="33" applyNumberFormat="1" applyFont="1" applyFill="1" applyBorder="1" applyAlignment="1">
      <alignment horizontal="center"/>
    </xf>
    <xf numFmtId="49" fontId="23" fillId="0" borderId="0" xfId="37" applyNumberFormat="1" applyFont="1" applyFill="1" applyBorder="1" applyAlignment="1">
      <alignment horizontal="center"/>
    </xf>
    <xf numFmtId="0" fontId="4" fillId="0" borderId="0" xfId="37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49" fontId="31" fillId="0" borderId="64" xfId="38" applyNumberFormat="1" applyFont="1" applyBorder="1" applyAlignment="1">
      <alignment horizontal="center"/>
    </xf>
    <xf numFmtId="0" fontId="31" fillId="0" borderId="65" xfId="38" applyFont="1" applyBorder="1"/>
    <xf numFmtId="4" fontId="31" fillId="24" borderId="60" xfId="33" applyNumberFormat="1" applyFont="1" applyFill="1" applyBorder="1"/>
    <xf numFmtId="0" fontId="26" fillId="0" borderId="0" xfId="37" applyFont="1" applyAlignment="1"/>
    <xf numFmtId="0" fontId="26" fillId="0" borderId="0" xfId="37" applyFont="1" applyAlignment="1">
      <alignment horizontal="center"/>
    </xf>
    <xf numFmtId="0" fontId="4" fillId="0" borderId="0" xfId="37" applyFont="1" applyAlignment="1">
      <alignment horizontal="center"/>
    </xf>
    <xf numFmtId="0" fontId="21" fillId="0" borderId="79" xfId="38" applyFont="1" applyBorder="1"/>
    <xf numFmtId="4" fontId="21" fillId="24" borderId="75" xfId="33" applyNumberFormat="1" applyFont="1" applyFill="1" applyBorder="1"/>
    <xf numFmtId="0" fontId="47" fillId="0" borderId="20" xfId="38" applyFont="1" applyFill="1" applyBorder="1"/>
    <xf numFmtId="4" fontId="47" fillId="24" borderId="31" xfId="38" applyNumberFormat="1" applyFont="1" applyFill="1" applyBorder="1"/>
    <xf numFmtId="0" fontId="47" fillId="0" borderId="33" xfId="38" applyFont="1" applyFill="1" applyBorder="1"/>
    <xf numFmtId="4" fontId="47" fillId="24" borderId="36" xfId="38" applyNumberFormat="1" applyFont="1" applyFill="1" applyBorder="1"/>
    <xf numFmtId="0" fontId="47" fillId="0" borderId="53" xfId="38" applyFont="1" applyFill="1" applyBorder="1"/>
    <xf numFmtId="4" fontId="47" fillId="24" borderId="51" xfId="38" applyNumberFormat="1" applyFont="1" applyFill="1" applyBorder="1"/>
    <xf numFmtId="4" fontId="47" fillId="0" borderId="31" xfId="38" applyNumberFormat="1" applyFont="1" applyFill="1" applyBorder="1" applyAlignment="1">
      <alignment vertical="center"/>
    </xf>
    <xf numFmtId="0" fontId="47" fillId="0" borderId="19" xfId="33" applyFont="1" applyBorder="1" applyAlignment="1">
      <alignment horizontal="center" vertical="center"/>
    </xf>
    <xf numFmtId="49" fontId="47" fillId="0" borderId="20" xfId="38" applyNumberFormat="1" applyFont="1" applyBorder="1" applyAlignment="1">
      <alignment horizontal="center" vertical="center"/>
    </xf>
    <xf numFmtId="0" fontId="47" fillId="0" borderId="20" xfId="38" applyFont="1" applyFill="1" applyBorder="1" applyAlignment="1">
      <alignment vertical="center"/>
    </xf>
    <xf numFmtId="4" fontId="47" fillId="24" borderId="31" xfId="38" applyNumberFormat="1" applyFont="1" applyFill="1" applyBorder="1" applyAlignment="1">
      <alignment vertical="center"/>
    </xf>
    <xf numFmtId="0" fontId="21" fillId="0" borderId="53" xfId="38" applyFont="1" applyFill="1" applyBorder="1"/>
    <xf numFmtId="4" fontId="21" fillId="24" borderId="51" xfId="38" applyNumberFormat="1" applyFont="1" applyFill="1" applyBorder="1"/>
    <xf numFmtId="4" fontId="31" fillId="0" borderId="31" xfId="36" applyNumberFormat="1" applyFont="1" applyFill="1" applyBorder="1" applyAlignment="1">
      <alignment vertical="center" wrapText="1"/>
    </xf>
    <xf numFmtId="0" fontId="31" fillId="0" borderId="19" xfId="33" applyFont="1" applyFill="1" applyBorder="1" applyAlignment="1">
      <alignment horizontal="center" vertical="center"/>
    </xf>
    <xf numFmtId="49" fontId="31" fillId="0" borderId="38" xfId="38" applyNumberFormat="1" applyFont="1" applyFill="1" applyBorder="1" applyAlignment="1">
      <alignment horizontal="center" vertical="center"/>
    </xf>
    <xf numFmtId="0" fontId="25" fillId="0" borderId="37" xfId="36" applyFont="1" applyFill="1" applyBorder="1" applyAlignment="1">
      <alignment vertical="center" wrapText="1"/>
    </xf>
    <xf numFmtId="4" fontId="31" fillId="24" borderId="31" xfId="36" applyNumberFormat="1" applyFont="1" applyFill="1" applyBorder="1" applyAlignment="1">
      <alignment vertical="center" wrapText="1"/>
    </xf>
    <xf numFmtId="0" fontId="24" fillId="0" borderId="63" xfId="36" applyFont="1" applyFill="1" applyBorder="1" applyAlignment="1">
      <alignment vertical="center" wrapText="1"/>
    </xf>
    <xf numFmtId="4" fontId="25" fillId="0" borderId="31" xfId="38" applyNumberFormat="1" applyFont="1" applyFill="1" applyBorder="1" applyAlignment="1">
      <alignment wrapText="1"/>
    </xf>
    <xf numFmtId="0" fontId="22" fillId="0" borderId="0" xfId="37" applyFont="1" applyFill="1" applyAlignment="1">
      <alignment horizontal="right" vertical="center" wrapText="1"/>
    </xf>
    <xf numFmtId="0" fontId="49" fillId="0" borderId="0" xfId="0" applyFont="1"/>
    <xf numFmtId="0" fontId="50" fillId="0" borderId="0" xfId="37" applyFont="1"/>
    <xf numFmtId="0" fontId="50" fillId="0" borderId="0" xfId="37" applyFont="1" applyAlignment="1">
      <alignment vertical="center" wrapText="1"/>
    </xf>
    <xf numFmtId="0" fontId="49" fillId="0" borderId="0" xfId="0" applyFont="1" applyAlignment="1">
      <alignment vertical="center" wrapText="1"/>
    </xf>
    <xf numFmtId="0" fontId="50" fillId="0" borderId="0" xfId="0" applyFont="1" applyFill="1" applyAlignment="1">
      <alignment vertical="center" wrapText="1"/>
    </xf>
    <xf numFmtId="0" fontId="51" fillId="0" borderId="0" xfId="0" applyFont="1" applyFill="1" applyAlignment="1">
      <alignment vertical="center" wrapText="1"/>
    </xf>
    <xf numFmtId="0" fontId="50" fillId="0" borderId="0" xfId="0" applyFont="1" applyAlignment="1">
      <alignment vertical="center" wrapText="1"/>
    </xf>
    <xf numFmtId="0" fontId="50" fillId="0" borderId="0" xfId="0" applyFont="1" applyFill="1" applyAlignment="1">
      <alignment vertical="center"/>
    </xf>
    <xf numFmtId="4" fontId="49" fillId="0" borderId="0" xfId="0" applyNumberFormat="1" applyFont="1" applyAlignment="1">
      <alignment vertical="center" wrapText="1"/>
    </xf>
    <xf numFmtId="4" fontId="49" fillId="0" borderId="0" xfId="0" applyNumberFormat="1" applyFont="1"/>
    <xf numFmtId="0" fontId="49" fillId="0" borderId="0" xfId="0" applyFont="1" applyFill="1"/>
    <xf numFmtId="0" fontId="52" fillId="0" borderId="0" xfId="0" applyFont="1" applyAlignment="1">
      <alignment vertical="center" wrapText="1"/>
    </xf>
    <xf numFmtId="0" fontId="48" fillId="0" borderId="0" xfId="0" quotePrefix="1" applyFont="1" applyAlignment="1">
      <alignment vertical="center"/>
    </xf>
    <xf numFmtId="4" fontId="53" fillId="28" borderId="37" xfId="37" applyNumberFormat="1" applyFont="1" applyFill="1" applyBorder="1" applyAlignment="1">
      <alignment horizontal="center" vertical="center" wrapText="1"/>
    </xf>
    <xf numFmtId="4" fontId="53" fillId="28" borderId="31" xfId="37" applyNumberFormat="1" applyFont="1" applyFill="1" applyBorder="1" applyAlignment="1">
      <alignment horizontal="right" vertical="center" wrapText="1"/>
    </xf>
    <xf numFmtId="0" fontId="54" fillId="28" borderId="0" xfId="0" applyFont="1" applyFill="1" applyAlignment="1">
      <alignment vertical="center" wrapText="1"/>
    </xf>
    <xf numFmtId="0" fontId="22" fillId="0" borderId="0" xfId="37" applyFont="1" applyFill="1" applyAlignment="1">
      <alignment horizontal="center" vertical="center" wrapText="1"/>
    </xf>
    <xf numFmtId="0" fontId="21" fillId="0" borderId="19" xfId="37" applyFont="1" applyFill="1" applyBorder="1" applyAlignment="1">
      <alignment horizontal="center" vertical="center" wrapText="1"/>
    </xf>
    <xf numFmtId="0" fontId="21" fillId="0" borderId="37" xfId="37" applyFont="1" applyFill="1" applyBorder="1" applyAlignment="1">
      <alignment vertical="center" wrapText="1"/>
    </xf>
    <xf numFmtId="0" fontId="21" fillId="29" borderId="0" xfId="0" applyFont="1" applyFill="1"/>
    <xf numFmtId="0" fontId="21" fillId="29" borderId="0" xfId="0" applyFont="1" applyFill="1" applyAlignment="1">
      <alignment horizontal="center"/>
    </xf>
    <xf numFmtId="49" fontId="21" fillId="0" borderId="81" xfId="38" applyNumberFormat="1" applyFont="1" applyBorder="1" applyAlignment="1">
      <alignment horizontal="center"/>
    </xf>
    <xf numFmtId="0" fontId="21" fillId="29" borderId="0" xfId="0" applyFont="1" applyFill="1" applyAlignment="1"/>
    <xf numFmtId="0" fontId="4" fillId="29" borderId="0" xfId="37" applyFill="1" applyAlignment="1"/>
    <xf numFmtId="4" fontId="21" fillId="29" borderId="31" xfId="0" applyNumberFormat="1" applyFont="1" applyFill="1" applyBorder="1" applyAlignment="1">
      <alignment vertical="center" wrapText="1"/>
    </xf>
    <xf numFmtId="49" fontId="45" fillId="29" borderId="0" xfId="37" applyNumberFormat="1" applyFont="1" applyFill="1" applyBorder="1" applyAlignment="1">
      <alignment horizontal="center"/>
    </xf>
    <xf numFmtId="0" fontId="26" fillId="29" borderId="0" xfId="35" applyFont="1" applyFill="1" applyAlignment="1">
      <alignment horizontal="center"/>
    </xf>
    <xf numFmtId="0" fontId="21" fillId="0" borderId="0" xfId="0" applyFont="1" applyAlignment="1">
      <alignment horizontal="right"/>
    </xf>
    <xf numFmtId="0" fontId="22" fillId="29" borderId="19" xfId="55" applyFont="1" applyFill="1" applyBorder="1" applyAlignment="1">
      <alignment horizontal="center"/>
    </xf>
    <xf numFmtId="0" fontId="55" fillId="29" borderId="19" xfId="55" applyFont="1" applyFill="1" applyBorder="1" applyAlignment="1">
      <alignment horizontal="center"/>
    </xf>
    <xf numFmtId="4" fontId="21" fillId="29" borderId="31" xfId="0" applyNumberFormat="1" applyFont="1" applyFill="1" applyBorder="1"/>
    <xf numFmtId="4" fontId="21" fillId="0" borderId="31" xfId="0" applyNumberFormat="1" applyFont="1" applyBorder="1"/>
    <xf numFmtId="4" fontId="56" fillId="29" borderId="31" xfId="0" applyNumberFormat="1" applyFont="1" applyFill="1" applyBorder="1"/>
    <xf numFmtId="4" fontId="56" fillId="0" borderId="31" xfId="0" applyNumberFormat="1" applyFont="1" applyBorder="1"/>
    <xf numFmtId="4" fontId="56" fillId="29" borderId="31" xfId="38" applyNumberFormat="1" applyFont="1" applyFill="1" applyBorder="1" applyAlignment="1">
      <alignment vertical="center" wrapText="1"/>
    </xf>
    <xf numFmtId="0" fontId="56" fillId="0" borderId="19" xfId="33" applyFont="1" applyFill="1" applyBorder="1" applyAlignment="1">
      <alignment horizontal="center" vertical="center" wrapText="1"/>
    </xf>
    <xf numFmtId="0" fontId="56" fillId="0" borderId="37" xfId="38" applyFont="1" applyFill="1" applyBorder="1" applyAlignment="1">
      <alignment vertical="center" wrapText="1"/>
    </xf>
    <xf numFmtId="49" fontId="56" fillId="0" borderId="38" xfId="38" applyNumberFormat="1" applyFont="1" applyFill="1" applyBorder="1" applyAlignment="1">
      <alignment horizontal="center" vertical="center" wrapText="1"/>
    </xf>
    <xf numFmtId="49" fontId="56" fillId="0" borderId="20" xfId="38" applyNumberFormat="1" applyFont="1" applyFill="1" applyBorder="1" applyAlignment="1">
      <alignment horizontal="center" vertical="center" wrapText="1"/>
    </xf>
    <xf numFmtId="0" fontId="56" fillId="0" borderId="19" xfId="37" applyFont="1" applyFill="1" applyBorder="1" applyAlignment="1">
      <alignment horizontal="center" vertical="center" wrapText="1"/>
    </xf>
    <xf numFmtId="49" fontId="56" fillId="0" borderId="38" xfId="37" applyNumberFormat="1" applyFont="1" applyFill="1" applyBorder="1" applyAlignment="1">
      <alignment horizontal="center" vertical="center" wrapText="1"/>
    </xf>
    <xf numFmtId="49" fontId="56" fillId="0" borderId="20" xfId="37" applyNumberFormat="1" applyFont="1" applyFill="1" applyBorder="1" applyAlignment="1">
      <alignment horizontal="center" vertical="center" wrapText="1"/>
    </xf>
    <xf numFmtId="0" fontId="56" fillId="0" borderId="37" xfId="37" applyFont="1" applyFill="1" applyBorder="1" applyAlignment="1">
      <alignment vertical="center" wrapText="1"/>
    </xf>
    <xf numFmtId="4" fontId="56" fillId="29" borderId="31" xfId="0" applyNumberFormat="1" applyFont="1" applyFill="1" applyBorder="1" applyAlignment="1">
      <alignment vertical="center" wrapText="1"/>
    </xf>
    <xf numFmtId="0" fontId="22" fillId="0" borderId="19" xfId="37" applyFont="1" applyFill="1" applyBorder="1" applyAlignment="1">
      <alignment horizontal="center" vertical="center" wrapText="1"/>
    </xf>
    <xf numFmtId="49" fontId="22" fillId="0" borderId="20" xfId="37" applyNumberFormat="1" applyFont="1" applyFill="1" applyBorder="1" applyAlignment="1">
      <alignment horizontal="center" vertical="center" wrapText="1"/>
    </xf>
    <xf numFmtId="4" fontId="22" fillId="29" borderId="31" xfId="0" applyNumberFormat="1" applyFont="1" applyFill="1" applyBorder="1" applyAlignment="1">
      <alignment vertical="center" wrapText="1"/>
    </xf>
    <xf numFmtId="4" fontId="22" fillId="29" borderId="31" xfId="0" applyNumberFormat="1" applyFont="1" applyFill="1" applyBorder="1"/>
    <xf numFmtId="4" fontId="22" fillId="0" borderId="31" xfId="0" applyNumberFormat="1" applyFont="1" applyBorder="1"/>
    <xf numFmtId="0" fontId="22" fillId="0" borderId="32" xfId="37" applyFont="1" applyFill="1" applyBorder="1" applyAlignment="1">
      <alignment horizontal="center" vertical="center" wrapText="1"/>
    </xf>
    <xf numFmtId="49" fontId="22" fillId="0" borderId="81" xfId="37" applyNumberFormat="1" applyFont="1" applyFill="1" applyBorder="1" applyAlignment="1">
      <alignment horizontal="center" vertical="center" wrapText="1"/>
    </xf>
    <xf numFmtId="0" fontId="22" fillId="0" borderId="39" xfId="37" applyFont="1" applyFill="1" applyBorder="1" applyAlignment="1">
      <alignment vertical="center" wrapText="1"/>
    </xf>
    <xf numFmtId="49" fontId="22" fillId="0" borderId="81" xfId="38" applyNumberFormat="1" applyFont="1" applyBorder="1" applyAlignment="1">
      <alignment horizontal="center"/>
    </xf>
    <xf numFmtId="0" fontId="22" fillId="0" borderId="37" xfId="37" applyFont="1" applyFill="1" applyBorder="1" applyAlignment="1">
      <alignment vertical="center" wrapText="1"/>
    </xf>
    <xf numFmtId="49" fontId="22" fillId="0" borderId="38" xfId="38" applyNumberFormat="1" applyFont="1" applyBorder="1" applyAlignment="1">
      <alignment horizontal="center"/>
    </xf>
    <xf numFmtId="0" fontId="22" fillId="0" borderId="83" xfId="37" applyFont="1" applyFill="1" applyBorder="1" applyAlignment="1">
      <alignment horizontal="center" vertical="center" wrapText="1"/>
    </xf>
    <xf numFmtId="49" fontId="22" fillId="0" borderId="84" xfId="38" applyNumberFormat="1" applyFont="1" applyBorder="1" applyAlignment="1">
      <alignment horizontal="center"/>
    </xf>
    <xf numFmtId="0" fontId="22" fillId="0" borderId="41" xfId="37" applyFont="1" applyFill="1" applyBorder="1" applyAlignment="1">
      <alignment vertical="center" wrapText="1"/>
    </xf>
    <xf numFmtId="49" fontId="22" fillId="29" borderId="85" xfId="38" applyNumberFormat="1" applyFont="1" applyFill="1" applyBorder="1" applyAlignment="1">
      <alignment horizontal="center" vertical="center" wrapText="1"/>
    </xf>
    <xf numFmtId="0" fontId="22" fillId="0" borderId="39" xfId="38" applyFont="1" applyBorder="1" applyAlignment="1">
      <alignment vertical="center" wrapText="1"/>
    </xf>
    <xf numFmtId="4" fontId="22" fillId="29" borderId="31" xfId="33" applyNumberFormat="1" applyFont="1" applyFill="1" applyBorder="1" applyAlignment="1">
      <alignment vertical="center" wrapText="1"/>
    </xf>
    <xf numFmtId="0" fontId="22" fillId="0" borderId="37" xfId="38" applyFont="1" applyBorder="1" applyAlignment="1">
      <alignment vertical="center" wrapText="1"/>
    </xf>
    <xf numFmtId="49" fontId="22" fillId="29" borderId="30" xfId="38" applyNumberFormat="1" applyFont="1" applyFill="1" applyBorder="1" applyAlignment="1">
      <alignment horizontal="center" vertical="center" wrapText="1"/>
    </xf>
    <xf numFmtId="0" fontId="22" fillId="29" borderId="19" xfId="33" applyFont="1" applyFill="1" applyBorder="1" applyAlignment="1">
      <alignment horizontal="center" vertical="center" wrapText="1"/>
    </xf>
    <xf numFmtId="49" fontId="22" fillId="29" borderId="38" xfId="38" applyNumberFormat="1" applyFont="1" applyFill="1" applyBorder="1" applyAlignment="1">
      <alignment horizontal="center" vertical="center" wrapText="1"/>
    </xf>
    <xf numFmtId="0" fontId="22" fillId="29" borderId="37" xfId="38" applyFont="1" applyFill="1" applyBorder="1" applyAlignment="1">
      <alignment vertical="center" wrapText="1"/>
    </xf>
    <xf numFmtId="4" fontId="22" fillId="29" borderId="31" xfId="38" applyNumberFormat="1" applyFont="1" applyFill="1" applyBorder="1" applyAlignment="1">
      <alignment vertical="center" wrapText="1"/>
    </xf>
    <xf numFmtId="0" fontId="22" fillId="0" borderId="19" xfId="33" applyFont="1" applyFill="1" applyBorder="1" applyAlignment="1">
      <alignment horizontal="center" vertical="center" wrapText="1"/>
    </xf>
    <xf numFmtId="0" fontId="22" fillId="0" borderId="37" xfId="38" applyFont="1" applyFill="1" applyBorder="1" applyAlignment="1">
      <alignment vertical="center" wrapText="1"/>
    </xf>
    <xf numFmtId="0" fontId="22" fillId="0" borderId="52" xfId="33" applyFont="1" applyFill="1" applyBorder="1" applyAlignment="1">
      <alignment horizontal="center" vertical="center" wrapText="1"/>
    </xf>
    <xf numFmtId="49" fontId="22" fillId="29" borderId="82" xfId="38" applyNumberFormat="1" applyFont="1" applyFill="1" applyBorder="1" applyAlignment="1">
      <alignment horizontal="center" vertical="center" wrapText="1"/>
    </xf>
    <xf numFmtId="0" fontId="22" fillId="0" borderId="40" xfId="38" applyFont="1" applyFill="1" applyBorder="1" applyAlignment="1">
      <alignment vertical="center" wrapText="1"/>
    </xf>
    <xf numFmtId="4" fontId="22" fillId="29" borderId="51" xfId="38" applyNumberFormat="1" applyFont="1" applyFill="1" applyBorder="1" applyAlignment="1">
      <alignment vertical="center" wrapText="1"/>
    </xf>
    <xf numFmtId="4" fontId="22" fillId="29" borderId="51" xfId="0" applyNumberFormat="1" applyFont="1" applyFill="1" applyBorder="1"/>
    <xf numFmtId="4" fontId="22" fillId="0" borderId="51" xfId="0" applyNumberFormat="1" applyFont="1" applyBorder="1"/>
    <xf numFmtId="4" fontId="57" fillId="29" borderId="48" xfId="37" applyNumberFormat="1" applyFont="1" applyFill="1" applyBorder="1" applyAlignment="1">
      <alignment vertical="center" wrapText="1"/>
    </xf>
    <xf numFmtId="4" fontId="57" fillId="29" borderId="48" xfId="0" applyNumberFormat="1" applyFont="1" applyFill="1" applyBorder="1"/>
    <xf numFmtId="4" fontId="56" fillId="29" borderId="22" xfId="0" applyNumberFormat="1" applyFont="1" applyFill="1" applyBorder="1" applyAlignment="1">
      <alignment vertical="center" wrapText="1"/>
    </xf>
    <xf numFmtId="4" fontId="56" fillId="29" borderId="22" xfId="0" applyNumberFormat="1" applyFont="1" applyFill="1" applyBorder="1"/>
    <xf numFmtId="49" fontId="22" fillId="0" borderId="53" xfId="37" applyNumberFormat="1" applyFont="1" applyFill="1" applyBorder="1" applyAlignment="1">
      <alignment horizontal="center" vertical="center" wrapText="1"/>
    </xf>
    <xf numFmtId="0" fontId="21" fillId="0" borderId="0" xfId="37" applyFont="1"/>
    <xf numFmtId="14" fontId="21" fillId="0" borderId="0" xfId="0" applyNumberFormat="1" applyFont="1" applyAlignment="1">
      <alignment horizontal="left"/>
    </xf>
    <xf numFmtId="4" fontId="22" fillId="29" borderId="31" xfId="0" applyNumberFormat="1" applyFont="1" applyFill="1" applyBorder="1" applyAlignment="1">
      <alignment wrapText="1"/>
    </xf>
    <xf numFmtId="0" fontId="26" fillId="26" borderId="0" xfId="34" applyFont="1" applyFill="1" applyAlignment="1">
      <alignment horizontal="center"/>
    </xf>
    <xf numFmtId="49" fontId="23" fillId="27" borderId="0" xfId="37" applyNumberFormat="1" applyFont="1" applyFill="1" applyBorder="1" applyAlignment="1">
      <alignment horizontal="center"/>
    </xf>
    <xf numFmtId="49" fontId="23" fillId="0" borderId="0" xfId="37" applyNumberFormat="1" applyFont="1" applyFill="1" applyAlignment="1">
      <alignment horizontal="center" vertical="center" wrapText="1"/>
    </xf>
    <xf numFmtId="4" fontId="22" fillId="0" borderId="0" xfId="39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45" xfId="0" applyFont="1" applyFill="1" applyBorder="1" applyAlignment="1">
      <alignment horizontal="center" vertical="center" wrapText="1"/>
    </xf>
    <xf numFmtId="0" fontId="22" fillId="0" borderId="61" xfId="0" applyFont="1" applyFill="1" applyBorder="1" applyAlignment="1">
      <alignment horizontal="center" vertical="center" wrapText="1"/>
    </xf>
    <xf numFmtId="0" fontId="22" fillId="0" borderId="47" xfId="37" applyFont="1" applyBorder="1" applyAlignment="1">
      <alignment horizontal="center" vertical="center"/>
    </xf>
    <xf numFmtId="0" fontId="22" fillId="0" borderId="62" xfId="37" applyFont="1" applyBorder="1" applyAlignment="1">
      <alignment horizontal="center" vertical="center"/>
    </xf>
    <xf numFmtId="0" fontId="22" fillId="24" borderId="22" xfId="39" applyFont="1" applyFill="1" applyBorder="1" applyAlignment="1">
      <alignment horizontal="center" vertical="center" wrapText="1"/>
    </xf>
    <xf numFmtId="0" fontId="22" fillId="24" borderId="80" xfId="39" applyFont="1" applyFill="1" applyBorder="1" applyAlignment="1">
      <alignment horizontal="center" vertical="center" wrapText="1"/>
    </xf>
    <xf numFmtId="4" fontId="22" fillId="0" borderId="43" xfId="39" applyNumberFormat="1" applyFont="1" applyFill="1" applyBorder="1" applyAlignment="1">
      <alignment horizontal="center" vertical="center" wrapText="1"/>
    </xf>
    <xf numFmtId="4" fontId="22" fillId="0" borderId="86" xfId="39" applyNumberFormat="1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 wrapText="1"/>
    </xf>
    <xf numFmtId="0" fontId="22" fillId="0" borderId="74" xfId="0" applyFont="1" applyFill="1" applyBorder="1" applyAlignment="1">
      <alignment horizontal="center" vertical="center" wrapText="1"/>
    </xf>
    <xf numFmtId="4" fontId="22" fillId="0" borderId="44" xfId="39" applyNumberFormat="1" applyFont="1" applyFill="1" applyBorder="1" applyAlignment="1">
      <alignment horizontal="center" vertical="center" wrapText="1"/>
    </xf>
    <xf numFmtId="4" fontId="22" fillId="0" borderId="63" xfId="39" applyNumberFormat="1" applyFont="1" applyFill="1" applyBorder="1" applyAlignment="1">
      <alignment horizontal="center" vertical="center" wrapText="1"/>
    </xf>
    <xf numFmtId="0" fontId="22" fillId="0" borderId="44" xfId="37" applyFont="1" applyBorder="1" applyAlignment="1">
      <alignment horizontal="center" vertical="center"/>
    </xf>
    <xf numFmtId="0" fontId="22" fillId="0" borderId="63" xfId="37" applyFont="1" applyBorder="1" applyAlignment="1">
      <alignment horizontal="center" vertical="center"/>
    </xf>
    <xf numFmtId="49" fontId="22" fillId="0" borderId="46" xfId="0" applyNumberFormat="1" applyFont="1" applyFill="1" applyBorder="1" applyAlignment="1">
      <alignment horizontal="center" vertical="center" wrapText="1"/>
    </xf>
    <xf numFmtId="49" fontId="22" fillId="0" borderId="74" xfId="0" applyNumberFormat="1" applyFont="1" applyFill="1" applyBorder="1" applyAlignment="1">
      <alignment horizontal="center" vertical="center" wrapText="1"/>
    </xf>
    <xf numFmtId="0" fontId="23" fillId="0" borderId="0" xfId="39" applyFont="1" applyFill="1" applyAlignment="1">
      <alignment horizontal="center"/>
    </xf>
    <xf numFmtId="0" fontId="22" fillId="0" borderId="45" xfId="37" applyFont="1" applyBorder="1" applyAlignment="1">
      <alignment horizontal="center" vertical="center"/>
    </xf>
    <xf numFmtId="0" fontId="22" fillId="0" borderId="61" xfId="37" applyFont="1" applyBorder="1" applyAlignment="1">
      <alignment horizontal="center" vertical="center"/>
    </xf>
    <xf numFmtId="0" fontId="22" fillId="0" borderId="46" xfId="37" applyFont="1" applyBorder="1" applyAlignment="1">
      <alignment horizontal="center" vertical="center"/>
    </xf>
    <xf numFmtId="0" fontId="22" fillId="0" borderId="74" xfId="37" applyFont="1" applyBorder="1" applyAlignment="1">
      <alignment horizontal="center" vertical="center"/>
    </xf>
    <xf numFmtId="0" fontId="26" fillId="29" borderId="0" xfId="35" applyFont="1" applyFill="1" applyAlignment="1">
      <alignment horizontal="center"/>
    </xf>
    <xf numFmtId="0" fontId="0" fillId="0" borderId="0" xfId="0" applyAlignment="1">
      <alignment horizontal="center"/>
    </xf>
    <xf numFmtId="49" fontId="45" fillId="29" borderId="0" xfId="37" applyNumberFormat="1" applyFont="1" applyFill="1" applyBorder="1" applyAlignment="1">
      <alignment horizontal="center"/>
    </xf>
    <xf numFmtId="49" fontId="23" fillId="29" borderId="0" xfId="37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29" borderId="22" xfId="40" applyFont="1" applyFill="1" applyBorder="1" applyAlignment="1">
      <alignment horizontal="center" vertical="center" wrapText="1"/>
    </xf>
    <xf numFmtId="0" fontId="22" fillId="29" borderId="80" xfId="40" applyFont="1" applyFill="1" applyBorder="1" applyAlignment="1">
      <alignment horizontal="center" vertical="center" wrapText="1"/>
    </xf>
    <xf numFmtId="0" fontId="26" fillId="26" borderId="0" xfId="34" applyFont="1" applyFill="1" applyAlignment="1">
      <alignment horizontal="center" wrapText="1"/>
    </xf>
    <xf numFmtId="49" fontId="37" fillId="27" borderId="0" xfId="37" applyNumberFormat="1" applyFont="1" applyFill="1" applyBorder="1" applyAlignment="1">
      <alignment horizontal="center" wrapText="1"/>
    </xf>
    <xf numFmtId="49" fontId="37" fillId="0" borderId="0" xfId="37" applyNumberFormat="1" applyFont="1" applyFill="1" applyAlignment="1">
      <alignment horizontal="center" vertical="center" wrapText="1"/>
    </xf>
    <xf numFmtId="4" fontId="37" fillId="0" borderId="0" xfId="39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45" xfId="0" applyFont="1" applyFill="1" applyBorder="1" applyAlignment="1">
      <alignment horizontal="center" vertical="center" wrapText="1"/>
    </xf>
    <xf numFmtId="0" fontId="37" fillId="0" borderId="61" xfId="0" applyFont="1" applyFill="1" applyBorder="1" applyAlignment="1">
      <alignment horizontal="center" vertical="center" wrapText="1"/>
    </xf>
    <xf numFmtId="0" fontId="37" fillId="0" borderId="47" xfId="37" applyFont="1" applyBorder="1" applyAlignment="1">
      <alignment horizontal="center" vertical="center" wrapText="1"/>
    </xf>
    <xf numFmtId="0" fontId="37" fillId="0" borderId="62" xfId="37" applyFont="1" applyBorder="1" applyAlignment="1">
      <alignment horizontal="center" vertical="center" wrapText="1"/>
    </xf>
    <xf numFmtId="0" fontId="37" fillId="24" borderId="22" xfId="39" applyFont="1" applyFill="1" applyBorder="1" applyAlignment="1">
      <alignment horizontal="center" vertical="center" wrapText="1"/>
    </xf>
    <xf numFmtId="0" fontId="37" fillId="24" borderId="80" xfId="39" applyFont="1" applyFill="1" applyBorder="1" applyAlignment="1">
      <alignment horizontal="center" vertical="center" wrapText="1"/>
    </xf>
    <xf numFmtId="4" fontId="37" fillId="0" borderId="43" xfId="39" applyNumberFormat="1" applyFont="1" applyFill="1" applyBorder="1" applyAlignment="1">
      <alignment horizontal="center" vertical="center" wrapText="1"/>
    </xf>
    <xf numFmtId="4" fontId="37" fillId="0" borderId="86" xfId="39" applyNumberFormat="1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74" xfId="0" applyFont="1" applyFill="1" applyBorder="1" applyAlignment="1">
      <alignment horizontal="center" vertical="center" wrapText="1"/>
    </xf>
    <xf numFmtId="4" fontId="37" fillId="0" borderId="44" xfId="39" applyNumberFormat="1" applyFont="1" applyFill="1" applyBorder="1" applyAlignment="1">
      <alignment horizontal="center" vertical="center" wrapText="1"/>
    </xf>
    <xf numFmtId="4" fontId="37" fillId="0" borderId="63" xfId="39" applyNumberFormat="1" applyFont="1" applyFill="1" applyBorder="1" applyAlignment="1">
      <alignment horizontal="center" vertical="center" wrapText="1"/>
    </xf>
    <xf numFmtId="0" fontId="37" fillId="0" borderId="44" xfId="37" applyFont="1" applyBorder="1" applyAlignment="1">
      <alignment horizontal="center" vertical="center" wrapText="1"/>
    </xf>
    <xf numFmtId="0" fontId="37" fillId="0" borderId="63" xfId="37" applyFont="1" applyBorder="1" applyAlignment="1">
      <alignment horizontal="center" vertical="center" wrapText="1"/>
    </xf>
    <xf numFmtId="49" fontId="37" fillId="0" borderId="46" xfId="0" applyNumberFormat="1" applyFont="1" applyFill="1" applyBorder="1" applyAlignment="1">
      <alignment horizontal="center" vertical="center" wrapText="1"/>
    </xf>
    <xf numFmtId="49" fontId="37" fillId="0" borderId="74" xfId="0" applyNumberFormat="1" applyFont="1" applyFill="1" applyBorder="1" applyAlignment="1">
      <alignment horizontal="center" vertical="center" wrapText="1"/>
    </xf>
    <xf numFmtId="0" fontId="37" fillId="0" borderId="0" xfId="39" applyFont="1" applyFill="1" applyAlignment="1">
      <alignment horizontal="center" wrapText="1"/>
    </xf>
    <xf numFmtId="0" fontId="37" fillId="0" borderId="45" xfId="37" applyFont="1" applyBorder="1" applyAlignment="1">
      <alignment horizontal="center" vertical="center" wrapText="1"/>
    </xf>
    <xf numFmtId="0" fontId="37" fillId="0" borderId="61" xfId="37" applyFont="1" applyBorder="1" applyAlignment="1">
      <alignment horizontal="center" vertical="center" wrapText="1"/>
    </xf>
    <xf numFmtId="0" fontId="37" fillId="0" borderId="46" xfId="37" applyFont="1" applyBorder="1" applyAlignment="1">
      <alignment horizontal="center" vertical="center" wrapText="1"/>
    </xf>
    <xf numFmtId="0" fontId="37" fillId="0" borderId="74" xfId="37" applyFont="1" applyBorder="1" applyAlignment="1">
      <alignment horizontal="center" vertical="center" wrapText="1"/>
    </xf>
    <xf numFmtId="0" fontId="22" fillId="29" borderId="51" xfId="40" applyFont="1" applyFill="1" applyBorder="1" applyAlignment="1">
      <alignment horizontal="center" vertical="center" wrapText="1"/>
    </xf>
    <xf numFmtId="0" fontId="46" fillId="29" borderId="45" xfId="37" applyFont="1" applyFill="1" applyBorder="1" applyAlignment="1">
      <alignment horizontal="center" vertical="center"/>
    </xf>
    <xf numFmtId="0" fontId="46" fillId="29" borderId="47" xfId="37" applyFont="1" applyFill="1" applyBorder="1" applyAlignment="1">
      <alignment horizontal="center" vertical="center"/>
    </xf>
    <xf numFmtId="0" fontId="46" fillId="29" borderId="46" xfId="37" applyFont="1" applyFill="1" applyBorder="1" applyAlignment="1">
      <alignment horizontal="center" vertical="center"/>
    </xf>
    <xf numFmtId="0" fontId="46" fillId="29" borderId="44" xfId="37" applyFont="1" applyFill="1" applyBorder="1" applyAlignment="1">
      <alignment horizontal="center" vertical="center"/>
    </xf>
    <xf numFmtId="0" fontId="46" fillId="29" borderId="61" xfId="37" applyFont="1" applyFill="1" applyBorder="1" applyAlignment="1">
      <alignment horizontal="center" vertical="center"/>
    </xf>
    <xf numFmtId="0" fontId="46" fillId="29" borderId="62" xfId="37" applyFont="1" applyFill="1" applyBorder="1" applyAlignment="1">
      <alignment horizontal="center" vertical="center"/>
    </xf>
    <xf numFmtId="0" fontId="46" fillId="29" borderId="74" xfId="37" applyFont="1" applyFill="1" applyBorder="1" applyAlignment="1">
      <alignment horizontal="center" vertical="center"/>
    </xf>
    <xf numFmtId="0" fontId="46" fillId="29" borderId="63" xfId="37" applyFont="1" applyFill="1" applyBorder="1" applyAlignment="1">
      <alignment horizontal="center" vertical="center"/>
    </xf>
    <xf numFmtId="0" fontId="57" fillId="29" borderId="43" xfId="37" applyFont="1" applyFill="1" applyBorder="1" applyAlignment="1">
      <alignment horizontal="center" vertical="center" wrapText="1"/>
    </xf>
    <xf numFmtId="0" fontId="57" fillId="29" borderId="47" xfId="37" applyFont="1" applyFill="1" applyBorder="1" applyAlignment="1">
      <alignment horizontal="center" vertical="center" wrapText="1"/>
    </xf>
    <xf numFmtId="0" fontId="57" fillId="29" borderId="46" xfId="37" applyFont="1" applyFill="1" applyBorder="1" applyAlignment="1">
      <alignment horizontal="center" vertical="center" wrapText="1"/>
    </xf>
    <xf numFmtId="0" fontId="57" fillId="29" borderId="44" xfId="37" applyFont="1" applyFill="1" applyBorder="1" applyAlignment="1">
      <alignment horizontal="center" vertical="center" wrapText="1"/>
    </xf>
    <xf numFmtId="49" fontId="21" fillId="29" borderId="0" xfId="0" applyNumberFormat="1" applyFont="1" applyFill="1"/>
    <xf numFmtId="0" fontId="56" fillId="29" borderId="45" xfId="37" applyFont="1" applyFill="1" applyBorder="1" applyAlignment="1">
      <alignment horizontal="center" vertical="center" wrapText="1"/>
    </xf>
    <xf numFmtId="49" fontId="56" fillId="29" borderId="47" xfId="37" applyNumberFormat="1" applyFont="1" applyFill="1" applyBorder="1" applyAlignment="1">
      <alignment horizontal="center" vertical="center" wrapText="1"/>
    </xf>
    <xf numFmtId="49" fontId="56" fillId="29" borderId="46" xfId="37" applyNumberFormat="1" applyFont="1" applyFill="1" applyBorder="1" applyAlignment="1">
      <alignment horizontal="center" vertical="center" wrapText="1"/>
    </xf>
    <xf numFmtId="0" fontId="56" fillId="29" borderId="44" xfId="37" applyFont="1" applyFill="1" applyBorder="1" applyAlignment="1">
      <alignment vertical="center" wrapText="1"/>
    </xf>
    <xf numFmtId="0" fontId="22" fillId="29" borderId="19" xfId="37" applyFont="1" applyFill="1" applyBorder="1" applyAlignment="1">
      <alignment horizontal="center" vertical="center" wrapText="1"/>
    </xf>
    <xf numFmtId="49" fontId="22" fillId="29" borderId="38" xfId="37" applyNumberFormat="1" applyFont="1" applyFill="1" applyBorder="1" applyAlignment="1">
      <alignment horizontal="center" vertical="center" wrapText="1"/>
    </xf>
    <xf numFmtId="49" fontId="22" fillId="29" borderId="20" xfId="37" applyNumberFormat="1" applyFont="1" applyFill="1" applyBorder="1" applyAlignment="1">
      <alignment horizontal="center" vertical="center" wrapText="1"/>
    </xf>
    <xf numFmtId="0" fontId="22" fillId="29" borderId="37" xfId="37" applyFont="1" applyFill="1" applyBorder="1" applyAlignment="1">
      <alignment horizontal="left" vertical="center" wrapText="1"/>
    </xf>
    <xf numFmtId="0" fontId="22" fillId="29" borderId="88" xfId="37" applyFont="1" applyFill="1" applyBorder="1" applyAlignment="1">
      <alignment horizontal="center" vertical="center" wrapText="1"/>
    </xf>
    <xf numFmtId="49" fontId="22" fillId="29" borderId="84" xfId="37" applyNumberFormat="1" applyFont="1" applyFill="1" applyBorder="1" applyAlignment="1">
      <alignment horizontal="center" vertical="center" wrapText="1"/>
    </xf>
    <xf numFmtId="49" fontId="22" fillId="29" borderId="87" xfId="37" applyNumberFormat="1" applyFont="1" applyFill="1" applyBorder="1" applyAlignment="1">
      <alignment horizontal="center" vertical="center" wrapText="1"/>
    </xf>
    <xf numFmtId="0" fontId="22" fillId="29" borderId="89" xfId="37" applyFont="1" applyFill="1" applyBorder="1" applyAlignment="1">
      <alignment vertical="center" wrapText="1"/>
    </xf>
    <xf numFmtId="4" fontId="22" fillId="29" borderId="80" xfId="0" applyNumberFormat="1" applyFont="1" applyFill="1" applyBorder="1" applyAlignment="1">
      <alignment vertical="center" wrapText="1"/>
    </xf>
    <xf numFmtId="4" fontId="22" fillId="29" borderId="80" xfId="0" applyNumberFormat="1" applyFont="1" applyFill="1" applyBorder="1"/>
    <xf numFmtId="0" fontId="55" fillId="29" borderId="20" xfId="55" applyFont="1" applyFill="1" applyBorder="1" applyAlignment="1">
      <alignment horizontal="center"/>
    </xf>
    <xf numFmtId="0" fontId="21" fillId="29" borderId="20" xfId="55" applyFont="1" applyFill="1" applyBorder="1" applyAlignment="1">
      <alignment horizontal="center"/>
    </xf>
    <xf numFmtId="0" fontId="21" fillId="29" borderId="20" xfId="55" applyFont="1" applyFill="1" applyBorder="1"/>
    <xf numFmtId="49" fontId="22" fillId="29" borderId="20" xfId="55" applyNumberFormat="1" applyFont="1" applyFill="1" applyBorder="1" applyAlignment="1">
      <alignment horizontal="center"/>
    </xf>
    <xf numFmtId="0" fontId="22" fillId="29" borderId="20" xfId="55" applyFont="1" applyFill="1" applyBorder="1" applyAlignment="1">
      <alignment horizontal="center"/>
    </xf>
    <xf numFmtId="0" fontId="22" fillId="29" borderId="20" xfId="55" applyFont="1" applyFill="1" applyBorder="1" applyAlignment="1">
      <alignment wrapText="1"/>
    </xf>
    <xf numFmtId="49" fontId="21" fillId="29" borderId="20" xfId="55" applyNumberFormat="1" applyFont="1" applyFill="1" applyBorder="1" applyAlignment="1">
      <alignment horizontal="center"/>
    </xf>
    <xf numFmtId="0" fontId="21" fillId="29" borderId="20" xfId="55" applyFont="1" applyFill="1" applyBorder="1" applyAlignment="1">
      <alignment wrapText="1"/>
    </xf>
    <xf numFmtId="4" fontId="21" fillId="29" borderId="31" xfId="0" applyNumberFormat="1" applyFont="1" applyFill="1" applyBorder="1" applyAlignment="1">
      <alignment wrapText="1"/>
    </xf>
    <xf numFmtId="49" fontId="55" fillId="29" borderId="20" xfId="55" applyNumberFormat="1" applyFont="1" applyFill="1" applyBorder="1" applyAlignment="1">
      <alignment horizontal="center"/>
    </xf>
    <xf numFmtId="0" fontId="22" fillId="29" borderId="37" xfId="37" applyFont="1" applyFill="1" applyBorder="1" applyAlignment="1">
      <alignment vertical="center" wrapText="1"/>
    </xf>
    <xf numFmtId="0" fontId="21" fillId="29" borderId="19" xfId="37" applyFont="1" applyFill="1" applyBorder="1" applyAlignment="1">
      <alignment horizontal="center" vertical="center" wrapText="1"/>
    </xf>
    <xf numFmtId="49" fontId="21" fillId="29" borderId="38" xfId="37" applyNumberFormat="1" applyFont="1" applyFill="1" applyBorder="1" applyAlignment="1">
      <alignment horizontal="center" vertical="center" wrapText="1"/>
    </xf>
  </cellXfs>
  <cellStyles count="56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čárky 2" xfId="20"/>
    <cellStyle name="čárky 3" xfId="21"/>
    <cellStyle name="Chybně" xfId="22" builtinId="27" customBuiltin="1"/>
    <cellStyle name="Kontrolní buňka" xfId="23" builtinId="23" customBuiltin="1"/>
    <cellStyle name="Nadpis 1" xfId="24" builtinId="16" customBuiltin="1"/>
    <cellStyle name="Nadpis 2" xfId="25" builtinId="17" customBuiltin="1"/>
    <cellStyle name="Nadpis 3" xfId="26" builtinId="18" customBuiltin="1"/>
    <cellStyle name="Nadpis 4" xfId="27" builtinId="19" customBuiltin="1"/>
    <cellStyle name="Název" xfId="28" builtinId="15" customBuiltin="1"/>
    <cellStyle name="Neutrální" xfId="29" builtinId="28" customBuiltin="1"/>
    <cellStyle name="Normální" xfId="0" builtinId="0"/>
    <cellStyle name="normální 2" xfId="30"/>
    <cellStyle name="Normální 3" xfId="31"/>
    <cellStyle name="Normální 4" xfId="32"/>
    <cellStyle name="normální_03. Ekonomický" xfId="33"/>
    <cellStyle name="normální_05. Návrh rozpočtu 2009 - rozpis příjmů" xfId="34"/>
    <cellStyle name="normální_05. Návrh rozpočtu 2009 - rozpis příjmů 2" xfId="35"/>
    <cellStyle name="normální_2. čtení rozpočtu 2006 - příjmy" xfId="36"/>
    <cellStyle name="normální_Rozpis výdajů 03 bez PO" xfId="37"/>
    <cellStyle name="normální_Rozpis výdajů 03 bez PO_03. Ekonomický" xfId="38"/>
    <cellStyle name="normální_Rozpis výdajů 03 bez PO_04 - OSMTVS" xfId="55"/>
    <cellStyle name="normální_Rozpis výdajů 03 bez PO_07  Návrh rozpočtu 2010 - výdaje peněžních fondů" xfId="39"/>
    <cellStyle name="normální_Rozpis výdajů 03 bez PO_07  Návrh rozpočtu 2010 - výdaje peněžních fondů 2" xfId="40"/>
    <cellStyle name="Poznámka" xfId="41" builtinId="10" customBuiltin="1"/>
    <cellStyle name="Propojená buňka" xfId="42" builtinId="24" customBuiltin="1"/>
    <cellStyle name="Správně" xfId="43" builtinId="26" customBuiltin="1"/>
    <cellStyle name="Text upozornění" xfId="44" builtinId="11" customBuiltin="1"/>
    <cellStyle name="Vstup" xfId="45" builtinId="20" customBuiltin="1"/>
    <cellStyle name="Výpočet" xfId="46" builtinId="22" customBuiltin="1"/>
    <cellStyle name="Výstup" xfId="47" builtinId="21" customBuiltin="1"/>
    <cellStyle name="Vysvětlující text" xfId="48" builtinId="53" customBuiltin="1"/>
    <cellStyle name="Zvýraznění 1" xfId="49" builtinId="29" customBuiltin="1"/>
    <cellStyle name="Zvýraznění 2" xfId="50" builtinId="33" customBuiltin="1"/>
    <cellStyle name="Zvýraznění 3" xfId="51" builtinId="37" customBuiltin="1"/>
    <cellStyle name="Zvýraznění 4" xfId="52" builtinId="41" customBuiltin="1"/>
    <cellStyle name="Zvýraznění 5" xfId="53" builtinId="45" customBuiltin="1"/>
    <cellStyle name="Zvýraznění 6" xfId="54" builtinId="49" customBuiltin="1"/>
  </cellStyles>
  <dxfs count="5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59" name="Text Box 1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0" name="Text Box 2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1" name="Text Box 3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2" name="Text Box 4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3" name="Text Box 5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139700</xdr:colOff>
      <xdr:row>20</xdr:row>
      <xdr:rowOff>0</xdr:rowOff>
    </xdr:to>
    <xdr:sp macro="" textlink="">
      <xdr:nvSpPr>
        <xdr:cNvPr id="152864" name="Text Box 6"/>
        <xdr:cNvSpPr txBox="1">
          <a:spLocks noChangeArrowheads="1"/>
        </xdr:cNvSpPr>
      </xdr:nvSpPr>
      <xdr:spPr bwMode="auto">
        <a:xfrm>
          <a:off x="850900" y="33591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5" name="Text Box 7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6" name="Text Box 8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7" name="Text Box 9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8" name="Text Box 10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9" name="Text Box 11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70" name="Text Box 12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71" name="Text Box 13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</xdr:row>
      <xdr:rowOff>0</xdr:rowOff>
    </xdr:from>
    <xdr:to>
      <xdr:col>2</xdr:col>
      <xdr:colOff>139700</xdr:colOff>
      <xdr:row>10</xdr:row>
      <xdr:rowOff>0</xdr:rowOff>
    </xdr:to>
    <xdr:sp macro="" textlink="">
      <xdr:nvSpPr>
        <xdr:cNvPr id="152872" name="Text Box 6"/>
        <xdr:cNvSpPr txBox="1">
          <a:spLocks noChangeArrowheads="1"/>
        </xdr:cNvSpPr>
      </xdr:nvSpPr>
      <xdr:spPr bwMode="auto">
        <a:xfrm>
          <a:off x="850900" y="1752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0</xdr:rowOff>
    </xdr:from>
    <xdr:to>
      <xdr:col>2</xdr:col>
      <xdr:colOff>139700</xdr:colOff>
      <xdr:row>43</xdr:row>
      <xdr:rowOff>0</xdr:rowOff>
    </xdr:to>
    <xdr:sp macro="" textlink="">
      <xdr:nvSpPr>
        <xdr:cNvPr id="152873" name="Text Box 6"/>
        <xdr:cNvSpPr txBox="1">
          <a:spLocks noChangeArrowheads="1"/>
        </xdr:cNvSpPr>
      </xdr:nvSpPr>
      <xdr:spPr bwMode="auto">
        <a:xfrm>
          <a:off x="850900" y="70294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87</xdr:row>
      <xdr:rowOff>0</xdr:rowOff>
    </xdr:from>
    <xdr:to>
      <xdr:col>2</xdr:col>
      <xdr:colOff>139700</xdr:colOff>
      <xdr:row>87</xdr:row>
      <xdr:rowOff>0</xdr:rowOff>
    </xdr:to>
    <xdr:sp macro="" textlink="">
      <xdr:nvSpPr>
        <xdr:cNvPr id="152874" name="Text Box 6"/>
        <xdr:cNvSpPr txBox="1">
          <a:spLocks noChangeArrowheads="1"/>
        </xdr:cNvSpPr>
      </xdr:nvSpPr>
      <xdr:spPr bwMode="auto">
        <a:xfrm>
          <a:off x="850900" y="132334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103</xdr:row>
      <xdr:rowOff>0</xdr:rowOff>
    </xdr:from>
    <xdr:to>
      <xdr:col>2</xdr:col>
      <xdr:colOff>139700</xdr:colOff>
      <xdr:row>103</xdr:row>
      <xdr:rowOff>0</xdr:rowOff>
    </xdr:to>
    <xdr:sp macro="" textlink="">
      <xdr:nvSpPr>
        <xdr:cNvPr id="152875" name="Text Box 6"/>
        <xdr:cNvSpPr txBox="1">
          <a:spLocks noChangeArrowheads="1"/>
        </xdr:cNvSpPr>
      </xdr:nvSpPr>
      <xdr:spPr bwMode="auto">
        <a:xfrm>
          <a:off x="850900" y="159956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6" name="Text Box 1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7" name="Text Box 2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8" name="Text Box 3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9" name="Text Box 4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0" name="Text Box 5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139700</xdr:colOff>
      <xdr:row>20</xdr:row>
      <xdr:rowOff>0</xdr:rowOff>
    </xdr:to>
    <xdr:sp macro="" textlink="">
      <xdr:nvSpPr>
        <xdr:cNvPr id="149431" name="Text Box 6"/>
        <xdr:cNvSpPr txBox="1">
          <a:spLocks noChangeArrowheads="1"/>
        </xdr:cNvSpPr>
      </xdr:nvSpPr>
      <xdr:spPr bwMode="auto">
        <a:xfrm>
          <a:off x="1219200" y="36512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2" name="Text Box 7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3" name="Text Box 8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4" name="Text Box 9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5" name="Text Box 10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6" name="Text Box 11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7" name="Text Box 12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8" name="Text Box 13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</xdr:row>
      <xdr:rowOff>0</xdr:rowOff>
    </xdr:from>
    <xdr:to>
      <xdr:col>2</xdr:col>
      <xdr:colOff>139700</xdr:colOff>
      <xdr:row>10</xdr:row>
      <xdr:rowOff>0</xdr:rowOff>
    </xdr:to>
    <xdr:sp macro="" textlink="">
      <xdr:nvSpPr>
        <xdr:cNvPr id="149439" name="Text Box 6"/>
        <xdr:cNvSpPr txBox="1">
          <a:spLocks noChangeArrowheads="1"/>
        </xdr:cNvSpPr>
      </xdr:nvSpPr>
      <xdr:spPr bwMode="auto">
        <a:xfrm>
          <a:off x="1219200" y="18478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45</xdr:row>
      <xdr:rowOff>0</xdr:rowOff>
    </xdr:from>
    <xdr:to>
      <xdr:col>2</xdr:col>
      <xdr:colOff>139700</xdr:colOff>
      <xdr:row>45</xdr:row>
      <xdr:rowOff>0</xdr:rowOff>
    </xdr:to>
    <xdr:sp macro="" textlink="">
      <xdr:nvSpPr>
        <xdr:cNvPr id="149440" name="Text Box 6"/>
        <xdr:cNvSpPr txBox="1">
          <a:spLocks noChangeArrowheads="1"/>
        </xdr:cNvSpPr>
      </xdr:nvSpPr>
      <xdr:spPr bwMode="auto">
        <a:xfrm>
          <a:off x="1219200" y="82994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88</xdr:row>
      <xdr:rowOff>0</xdr:rowOff>
    </xdr:from>
    <xdr:to>
      <xdr:col>2</xdr:col>
      <xdr:colOff>139700</xdr:colOff>
      <xdr:row>88</xdr:row>
      <xdr:rowOff>0</xdr:rowOff>
    </xdr:to>
    <xdr:sp macro="" textlink="">
      <xdr:nvSpPr>
        <xdr:cNvPr id="149441" name="Text Box 6"/>
        <xdr:cNvSpPr txBox="1">
          <a:spLocks noChangeArrowheads="1"/>
        </xdr:cNvSpPr>
      </xdr:nvSpPr>
      <xdr:spPr bwMode="auto">
        <a:xfrm>
          <a:off x="1219200" y="168592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102</xdr:row>
      <xdr:rowOff>0</xdr:rowOff>
    </xdr:from>
    <xdr:to>
      <xdr:col>2</xdr:col>
      <xdr:colOff>139700</xdr:colOff>
      <xdr:row>102</xdr:row>
      <xdr:rowOff>0</xdr:rowOff>
    </xdr:to>
    <xdr:sp macro="" textlink="">
      <xdr:nvSpPr>
        <xdr:cNvPr id="149442" name="Text Box 6"/>
        <xdr:cNvSpPr txBox="1">
          <a:spLocks noChangeArrowheads="1"/>
        </xdr:cNvSpPr>
      </xdr:nvSpPr>
      <xdr:spPr bwMode="auto">
        <a:xfrm>
          <a:off x="1219200" y="200850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9</xdr:row>
      <xdr:rowOff>0</xdr:rowOff>
    </xdr:from>
    <xdr:to>
      <xdr:col>1</xdr:col>
      <xdr:colOff>139700</xdr:colOff>
      <xdr:row>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04800" y="15557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7030A0"/>
  </sheetPr>
  <dimension ref="A1:L133"/>
  <sheetViews>
    <sheetView topLeftCell="A67" zoomScale="140" zoomScaleNormal="140" zoomScaleSheetLayoutView="75" workbookViewId="0">
      <selection activeCell="A75" sqref="A75"/>
    </sheetView>
  </sheetViews>
  <sheetFormatPr defaultColWidth="9.1796875" defaultRowHeight="10" x14ac:dyDescent="0.2"/>
  <cols>
    <col min="1" max="1" width="7.81640625" style="11" bestFit="1" customWidth="1"/>
    <col min="2" max="2" width="3.54296875" style="12" customWidth="1"/>
    <col min="3" max="3" width="10" style="11" customWidth="1"/>
    <col min="4" max="4" width="52.453125" style="11" customWidth="1"/>
    <col min="5" max="5" width="10.1796875" style="11" customWidth="1"/>
    <col min="6" max="6" width="19.7265625" style="12" customWidth="1"/>
    <col min="7" max="7" width="9.1796875" style="11"/>
    <col min="8" max="9" width="9.1796875" style="359"/>
    <col min="10" max="16384" width="9.1796875" style="11"/>
  </cols>
  <sheetData>
    <row r="1" spans="1:11" ht="12.75" customHeight="1" x14ac:dyDescent="0.2"/>
    <row r="2" spans="1:11" ht="18" customHeight="1" x14ac:dyDescent="0.4">
      <c r="A2" s="442" t="s">
        <v>123</v>
      </c>
      <c r="B2" s="442"/>
      <c r="C2" s="442"/>
      <c r="D2" s="442"/>
      <c r="E2" s="442"/>
      <c r="F2" s="442"/>
      <c r="G2" s="86"/>
    </row>
    <row r="3" spans="1:11" ht="12.75" customHeight="1" x14ac:dyDescent="0.2"/>
    <row r="4" spans="1:11" s="1" customFormat="1" ht="15.5" x14ac:dyDescent="0.35">
      <c r="A4" s="443" t="s">
        <v>1</v>
      </c>
      <c r="B4" s="443"/>
      <c r="C4" s="443"/>
      <c r="D4" s="443"/>
      <c r="E4" s="443"/>
      <c r="F4" s="443"/>
      <c r="H4" s="360"/>
      <c r="I4" s="360"/>
    </row>
    <row r="5" spans="1:11" s="1" customFormat="1" ht="15.5" x14ac:dyDescent="0.35">
      <c r="A5" s="327"/>
      <c r="B5" s="327"/>
      <c r="C5" s="327"/>
      <c r="D5" s="327"/>
      <c r="E5" s="327"/>
      <c r="F5" s="327"/>
      <c r="H5" s="360"/>
      <c r="I5" s="360"/>
    </row>
    <row r="6" spans="1:11" s="3" customFormat="1" ht="15.75" customHeight="1" x14ac:dyDescent="0.25">
      <c r="A6" s="328"/>
      <c r="B6" s="56"/>
      <c r="C6" s="444" t="s">
        <v>2</v>
      </c>
      <c r="D6" s="444"/>
      <c r="E6" s="444"/>
      <c r="F6" s="111"/>
      <c r="H6" s="361"/>
      <c r="I6" s="361"/>
    </row>
    <row r="7" spans="1:11" s="5" customFormat="1" ht="11" thickBot="1" x14ac:dyDescent="0.3">
      <c r="A7" s="4"/>
      <c r="B7" s="4"/>
      <c r="C7" s="4"/>
      <c r="D7" s="4"/>
      <c r="E7" s="7" t="s">
        <v>98</v>
      </c>
      <c r="F7" s="10"/>
      <c r="H7" s="362"/>
      <c r="I7" s="362"/>
    </row>
    <row r="8" spans="1:11" s="9" customFormat="1" ht="12.75" customHeight="1" x14ac:dyDescent="0.25">
      <c r="A8" s="445"/>
      <c r="B8" s="446"/>
      <c r="C8" s="447" t="s">
        <v>3</v>
      </c>
      <c r="D8" s="449" t="s">
        <v>4</v>
      </c>
      <c r="E8" s="451" t="s">
        <v>5</v>
      </c>
      <c r="F8" s="329"/>
      <c r="G8" s="8"/>
      <c r="H8" s="363"/>
      <c r="I8" s="363"/>
      <c r="J8" s="8"/>
      <c r="K8" s="8"/>
    </row>
    <row r="9" spans="1:11" s="5" customFormat="1" ht="12.75" customHeight="1" thickBot="1" x14ac:dyDescent="0.3">
      <c r="A9" s="445"/>
      <c r="B9" s="446"/>
      <c r="C9" s="448"/>
      <c r="D9" s="450"/>
      <c r="E9" s="452"/>
      <c r="H9" s="362"/>
      <c r="I9" s="362"/>
    </row>
    <row r="10" spans="1:11" s="5" customFormat="1" ht="12.75" customHeight="1" thickBot="1" x14ac:dyDescent="0.3">
      <c r="A10" s="127"/>
      <c r="B10" s="134"/>
      <c r="C10" s="110" t="s">
        <v>6</v>
      </c>
      <c r="D10" s="105" t="s">
        <v>14</v>
      </c>
      <c r="E10" s="107">
        <f>SUM(E11:E14)</f>
        <v>26752.400000000001</v>
      </c>
      <c r="H10" s="362"/>
      <c r="I10" s="362"/>
    </row>
    <row r="11" spans="1:11" s="14" customFormat="1" ht="12.75" customHeight="1" x14ac:dyDescent="0.2">
      <c r="A11" s="131"/>
      <c r="B11" s="132"/>
      <c r="C11" s="135" t="s">
        <v>7</v>
      </c>
      <c r="D11" s="39" t="s">
        <v>11</v>
      </c>
      <c r="E11" s="137">
        <v>5750</v>
      </c>
      <c r="H11" s="364"/>
      <c r="I11" s="364"/>
    </row>
    <row r="12" spans="1:11" s="14" customFormat="1" ht="12.75" customHeight="1" x14ac:dyDescent="0.2">
      <c r="A12" s="131"/>
      <c r="B12" s="132"/>
      <c r="C12" s="136" t="s">
        <v>8</v>
      </c>
      <c r="D12" s="38" t="s">
        <v>12</v>
      </c>
      <c r="E12" s="73">
        <v>11765</v>
      </c>
      <c r="F12" s="67"/>
      <c r="H12" s="364"/>
      <c r="I12" s="364"/>
    </row>
    <row r="13" spans="1:11" s="14" customFormat="1" ht="12.75" customHeight="1" x14ac:dyDescent="0.2">
      <c r="A13" s="131"/>
      <c r="B13" s="132"/>
      <c r="C13" s="136" t="s">
        <v>9</v>
      </c>
      <c r="D13" s="38" t="s">
        <v>13</v>
      </c>
      <c r="E13" s="62">
        <v>2900</v>
      </c>
      <c r="H13" s="364"/>
      <c r="I13" s="364"/>
    </row>
    <row r="14" spans="1:11" s="14" customFormat="1" ht="12.75" customHeight="1" thickBot="1" x14ac:dyDescent="0.25">
      <c r="A14" s="131"/>
      <c r="B14" s="132"/>
      <c r="C14" s="330" t="s">
        <v>10</v>
      </c>
      <c r="D14" s="331" t="s">
        <v>15</v>
      </c>
      <c r="E14" s="332">
        <v>6337.4</v>
      </c>
      <c r="H14" s="364"/>
      <c r="I14" s="364"/>
    </row>
    <row r="15" spans="1:11" s="1" customFormat="1" ht="12.75" customHeight="1" x14ac:dyDescent="0.4">
      <c r="A15" s="333"/>
      <c r="B15" s="334"/>
      <c r="C15" s="333"/>
      <c r="D15" s="333"/>
      <c r="E15" s="333"/>
      <c r="F15" s="335"/>
      <c r="H15" s="360"/>
      <c r="I15" s="360"/>
    </row>
    <row r="16" spans="1:11" s="3" customFormat="1" ht="15.75" customHeight="1" x14ac:dyDescent="0.25">
      <c r="A16" s="444" t="s">
        <v>137</v>
      </c>
      <c r="B16" s="444"/>
      <c r="C16" s="444"/>
      <c r="D16" s="444"/>
      <c r="E16" s="444"/>
      <c r="F16" s="111"/>
      <c r="H16" s="361"/>
      <c r="I16" s="361"/>
    </row>
    <row r="17" spans="1:12" s="5" customFormat="1" ht="11" thickBot="1" x14ac:dyDescent="0.3">
      <c r="A17" s="4"/>
      <c r="B17" s="4"/>
      <c r="C17" s="4"/>
      <c r="D17" s="4"/>
      <c r="E17" s="7" t="s">
        <v>98</v>
      </c>
      <c r="F17" s="10"/>
      <c r="H17" s="362"/>
      <c r="I17" s="362"/>
    </row>
    <row r="18" spans="1:12" s="9" customFormat="1" ht="12.75" customHeight="1" x14ac:dyDescent="0.25">
      <c r="A18" s="453" t="s">
        <v>124</v>
      </c>
      <c r="B18" s="447" t="s">
        <v>105</v>
      </c>
      <c r="C18" s="455">
        <v>91001</v>
      </c>
      <c r="D18" s="449" t="s">
        <v>121</v>
      </c>
      <c r="E18" s="451" t="s">
        <v>125</v>
      </c>
      <c r="F18" s="457" t="s">
        <v>127</v>
      </c>
      <c r="G18" s="8"/>
      <c r="H18" s="365"/>
      <c r="I18" s="363"/>
      <c r="J18" s="8"/>
      <c r="K18" s="8"/>
      <c r="L18" s="8"/>
    </row>
    <row r="19" spans="1:12" s="5" customFormat="1" ht="12.75" customHeight="1" thickBot="1" x14ac:dyDescent="0.3">
      <c r="A19" s="454"/>
      <c r="B19" s="448"/>
      <c r="C19" s="456"/>
      <c r="D19" s="450"/>
      <c r="E19" s="452"/>
      <c r="F19" s="458"/>
      <c r="H19" s="366" t="s">
        <v>148</v>
      </c>
      <c r="I19" s="362"/>
    </row>
    <row r="20" spans="1:12" s="5" customFormat="1" ht="12.75" customHeight="1" thickBot="1" x14ac:dyDescent="0.3">
      <c r="A20" s="103">
        <v>6700</v>
      </c>
      <c r="B20" s="105" t="s">
        <v>106</v>
      </c>
      <c r="C20" s="106" t="s">
        <v>102</v>
      </c>
      <c r="D20" s="105" t="s">
        <v>108</v>
      </c>
      <c r="E20" s="107">
        <f>E21+E28</f>
        <v>5750</v>
      </c>
      <c r="F20" s="104" t="s">
        <v>100</v>
      </c>
      <c r="H20" s="367">
        <f>E11-E20</f>
        <v>0</v>
      </c>
      <c r="I20" s="362"/>
    </row>
    <row r="21" spans="1:12" s="5" customFormat="1" ht="12.75" customHeight="1" x14ac:dyDescent="0.25">
      <c r="A21" s="41">
        <f>SUM(A22:A27)</f>
        <v>5200</v>
      </c>
      <c r="B21" s="42" t="s">
        <v>107</v>
      </c>
      <c r="C21" s="43" t="s">
        <v>100</v>
      </c>
      <c r="D21" s="40" t="s">
        <v>55</v>
      </c>
      <c r="E21" s="60">
        <f>SUM(E22:E27)</f>
        <v>4200</v>
      </c>
      <c r="F21" s="80" t="s">
        <v>100</v>
      </c>
      <c r="H21" s="362"/>
      <c r="I21" s="362"/>
    </row>
    <row r="22" spans="1:12" s="14" customFormat="1" ht="12.75" customHeight="1" x14ac:dyDescent="0.2">
      <c r="A22" s="113">
        <v>400</v>
      </c>
      <c r="B22" s="25" t="s">
        <v>107</v>
      </c>
      <c r="C22" s="26" t="s">
        <v>16</v>
      </c>
      <c r="D22" s="39" t="s">
        <v>179</v>
      </c>
      <c r="E22" s="61">
        <v>400</v>
      </c>
      <c r="F22" s="81"/>
      <c r="H22" s="364"/>
      <c r="I22" s="364"/>
    </row>
    <row r="23" spans="1:12" s="14" customFormat="1" ht="12.75" customHeight="1" x14ac:dyDescent="0.2">
      <c r="A23" s="114">
        <v>1600</v>
      </c>
      <c r="B23" s="36" t="s">
        <v>107</v>
      </c>
      <c r="C23" s="37" t="s">
        <v>16</v>
      </c>
      <c r="D23" s="38" t="s">
        <v>180</v>
      </c>
      <c r="E23" s="62">
        <v>1600</v>
      </c>
      <c r="F23" s="82"/>
      <c r="H23" s="364"/>
      <c r="I23" s="364"/>
    </row>
    <row r="24" spans="1:12" s="14" customFormat="1" ht="12.75" customHeight="1" x14ac:dyDescent="0.2">
      <c r="A24" s="114">
        <v>1500</v>
      </c>
      <c r="B24" s="25" t="s">
        <v>107</v>
      </c>
      <c r="C24" s="26" t="s">
        <v>16</v>
      </c>
      <c r="D24" s="39" t="s">
        <v>181</v>
      </c>
      <c r="E24" s="62">
        <v>1500</v>
      </c>
      <c r="F24" s="81"/>
      <c r="H24" s="364"/>
      <c r="I24" s="364"/>
    </row>
    <row r="25" spans="1:12" s="14" customFormat="1" ht="12.75" customHeight="1" x14ac:dyDescent="0.2">
      <c r="A25" s="115">
        <v>500</v>
      </c>
      <c r="B25" s="36" t="s">
        <v>107</v>
      </c>
      <c r="C25" s="37" t="s">
        <v>16</v>
      </c>
      <c r="D25" s="38" t="s">
        <v>182</v>
      </c>
      <c r="E25" s="73">
        <v>500</v>
      </c>
      <c r="F25" s="82"/>
      <c r="G25" s="67"/>
      <c r="H25" s="364"/>
      <c r="I25" s="364"/>
    </row>
    <row r="26" spans="1:12" s="14" customFormat="1" ht="12.75" customHeight="1" x14ac:dyDescent="0.2">
      <c r="A26" s="113">
        <v>1000</v>
      </c>
      <c r="B26" s="25" t="s">
        <v>107</v>
      </c>
      <c r="C26" s="26" t="s">
        <v>17</v>
      </c>
      <c r="D26" s="39" t="s">
        <v>36</v>
      </c>
      <c r="E26" s="61">
        <v>0</v>
      </c>
      <c r="F26" s="74" t="s">
        <v>128</v>
      </c>
      <c r="H26" s="364"/>
      <c r="I26" s="364"/>
    </row>
    <row r="27" spans="1:12" s="14" customFormat="1" ht="12.75" customHeight="1" x14ac:dyDescent="0.2">
      <c r="A27" s="114">
        <v>200</v>
      </c>
      <c r="B27" s="36" t="s">
        <v>107</v>
      </c>
      <c r="C27" s="37" t="s">
        <v>16</v>
      </c>
      <c r="D27" s="38" t="s">
        <v>183</v>
      </c>
      <c r="E27" s="62">
        <v>200</v>
      </c>
      <c r="F27" s="82"/>
      <c r="H27" s="364"/>
      <c r="I27" s="364"/>
    </row>
    <row r="28" spans="1:12" s="14" customFormat="1" ht="12.75" customHeight="1" x14ac:dyDescent="0.25">
      <c r="A28" s="116">
        <f>SUM(A29:A36)</f>
        <v>1500</v>
      </c>
      <c r="B28" s="59" t="s">
        <v>107</v>
      </c>
      <c r="C28" s="37" t="s">
        <v>100</v>
      </c>
      <c r="D28" s="34" t="s">
        <v>56</v>
      </c>
      <c r="E28" s="63">
        <f>SUM(E29:E36)</f>
        <v>1550</v>
      </c>
      <c r="F28" s="83" t="s">
        <v>100</v>
      </c>
      <c r="H28" s="364"/>
      <c r="I28" s="364"/>
    </row>
    <row r="29" spans="1:12" s="15" customFormat="1" ht="12.75" customHeight="1" x14ac:dyDescent="0.2">
      <c r="A29" s="114">
        <v>250</v>
      </c>
      <c r="B29" s="25" t="s">
        <v>122</v>
      </c>
      <c r="C29" s="26" t="s">
        <v>16</v>
      </c>
      <c r="D29" s="27" t="s">
        <v>184</v>
      </c>
      <c r="E29" s="62">
        <v>250</v>
      </c>
      <c r="F29" s="81"/>
      <c r="H29" s="364"/>
      <c r="I29" s="364"/>
    </row>
    <row r="30" spans="1:12" s="14" customFormat="1" ht="12.75" customHeight="1" x14ac:dyDescent="0.2">
      <c r="A30" s="113">
        <v>600</v>
      </c>
      <c r="B30" s="36" t="s">
        <v>107</v>
      </c>
      <c r="C30" s="37" t="s">
        <v>77</v>
      </c>
      <c r="D30" s="38" t="s">
        <v>185</v>
      </c>
      <c r="E30" s="61">
        <v>600</v>
      </c>
      <c r="F30" s="82"/>
      <c r="G30" s="67"/>
      <c r="H30" s="364"/>
      <c r="I30" s="364"/>
    </row>
    <row r="31" spans="1:12" s="15" customFormat="1" ht="12.75" customHeight="1" x14ac:dyDescent="0.2">
      <c r="A31" s="117">
        <v>100</v>
      </c>
      <c r="B31" s="28" t="s">
        <v>122</v>
      </c>
      <c r="C31" s="29" t="s">
        <v>19</v>
      </c>
      <c r="D31" s="30" t="s">
        <v>186</v>
      </c>
      <c r="E31" s="64">
        <v>100</v>
      </c>
      <c r="F31" s="84"/>
      <c r="H31" s="364"/>
      <c r="I31" s="364"/>
    </row>
    <row r="32" spans="1:12" s="15" customFormat="1" ht="12.75" customHeight="1" x14ac:dyDescent="0.2">
      <c r="A32" s="117">
        <v>200</v>
      </c>
      <c r="B32" s="28" t="s">
        <v>122</v>
      </c>
      <c r="C32" s="29" t="s">
        <v>21</v>
      </c>
      <c r="D32" s="30" t="s">
        <v>187</v>
      </c>
      <c r="E32" s="64">
        <v>200</v>
      </c>
      <c r="F32" s="84"/>
      <c r="H32" s="364"/>
      <c r="I32" s="364"/>
    </row>
    <row r="33" spans="1:12" s="15" customFormat="1" ht="12.75" customHeight="1" x14ac:dyDescent="0.2">
      <c r="A33" s="117">
        <v>250</v>
      </c>
      <c r="B33" s="28" t="s">
        <v>122</v>
      </c>
      <c r="C33" s="29" t="s">
        <v>23</v>
      </c>
      <c r="D33" s="30" t="s">
        <v>188</v>
      </c>
      <c r="E33" s="64">
        <v>250</v>
      </c>
      <c r="F33" s="84"/>
      <c r="H33" s="364"/>
      <c r="I33" s="364"/>
    </row>
    <row r="34" spans="1:12" s="15" customFormat="1" ht="12.75" customHeight="1" x14ac:dyDescent="0.2">
      <c r="A34" s="117">
        <v>0</v>
      </c>
      <c r="B34" s="28" t="s">
        <v>122</v>
      </c>
      <c r="C34" s="29" t="s">
        <v>25</v>
      </c>
      <c r="D34" s="30" t="s">
        <v>189</v>
      </c>
      <c r="E34" s="64">
        <v>20</v>
      </c>
      <c r="F34" s="84"/>
      <c r="H34" s="364"/>
      <c r="I34" s="364"/>
    </row>
    <row r="35" spans="1:12" s="15" customFormat="1" ht="12.75" customHeight="1" x14ac:dyDescent="0.2">
      <c r="A35" s="117">
        <v>0</v>
      </c>
      <c r="B35" s="28" t="s">
        <v>122</v>
      </c>
      <c r="C35" s="29" t="s">
        <v>27</v>
      </c>
      <c r="D35" s="30" t="s">
        <v>190</v>
      </c>
      <c r="E35" s="64">
        <v>30</v>
      </c>
      <c r="F35" s="84"/>
      <c r="H35" s="364"/>
      <c r="I35" s="364"/>
    </row>
    <row r="36" spans="1:12" s="15" customFormat="1" ht="12.75" customHeight="1" thickBot="1" x14ac:dyDescent="0.25">
      <c r="A36" s="323">
        <v>100</v>
      </c>
      <c r="B36" s="324" t="s">
        <v>122</v>
      </c>
      <c r="C36" s="325" t="s">
        <v>29</v>
      </c>
      <c r="D36" s="336" t="s">
        <v>191</v>
      </c>
      <c r="E36" s="337">
        <v>100</v>
      </c>
      <c r="F36" s="326"/>
      <c r="H36" s="364"/>
      <c r="I36" s="364"/>
    </row>
    <row r="37" spans="1:12" s="23" customFormat="1" ht="12.75" customHeight="1" x14ac:dyDescent="0.25">
      <c r="A37" s="24"/>
      <c r="B37" s="19"/>
      <c r="C37" s="20"/>
      <c r="D37" s="21"/>
      <c r="E37" s="22"/>
      <c r="F37" s="75"/>
      <c r="H37" s="366"/>
      <c r="I37" s="366"/>
    </row>
    <row r="38" spans="1:12" s="5" customFormat="1" ht="12.75" customHeight="1" x14ac:dyDescent="0.25">
      <c r="B38" s="10"/>
      <c r="F38" s="10"/>
      <c r="H38" s="362"/>
      <c r="I38" s="362"/>
    </row>
    <row r="39" spans="1:12" s="3" customFormat="1" ht="15.75" customHeight="1" x14ac:dyDescent="0.25">
      <c r="A39" s="444" t="s">
        <v>138</v>
      </c>
      <c r="B39" s="444"/>
      <c r="C39" s="444"/>
      <c r="D39" s="444"/>
      <c r="E39" s="444"/>
      <c r="F39" s="124"/>
      <c r="H39" s="361"/>
      <c r="I39" s="361"/>
    </row>
    <row r="40" spans="1:12" s="5" customFormat="1" ht="11" thickBot="1" x14ac:dyDescent="0.3">
      <c r="A40" s="4"/>
      <c r="B40" s="4"/>
      <c r="C40" s="4"/>
      <c r="D40" s="4"/>
      <c r="E40" s="358" t="s">
        <v>98</v>
      </c>
      <c r="F40" s="79"/>
      <c r="H40" s="362"/>
      <c r="I40" s="362"/>
    </row>
    <row r="41" spans="1:12" s="9" customFormat="1" ht="12.75" customHeight="1" x14ac:dyDescent="0.25">
      <c r="A41" s="453" t="s">
        <v>124</v>
      </c>
      <c r="B41" s="447" t="s">
        <v>105</v>
      </c>
      <c r="C41" s="455">
        <v>91401</v>
      </c>
      <c r="D41" s="459" t="s">
        <v>120</v>
      </c>
      <c r="E41" s="451" t="s">
        <v>125</v>
      </c>
      <c r="F41" s="457" t="s">
        <v>127</v>
      </c>
      <c r="G41" s="8"/>
      <c r="H41" s="363"/>
      <c r="I41" s="363"/>
      <c r="J41" s="8"/>
      <c r="K41" s="8"/>
      <c r="L41" s="8"/>
    </row>
    <row r="42" spans="1:12" s="5" customFormat="1" ht="12.75" customHeight="1" thickBot="1" x14ac:dyDescent="0.3">
      <c r="A42" s="454"/>
      <c r="B42" s="448"/>
      <c r="C42" s="456"/>
      <c r="D42" s="460"/>
      <c r="E42" s="452"/>
      <c r="F42" s="458"/>
      <c r="H42" s="366" t="s">
        <v>148</v>
      </c>
      <c r="I42" s="362"/>
    </row>
    <row r="43" spans="1:12" s="5" customFormat="1" ht="12.75" customHeight="1" thickBot="1" x14ac:dyDescent="0.3">
      <c r="A43" s="107">
        <f>A44+A48+A60</f>
        <v>14462</v>
      </c>
      <c r="B43" s="108" t="s">
        <v>106</v>
      </c>
      <c r="C43" s="109" t="s">
        <v>102</v>
      </c>
      <c r="D43" s="105" t="s">
        <v>108</v>
      </c>
      <c r="E43" s="107">
        <f>E44+E48+E60</f>
        <v>11765</v>
      </c>
      <c r="F43" s="125" t="s">
        <v>100</v>
      </c>
      <c r="H43" s="367">
        <f>E12-E43</f>
        <v>0</v>
      </c>
      <c r="I43" s="362"/>
    </row>
    <row r="44" spans="1:12" s="13" customFormat="1" ht="12.75" customHeight="1" x14ac:dyDescent="0.25">
      <c r="A44" s="35">
        <f>SUM(A45:A47)</f>
        <v>1400</v>
      </c>
      <c r="B44" s="16" t="s">
        <v>107</v>
      </c>
      <c r="C44" s="17" t="s">
        <v>100</v>
      </c>
      <c r="D44" s="18" t="s">
        <v>96</v>
      </c>
      <c r="E44" s="35">
        <f>SUM(E45:E47)</f>
        <v>0</v>
      </c>
      <c r="F44" s="126" t="s">
        <v>100</v>
      </c>
      <c r="H44" s="363"/>
      <c r="I44" s="363"/>
    </row>
    <row r="45" spans="1:12" s="15" customFormat="1" ht="12.75" customHeight="1" x14ac:dyDescent="0.2">
      <c r="A45" s="93">
        <v>700</v>
      </c>
      <c r="B45" s="44" t="s">
        <v>106</v>
      </c>
      <c r="C45" s="45" t="s">
        <v>110</v>
      </c>
      <c r="D45" s="46" t="s">
        <v>37</v>
      </c>
      <c r="E45" s="65">
        <v>0</v>
      </c>
      <c r="F45" s="74" t="s">
        <v>128</v>
      </c>
      <c r="H45" s="364"/>
      <c r="I45" s="364"/>
    </row>
    <row r="46" spans="1:12" s="15" customFormat="1" ht="12.75" customHeight="1" x14ac:dyDescent="0.2">
      <c r="A46" s="93">
        <v>300</v>
      </c>
      <c r="B46" s="47" t="s">
        <v>106</v>
      </c>
      <c r="C46" s="45" t="s">
        <v>38</v>
      </c>
      <c r="D46" s="48" t="s">
        <v>39</v>
      </c>
      <c r="E46" s="65">
        <v>0</v>
      </c>
      <c r="F46" s="74" t="s">
        <v>128</v>
      </c>
      <c r="H46" s="364"/>
      <c r="I46" s="364"/>
    </row>
    <row r="47" spans="1:12" s="13" customFormat="1" ht="12.75" customHeight="1" x14ac:dyDescent="0.2">
      <c r="A47" s="93">
        <v>400</v>
      </c>
      <c r="B47" s="47" t="s">
        <v>106</v>
      </c>
      <c r="C47" s="45" t="s">
        <v>109</v>
      </c>
      <c r="D47" s="48" t="s">
        <v>40</v>
      </c>
      <c r="E47" s="65">
        <v>0</v>
      </c>
      <c r="F47" s="74" t="s">
        <v>128</v>
      </c>
      <c r="H47" s="363"/>
      <c r="I47" s="363"/>
    </row>
    <row r="48" spans="1:12" s="15" customFormat="1" ht="12.75" customHeight="1" x14ac:dyDescent="0.25">
      <c r="A48" s="52">
        <f>SUM(A49:A58)</f>
        <v>2204</v>
      </c>
      <c r="B48" s="49" t="s">
        <v>107</v>
      </c>
      <c r="C48" s="50" t="s">
        <v>100</v>
      </c>
      <c r="D48" s="51" t="s">
        <v>95</v>
      </c>
      <c r="E48" s="52">
        <f>SUM(E49:E59)</f>
        <v>2144</v>
      </c>
      <c r="F48" s="74"/>
      <c r="H48" s="364"/>
      <c r="I48" s="364"/>
    </row>
    <row r="49" spans="1:9" s="15" customFormat="1" ht="12.75" customHeight="1" x14ac:dyDescent="0.2">
      <c r="A49" s="94">
        <v>0</v>
      </c>
      <c r="B49" s="31" t="s">
        <v>122</v>
      </c>
      <c r="C49" s="32" t="s">
        <v>89</v>
      </c>
      <c r="D49" s="33" t="s">
        <v>139</v>
      </c>
      <c r="E49" s="58">
        <v>115</v>
      </c>
      <c r="F49" s="74"/>
      <c r="H49" s="364"/>
      <c r="I49" s="364"/>
    </row>
    <row r="50" spans="1:9" s="15" customFormat="1" ht="12.75" customHeight="1" x14ac:dyDescent="0.2">
      <c r="A50" s="94">
        <v>150</v>
      </c>
      <c r="B50" s="31" t="s">
        <v>122</v>
      </c>
      <c r="C50" s="32" t="s">
        <v>103</v>
      </c>
      <c r="D50" s="33" t="s">
        <v>140</v>
      </c>
      <c r="E50" s="58">
        <v>145</v>
      </c>
      <c r="F50" s="74"/>
      <c r="H50" s="364"/>
      <c r="I50" s="364"/>
    </row>
    <row r="51" spans="1:9" s="15" customFormat="1" ht="12.75" customHeight="1" x14ac:dyDescent="0.2">
      <c r="A51" s="94">
        <v>120</v>
      </c>
      <c r="B51" s="31" t="s">
        <v>122</v>
      </c>
      <c r="C51" s="32" t="s">
        <v>90</v>
      </c>
      <c r="D51" s="33" t="s">
        <v>141</v>
      </c>
      <c r="E51" s="58">
        <v>120</v>
      </c>
      <c r="F51" s="74"/>
      <c r="H51" s="364"/>
      <c r="I51" s="364"/>
    </row>
    <row r="52" spans="1:9" s="15" customFormat="1" ht="12.75" customHeight="1" x14ac:dyDescent="0.2">
      <c r="A52" s="94">
        <v>120</v>
      </c>
      <c r="B52" s="31" t="s">
        <v>122</v>
      </c>
      <c r="C52" s="32" t="s">
        <v>91</v>
      </c>
      <c r="D52" s="33" t="s">
        <v>144</v>
      </c>
      <c r="E52" s="58">
        <v>120</v>
      </c>
      <c r="F52" s="74"/>
      <c r="H52" s="364"/>
      <c r="I52" s="364"/>
    </row>
    <row r="53" spans="1:9" s="14" customFormat="1" ht="12.75" customHeight="1" x14ac:dyDescent="0.2">
      <c r="A53" s="94">
        <v>0</v>
      </c>
      <c r="B53" s="31" t="s">
        <v>122</v>
      </c>
      <c r="C53" s="32" t="s">
        <v>92</v>
      </c>
      <c r="D53" s="33" t="s">
        <v>142</v>
      </c>
      <c r="E53" s="58">
        <v>20</v>
      </c>
      <c r="F53" s="74"/>
      <c r="H53" s="364"/>
      <c r="I53" s="364"/>
    </row>
    <row r="54" spans="1:9" s="15" customFormat="1" ht="12.75" customHeight="1" x14ac:dyDescent="0.2">
      <c r="A54" s="94">
        <v>0</v>
      </c>
      <c r="B54" s="31" t="s">
        <v>122</v>
      </c>
      <c r="C54" s="32" t="s">
        <v>197</v>
      </c>
      <c r="D54" s="33" t="s">
        <v>200</v>
      </c>
      <c r="E54" s="58">
        <v>300</v>
      </c>
      <c r="F54" s="74"/>
      <c r="H54" s="364"/>
      <c r="I54" s="364"/>
    </row>
    <row r="55" spans="1:9" s="5" customFormat="1" ht="12.75" customHeight="1" x14ac:dyDescent="0.2">
      <c r="A55" s="94">
        <v>500</v>
      </c>
      <c r="B55" s="31" t="s">
        <v>122</v>
      </c>
      <c r="C55" s="32" t="s">
        <v>104</v>
      </c>
      <c r="D55" s="33" t="s">
        <v>116</v>
      </c>
      <c r="E55" s="58">
        <v>0</v>
      </c>
      <c r="F55" s="74" t="s">
        <v>128</v>
      </c>
      <c r="H55" s="362"/>
      <c r="I55" s="362"/>
    </row>
    <row r="56" spans="1:9" s="5" customFormat="1" ht="12.75" customHeight="1" x14ac:dyDescent="0.2">
      <c r="A56" s="94">
        <v>110</v>
      </c>
      <c r="B56" s="31" t="s">
        <v>122</v>
      </c>
      <c r="C56" s="32" t="s">
        <v>79</v>
      </c>
      <c r="D56" s="33" t="s">
        <v>143</v>
      </c>
      <c r="E56" s="58">
        <v>100</v>
      </c>
      <c r="F56" s="74"/>
      <c r="H56" s="362"/>
      <c r="I56" s="362"/>
    </row>
    <row r="57" spans="1:9" x14ac:dyDescent="0.2">
      <c r="A57" s="94">
        <v>450</v>
      </c>
      <c r="B57" s="31" t="s">
        <v>122</v>
      </c>
      <c r="C57" s="32" t="s">
        <v>93</v>
      </c>
      <c r="D57" s="33" t="s">
        <v>146</v>
      </c>
      <c r="E57" s="58">
        <v>450</v>
      </c>
      <c r="F57" s="74"/>
    </row>
    <row r="58" spans="1:9" x14ac:dyDescent="0.2">
      <c r="A58" s="94">
        <f>610+120+24</f>
        <v>754</v>
      </c>
      <c r="B58" s="31" t="s">
        <v>122</v>
      </c>
      <c r="C58" s="32" t="s">
        <v>94</v>
      </c>
      <c r="D58" s="33" t="s">
        <v>147</v>
      </c>
      <c r="E58" s="58">
        <v>754</v>
      </c>
      <c r="F58" s="74"/>
    </row>
    <row r="59" spans="1:9" s="305" customFormat="1" x14ac:dyDescent="0.2">
      <c r="A59" s="306">
        <v>0</v>
      </c>
      <c r="B59" s="307" t="s">
        <v>122</v>
      </c>
      <c r="C59" s="310"/>
      <c r="D59" s="338" t="s">
        <v>198</v>
      </c>
      <c r="E59" s="339">
        <v>20</v>
      </c>
      <c r="F59" s="311"/>
      <c r="H59" s="359"/>
      <c r="I59" s="359"/>
    </row>
    <row r="60" spans="1:9" ht="10.5" x14ac:dyDescent="0.25">
      <c r="A60" s="357">
        <f>SUM(A61:A81)</f>
        <v>10858</v>
      </c>
      <c r="B60" s="49" t="s">
        <v>107</v>
      </c>
      <c r="C60" s="50" t="s">
        <v>100</v>
      </c>
      <c r="D60" s="51" t="s">
        <v>97</v>
      </c>
      <c r="E60" s="52">
        <f>SUM(E61:E81)</f>
        <v>9621</v>
      </c>
      <c r="F60" s="74"/>
    </row>
    <row r="61" spans="1:9" x14ac:dyDescent="0.2">
      <c r="A61" s="94">
        <v>1440</v>
      </c>
      <c r="B61" s="31" t="s">
        <v>122</v>
      </c>
      <c r="C61" s="32" t="s">
        <v>41</v>
      </c>
      <c r="D61" s="33" t="s">
        <v>153</v>
      </c>
      <c r="E61" s="58">
        <v>1440</v>
      </c>
      <c r="F61" s="68"/>
    </row>
    <row r="62" spans="1:9" x14ac:dyDescent="0.2">
      <c r="A62" s="94">
        <v>420</v>
      </c>
      <c r="B62" s="31" t="s">
        <v>122</v>
      </c>
      <c r="C62" s="32" t="s">
        <v>170</v>
      </c>
      <c r="D62" s="33" t="s">
        <v>154</v>
      </c>
      <c r="E62" s="58">
        <v>750</v>
      </c>
      <c r="F62" s="68"/>
    </row>
    <row r="63" spans="1:9" s="305" customFormat="1" x14ac:dyDescent="0.2">
      <c r="A63" s="306">
        <v>0</v>
      </c>
      <c r="B63" s="307" t="s">
        <v>122</v>
      </c>
      <c r="C63" s="308" t="s">
        <v>81</v>
      </c>
      <c r="D63" s="338" t="s">
        <v>155</v>
      </c>
      <c r="E63" s="339">
        <v>250</v>
      </c>
      <c r="F63" s="309"/>
      <c r="H63" s="359"/>
      <c r="I63" s="359"/>
    </row>
    <row r="64" spans="1:9" x14ac:dyDescent="0.2">
      <c r="A64" s="94">
        <v>450</v>
      </c>
      <c r="B64" s="31" t="s">
        <v>122</v>
      </c>
      <c r="C64" s="54" t="s">
        <v>175</v>
      </c>
      <c r="D64" s="33" t="s">
        <v>156</v>
      </c>
      <c r="E64" s="58">
        <v>250</v>
      </c>
      <c r="F64" s="74"/>
    </row>
    <row r="65" spans="1:9" x14ac:dyDescent="0.2">
      <c r="A65" s="94">
        <v>4200</v>
      </c>
      <c r="B65" s="31" t="s">
        <v>122</v>
      </c>
      <c r="C65" s="54" t="s">
        <v>52</v>
      </c>
      <c r="D65" s="33" t="s">
        <v>157</v>
      </c>
      <c r="E65" s="58">
        <v>4260</v>
      </c>
      <c r="F65" s="68"/>
    </row>
    <row r="66" spans="1:9" s="305" customFormat="1" x14ac:dyDescent="0.2">
      <c r="A66" s="312">
        <v>0</v>
      </c>
      <c r="B66" s="313" t="s">
        <v>122</v>
      </c>
      <c r="C66" s="308" t="s">
        <v>81</v>
      </c>
      <c r="D66" s="340" t="s">
        <v>158</v>
      </c>
      <c r="E66" s="341">
        <v>50</v>
      </c>
      <c r="F66" s="311"/>
      <c r="H66" s="359"/>
      <c r="I66" s="359"/>
    </row>
    <row r="67" spans="1:9" x14ac:dyDescent="0.2">
      <c r="A67" s="94">
        <v>2808</v>
      </c>
      <c r="B67" s="31" t="s">
        <v>122</v>
      </c>
      <c r="C67" s="32" t="s">
        <v>64</v>
      </c>
      <c r="D67" s="33" t="s">
        <v>159</v>
      </c>
      <c r="E67" s="58">
        <v>726</v>
      </c>
      <c r="F67" s="68"/>
    </row>
    <row r="68" spans="1:9" x14ac:dyDescent="0.2">
      <c r="A68" s="94">
        <v>0</v>
      </c>
      <c r="B68" s="31" t="s">
        <v>122</v>
      </c>
      <c r="C68" s="32" t="s">
        <v>62</v>
      </c>
      <c r="D68" s="33" t="s">
        <v>160</v>
      </c>
      <c r="E68" s="58">
        <v>100</v>
      </c>
      <c r="F68" s="68"/>
    </row>
    <row r="69" spans="1:9" s="305" customFormat="1" x14ac:dyDescent="0.2">
      <c r="A69" s="306">
        <v>0</v>
      </c>
      <c r="B69" s="307" t="s">
        <v>122</v>
      </c>
      <c r="C69" s="308" t="s">
        <v>81</v>
      </c>
      <c r="D69" s="338" t="s">
        <v>161</v>
      </c>
      <c r="E69" s="339">
        <v>50</v>
      </c>
      <c r="F69" s="314"/>
      <c r="H69" s="359"/>
      <c r="I69" s="359"/>
    </row>
    <row r="70" spans="1:9" x14ac:dyDescent="0.2">
      <c r="A70" s="95">
        <v>0</v>
      </c>
      <c r="B70" s="53" t="s">
        <v>122</v>
      </c>
      <c r="C70" s="54" t="s">
        <v>171</v>
      </c>
      <c r="D70" s="55" t="s">
        <v>162</v>
      </c>
      <c r="E70" s="66">
        <v>100</v>
      </c>
      <c r="F70" s="77"/>
    </row>
    <row r="71" spans="1:9" s="305" customFormat="1" x14ac:dyDescent="0.2">
      <c r="A71" s="306">
        <v>0</v>
      </c>
      <c r="B71" s="307" t="s">
        <v>122</v>
      </c>
      <c r="C71" s="310" t="s">
        <v>81</v>
      </c>
      <c r="D71" s="338" t="s">
        <v>192</v>
      </c>
      <c r="E71" s="339">
        <v>100</v>
      </c>
      <c r="F71" s="311"/>
      <c r="H71" s="359"/>
      <c r="I71" s="359"/>
    </row>
    <row r="72" spans="1:9" x14ac:dyDescent="0.2">
      <c r="A72" s="94">
        <v>50</v>
      </c>
      <c r="B72" s="31" t="s">
        <v>122</v>
      </c>
      <c r="C72" s="32" t="s">
        <v>68</v>
      </c>
      <c r="D72" s="33" t="s">
        <v>163</v>
      </c>
      <c r="E72" s="58">
        <v>75</v>
      </c>
      <c r="F72" s="68"/>
    </row>
    <row r="73" spans="1:9" x14ac:dyDescent="0.2">
      <c r="A73" s="94">
        <v>400</v>
      </c>
      <c r="B73" s="31" t="s">
        <v>122</v>
      </c>
      <c r="C73" s="32" t="s">
        <v>58</v>
      </c>
      <c r="D73" s="33" t="s">
        <v>164</v>
      </c>
      <c r="E73" s="58">
        <v>400</v>
      </c>
      <c r="F73" s="68"/>
      <c r="H73" s="368"/>
    </row>
    <row r="74" spans="1:9" x14ac:dyDescent="0.2">
      <c r="A74" s="94">
        <v>50</v>
      </c>
      <c r="B74" s="31" t="s">
        <v>122</v>
      </c>
      <c r="C74" s="32" t="s">
        <v>66</v>
      </c>
      <c r="D74" s="33" t="s">
        <v>165</v>
      </c>
      <c r="E74" s="58">
        <v>50</v>
      </c>
      <c r="F74" s="68"/>
      <c r="H74" s="369"/>
    </row>
    <row r="75" spans="1:9" s="305" customFormat="1" x14ac:dyDescent="0.2">
      <c r="A75" s="306">
        <f>60+200+100+200</f>
        <v>560</v>
      </c>
      <c r="B75" s="307" t="s">
        <v>122</v>
      </c>
      <c r="C75" s="308" t="s">
        <v>81</v>
      </c>
      <c r="D75" s="338" t="s">
        <v>166</v>
      </c>
      <c r="E75" s="339">
        <v>100</v>
      </c>
      <c r="F75" s="309"/>
      <c r="H75" s="359"/>
      <c r="I75" s="359" t="s">
        <v>199</v>
      </c>
    </row>
    <row r="76" spans="1:9" x14ac:dyDescent="0.2">
      <c r="A76" s="94">
        <v>300</v>
      </c>
      <c r="B76" s="53" t="s">
        <v>122</v>
      </c>
      <c r="C76" s="54" t="s">
        <v>50</v>
      </c>
      <c r="D76" s="33" t="s">
        <v>167</v>
      </c>
      <c r="E76" s="58">
        <v>300</v>
      </c>
      <c r="F76" s="77"/>
      <c r="H76" s="359">
        <v>60</v>
      </c>
      <c r="I76" s="359" t="s">
        <v>177</v>
      </c>
    </row>
    <row r="77" spans="1:9" x14ac:dyDescent="0.2">
      <c r="A77" s="94">
        <v>0</v>
      </c>
      <c r="B77" s="31" t="s">
        <v>122</v>
      </c>
      <c r="C77" s="54" t="s">
        <v>60</v>
      </c>
      <c r="D77" s="33" t="s">
        <v>168</v>
      </c>
      <c r="E77" s="58">
        <v>50</v>
      </c>
      <c r="F77" s="68"/>
      <c r="H77" s="359">
        <v>200</v>
      </c>
      <c r="I77" s="359" t="s">
        <v>176</v>
      </c>
    </row>
    <row r="78" spans="1:9" x14ac:dyDescent="0.2">
      <c r="A78" s="94">
        <v>180</v>
      </c>
      <c r="B78" s="31" t="s">
        <v>122</v>
      </c>
      <c r="C78" s="54" t="s">
        <v>172</v>
      </c>
      <c r="D78" s="33" t="s">
        <v>85</v>
      </c>
      <c r="E78" s="58">
        <v>70</v>
      </c>
      <c r="F78" s="68"/>
      <c r="H78" s="359">
        <v>100</v>
      </c>
      <c r="I78" s="359" t="s">
        <v>178</v>
      </c>
    </row>
    <row r="79" spans="1:9" x14ac:dyDescent="0.2">
      <c r="A79" s="94">
        <v>0</v>
      </c>
      <c r="B79" s="31" t="s">
        <v>122</v>
      </c>
      <c r="C79" s="54" t="s">
        <v>174</v>
      </c>
      <c r="D79" s="33" t="s">
        <v>173</v>
      </c>
      <c r="E79" s="58">
        <v>200</v>
      </c>
      <c r="F79" s="68"/>
      <c r="H79" s="359">
        <v>200</v>
      </c>
      <c r="I79" s="359" t="s">
        <v>193</v>
      </c>
    </row>
    <row r="80" spans="1:9" s="305" customFormat="1" x14ac:dyDescent="0.2">
      <c r="A80" s="306">
        <v>0</v>
      </c>
      <c r="B80" s="307" t="s">
        <v>122</v>
      </c>
      <c r="C80" s="308" t="s">
        <v>81</v>
      </c>
      <c r="D80" s="338" t="s">
        <v>194</v>
      </c>
      <c r="E80" s="339">
        <v>250</v>
      </c>
      <c r="F80" s="309"/>
      <c r="H80" s="359"/>
      <c r="I80" s="359"/>
    </row>
    <row r="81" spans="1:9" s="305" customFormat="1" ht="10.5" thickBot="1" x14ac:dyDescent="0.25">
      <c r="A81" s="315">
        <v>0</v>
      </c>
      <c r="B81" s="316" t="s">
        <v>122</v>
      </c>
      <c r="C81" s="317" t="s">
        <v>81</v>
      </c>
      <c r="D81" s="342" t="s">
        <v>169</v>
      </c>
      <c r="E81" s="343">
        <v>50</v>
      </c>
      <c r="F81" s="318"/>
      <c r="H81" s="359"/>
      <c r="I81" s="359"/>
    </row>
    <row r="82" spans="1:9" s="5" customFormat="1" ht="12.75" customHeight="1" x14ac:dyDescent="0.25">
      <c r="B82" s="10"/>
      <c r="F82" s="10"/>
      <c r="H82" s="362"/>
      <c r="I82" s="362"/>
    </row>
    <row r="83" spans="1:9" s="5" customFormat="1" ht="12.75" customHeight="1" x14ac:dyDescent="0.25">
      <c r="A83" s="444" t="s">
        <v>136</v>
      </c>
      <c r="B83" s="444"/>
      <c r="C83" s="444"/>
      <c r="D83" s="444"/>
      <c r="E83" s="444"/>
      <c r="F83" s="124"/>
      <c r="H83" s="362"/>
      <c r="I83" s="362"/>
    </row>
    <row r="84" spans="1:9" s="5" customFormat="1" ht="12.75" customHeight="1" thickBot="1" x14ac:dyDescent="0.3">
      <c r="A84" s="4"/>
      <c r="B84" s="4"/>
      <c r="C84" s="4"/>
      <c r="D84" s="4"/>
      <c r="E84" s="358" t="s">
        <v>98</v>
      </c>
      <c r="F84" s="79"/>
      <c r="H84" s="362"/>
      <c r="I84" s="362"/>
    </row>
    <row r="85" spans="1:9" s="5" customFormat="1" ht="12.75" customHeight="1" x14ac:dyDescent="0.25">
      <c r="A85" s="453" t="s">
        <v>124</v>
      </c>
      <c r="B85" s="447" t="s">
        <v>105</v>
      </c>
      <c r="C85" s="455">
        <v>91701</v>
      </c>
      <c r="D85" s="459" t="s">
        <v>135</v>
      </c>
      <c r="E85" s="451" t="s">
        <v>125</v>
      </c>
      <c r="F85" s="457" t="s">
        <v>127</v>
      </c>
      <c r="H85" s="362"/>
      <c r="I85" s="362"/>
    </row>
    <row r="86" spans="1:9" s="5" customFormat="1" ht="12.75" customHeight="1" thickBot="1" x14ac:dyDescent="0.3">
      <c r="A86" s="454"/>
      <c r="B86" s="448"/>
      <c r="C86" s="456"/>
      <c r="D86" s="460"/>
      <c r="E86" s="452"/>
      <c r="F86" s="458"/>
      <c r="H86" s="366" t="s">
        <v>148</v>
      </c>
      <c r="I86" s="362"/>
    </row>
    <row r="87" spans="1:9" s="5" customFormat="1" ht="12.75" customHeight="1" thickBot="1" x14ac:dyDescent="0.3">
      <c r="A87" s="133" t="s">
        <v>100</v>
      </c>
      <c r="B87" s="108" t="s">
        <v>106</v>
      </c>
      <c r="C87" s="109" t="s">
        <v>102</v>
      </c>
      <c r="D87" s="105" t="s">
        <v>108</v>
      </c>
      <c r="E87" s="107">
        <f>E13</f>
        <v>2900</v>
      </c>
      <c r="F87" s="125" t="s">
        <v>100</v>
      </c>
      <c r="H87" s="367">
        <f>E13-E88-E93-E95</f>
        <v>-100</v>
      </c>
      <c r="I87" s="362"/>
    </row>
    <row r="88" spans="1:9" s="5" customFormat="1" ht="12.75" customHeight="1" x14ac:dyDescent="0.25">
      <c r="A88" s="35">
        <f>SUM(A89:A91)</f>
        <v>1400</v>
      </c>
      <c r="B88" s="16" t="s">
        <v>107</v>
      </c>
      <c r="C88" s="17" t="s">
        <v>100</v>
      </c>
      <c r="D88" s="18" t="s">
        <v>96</v>
      </c>
      <c r="E88" s="35">
        <f>SUM(E89:E92)</f>
        <v>1500</v>
      </c>
      <c r="F88" s="126" t="s">
        <v>100</v>
      </c>
      <c r="H88" s="362"/>
      <c r="I88" s="362"/>
    </row>
    <row r="89" spans="1:9" s="304" customFormat="1" ht="12.75" customHeight="1" x14ac:dyDescent="0.2">
      <c r="A89" s="93">
        <v>700</v>
      </c>
      <c r="B89" s="44" t="s">
        <v>106</v>
      </c>
      <c r="C89" s="45" t="s">
        <v>110</v>
      </c>
      <c r="D89" s="46" t="s">
        <v>37</v>
      </c>
      <c r="E89" s="65">
        <v>700</v>
      </c>
      <c r="F89" s="74" t="s">
        <v>134</v>
      </c>
      <c r="H89" s="370"/>
      <c r="I89" s="370"/>
    </row>
    <row r="90" spans="1:9" s="304" customFormat="1" ht="12.75" customHeight="1" x14ac:dyDescent="0.2">
      <c r="A90" s="93">
        <v>300</v>
      </c>
      <c r="B90" s="47" t="s">
        <v>106</v>
      </c>
      <c r="C90" s="45" t="s">
        <v>38</v>
      </c>
      <c r="D90" s="48" t="s">
        <v>39</v>
      </c>
      <c r="E90" s="65">
        <v>300</v>
      </c>
      <c r="F90" s="74" t="s">
        <v>134</v>
      </c>
      <c r="H90" s="370"/>
      <c r="I90" s="370"/>
    </row>
    <row r="91" spans="1:9" s="304" customFormat="1" ht="12.75" customHeight="1" x14ac:dyDescent="0.2">
      <c r="A91" s="93">
        <v>400</v>
      </c>
      <c r="B91" s="47" t="s">
        <v>106</v>
      </c>
      <c r="C91" s="45" t="s">
        <v>109</v>
      </c>
      <c r="D91" s="48" t="s">
        <v>40</v>
      </c>
      <c r="E91" s="65">
        <v>400</v>
      </c>
      <c r="F91" s="74" t="s">
        <v>134</v>
      </c>
      <c r="H91" s="370"/>
      <c r="I91" s="370"/>
    </row>
    <row r="92" spans="1:9" s="319" customFormat="1" ht="30" x14ac:dyDescent="0.25">
      <c r="A92" s="344"/>
      <c r="B92" s="345" t="s">
        <v>122</v>
      </c>
      <c r="C92" s="346"/>
      <c r="D92" s="347" t="s">
        <v>203</v>
      </c>
      <c r="E92" s="348">
        <v>100</v>
      </c>
      <c r="F92" s="372" t="s">
        <v>204</v>
      </c>
      <c r="G92" s="371"/>
      <c r="H92" s="370"/>
      <c r="I92" s="370"/>
    </row>
    <row r="93" spans="1:9" s="5" customFormat="1" ht="12.75" customHeight="1" x14ac:dyDescent="0.25">
      <c r="A93" s="52">
        <f>SUM(A94:A94)</f>
        <v>500</v>
      </c>
      <c r="B93" s="49" t="s">
        <v>107</v>
      </c>
      <c r="C93" s="50" t="s">
        <v>100</v>
      </c>
      <c r="D93" s="51" t="s">
        <v>95</v>
      </c>
      <c r="E93" s="52">
        <f>SUM(E94:E94)</f>
        <v>500</v>
      </c>
      <c r="F93" s="74"/>
      <c r="H93" s="362"/>
      <c r="I93" s="362"/>
    </row>
    <row r="94" spans="1:9" s="5" customFormat="1" ht="12.75" customHeight="1" x14ac:dyDescent="0.2">
      <c r="A94" s="94">
        <v>500</v>
      </c>
      <c r="B94" s="31" t="s">
        <v>122</v>
      </c>
      <c r="C94" s="32" t="s">
        <v>104</v>
      </c>
      <c r="D94" s="33" t="s">
        <v>145</v>
      </c>
      <c r="E94" s="58">
        <v>500</v>
      </c>
      <c r="F94" s="74" t="s">
        <v>134</v>
      </c>
      <c r="H94" s="362"/>
      <c r="I94" s="362"/>
    </row>
    <row r="95" spans="1:9" s="5" customFormat="1" ht="12.75" customHeight="1" x14ac:dyDescent="0.25">
      <c r="A95" s="52">
        <v>1000</v>
      </c>
      <c r="B95" s="49" t="s">
        <v>107</v>
      </c>
      <c r="C95" s="50" t="s">
        <v>100</v>
      </c>
      <c r="D95" s="51" t="s">
        <v>149</v>
      </c>
      <c r="E95" s="52">
        <f>SUM(E96:E96)</f>
        <v>1000</v>
      </c>
      <c r="F95" s="74"/>
      <c r="H95" s="362"/>
      <c r="I95" s="362"/>
    </row>
    <row r="96" spans="1:9" s="5" customFormat="1" ht="12.75" customHeight="1" thickBot="1" x14ac:dyDescent="0.25">
      <c r="A96" s="320">
        <v>1000</v>
      </c>
      <c r="B96" s="321" t="s">
        <v>122</v>
      </c>
      <c r="C96" s="322" t="s">
        <v>151</v>
      </c>
      <c r="D96" s="349" t="s">
        <v>150</v>
      </c>
      <c r="E96" s="350">
        <v>1000</v>
      </c>
      <c r="F96" s="123" t="s">
        <v>152</v>
      </c>
      <c r="H96" s="362"/>
      <c r="I96" s="362"/>
    </row>
    <row r="97" spans="1:9" s="5" customFormat="1" ht="12.75" customHeight="1" x14ac:dyDescent="0.25">
      <c r="B97" s="10"/>
      <c r="F97" s="10"/>
      <c r="H97" s="362"/>
      <c r="I97" s="362"/>
    </row>
    <row r="98" spans="1:9" s="5" customFormat="1" ht="12.75" customHeight="1" x14ac:dyDescent="0.25">
      <c r="B98" s="10"/>
      <c r="F98" s="10"/>
      <c r="H98" s="362"/>
      <c r="I98" s="362"/>
    </row>
    <row r="99" spans="1:9" s="5" customFormat="1" ht="12.75" customHeight="1" x14ac:dyDescent="0.25">
      <c r="A99" s="444" t="s">
        <v>72</v>
      </c>
      <c r="B99" s="444"/>
      <c r="C99" s="444"/>
      <c r="D99" s="444"/>
      <c r="E99" s="444"/>
      <c r="F99" s="124"/>
      <c r="H99" s="362"/>
      <c r="I99" s="362"/>
    </row>
    <row r="100" spans="1:9" s="5" customFormat="1" ht="12.75" customHeight="1" thickBot="1" x14ac:dyDescent="0.3">
      <c r="A100" s="4"/>
      <c r="B100" s="4"/>
      <c r="C100" s="6"/>
      <c r="D100" s="4"/>
      <c r="E100" s="358" t="s">
        <v>98</v>
      </c>
      <c r="F100" s="128"/>
      <c r="H100" s="362"/>
      <c r="I100" s="362"/>
    </row>
    <row r="101" spans="1:9" s="5" customFormat="1" ht="12.75" customHeight="1" x14ac:dyDescent="0.25">
      <c r="A101" s="453" t="s">
        <v>124</v>
      </c>
      <c r="B101" s="447" t="s">
        <v>105</v>
      </c>
      <c r="C101" s="461" t="s">
        <v>126</v>
      </c>
      <c r="D101" s="449" t="s">
        <v>76</v>
      </c>
      <c r="E101" s="451" t="s">
        <v>125</v>
      </c>
      <c r="F101" s="457" t="s">
        <v>127</v>
      </c>
      <c r="H101" s="362"/>
      <c r="I101" s="362"/>
    </row>
    <row r="102" spans="1:9" s="5" customFormat="1" ht="12.75" customHeight="1" thickBot="1" x14ac:dyDescent="0.3">
      <c r="A102" s="454"/>
      <c r="B102" s="448"/>
      <c r="C102" s="462"/>
      <c r="D102" s="450"/>
      <c r="E102" s="452"/>
      <c r="F102" s="458"/>
      <c r="H102" s="366" t="s">
        <v>148</v>
      </c>
      <c r="I102" s="362"/>
    </row>
    <row r="103" spans="1:9" s="5" customFormat="1" ht="12.75" customHeight="1" thickBot="1" x14ac:dyDescent="0.3">
      <c r="A103" s="107">
        <v>1500</v>
      </c>
      <c r="B103" s="106" t="s">
        <v>106</v>
      </c>
      <c r="C103" s="106" t="s">
        <v>102</v>
      </c>
      <c r="D103" s="105" t="s">
        <v>108</v>
      </c>
      <c r="E103" s="107">
        <f>E14</f>
        <v>6337.4</v>
      </c>
      <c r="F103" s="104" t="s">
        <v>100</v>
      </c>
      <c r="H103" s="367">
        <f>E14-E104</f>
        <v>-13849.6</v>
      </c>
      <c r="I103" s="362"/>
    </row>
    <row r="104" spans="1:9" s="5" customFormat="1" ht="21" x14ac:dyDescent="0.25">
      <c r="A104" s="72">
        <v>1500</v>
      </c>
      <c r="B104" s="69" t="s">
        <v>106</v>
      </c>
      <c r="C104" s="70" t="s">
        <v>73</v>
      </c>
      <c r="D104" s="71" t="s">
        <v>196</v>
      </c>
      <c r="E104" s="118">
        <f>SUM(E105:E106)</f>
        <v>20187</v>
      </c>
      <c r="F104" s="373" t="s">
        <v>201</v>
      </c>
      <c r="G104" s="371"/>
      <c r="H104" s="362"/>
      <c r="I104" s="362"/>
    </row>
    <row r="105" spans="1:9" s="5" customFormat="1" ht="12.75" customHeight="1" x14ac:dyDescent="0.25">
      <c r="A105" s="351">
        <v>1500</v>
      </c>
      <c r="B105" s="352"/>
      <c r="C105" s="353" t="s">
        <v>100</v>
      </c>
      <c r="D105" s="354" t="s">
        <v>75</v>
      </c>
      <c r="E105" s="355">
        <v>962</v>
      </c>
      <c r="F105" s="129"/>
      <c r="H105" s="362"/>
      <c r="I105" s="362"/>
    </row>
    <row r="106" spans="1:9" s="5" customFormat="1" ht="12.75" customHeight="1" thickBot="1" x14ac:dyDescent="0.3">
      <c r="A106" s="119">
        <v>0</v>
      </c>
      <c r="B106" s="120"/>
      <c r="C106" s="121" t="s">
        <v>100</v>
      </c>
      <c r="D106" s="356" t="s">
        <v>87</v>
      </c>
      <c r="E106" s="122">
        <v>19225</v>
      </c>
      <c r="F106" s="130"/>
      <c r="H106" s="362"/>
      <c r="I106" s="362"/>
    </row>
    <row r="107" spans="1:9" s="5" customFormat="1" ht="12.75" customHeight="1" x14ac:dyDescent="0.25">
      <c r="B107" s="10"/>
      <c r="F107" s="10"/>
      <c r="H107" s="362"/>
      <c r="I107" s="362"/>
    </row>
    <row r="108" spans="1:9" s="5" customFormat="1" ht="12.75" customHeight="1" x14ac:dyDescent="0.25">
      <c r="B108" s="10"/>
      <c r="F108" s="10"/>
      <c r="H108" s="362"/>
      <c r="I108" s="362"/>
    </row>
    <row r="109" spans="1:9" s="5" customFormat="1" ht="12.75" customHeight="1" x14ac:dyDescent="0.35">
      <c r="A109" s="463" t="s">
        <v>195</v>
      </c>
      <c r="B109" s="463"/>
      <c r="C109" s="463"/>
      <c r="D109" s="463"/>
      <c r="E109" s="463"/>
      <c r="F109" s="112"/>
      <c r="H109" s="362"/>
      <c r="I109" s="362"/>
    </row>
    <row r="110" spans="1:9" s="5" customFormat="1" ht="12.75" customHeight="1" thickBot="1" x14ac:dyDescent="0.45">
      <c r="A110" s="333"/>
      <c r="B110" s="333"/>
      <c r="C110" s="333"/>
      <c r="D110" s="333"/>
      <c r="E110" s="2" t="s">
        <v>98</v>
      </c>
      <c r="F110" s="335"/>
      <c r="H110" s="362"/>
      <c r="I110" s="362"/>
    </row>
    <row r="111" spans="1:9" s="5" customFormat="1" ht="12.75" customHeight="1" x14ac:dyDescent="0.25">
      <c r="A111" s="453" t="s">
        <v>124</v>
      </c>
      <c r="B111" s="464" t="s">
        <v>99</v>
      </c>
      <c r="C111" s="466" t="s">
        <v>132</v>
      </c>
      <c r="D111" s="449" t="s">
        <v>131</v>
      </c>
      <c r="E111" s="451" t="s">
        <v>125</v>
      </c>
      <c r="F111" s="457" t="s">
        <v>127</v>
      </c>
      <c r="H111" s="362"/>
      <c r="I111" s="362"/>
    </row>
    <row r="112" spans="1:9" s="5" customFormat="1" ht="12.75" customHeight="1" thickBot="1" x14ac:dyDescent="0.3">
      <c r="A112" s="454"/>
      <c r="B112" s="465"/>
      <c r="C112" s="467"/>
      <c r="D112" s="450"/>
      <c r="E112" s="452"/>
      <c r="F112" s="458"/>
      <c r="H112" s="366" t="s">
        <v>148</v>
      </c>
      <c r="I112" s="362"/>
    </row>
    <row r="113" spans="1:9" s="5" customFormat="1" ht="12.75" customHeight="1" thickBot="1" x14ac:dyDescent="0.3">
      <c r="A113" s="87">
        <v>0</v>
      </c>
      <c r="B113" s="89" t="s">
        <v>101</v>
      </c>
      <c r="C113" s="90" t="s">
        <v>102</v>
      </c>
      <c r="D113" s="91" t="s">
        <v>88</v>
      </c>
      <c r="E113" s="92">
        <f>E114</f>
        <v>0</v>
      </c>
      <c r="F113" s="88" t="s">
        <v>100</v>
      </c>
      <c r="H113" s="367">
        <f>0-E113</f>
        <v>0</v>
      </c>
      <c r="I113" s="362"/>
    </row>
    <row r="114" spans="1:9" s="5" customFormat="1" ht="12.75" customHeight="1" x14ac:dyDescent="0.25">
      <c r="A114" s="85">
        <f>A115</f>
        <v>0</v>
      </c>
      <c r="B114" s="97" t="s">
        <v>106</v>
      </c>
      <c r="C114" s="98" t="s">
        <v>100</v>
      </c>
      <c r="D114" s="40" t="s">
        <v>129</v>
      </c>
      <c r="E114" s="57">
        <f>E115</f>
        <v>0</v>
      </c>
      <c r="F114" s="76"/>
      <c r="H114" s="362"/>
      <c r="I114" s="362"/>
    </row>
    <row r="115" spans="1:9" s="5" customFormat="1" ht="10.5" thickBot="1" x14ac:dyDescent="0.3">
      <c r="A115" s="96">
        <v>0</v>
      </c>
      <c r="B115" s="100" t="s">
        <v>106</v>
      </c>
      <c r="C115" s="101"/>
      <c r="D115" s="102" t="s">
        <v>130</v>
      </c>
      <c r="E115" s="99">
        <v>0</v>
      </c>
      <c r="F115" s="78"/>
      <c r="H115" s="362"/>
      <c r="I115" s="362"/>
    </row>
    <row r="116" spans="1:9" s="5" customFormat="1" ht="12.75" customHeight="1" x14ac:dyDescent="0.25">
      <c r="B116" s="10"/>
      <c r="F116" s="10"/>
      <c r="H116" s="362"/>
      <c r="I116" s="362"/>
    </row>
    <row r="117" spans="1:9" s="5" customFormat="1" ht="12.75" customHeight="1" x14ac:dyDescent="0.25">
      <c r="B117" s="10"/>
      <c r="D117" s="374" t="s">
        <v>202</v>
      </c>
      <c r="F117" s="10"/>
      <c r="H117" s="362"/>
      <c r="I117" s="362"/>
    </row>
    <row r="118" spans="1:9" ht="12.75" customHeight="1" x14ac:dyDescent="0.2"/>
    <row r="119" spans="1:9" ht="12.75" customHeight="1" x14ac:dyDescent="0.2"/>
    <row r="120" spans="1:9" ht="12.75" customHeight="1" x14ac:dyDescent="0.2"/>
    <row r="121" spans="1:9" ht="12.75" customHeight="1" x14ac:dyDescent="0.2"/>
    <row r="122" spans="1:9" ht="12.75" customHeight="1" x14ac:dyDescent="0.2"/>
    <row r="123" spans="1:9" ht="12.75" customHeight="1" x14ac:dyDescent="0.2"/>
    <row r="124" spans="1:9" ht="12.75" customHeight="1" x14ac:dyDescent="0.2"/>
    <row r="125" spans="1:9" ht="12.75" customHeight="1" x14ac:dyDescent="0.2"/>
    <row r="126" spans="1:9" ht="12.75" customHeight="1" x14ac:dyDescent="0.2"/>
    <row r="127" spans="1:9" ht="12.75" customHeight="1" x14ac:dyDescent="0.2"/>
    <row r="128" spans="1:9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3">
    <mergeCell ref="F111:F112"/>
    <mergeCell ref="A109:E109"/>
    <mergeCell ref="A111:A112"/>
    <mergeCell ref="B111:B112"/>
    <mergeCell ref="C111:C112"/>
    <mergeCell ref="D111:D112"/>
    <mergeCell ref="E111:E112"/>
    <mergeCell ref="F85:F86"/>
    <mergeCell ref="A99:E99"/>
    <mergeCell ref="A101:A102"/>
    <mergeCell ref="B101:B102"/>
    <mergeCell ref="C101:C102"/>
    <mergeCell ref="D101:D102"/>
    <mergeCell ref="E101:E102"/>
    <mergeCell ref="F101:F102"/>
    <mergeCell ref="A83:E83"/>
    <mergeCell ref="A85:A86"/>
    <mergeCell ref="B85:B86"/>
    <mergeCell ref="C85:C86"/>
    <mergeCell ref="D85:D86"/>
    <mergeCell ref="E85:E86"/>
    <mergeCell ref="F18:F19"/>
    <mergeCell ref="A39:E39"/>
    <mergeCell ref="A41:A42"/>
    <mergeCell ref="B41:B42"/>
    <mergeCell ref="C41:C42"/>
    <mergeCell ref="D41:D42"/>
    <mergeCell ref="E41:E42"/>
    <mergeCell ref="F41:F42"/>
    <mergeCell ref="A16:E16"/>
    <mergeCell ref="A18:A19"/>
    <mergeCell ref="B18:B19"/>
    <mergeCell ref="C18:C19"/>
    <mergeCell ref="D18:D19"/>
    <mergeCell ref="E18:E19"/>
    <mergeCell ref="A2:F2"/>
    <mergeCell ref="A4:F4"/>
    <mergeCell ref="C6:E6"/>
    <mergeCell ref="A8:A9"/>
    <mergeCell ref="B8:B9"/>
    <mergeCell ref="C8:C9"/>
    <mergeCell ref="D8:D9"/>
    <mergeCell ref="E8:E9"/>
  </mergeCells>
  <conditionalFormatting sqref="H20">
    <cfRule type="cellIs" dxfId="4" priority="5" stopIfTrue="1" operator="lessThan">
      <formula>0</formula>
    </cfRule>
  </conditionalFormatting>
  <conditionalFormatting sqref="H43">
    <cfRule type="cellIs" dxfId="3" priority="4" stopIfTrue="1" operator="lessThan">
      <formula>0</formula>
    </cfRule>
  </conditionalFormatting>
  <conditionalFormatting sqref="H87">
    <cfRule type="cellIs" dxfId="2" priority="3" stopIfTrue="1" operator="lessThan">
      <formula>0</formula>
    </cfRule>
  </conditionalFormatting>
  <conditionalFormatting sqref="H103">
    <cfRule type="cellIs" dxfId="1" priority="2" stopIfTrue="1" operator="lessThan">
      <formula>0</formula>
    </cfRule>
  </conditionalFormatting>
  <conditionalFormatting sqref="H113">
    <cfRule type="cellIs" dxfId="0" priority="1" stopIfTrue="1" operator="lessThan">
      <formula>0</formula>
    </cfRule>
  </conditionalFormatting>
  <printOptions horizontalCentered="1"/>
  <pageMargins left="0.19685039370078741" right="0.19685039370078741" top="0.19685039370078741" bottom="0.19685039370078741" header="0.11811023622047245" footer="0.11811023622047245"/>
  <pageSetup paperSize="9" scale="72" orientation="landscape" horizontalDpi="4294967293" r:id="rId1"/>
  <headerFooter alignWithMargins="0"/>
  <rowBreaks count="2" manualBreakCount="2">
    <brk id="38" max="16383" man="1"/>
    <brk id="8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FF0000"/>
  </sheetPr>
  <dimension ref="A2:L116"/>
  <sheetViews>
    <sheetView topLeftCell="A47" zoomScaleNormal="100" zoomScaleSheetLayoutView="75" workbookViewId="0">
      <selection activeCell="A61" sqref="A61"/>
    </sheetView>
  </sheetViews>
  <sheetFormatPr defaultColWidth="9.1796875" defaultRowHeight="14" x14ac:dyDescent="0.3"/>
  <cols>
    <col min="1" max="1" width="10.1796875" style="205" bestFit="1" customWidth="1"/>
    <col min="2" max="2" width="6.453125" style="206" customWidth="1"/>
    <col min="3" max="3" width="10" style="205" customWidth="1"/>
    <col min="4" max="4" width="45.1796875" style="205" customWidth="1"/>
    <col min="5" max="5" width="10.1796875" style="205" customWidth="1"/>
    <col min="6" max="6" width="17.54296875" style="206" customWidth="1"/>
    <col min="7" max="16384" width="9.1796875" style="205"/>
  </cols>
  <sheetData>
    <row r="2" spans="1:11" ht="18" x14ac:dyDescent="0.4">
      <c r="A2" s="475" t="s">
        <v>123</v>
      </c>
      <c r="B2" s="475"/>
      <c r="C2" s="475"/>
      <c r="D2" s="475"/>
      <c r="E2" s="475"/>
      <c r="F2" s="475"/>
      <c r="G2" s="207"/>
    </row>
    <row r="4" spans="1:11" s="208" customFormat="1" x14ac:dyDescent="0.3">
      <c r="A4" s="476" t="s">
        <v>1</v>
      </c>
      <c r="B4" s="476"/>
      <c r="C4" s="476"/>
      <c r="D4" s="476"/>
      <c r="E4" s="476"/>
      <c r="F4" s="476"/>
    </row>
    <row r="5" spans="1:11" s="208" customFormat="1" x14ac:dyDescent="0.3">
      <c r="A5" s="209"/>
      <c r="B5" s="209"/>
      <c r="C5" s="209"/>
      <c r="D5" s="209"/>
      <c r="E5" s="209"/>
      <c r="F5" s="209"/>
    </row>
    <row r="6" spans="1:11" s="138" customFormat="1" x14ac:dyDescent="0.25">
      <c r="B6" s="139"/>
      <c r="C6" s="477" t="s">
        <v>2</v>
      </c>
      <c r="D6" s="477"/>
      <c r="E6" s="477"/>
      <c r="F6" s="140"/>
    </row>
    <row r="7" spans="1:11" s="144" customFormat="1" ht="14.5" thickBot="1" x14ac:dyDescent="0.3">
      <c r="A7" s="141"/>
      <c r="B7" s="141"/>
      <c r="C7" s="141"/>
      <c r="D7" s="141"/>
      <c r="E7" s="142" t="s">
        <v>98</v>
      </c>
      <c r="F7" s="143"/>
    </row>
    <row r="8" spans="1:11" s="144" customFormat="1" x14ac:dyDescent="0.25">
      <c r="A8" s="478"/>
      <c r="B8" s="479"/>
      <c r="C8" s="480" t="s">
        <v>3</v>
      </c>
      <c r="D8" s="482" t="s">
        <v>4</v>
      </c>
      <c r="E8" s="484" t="s">
        <v>5</v>
      </c>
      <c r="F8" s="145"/>
      <c r="G8" s="145"/>
      <c r="H8" s="145"/>
      <c r="I8" s="145"/>
      <c r="J8" s="145"/>
      <c r="K8" s="145"/>
    </row>
    <row r="9" spans="1:11" s="144" customFormat="1" ht="14.5" thickBot="1" x14ac:dyDescent="0.3">
      <c r="A9" s="478"/>
      <c r="B9" s="479"/>
      <c r="C9" s="481"/>
      <c r="D9" s="483"/>
      <c r="E9" s="485"/>
    </row>
    <row r="10" spans="1:11" s="144" customFormat="1" ht="14.5" thickBot="1" x14ac:dyDescent="0.3">
      <c r="A10" s="146"/>
      <c r="B10" s="147"/>
      <c r="C10" s="148" t="s">
        <v>6</v>
      </c>
      <c r="D10" s="149" t="s">
        <v>14</v>
      </c>
      <c r="E10" s="150">
        <f>SUM(E11:E14)</f>
        <v>26752.400000000001</v>
      </c>
    </row>
    <row r="11" spans="1:11" s="151" customFormat="1" x14ac:dyDescent="0.3">
      <c r="A11" s="210"/>
      <c r="B11" s="211"/>
      <c r="C11" s="212" t="s">
        <v>7</v>
      </c>
      <c r="D11" s="213" t="s">
        <v>11</v>
      </c>
      <c r="E11" s="214">
        <v>5750</v>
      </c>
    </row>
    <row r="12" spans="1:11" s="151" customFormat="1" x14ac:dyDescent="0.3">
      <c r="A12" s="210"/>
      <c r="B12" s="211"/>
      <c r="C12" s="215" t="s">
        <v>8</v>
      </c>
      <c r="D12" s="216" t="s">
        <v>12</v>
      </c>
      <c r="E12" s="217">
        <v>11765</v>
      </c>
    </row>
    <row r="13" spans="1:11" s="151" customFormat="1" x14ac:dyDescent="0.3">
      <c r="A13" s="210"/>
      <c r="B13" s="211"/>
      <c r="C13" s="215" t="s">
        <v>9</v>
      </c>
      <c r="D13" s="216" t="s">
        <v>13</v>
      </c>
      <c r="E13" s="218">
        <v>2900</v>
      </c>
    </row>
    <row r="14" spans="1:11" s="151" customFormat="1" ht="14.5" thickBot="1" x14ac:dyDescent="0.35">
      <c r="A14" s="210"/>
      <c r="B14" s="211"/>
      <c r="C14" s="219" t="s">
        <v>10</v>
      </c>
      <c r="D14" s="220" t="s">
        <v>15</v>
      </c>
      <c r="E14" s="221">
        <v>6337.4</v>
      </c>
    </row>
    <row r="15" spans="1:11" s="208" customFormat="1" x14ac:dyDescent="0.3">
      <c r="A15" s="222"/>
      <c r="B15" s="223"/>
      <c r="C15" s="222"/>
      <c r="D15" s="222"/>
      <c r="E15" s="222"/>
      <c r="F15" s="224"/>
    </row>
    <row r="16" spans="1:11" s="138" customFormat="1" x14ac:dyDescent="0.25">
      <c r="A16" s="477" t="s">
        <v>137</v>
      </c>
      <c r="B16" s="477"/>
      <c r="C16" s="477"/>
      <c r="D16" s="477"/>
      <c r="E16" s="477"/>
      <c r="F16" s="140"/>
    </row>
    <row r="17" spans="1:12" s="144" customFormat="1" ht="14.5" thickBot="1" x14ac:dyDescent="0.3">
      <c r="A17" s="141"/>
      <c r="B17" s="141"/>
      <c r="C17" s="141"/>
      <c r="D17" s="141"/>
      <c r="E17" s="142" t="s">
        <v>98</v>
      </c>
      <c r="F17" s="143"/>
    </row>
    <row r="18" spans="1:12" s="144" customFormat="1" x14ac:dyDescent="0.25">
      <c r="A18" s="486" t="s">
        <v>124</v>
      </c>
      <c r="B18" s="480" t="s">
        <v>105</v>
      </c>
      <c r="C18" s="488">
        <v>91001</v>
      </c>
      <c r="D18" s="482" t="s">
        <v>121</v>
      </c>
      <c r="E18" s="484" t="s">
        <v>125</v>
      </c>
      <c r="F18" s="490" t="s">
        <v>127</v>
      </c>
      <c r="G18" s="145"/>
      <c r="H18" s="145"/>
      <c r="I18" s="145"/>
      <c r="J18" s="145"/>
      <c r="K18" s="145"/>
      <c r="L18" s="145"/>
    </row>
    <row r="19" spans="1:12" s="144" customFormat="1" ht="14.5" thickBot="1" x14ac:dyDescent="0.3">
      <c r="A19" s="487"/>
      <c r="B19" s="481"/>
      <c r="C19" s="489"/>
      <c r="D19" s="483"/>
      <c r="E19" s="485"/>
      <c r="F19" s="491"/>
    </row>
    <row r="20" spans="1:12" s="144" customFormat="1" ht="14.5" thickBot="1" x14ac:dyDescent="0.3">
      <c r="A20" s="152">
        <v>6700</v>
      </c>
      <c r="B20" s="149" t="s">
        <v>106</v>
      </c>
      <c r="C20" s="153" t="s">
        <v>102</v>
      </c>
      <c r="D20" s="149" t="s">
        <v>108</v>
      </c>
      <c r="E20" s="150">
        <f>E21+E29</f>
        <v>0</v>
      </c>
      <c r="F20" s="154" t="s">
        <v>100</v>
      </c>
    </row>
    <row r="21" spans="1:12" s="144" customFormat="1" x14ac:dyDescent="0.25">
      <c r="A21" s="155">
        <f>SUM(A22:A28)</f>
        <v>5200</v>
      </c>
      <c r="B21" s="156" t="s">
        <v>107</v>
      </c>
      <c r="C21" s="157" t="s">
        <v>100</v>
      </c>
      <c r="D21" s="158" t="s">
        <v>55</v>
      </c>
      <c r="E21" s="159">
        <f>SUM(E22:E28)</f>
        <v>0</v>
      </c>
      <c r="F21" s="160" t="s">
        <v>100</v>
      </c>
    </row>
    <row r="22" spans="1:12" s="151" customFormat="1" x14ac:dyDescent="0.3">
      <c r="A22" s="225">
        <v>400</v>
      </c>
      <c r="B22" s="226" t="s">
        <v>107</v>
      </c>
      <c r="C22" s="227" t="s">
        <v>16</v>
      </c>
      <c r="D22" s="213" t="s">
        <v>31</v>
      </c>
      <c r="E22" s="228"/>
      <c r="F22" s="229"/>
    </row>
    <row r="23" spans="1:12" s="151" customFormat="1" x14ac:dyDescent="0.3">
      <c r="A23" s="230">
        <v>1600</v>
      </c>
      <c r="B23" s="231" t="s">
        <v>107</v>
      </c>
      <c r="C23" s="232" t="s">
        <v>16</v>
      </c>
      <c r="D23" s="216" t="s">
        <v>32</v>
      </c>
      <c r="E23" s="218"/>
      <c r="F23" s="233"/>
    </row>
    <row r="24" spans="1:12" s="151" customFormat="1" x14ac:dyDescent="0.3">
      <c r="A24" s="230">
        <v>1500</v>
      </c>
      <c r="B24" s="226" t="s">
        <v>107</v>
      </c>
      <c r="C24" s="227" t="s">
        <v>16</v>
      </c>
      <c r="D24" s="213" t="s">
        <v>33</v>
      </c>
      <c r="E24" s="218"/>
      <c r="F24" s="229"/>
    </row>
    <row r="25" spans="1:12" s="151" customFormat="1" x14ac:dyDescent="0.3">
      <c r="A25" s="234">
        <v>500</v>
      </c>
      <c r="B25" s="231" t="s">
        <v>107</v>
      </c>
      <c r="C25" s="232" t="s">
        <v>16</v>
      </c>
      <c r="D25" s="216" t="s">
        <v>78</v>
      </c>
      <c r="E25" s="217"/>
      <c r="F25" s="233"/>
    </row>
    <row r="26" spans="1:12" s="151" customFormat="1" ht="28" x14ac:dyDescent="0.3">
      <c r="A26" s="225">
        <v>1000</v>
      </c>
      <c r="B26" s="226" t="s">
        <v>107</v>
      </c>
      <c r="C26" s="227" t="s">
        <v>17</v>
      </c>
      <c r="D26" s="213" t="s">
        <v>36</v>
      </c>
      <c r="E26" s="228">
        <v>0</v>
      </c>
      <c r="F26" s="161" t="s">
        <v>128</v>
      </c>
    </row>
    <row r="27" spans="1:12" s="151" customFormat="1" x14ac:dyDescent="0.3">
      <c r="A27" s="230">
        <v>200</v>
      </c>
      <c r="B27" s="231" t="s">
        <v>107</v>
      </c>
      <c r="C27" s="232" t="s">
        <v>16</v>
      </c>
      <c r="D27" s="216" t="s">
        <v>35</v>
      </c>
      <c r="E27" s="218"/>
      <c r="F27" s="233"/>
    </row>
    <row r="28" spans="1:12" s="151" customFormat="1" x14ac:dyDescent="0.3">
      <c r="A28" s="235">
        <v>0</v>
      </c>
      <c r="B28" s="236" t="s">
        <v>107</v>
      </c>
      <c r="C28" s="237" t="s">
        <v>16</v>
      </c>
      <c r="D28" s="238" t="s">
        <v>133</v>
      </c>
      <c r="E28" s="239"/>
      <c r="F28" s="240"/>
    </row>
    <row r="29" spans="1:12" s="151" customFormat="1" x14ac:dyDescent="0.3">
      <c r="A29" s="241">
        <f>SUM(A30:A37)</f>
        <v>1500</v>
      </c>
      <c r="B29" s="242" t="s">
        <v>107</v>
      </c>
      <c r="C29" s="232" t="s">
        <v>100</v>
      </c>
      <c r="D29" s="243" t="s">
        <v>56</v>
      </c>
      <c r="E29" s="244">
        <f>SUM(E30:E38)</f>
        <v>0</v>
      </c>
      <c r="F29" s="245" t="s">
        <v>100</v>
      </c>
    </row>
    <row r="30" spans="1:12" s="162" customFormat="1" x14ac:dyDescent="0.3">
      <c r="A30" s="230">
        <v>250</v>
      </c>
      <c r="B30" s="226" t="s">
        <v>122</v>
      </c>
      <c r="C30" s="227" t="s">
        <v>16</v>
      </c>
      <c r="D30" s="246" t="s">
        <v>18</v>
      </c>
      <c r="E30" s="218"/>
      <c r="F30" s="229"/>
    </row>
    <row r="31" spans="1:12" s="151" customFormat="1" x14ac:dyDescent="0.3">
      <c r="A31" s="225">
        <v>600</v>
      </c>
      <c r="B31" s="231" t="s">
        <v>107</v>
      </c>
      <c r="C31" s="232" t="s">
        <v>77</v>
      </c>
      <c r="D31" s="216" t="s">
        <v>34</v>
      </c>
      <c r="E31" s="228"/>
      <c r="F31" s="233"/>
    </row>
    <row r="32" spans="1:12" s="162" customFormat="1" x14ac:dyDescent="0.3">
      <c r="A32" s="247">
        <v>100</v>
      </c>
      <c r="B32" s="248" t="s">
        <v>122</v>
      </c>
      <c r="C32" s="249" t="s">
        <v>19</v>
      </c>
      <c r="D32" s="250" t="s">
        <v>20</v>
      </c>
      <c r="E32" s="251"/>
      <c r="F32" s="252"/>
    </row>
    <row r="33" spans="1:12" s="162" customFormat="1" x14ac:dyDescent="0.3">
      <c r="A33" s="247">
        <v>200</v>
      </c>
      <c r="B33" s="248" t="s">
        <v>122</v>
      </c>
      <c r="C33" s="249" t="s">
        <v>21</v>
      </c>
      <c r="D33" s="250" t="s">
        <v>22</v>
      </c>
      <c r="E33" s="251"/>
      <c r="F33" s="252"/>
    </row>
    <row r="34" spans="1:12" s="162" customFormat="1" x14ac:dyDescent="0.3">
      <c r="A34" s="247">
        <v>250</v>
      </c>
      <c r="B34" s="248" t="s">
        <v>122</v>
      </c>
      <c r="C34" s="249" t="s">
        <v>23</v>
      </c>
      <c r="D34" s="250" t="s">
        <v>24</v>
      </c>
      <c r="E34" s="251"/>
      <c r="F34" s="252"/>
    </row>
    <row r="35" spans="1:12" s="162" customFormat="1" x14ac:dyDescent="0.3">
      <c r="A35" s="247">
        <v>0</v>
      </c>
      <c r="B35" s="248" t="s">
        <v>122</v>
      </c>
      <c r="C35" s="249" t="s">
        <v>25</v>
      </c>
      <c r="D35" s="250" t="s">
        <v>26</v>
      </c>
      <c r="E35" s="251"/>
      <c r="F35" s="252"/>
    </row>
    <row r="36" spans="1:12" s="162" customFormat="1" x14ac:dyDescent="0.3">
      <c r="A36" s="247">
        <v>0</v>
      </c>
      <c r="B36" s="248" t="s">
        <v>122</v>
      </c>
      <c r="C36" s="249" t="s">
        <v>27</v>
      </c>
      <c r="D36" s="250" t="s">
        <v>28</v>
      </c>
      <c r="E36" s="251"/>
      <c r="F36" s="252"/>
    </row>
    <row r="37" spans="1:12" s="162" customFormat="1" x14ac:dyDescent="0.3">
      <c r="A37" s="253">
        <v>100</v>
      </c>
      <c r="B37" s="254" t="s">
        <v>122</v>
      </c>
      <c r="C37" s="255" t="s">
        <v>29</v>
      </c>
      <c r="D37" s="256" t="s">
        <v>30</v>
      </c>
      <c r="E37" s="257"/>
      <c r="F37" s="258"/>
    </row>
    <row r="38" spans="1:12" s="151" customFormat="1" ht="14.5" thickBot="1" x14ac:dyDescent="0.35">
      <c r="A38" s="259">
        <v>0</v>
      </c>
      <c r="B38" s="260" t="s">
        <v>122</v>
      </c>
      <c r="C38" s="261"/>
      <c r="D38" s="262" t="s">
        <v>133</v>
      </c>
      <c r="E38" s="263"/>
      <c r="F38" s="264"/>
    </row>
    <row r="39" spans="1:12" s="145" customFormat="1" x14ac:dyDescent="0.25">
      <c r="A39" s="265"/>
      <c r="B39" s="266"/>
      <c r="C39" s="267"/>
      <c r="D39" s="268"/>
      <c r="E39" s="269"/>
      <c r="F39" s="270"/>
    </row>
    <row r="40" spans="1:12" s="144" customFormat="1" x14ac:dyDescent="0.25">
      <c r="B40" s="143"/>
      <c r="F40" s="143"/>
    </row>
    <row r="41" spans="1:12" s="138" customFormat="1" x14ac:dyDescent="0.25">
      <c r="A41" s="477" t="s">
        <v>138</v>
      </c>
      <c r="B41" s="477"/>
      <c r="C41" s="477"/>
      <c r="D41" s="477"/>
      <c r="E41" s="477"/>
      <c r="F41" s="163"/>
    </row>
    <row r="42" spans="1:12" s="144" customFormat="1" ht="14.5" thickBot="1" x14ac:dyDescent="0.3">
      <c r="A42" s="141"/>
      <c r="B42" s="141"/>
      <c r="C42" s="141"/>
      <c r="D42" s="141"/>
      <c r="E42" s="164" t="s">
        <v>98</v>
      </c>
      <c r="F42" s="165"/>
    </row>
    <row r="43" spans="1:12" s="144" customFormat="1" x14ac:dyDescent="0.25">
      <c r="A43" s="486" t="s">
        <v>124</v>
      </c>
      <c r="B43" s="480" t="s">
        <v>105</v>
      </c>
      <c r="C43" s="488">
        <v>91401</v>
      </c>
      <c r="D43" s="492" t="s">
        <v>120</v>
      </c>
      <c r="E43" s="484" t="s">
        <v>125</v>
      </c>
      <c r="F43" s="490" t="s">
        <v>127</v>
      </c>
      <c r="G43" s="145"/>
      <c r="H43" s="145"/>
      <c r="I43" s="145"/>
      <c r="J43" s="145"/>
      <c r="K43" s="145"/>
      <c r="L43" s="145"/>
    </row>
    <row r="44" spans="1:12" s="144" customFormat="1" ht="14.5" thickBot="1" x14ac:dyDescent="0.3">
      <c r="A44" s="487"/>
      <c r="B44" s="481"/>
      <c r="C44" s="489"/>
      <c r="D44" s="493"/>
      <c r="E44" s="485"/>
      <c r="F44" s="491"/>
    </row>
    <row r="45" spans="1:12" s="144" customFormat="1" ht="14.5" thickBot="1" x14ac:dyDescent="0.3">
      <c r="A45" s="150">
        <f>A46+A50+A61</f>
        <v>14462</v>
      </c>
      <c r="B45" s="166" t="s">
        <v>106</v>
      </c>
      <c r="C45" s="167" t="s">
        <v>102</v>
      </c>
      <c r="D45" s="149" t="s">
        <v>108</v>
      </c>
      <c r="E45" s="150">
        <f>E46+E50+E61</f>
        <v>0</v>
      </c>
      <c r="F45" s="168" t="s">
        <v>100</v>
      </c>
    </row>
    <row r="46" spans="1:12" s="170" customFormat="1" x14ac:dyDescent="0.3">
      <c r="A46" s="271">
        <f>SUM(A47:A49)</f>
        <v>1400</v>
      </c>
      <c r="B46" s="272" t="s">
        <v>107</v>
      </c>
      <c r="C46" s="273" t="s">
        <v>100</v>
      </c>
      <c r="D46" s="274" t="s">
        <v>96</v>
      </c>
      <c r="E46" s="271">
        <f>SUM(E47:E49)</f>
        <v>0</v>
      </c>
      <c r="F46" s="169" t="s">
        <v>100</v>
      </c>
    </row>
    <row r="47" spans="1:12" s="162" customFormat="1" ht="28" x14ac:dyDescent="0.3">
      <c r="A47" s="275">
        <v>700</v>
      </c>
      <c r="B47" s="276" t="s">
        <v>106</v>
      </c>
      <c r="C47" s="277" t="s">
        <v>110</v>
      </c>
      <c r="D47" s="278" t="s">
        <v>37</v>
      </c>
      <c r="E47" s="279">
        <v>0</v>
      </c>
      <c r="F47" s="161" t="s">
        <v>128</v>
      </c>
    </row>
    <row r="48" spans="1:12" s="162" customFormat="1" ht="28" x14ac:dyDescent="0.3">
      <c r="A48" s="275">
        <v>300</v>
      </c>
      <c r="B48" s="280" t="s">
        <v>106</v>
      </c>
      <c r="C48" s="277" t="s">
        <v>38</v>
      </c>
      <c r="D48" s="281" t="s">
        <v>39</v>
      </c>
      <c r="E48" s="279">
        <v>0</v>
      </c>
      <c r="F48" s="161" t="s">
        <v>128</v>
      </c>
    </row>
    <row r="49" spans="1:6" s="170" customFormat="1" ht="28" x14ac:dyDescent="0.3">
      <c r="A49" s="275">
        <v>400</v>
      </c>
      <c r="B49" s="280" t="s">
        <v>106</v>
      </c>
      <c r="C49" s="277" t="s">
        <v>109</v>
      </c>
      <c r="D49" s="281" t="s">
        <v>40</v>
      </c>
      <c r="E49" s="279">
        <v>0</v>
      </c>
      <c r="F49" s="161" t="s">
        <v>128</v>
      </c>
    </row>
    <row r="50" spans="1:6" s="162" customFormat="1" x14ac:dyDescent="0.3">
      <c r="A50" s="282">
        <f>SUM(A51:A59)</f>
        <v>2204</v>
      </c>
      <c r="B50" s="283" t="s">
        <v>107</v>
      </c>
      <c r="C50" s="284" t="s">
        <v>100</v>
      </c>
      <c r="D50" s="285" t="s">
        <v>95</v>
      </c>
      <c r="E50" s="282">
        <f>SUM(E51:E60)</f>
        <v>0</v>
      </c>
      <c r="F50" s="161"/>
    </row>
    <row r="51" spans="1:6" s="162" customFormat="1" x14ac:dyDescent="0.3">
      <c r="A51" s="286"/>
      <c r="B51" s="287" t="s">
        <v>122</v>
      </c>
      <c r="C51" s="288" t="s">
        <v>89</v>
      </c>
      <c r="D51" s="289" t="s">
        <v>111</v>
      </c>
      <c r="E51" s="290"/>
      <c r="F51" s="161"/>
    </row>
    <row r="52" spans="1:6" s="162" customFormat="1" x14ac:dyDescent="0.3">
      <c r="A52" s="286">
        <v>150</v>
      </c>
      <c r="B52" s="287" t="s">
        <v>122</v>
      </c>
      <c r="C52" s="288" t="s">
        <v>103</v>
      </c>
      <c r="D52" s="289" t="s">
        <v>112</v>
      </c>
      <c r="E52" s="290"/>
      <c r="F52" s="161"/>
    </row>
    <row r="53" spans="1:6" s="162" customFormat="1" ht="28" x14ac:dyDescent="0.3">
      <c r="A53" s="286">
        <v>120</v>
      </c>
      <c r="B53" s="287" t="s">
        <v>122</v>
      </c>
      <c r="C53" s="288" t="s">
        <v>90</v>
      </c>
      <c r="D53" s="289" t="s">
        <v>113</v>
      </c>
      <c r="E53" s="290"/>
      <c r="F53" s="161"/>
    </row>
    <row r="54" spans="1:6" s="162" customFormat="1" x14ac:dyDescent="0.3">
      <c r="A54" s="286">
        <v>120</v>
      </c>
      <c r="B54" s="287" t="s">
        <v>122</v>
      </c>
      <c r="C54" s="288" t="s">
        <v>91</v>
      </c>
      <c r="D54" s="289" t="s">
        <v>114</v>
      </c>
      <c r="E54" s="290"/>
      <c r="F54" s="161"/>
    </row>
    <row r="55" spans="1:6" s="151" customFormat="1" x14ac:dyDescent="0.3">
      <c r="A55" s="286"/>
      <c r="B55" s="287" t="s">
        <v>122</v>
      </c>
      <c r="C55" s="288" t="s">
        <v>92</v>
      </c>
      <c r="D55" s="289" t="s">
        <v>115</v>
      </c>
      <c r="E55" s="290"/>
      <c r="F55" s="161"/>
    </row>
    <row r="56" spans="1:6" s="144" customFormat="1" ht="28" x14ac:dyDescent="0.3">
      <c r="A56" s="286">
        <v>500</v>
      </c>
      <c r="B56" s="287" t="s">
        <v>122</v>
      </c>
      <c r="C56" s="288" t="s">
        <v>104</v>
      </c>
      <c r="D56" s="289" t="s">
        <v>116</v>
      </c>
      <c r="E56" s="290">
        <v>0</v>
      </c>
      <c r="F56" s="161" t="s">
        <v>128</v>
      </c>
    </row>
    <row r="57" spans="1:6" s="144" customFormat="1" x14ac:dyDescent="0.3">
      <c r="A57" s="286">
        <v>110</v>
      </c>
      <c r="B57" s="287" t="s">
        <v>122</v>
      </c>
      <c r="C57" s="288" t="s">
        <v>79</v>
      </c>
      <c r="D57" s="289" t="s">
        <v>80</v>
      </c>
      <c r="E57" s="290"/>
      <c r="F57" s="161"/>
    </row>
    <row r="58" spans="1:6" x14ac:dyDescent="0.3">
      <c r="A58" s="286">
        <v>450</v>
      </c>
      <c r="B58" s="287" t="s">
        <v>122</v>
      </c>
      <c r="C58" s="288" t="s">
        <v>93</v>
      </c>
      <c r="D58" s="289" t="s">
        <v>117</v>
      </c>
      <c r="E58" s="290"/>
      <c r="F58" s="161"/>
    </row>
    <row r="59" spans="1:6" x14ac:dyDescent="0.3">
      <c r="A59" s="286">
        <f>610+120+24</f>
        <v>754</v>
      </c>
      <c r="B59" s="287" t="s">
        <v>122</v>
      </c>
      <c r="C59" s="288" t="s">
        <v>94</v>
      </c>
      <c r="D59" s="289" t="s">
        <v>118</v>
      </c>
      <c r="E59" s="290"/>
      <c r="F59" s="161"/>
    </row>
    <row r="60" spans="1:6" x14ac:dyDescent="0.3">
      <c r="A60" s="235">
        <v>0</v>
      </c>
      <c r="B60" s="236" t="s">
        <v>122</v>
      </c>
      <c r="C60" s="237"/>
      <c r="D60" s="238" t="s">
        <v>133</v>
      </c>
      <c r="E60" s="239"/>
      <c r="F60" s="240"/>
    </row>
    <row r="61" spans="1:6" x14ac:dyDescent="0.3">
      <c r="A61" s="282">
        <f>SUM(A62:A81)</f>
        <v>10858</v>
      </c>
      <c r="B61" s="283" t="s">
        <v>107</v>
      </c>
      <c r="C61" s="284" t="s">
        <v>100</v>
      </c>
      <c r="D61" s="285" t="s">
        <v>97</v>
      </c>
      <c r="E61" s="282">
        <f>SUM(E62:E82)</f>
        <v>0</v>
      </c>
      <c r="F61" s="161"/>
    </row>
    <row r="62" spans="1:6" x14ac:dyDescent="0.3">
      <c r="A62" s="286">
        <v>1440</v>
      </c>
      <c r="B62" s="287" t="s">
        <v>122</v>
      </c>
      <c r="C62" s="288" t="s">
        <v>41</v>
      </c>
      <c r="D62" s="289" t="s">
        <v>119</v>
      </c>
      <c r="E62" s="290"/>
      <c r="F62" s="171"/>
    </row>
    <row r="63" spans="1:6" x14ac:dyDescent="0.3">
      <c r="A63" s="286">
        <v>420</v>
      </c>
      <c r="B63" s="287" t="s">
        <v>122</v>
      </c>
      <c r="C63" s="288" t="s">
        <v>42</v>
      </c>
      <c r="D63" s="289" t="s">
        <v>43</v>
      </c>
      <c r="E63" s="290"/>
      <c r="F63" s="171"/>
    </row>
    <row r="64" spans="1:6" x14ac:dyDescent="0.3">
      <c r="A64" s="286">
        <v>450</v>
      </c>
      <c r="B64" s="287" t="s">
        <v>122</v>
      </c>
      <c r="C64" s="288" t="s">
        <v>44</v>
      </c>
      <c r="D64" s="289" t="s">
        <v>45</v>
      </c>
      <c r="E64" s="290"/>
      <c r="F64" s="171"/>
    </row>
    <row r="65" spans="1:6" x14ac:dyDescent="0.3">
      <c r="A65" s="286">
        <v>100</v>
      </c>
      <c r="B65" s="287" t="s">
        <v>122</v>
      </c>
      <c r="C65" s="288" t="s">
        <v>46</v>
      </c>
      <c r="D65" s="289" t="s">
        <v>47</v>
      </c>
      <c r="E65" s="290"/>
      <c r="F65" s="161"/>
    </row>
    <row r="66" spans="1:6" x14ac:dyDescent="0.3">
      <c r="A66" s="286">
        <v>200</v>
      </c>
      <c r="B66" s="287" t="s">
        <v>122</v>
      </c>
      <c r="C66" s="288" t="s">
        <v>48</v>
      </c>
      <c r="D66" s="289" t="s">
        <v>49</v>
      </c>
      <c r="E66" s="290"/>
      <c r="F66" s="171"/>
    </row>
    <row r="67" spans="1:6" x14ac:dyDescent="0.3">
      <c r="A67" s="291">
        <v>2808</v>
      </c>
      <c r="B67" s="292" t="s">
        <v>122</v>
      </c>
      <c r="C67" s="293" t="s">
        <v>64</v>
      </c>
      <c r="D67" s="294" t="s">
        <v>65</v>
      </c>
      <c r="E67" s="295"/>
      <c r="F67" s="161"/>
    </row>
    <row r="68" spans="1:6" x14ac:dyDescent="0.3">
      <c r="A68" s="286">
        <v>50</v>
      </c>
      <c r="B68" s="287" t="s">
        <v>122</v>
      </c>
      <c r="C68" s="288" t="s">
        <v>66</v>
      </c>
      <c r="D68" s="289" t="s">
        <v>67</v>
      </c>
      <c r="E68" s="290"/>
      <c r="F68" s="171"/>
    </row>
    <row r="69" spans="1:6" x14ac:dyDescent="0.3">
      <c r="A69" s="286">
        <v>0</v>
      </c>
      <c r="B69" s="287" t="s">
        <v>122</v>
      </c>
      <c r="C69" s="288" t="s">
        <v>68</v>
      </c>
      <c r="D69" s="289" t="s">
        <v>69</v>
      </c>
      <c r="E69" s="290"/>
      <c r="F69" s="171"/>
    </row>
    <row r="70" spans="1:6" x14ac:dyDescent="0.3">
      <c r="A70" s="286">
        <v>50</v>
      </c>
      <c r="B70" s="287" t="s">
        <v>122</v>
      </c>
      <c r="C70" s="288" t="s">
        <v>70</v>
      </c>
      <c r="D70" s="289" t="s">
        <v>71</v>
      </c>
      <c r="E70" s="290"/>
      <c r="F70" s="172"/>
    </row>
    <row r="71" spans="1:6" x14ac:dyDescent="0.3">
      <c r="A71" s="291">
        <v>300</v>
      </c>
      <c r="B71" s="292" t="s">
        <v>122</v>
      </c>
      <c r="C71" s="293" t="s">
        <v>50</v>
      </c>
      <c r="D71" s="294" t="s">
        <v>51</v>
      </c>
      <c r="E71" s="295"/>
      <c r="F71" s="172"/>
    </row>
    <row r="72" spans="1:6" x14ac:dyDescent="0.3">
      <c r="A72" s="286">
        <v>4200</v>
      </c>
      <c r="B72" s="287" t="s">
        <v>122</v>
      </c>
      <c r="C72" s="288" t="s">
        <v>52</v>
      </c>
      <c r="D72" s="289" t="s">
        <v>53</v>
      </c>
      <c r="E72" s="290"/>
      <c r="F72" s="161"/>
    </row>
    <row r="73" spans="1:6" x14ac:dyDescent="0.3">
      <c r="A73" s="286">
        <v>200</v>
      </c>
      <c r="B73" s="287" t="s">
        <v>122</v>
      </c>
      <c r="C73" s="288" t="s">
        <v>54</v>
      </c>
      <c r="D73" s="289" t="s">
        <v>57</v>
      </c>
      <c r="E73" s="290"/>
      <c r="F73" s="171"/>
    </row>
    <row r="74" spans="1:6" x14ac:dyDescent="0.3">
      <c r="A74" s="286">
        <v>400</v>
      </c>
      <c r="B74" s="287" t="s">
        <v>122</v>
      </c>
      <c r="C74" s="288" t="s">
        <v>58</v>
      </c>
      <c r="D74" s="289" t="s">
        <v>59</v>
      </c>
      <c r="E74" s="290"/>
      <c r="F74" s="171"/>
    </row>
    <row r="75" spans="1:6" x14ac:dyDescent="0.3">
      <c r="A75" s="286">
        <v>0</v>
      </c>
      <c r="B75" s="287" t="s">
        <v>122</v>
      </c>
      <c r="C75" s="288" t="s">
        <v>60</v>
      </c>
      <c r="D75" s="289" t="s">
        <v>61</v>
      </c>
      <c r="E75" s="290"/>
      <c r="F75" s="171"/>
    </row>
    <row r="76" spans="1:6" x14ac:dyDescent="0.3">
      <c r="A76" s="286">
        <v>0</v>
      </c>
      <c r="B76" s="287" t="s">
        <v>122</v>
      </c>
      <c r="C76" s="288" t="s">
        <v>62</v>
      </c>
      <c r="D76" s="289" t="s">
        <v>63</v>
      </c>
      <c r="E76" s="290"/>
      <c r="F76" s="171"/>
    </row>
    <row r="77" spans="1:6" x14ac:dyDescent="0.3">
      <c r="A77" s="286">
        <v>0</v>
      </c>
      <c r="B77" s="292" t="s">
        <v>122</v>
      </c>
      <c r="C77" s="293" t="s">
        <v>81</v>
      </c>
      <c r="D77" s="289" t="s">
        <v>82</v>
      </c>
      <c r="E77" s="290"/>
      <c r="F77" s="172"/>
    </row>
    <row r="78" spans="1:6" x14ac:dyDescent="0.3">
      <c r="A78" s="286">
        <v>0</v>
      </c>
      <c r="B78" s="287" t="s">
        <v>122</v>
      </c>
      <c r="C78" s="293" t="s">
        <v>81</v>
      </c>
      <c r="D78" s="289" t="s">
        <v>83</v>
      </c>
      <c r="E78" s="290"/>
      <c r="F78" s="171"/>
    </row>
    <row r="79" spans="1:6" x14ac:dyDescent="0.3">
      <c r="A79" s="286">
        <v>0</v>
      </c>
      <c r="B79" s="287" t="s">
        <v>122</v>
      </c>
      <c r="C79" s="293" t="s">
        <v>81</v>
      </c>
      <c r="D79" s="289" t="s">
        <v>84</v>
      </c>
      <c r="E79" s="290"/>
      <c r="F79" s="171"/>
    </row>
    <row r="80" spans="1:6" x14ac:dyDescent="0.3">
      <c r="A80" s="286">
        <v>180</v>
      </c>
      <c r="B80" s="287" t="s">
        <v>122</v>
      </c>
      <c r="C80" s="293" t="s">
        <v>81</v>
      </c>
      <c r="D80" s="289" t="s">
        <v>85</v>
      </c>
      <c r="E80" s="290"/>
      <c r="F80" s="171"/>
    </row>
    <row r="81" spans="1:6" x14ac:dyDescent="0.3">
      <c r="A81" s="286">
        <v>60</v>
      </c>
      <c r="B81" s="287" t="s">
        <v>122</v>
      </c>
      <c r="C81" s="288" t="s">
        <v>81</v>
      </c>
      <c r="D81" s="289" t="s">
        <v>86</v>
      </c>
      <c r="E81" s="290"/>
      <c r="F81" s="171"/>
    </row>
    <row r="82" spans="1:6" s="144" customFormat="1" ht="14.5" thickBot="1" x14ac:dyDescent="0.35">
      <c r="A82" s="259">
        <v>0</v>
      </c>
      <c r="B82" s="260" t="s">
        <v>122</v>
      </c>
      <c r="C82" s="261"/>
      <c r="D82" s="262" t="s">
        <v>133</v>
      </c>
      <c r="E82" s="263"/>
      <c r="F82" s="264"/>
    </row>
    <row r="83" spans="1:6" s="144" customFormat="1" x14ac:dyDescent="0.25">
      <c r="B83" s="143"/>
      <c r="F83" s="143"/>
    </row>
    <row r="84" spans="1:6" s="144" customFormat="1" x14ac:dyDescent="0.25">
      <c r="A84" s="477" t="s">
        <v>136</v>
      </c>
      <c r="B84" s="477"/>
      <c r="C84" s="477"/>
      <c r="D84" s="477"/>
      <c r="E84" s="477"/>
      <c r="F84" s="163"/>
    </row>
    <row r="85" spans="1:6" s="144" customFormat="1" ht="14.5" thickBot="1" x14ac:dyDescent="0.3">
      <c r="A85" s="141"/>
      <c r="B85" s="141"/>
      <c r="C85" s="141"/>
      <c r="D85" s="141"/>
      <c r="E85" s="164" t="s">
        <v>98</v>
      </c>
      <c r="F85" s="165"/>
    </row>
    <row r="86" spans="1:6" s="144" customFormat="1" x14ac:dyDescent="0.25">
      <c r="A86" s="486" t="s">
        <v>124</v>
      </c>
      <c r="B86" s="480" t="s">
        <v>105</v>
      </c>
      <c r="C86" s="488">
        <v>91701</v>
      </c>
      <c r="D86" s="492" t="s">
        <v>135</v>
      </c>
      <c r="E86" s="484" t="s">
        <v>125</v>
      </c>
      <c r="F86" s="490" t="s">
        <v>127</v>
      </c>
    </row>
    <row r="87" spans="1:6" s="144" customFormat="1" ht="14.5" thickBot="1" x14ac:dyDescent="0.3">
      <c r="A87" s="487"/>
      <c r="B87" s="481"/>
      <c r="C87" s="489"/>
      <c r="D87" s="493"/>
      <c r="E87" s="485"/>
      <c r="F87" s="491"/>
    </row>
    <row r="88" spans="1:6" s="144" customFormat="1" ht="14.5" thickBot="1" x14ac:dyDescent="0.3">
      <c r="A88" s="173" t="s">
        <v>100</v>
      </c>
      <c r="B88" s="166" t="s">
        <v>106</v>
      </c>
      <c r="C88" s="167" t="s">
        <v>102</v>
      </c>
      <c r="D88" s="149" t="s">
        <v>108</v>
      </c>
      <c r="E88" s="150">
        <f>E89+E93</f>
        <v>0</v>
      </c>
      <c r="F88" s="168" t="s">
        <v>100</v>
      </c>
    </row>
    <row r="89" spans="1:6" s="144" customFormat="1" x14ac:dyDescent="0.3">
      <c r="A89" s="271">
        <f>SUM(A90:A92)</f>
        <v>1400</v>
      </c>
      <c r="B89" s="272" t="s">
        <v>107</v>
      </c>
      <c r="C89" s="273" t="s">
        <v>100</v>
      </c>
      <c r="D89" s="274" t="s">
        <v>96</v>
      </c>
      <c r="E89" s="271">
        <f>SUM(E90:E92)</f>
        <v>0</v>
      </c>
      <c r="F89" s="169" t="s">
        <v>100</v>
      </c>
    </row>
    <row r="90" spans="1:6" s="144" customFormat="1" ht="28" x14ac:dyDescent="0.3">
      <c r="A90" s="275">
        <v>700</v>
      </c>
      <c r="B90" s="276" t="s">
        <v>106</v>
      </c>
      <c r="C90" s="277" t="s">
        <v>110</v>
      </c>
      <c r="D90" s="278" t="s">
        <v>37</v>
      </c>
      <c r="E90" s="279"/>
      <c r="F90" s="161" t="s">
        <v>134</v>
      </c>
    </row>
    <row r="91" spans="1:6" s="144" customFormat="1" ht="28" x14ac:dyDescent="0.3">
      <c r="A91" s="275">
        <v>300</v>
      </c>
      <c r="B91" s="280" t="s">
        <v>106</v>
      </c>
      <c r="C91" s="277" t="s">
        <v>38</v>
      </c>
      <c r="D91" s="281" t="s">
        <v>39</v>
      </c>
      <c r="E91" s="279"/>
      <c r="F91" s="161" t="s">
        <v>134</v>
      </c>
    </row>
    <row r="92" spans="1:6" s="144" customFormat="1" ht="28" x14ac:dyDescent="0.3">
      <c r="A92" s="275">
        <v>400</v>
      </c>
      <c r="B92" s="280" t="s">
        <v>106</v>
      </c>
      <c r="C92" s="277" t="s">
        <v>109</v>
      </c>
      <c r="D92" s="281" t="s">
        <v>40</v>
      </c>
      <c r="E92" s="279"/>
      <c r="F92" s="161" t="s">
        <v>134</v>
      </c>
    </row>
    <row r="93" spans="1:6" s="144" customFormat="1" x14ac:dyDescent="0.3">
      <c r="A93" s="282">
        <f>SUM(A94:A94)</f>
        <v>500</v>
      </c>
      <c r="B93" s="283" t="s">
        <v>107</v>
      </c>
      <c r="C93" s="284" t="s">
        <v>100</v>
      </c>
      <c r="D93" s="285" t="s">
        <v>95</v>
      </c>
      <c r="E93" s="282">
        <f>SUM(E94:E95)</f>
        <v>0</v>
      </c>
      <c r="F93" s="161"/>
    </row>
    <row r="94" spans="1:6" s="144" customFormat="1" ht="28" x14ac:dyDescent="0.3">
      <c r="A94" s="286">
        <v>500</v>
      </c>
      <c r="B94" s="287" t="s">
        <v>122</v>
      </c>
      <c r="C94" s="288" t="s">
        <v>104</v>
      </c>
      <c r="D94" s="289" t="s">
        <v>116</v>
      </c>
      <c r="E94" s="290"/>
      <c r="F94" s="161" t="s">
        <v>134</v>
      </c>
    </row>
    <row r="95" spans="1:6" s="144" customFormat="1" ht="14.5" thickBot="1" x14ac:dyDescent="0.35">
      <c r="A95" s="259">
        <v>0</v>
      </c>
      <c r="B95" s="260" t="s">
        <v>122</v>
      </c>
      <c r="C95" s="261"/>
      <c r="D95" s="262" t="s">
        <v>133</v>
      </c>
      <c r="E95" s="263"/>
      <c r="F95" s="264"/>
    </row>
    <row r="96" spans="1:6" s="144" customFormat="1" x14ac:dyDescent="0.25">
      <c r="B96" s="143"/>
      <c r="F96" s="143"/>
    </row>
    <row r="97" spans="1:6" s="144" customFormat="1" x14ac:dyDescent="0.25">
      <c r="B97" s="143"/>
      <c r="F97" s="143"/>
    </row>
    <row r="98" spans="1:6" s="144" customFormat="1" x14ac:dyDescent="0.25">
      <c r="A98" s="477" t="s">
        <v>72</v>
      </c>
      <c r="B98" s="477"/>
      <c r="C98" s="477"/>
      <c r="D98" s="477"/>
      <c r="E98" s="477"/>
      <c r="F98" s="163"/>
    </row>
    <row r="99" spans="1:6" s="144" customFormat="1" ht="14.5" thickBot="1" x14ac:dyDescent="0.3">
      <c r="A99" s="141"/>
      <c r="B99" s="141"/>
      <c r="C99" s="174"/>
      <c r="D99" s="141"/>
      <c r="E99" s="164" t="s">
        <v>98</v>
      </c>
      <c r="F99" s="175"/>
    </row>
    <row r="100" spans="1:6" s="144" customFormat="1" x14ac:dyDescent="0.25">
      <c r="A100" s="486" t="s">
        <v>124</v>
      </c>
      <c r="B100" s="480" t="s">
        <v>105</v>
      </c>
      <c r="C100" s="494" t="s">
        <v>126</v>
      </c>
      <c r="D100" s="482" t="s">
        <v>76</v>
      </c>
      <c r="E100" s="484" t="s">
        <v>125</v>
      </c>
      <c r="F100" s="490" t="s">
        <v>127</v>
      </c>
    </row>
    <row r="101" spans="1:6" s="144" customFormat="1" ht="14.5" thickBot="1" x14ac:dyDescent="0.3">
      <c r="A101" s="487"/>
      <c r="B101" s="481"/>
      <c r="C101" s="495"/>
      <c r="D101" s="483"/>
      <c r="E101" s="485"/>
      <c r="F101" s="491"/>
    </row>
    <row r="102" spans="1:6" s="144" customFormat="1" ht="14.5" thickBot="1" x14ac:dyDescent="0.3">
      <c r="A102" s="150">
        <v>1500</v>
      </c>
      <c r="B102" s="153" t="s">
        <v>106</v>
      </c>
      <c r="C102" s="153" t="s">
        <v>102</v>
      </c>
      <c r="D102" s="149" t="s">
        <v>108</v>
      </c>
      <c r="E102" s="150">
        <f>E103</f>
        <v>6337.4</v>
      </c>
      <c r="F102" s="154" t="s">
        <v>100</v>
      </c>
    </row>
    <row r="103" spans="1:6" s="144" customFormat="1" ht="28" x14ac:dyDescent="0.25">
      <c r="A103" s="176">
        <v>1500</v>
      </c>
      <c r="B103" s="296" t="s">
        <v>106</v>
      </c>
      <c r="C103" s="297" t="s">
        <v>73</v>
      </c>
      <c r="D103" s="177" t="s">
        <v>74</v>
      </c>
      <c r="E103" s="178">
        <f>SUM(E104:E105)</f>
        <v>6337.4</v>
      </c>
      <c r="F103" s="179"/>
    </row>
    <row r="104" spans="1:6" s="144" customFormat="1" x14ac:dyDescent="0.25">
      <c r="A104" s="180">
        <v>1500</v>
      </c>
      <c r="B104" s="298"/>
      <c r="C104" s="299" t="s">
        <v>100</v>
      </c>
      <c r="D104" s="181" t="s">
        <v>75</v>
      </c>
      <c r="E104" s="182">
        <v>2112</v>
      </c>
      <c r="F104" s="183"/>
    </row>
    <row r="105" spans="1:6" s="144" customFormat="1" ht="14.5" thickBot="1" x14ac:dyDescent="0.3">
      <c r="A105" s="184">
        <v>0</v>
      </c>
      <c r="B105" s="300"/>
      <c r="C105" s="301" t="s">
        <v>100</v>
      </c>
      <c r="D105" s="185" t="s">
        <v>87</v>
      </c>
      <c r="E105" s="186">
        <v>4225.3999999999996</v>
      </c>
      <c r="F105" s="187"/>
    </row>
    <row r="106" spans="1:6" s="144" customFormat="1" x14ac:dyDescent="0.25">
      <c r="B106" s="143"/>
      <c r="F106" s="143"/>
    </row>
    <row r="107" spans="1:6" s="144" customFormat="1" x14ac:dyDescent="0.25">
      <c r="B107" s="143"/>
      <c r="F107" s="143"/>
    </row>
    <row r="108" spans="1:6" s="144" customFormat="1" x14ac:dyDescent="0.3">
      <c r="A108" s="496" t="s">
        <v>0</v>
      </c>
      <c r="B108" s="496"/>
      <c r="C108" s="496"/>
      <c r="D108" s="496"/>
      <c r="E108" s="496"/>
      <c r="F108" s="302"/>
    </row>
    <row r="109" spans="1:6" s="144" customFormat="1" ht="14.5" thickBot="1" x14ac:dyDescent="0.35">
      <c r="A109" s="222"/>
      <c r="B109" s="222"/>
      <c r="C109" s="222"/>
      <c r="D109" s="222"/>
      <c r="E109" s="303" t="s">
        <v>98</v>
      </c>
      <c r="F109" s="224"/>
    </row>
    <row r="110" spans="1:6" s="144" customFormat="1" x14ac:dyDescent="0.25">
      <c r="A110" s="486" t="s">
        <v>124</v>
      </c>
      <c r="B110" s="497" t="s">
        <v>99</v>
      </c>
      <c r="C110" s="499" t="s">
        <v>132</v>
      </c>
      <c r="D110" s="482" t="s">
        <v>131</v>
      </c>
      <c r="E110" s="484" t="s">
        <v>125</v>
      </c>
      <c r="F110" s="490" t="s">
        <v>127</v>
      </c>
    </row>
    <row r="111" spans="1:6" s="144" customFormat="1" ht="14.5" thickBot="1" x14ac:dyDescent="0.3">
      <c r="A111" s="487"/>
      <c r="B111" s="498"/>
      <c r="C111" s="500"/>
      <c r="D111" s="483"/>
      <c r="E111" s="485"/>
      <c r="F111" s="491"/>
    </row>
    <row r="112" spans="1:6" s="144" customFormat="1" ht="14.5" thickBot="1" x14ac:dyDescent="0.3">
      <c r="A112" s="188">
        <v>0</v>
      </c>
      <c r="B112" s="189" t="s">
        <v>101</v>
      </c>
      <c r="C112" s="190" t="s">
        <v>102</v>
      </c>
      <c r="D112" s="191" t="s">
        <v>88</v>
      </c>
      <c r="E112" s="192">
        <f>E113</f>
        <v>0</v>
      </c>
      <c r="F112" s="193" t="s">
        <v>100</v>
      </c>
    </row>
    <row r="113" spans="1:6" s="144" customFormat="1" x14ac:dyDescent="0.25">
      <c r="A113" s="194">
        <f>A114</f>
        <v>0</v>
      </c>
      <c r="B113" s="195" t="s">
        <v>106</v>
      </c>
      <c r="C113" s="196" t="s">
        <v>100</v>
      </c>
      <c r="D113" s="158" t="s">
        <v>129</v>
      </c>
      <c r="E113" s="197">
        <f>E114</f>
        <v>0</v>
      </c>
      <c r="F113" s="198"/>
    </row>
    <row r="114" spans="1:6" s="144" customFormat="1" ht="14.5" thickBot="1" x14ac:dyDescent="0.3">
      <c r="A114" s="199">
        <v>0</v>
      </c>
      <c r="B114" s="200" t="s">
        <v>106</v>
      </c>
      <c r="C114" s="201"/>
      <c r="D114" s="202" t="s">
        <v>130</v>
      </c>
      <c r="E114" s="203">
        <v>0</v>
      </c>
      <c r="F114" s="204"/>
    </row>
    <row r="115" spans="1:6" s="144" customFormat="1" x14ac:dyDescent="0.25">
      <c r="B115" s="143"/>
      <c r="F115" s="143"/>
    </row>
    <row r="116" spans="1:6" s="144" customFormat="1" x14ac:dyDescent="0.25">
      <c r="B116" s="143"/>
      <c r="F116" s="143"/>
    </row>
  </sheetData>
  <mergeCells count="43">
    <mergeCell ref="F110:F111"/>
    <mergeCell ref="A108:E108"/>
    <mergeCell ref="A110:A111"/>
    <mergeCell ref="B110:B111"/>
    <mergeCell ref="C110:C111"/>
    <mergeCell ref="D110:D111"/>
    <mergeCell ref="E110:E111"/>
    <mergeCell ref="F86:F87"/>
    <mergeCell ref="A98:E98"/>
    <mergeCell ref="A100:A101"/>
    <mergeCell ref="B100:B101"/>
    <mergeCell ref="C100:C101"/>
    <mergeCell ref="D100:D101"/>
    <mergeCell ref="E100:E101"/>
    <mergeCell ref="F100:F101"/>
    <mergeCell ref="A84:E84"/>
    <mergeCell ref="A86:A87"/>
    <mergeCell ref="B86:B87"/>
    <mergeCell ref="C86:C87"/>
    <mergeCell ref="D86:D87"/>
    <mergeCell ref="E86:E87"/>
    <mergeCell ref="F18:F19"/>
    <mergeCell ref="A41:E41"/>
    <mergeCell ref="A43:A44"/>
    <mergeCell ref="B43:B44"/>
    <mergeCell ref="C43:C44"/>
    <mergeCell ref="D43:D44"/>
    <mergeCell ref="E43:E44"/>
    <mergeCell ref="F43:F44"/>
    <mergeCell ref="A16:E16"/>
    <mergeCell ref="A18:A19"/>
    <mergeCell ref="B18:B19"/>
    <mergeCell ref="C18:C19"/>
    <mergeCell ref="D18:D19"/>
    <mergeCell ref="E18:E19"/>
    <mergeCell ref="A2:F2"/>
    <mergeCell ref="A4:F4"/>
    <mergeCell ref="C6:E6"/>
    <mergeCell ref="A8:A9"/>
    <mergeCell ref="B8:B9"/>
    <mergeCell ref="C8:C9"/>
    <mergeCell ref="D8:D9"/>
    <mergeCell ref="E8:E9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J44"/>
  <sheetViews>
    <sheetView tabSelected="1" topLeftCell="A25" zoomScaleNormal="100" workbookViewId="0">
      <selection activeCell="E49" sqref="E49"/>
    </sheetView>
  </sheetViews>
  <sheetFormatPr defaultColWidth="9.1796875" defaultRowHeight="10" x14ac:dyDescent="0.2"/>
  <cols>
    <col min="1" max="1" width="3.54296875" style="12" customWidth="1"/>
    <col min="2" max="2" width="13.26953125" style="11" customWidth="1"/>
    <col min="3" max="3" width="7.1796875" style="11" customWidth="1"/>
    <col min="4" max="4" width="7.36328125" style="11" customWidth="1"/>
    <col min="5" max="5" width="44.1796875" style="11" customWidth="1"/>
    <col min="6" max="6" width="10.1796875" style="11" customWidth="1"/>
    <col min="7" max="7" width="8.81640625" style="11" customWidth="1"/>
    <col min="8" max="8" width="9.1796875" style="11"/>
    <col min="9" max="9" width="9.81640625" style="11" bestFit="1" customWidth="1"/>
    <col min="10" max="16384" width="9.1796875" style="11"/>
  </cols>
  <sheetData>
    <row r="1" spans="1:10" ht="18" x14ac:dyDescent="0.4">
      <c r="A1" s="468" t="s">
        <v>205</v>
      </c>
      <c r="B1" s="469"/>
      <c r="C1" s="469"/>
      <c r="D1" s="469"/>
      <c r="E1" s="469"/>
      <c r="F1" s="469"/>
      <c r="G1" s="385"/>
      <c r="H1" s="386" t="s">
        <v>256</v>
      </c>
    </row>
    <row r="2" spans="1:10" x14ac:dyDescent="0.2">
      <c r="A2" s="379"/>
      <c r="B2" s="381"/>
      <c r="C2" s="381"/>
      <c r="D2" s="381"/>
      <c r="E2" s="381"/>
      <c r="F2" s="381"/>
      <c r="G2" s="381"/>
    </row>
    <row r="3" spans="1:10" s="1" customFormat="1" ht="15.5" x14ac:dyDescent="0.35">
      <c r="A3" s="470" t="s">
        <v>231</v>
      </c>
      <c r="B3" s="469"/>
      <c r="C3" s="469"/>
      <c r="D3" s="469"/>
      <c r="E3" s="469"/>
      <c r="F3" s="469"/>
      <c r="G3" s="384"/>
      <c r="I3" s="439"/>
    </row>
    <row r="4" spans="1:10" s="1" customFormat="1" ht="15.5" x14ac:dyDescent="0.35">
      <c r="A4" s="384"/>
      <c r="B4" s="384"/>
      <c r="C4" s="384"/>
      <c r="D4" s="384"/>
      <c r="E4" s="384"/>
      <c r="F4" s="384"/>
      <c r="G4" s="382"/>
      <c r="I4" s="439"/>
    </row>
    <row r="5" spans="1:10" ht="15.5" x14ac:dyDescent="0.2">
      <c r="A5" s="471" t="s">
        <v>230</v>
      </c>
      <c r="B5" s="472"/>
      <c r="C5" s="472"/>
      <c r="D5" s="472"/>
      <c r="E5" s="472"/>
      <c r="F5" s="472"/>
      <c r="G5" s="381"/>
    </row>
    <row r="6" spans="1:10" ht="11" thickBot="1" x14ac:dyDescent="0.25">
      <c r="A6" s="4"/>
      <c r="B6" s="4"/>
      <c r="C6" s="4"/>
      <c r="D6" s="4"/>
      <c r="E6" s="4"/>
      <c r="F6" s="375"/>
      <c r="H6" s="375" t="s">
        <v>98</v>
      </c>
    </row>
    <row r="7" spans="1:10" ht="10.5" x14ac:dyDescent="0.2">
      <c r="A7" s="502" t="s">
        <v>99</v>
      </c>
      <c r="B7" s="503" t="s">
        <v>207</v>
      </c>
      <c r="C7" s="504"/>
      <c r="D7" s="504"/>
      <c r="E7" s="505" t="s">
        <v>135</v>
      </c>
      <c r="F7" s="473" t="s">
        <v>255</v>
      </c>
      <c r="G7" s="473" t="s">
        <v>253</v>
      </c>
      <c r="H7" s="473" t="s">
        <v>254</v>
      </c>
      <c r="I7" s="378"/>
      <c r="J7" s="378"/>
    </row>
    <row r="8" spans="1:10" ht="11" thickBot="1" x14ac:dyDescent="0.25">
      <c r="A8" s="506"/>
      <c r="B8" s="507"/>
      <c r="C8" s="508"/>
      <c r="D8" s="508"/>
      <c r="E8" s="509"/>
      <c r="F8" s="474"/>
      <c r="G8" s="501"/>
      <c r="H8" s="501"/>
      <c r="I8" s="378"/>
      <c r="J8" s="378"/>
    </row>
    <row r="9" spans="1:10" ht="11" thickBot="1" x14ac:dyDescent="0.3">
      <c r="A9" s="510" t="s">
        <v>106</v>
      </c>
      <c r="B9" s="511" t="s">
        <v>102</v>
      </c>
      <c r="C9" s="512" t="s">
        <v>232</v>
      </c>
      <c r="D9" s="512" t="s">
        <v>233</v>
      </c>
      <c r="E9" s="513" t="s">
        <v>108</v>
      </c>
      <c r="F9" s="434">
        <f>F10+F37+F31</f>
        <v>20428.98</v>
      </c>
      <c r="G9" s="435">
        <f>+G10+G31+G37</f>
        <v>0</v>
      </c>
      <c r="H9" s="435">
        <f>+F9+G9</f>
        <v>20428.98</v>
      </c>
      <c r="I9" s="514" t="s">
        <v>263</v>
      </c>
      <c r="J9" s="378"/>
    </row>
    <row r="10" spans="1:10" ht="10.5" x14ac:dyDescent="0.25">
      <c r="A10" s="515" t="s">
        <v>106</v>
      </c>
      <c r="B10" s="516" t="s">
        <v>100</v>
      </c>
      <c r="C10" s="517"/>
      <c r="D10" s="517"/>
      <c r="E10" s="518" t="s">
        <v>208</v>
      </c>
      <c r="F10" s="436">
        <f>+F11+F12+F23+F24+F26+F27+F28+F29+F30</f>
        <v>2880</v>
      </c>
      <c r="G10" s="437">
        <f>+G12+G15+G17+G19+G21</f>
        <v>0</v>
      </c>
      <c r="H10" s="437">
        <f t="shared" ref="H10:H42" si="0">+F10+G10</f>
        <v>2880</v>
      </c>
      <c r="I10" s="514" t="s">
        <v>263</v>
      </c>
      <c r="J10" s="378"/>
    </row>
    <row r="11" spans="1:10" ht="10.5" x14ac:dyDescent="0.25">
      <c r="A11" s="519" t="s">
        <v>106</v>
      </c>
      <c r="B11" s="520" t="s">
        <v>234</v>
      </c>
      <c r="C11" s="521" t="s">
        <v>100</v>
      </c>
      <c r="D11" s="521" t="s">
        <v>100</v>
      </c>
      <c r="E11" s="522" t="s">
        <v>206</v>
      </c>
      <c r="F11" s="405">
        <v>200</v>
      </c>
      <c r="G11" s="406">
        <v>0</v>
      </c>
      <c r="H11" s="406">
        <f t="shared" si="0"/>
        <v>200</v>
      </c>
      <c r="I11" s="378"/>
      <c r="J11" s="378"/>
    </row>
    <row r="12" spans="1:10" ht="10.5" x14ac:dyDescent="0.25">
      <c r="A12" s="523" t="s">
        <v>106</v>
      </c>
      <c r="B12" s="524" t="s">
        <v>235</v>
      </c>
      <c r="C12" s="525" t="s">
        <v>100</v>
      </c>
      <c r="D12" s="525" t="s">
        <v>100</v>
      </c>
      <c r="E12" s="526" t="s">
        <v>209</v>
      </c>
      <c r="F12" s="527">
        <f>SUM(F13:F14)</f>
        <v>120</v>
      </c>
      <c r="G12" s="528">
        <f>SUM(G13:G14)</f>
        <v>-60</v>
      </c>
      <c r="H12" s="528">
        <f t="shared" si="0"/>
        <v>60</v>
      </c>
      <c r="I12" s="514" t="s">
        <v>263</v>
      </c>
      <c r="J12" s="378"/>
    </row>
    <row r="13" spans="1:10" ht="10.5" x14ac:dyDescent="0.2">
      <c r="A13" s="519"/>
      <c r="B13" s="520"/>
      <c r="C13" s="529">
        <v>3299</v>
      </c>
      <c r="D13" s="530">
        <v>5321</v>
      </c>
      <c r="E13" s="531" t="s">
        <v>257</v>
      </c>
      <c r="F13" s="383">
        <v>60</v>
      </c>
      <c r="G13" s="389">
        <v>-30</v>
      </c>
      <c r="H13" s="389">
        <f t="shared" si="0"/>
        <v>30</v>
      </c>
      <c r="I13" s="514" t="s">
        <v>263</v>
      </c>
      <c r="J13" s="378"/>
    </row>
    <row r="14" spans="1:10" ht="10.5" x14ac:dyDescent="0.2">
      <c r="A14" s="519"/>
      <c r="B14" s="520"/>
      <c r="C14" s="529">
        <v>3299</v>
      </c>
      <c r="D14" s="530">
        <v>5331</v>
      </c>
      <c r="E14" s="531" t="s">
        <v>258</v>
      </c>
      <c r="F14" s="383">
        <v>60</v>
      </c>
      <c r="G14" s="389">
        <v>-30</v>
      </c>
      <c r="H14" s="389">
        <f t="shared" si="0"/>
        <v>30</v>
      </c>
      <c r="I14" s="514" t="s">
        <v>263</v>
      </c>
      <c r="J14" s="378"/>
    </row>
    <row r="15" spans="1:10" ht="21" x14ac:dyDescent="0.25">
      <c r="A15" s="387" t="s">
        <v>106</v>
      </c>
      <c r="B15" s="532" t="s">
        <v>264</v>
      </c>
      <c r="C15" s="533" t="s">
        <v>100</v>
      </c>
      <c r="D15" s="533" t="s">
        <v>100</v>
      </c>
      <c r="E15" s="534" t="s">
        <v>260</v>
      </c>
      <c r="F15" s="441">
        <v>0</v>
      </c>
      <c r="G15" s="406">
        <f>+G16</f>
        <v>10</v>
      </c>
      <c r="H15" s="406">
        <f t="shared" si="0"/>
        <v>10</v>
      </c>
      <c r="I15" s="514" t="s">
        <v>263</v>
      </c>
      <c r="J15" s="378"/>
    </row>
    <row r="16" spans="1:10" x14ac:dyDescent="0.2">
      <c r="A16" s="388"/>
      <c r="B16" s="535"/>
      <c r="C16" s="529">
        <v>3421</v>
      </c>
      <c r="D16" s="530">
        <v>5321</v>
      </c>
      <c r="E16" s="536" t="s">
        <v>257</v>
      </c>
      <c r="F16" s="537">
        <v>0</v>
      </c>
      <c r="G16" s="389">
        <v>10</v>
      </c>
      <c r="H16" s="389">
        <f t="shared" si="0"/>
        <v>10</v>
      </c>
      <c r="I16" s="378"/>
      <c r="J16" s="378"/>
    </row>
    <row r="17" spans="1:10" ht="21" x14ac:dyDescent="0.25">
      <c r="A17" s="387" t="s">
        <v>106</v>
      </c>
      <c r="B17" s="532" t="s">
        <v>265</v>
      </c>
      <c r="C17" s="533" t="s">
        <v>100</v>
      </c>
      <c r="D17" s="533" t="s">
        <v>100</v>
      </c>
      <c r="E17" s="534" t="s">
        <v>261</v>
      </c>
      <c r="F17" s="441">
        <v>0</v>
      </c>
      <c r="G17" s="406">
        <f>+G18</f>
        <v>30</v>
      </c>
      <c r="H17" s="406">
        <f t="shared" si="0"/>
        <v>30</v>
      </c>
      <c r="I17" s="514" t="s">
        <v>263</v>
      </c>
      <c r="J17" s="378"/>
    </row>
    <row r="18" spans="1:10" x14ac:dyDescent="0.2">
      <c r="A18" s="388"/>
      <c r="B18" s="535"/>
      <c r="C18" s="529">
        <v>3421</v>
      </c>
      <c r="D18" s="530">
        <v>5331</v>
      </c>
      <c r="E18" s="536" t="s">
        <v>258</v>
      </c>
      <c r="F18" s="537">
        <v>0</v>
      </c>
      <c r="G18" s="389">
        <v>30</v>
      </c>
      <c r="H18" s="389">
        <f t="shared" si="0"/>
        <v>30</v>
      </c>
      <c r="I18" s="378"/>
      <c r="J18" s="378"/>
    </row>
    <row r="19" spans="1:10" ht="21" x14ac:dyDescent="0.25">
      <c r="A19" s="387" t="s">
        <v>106</v>
      </c>
      <c r="B19" s="532" t="s">
        <v>266</v>
      </c>
      <c r="C19" s="533" t="s">
        <v>100</v>
      </c>
      <c r="D19" s="533" t="s">
        <v>100</v>
      </c>
      <c r="E19" s="534" t="s">
        <v>262</v>
      </c>
      <c r="F19" s="441">
        <v>0</v>
      </c>
      <c r="G19" s="406">
        <f>+G20</f>
        <v>10</v>
      </c>
      <c r="H19" s="406">
        <f t="shared" si="0"/>
        <v>10</v>
      </c>
      <c r="I19" s="514" t="s">
        <v>263</v>
      </c>
      <c r="J19" s="378"/>
    </row>
    <row r="20" spans="1:10" x14ac:dyDescent="0.2">
      <c r="A20" s="388"/>
      <c r="B20" s="538"/>
      <c r="C20" s="529">
        <v>3421</v>
      </c>
      <c r="D20" s="530">
        <v>5321</v>
      </c>
      <c r="E20" s="536" t="s">
        <v>257</v>
      </c>
      <c r="F20" s="537">
        <v>0</v>
      </c>
      <c r="G20" s="389">
        <v>10</v>
      </c>
      <c r="H20" s="389">
        <f t="shared" si="0"/>
        <v>10</v>
      </c>
      <c r="I20" s="378"/>
      <c r="J20" s="378"/>
    </row>
    <row r="21" spans="1:10" ht="21" x14ac:dyDescent="0.25">
      <c r="A21" s="387" t="s">
        <v>106</v>
      </c>
      <c r="B21" s="520" t="s">
        <v>267</v>
      </c>
      <c r="C21" s="533" t="s">
        <v>100</v>
      </c>
      <c r="D21" s="533" t="s">
        <v>100</v>
      </c>
      <c r="E21" s="539" t="s">
        <v>259</v>
      </c>
      <c r="F21" s="441">
        <v>0</v>
      </c>
      <c r="G21" s="406">
        <f>+G22</f>
        <v>10</v>
      </c>
      <c r="H21" s="406">
        <f t="shared" si="0"/>
        <v>10</v>
      </c>
      <c r="I21" s="514" t="s">
        <v>263</v>
      </c>
      <c r="J21" s="378"/>
    </row>
    <row r="22" spans="1:10" x14ac:dyDescent="0.2">
      <c r="A22" s="540"/>
      <c r="B22" s="541"/>
      <c r="C22" s="529">
        <v>3113</v>
      </c>
      <c r="D22" s="530">
        <v>5321</v>
      </c>
      <c r="E22" s="536" t="s">
        <v>257</v>
      </c>
      <c r="F22" s="537">
        <v>0</v>
      </c>
      <c r="G22" s="389">
        <v>10</v>
      </c>
      <c r="H22" s="389">
        <f t="shared" si="0"/>
        <v>10</v>
      </c>
      <c r="I22" s="378"/>
      <c r="J22" s="378"/>
    </row>
    <row r="23" spans="1:10" ht="10.5" x14ac:dyDescent="0.25">
      <c r="A23" s="408" t="s">
        <v>106</v>
      </c>
      <c r="B23" s="409" t="s">
        <v>236</v>
      </c>
      <c r="C23" s="404" t="s">
        <v>100</v>
      </c>
      <c r="D23" s="404" t="s">
        <v>100</v>
      </c>
      <c r="E23" s="410" t="s">
        <v>210</v>
      </c>
      <c r="F23" s="405">
        <v>2300</v>
      </c>
      <c r="G23" s="406">
        <v>0</v>
      </c>
      <c r="H23" s="407">
        <f t="shared" si="0"/>
        <v>2300</v>
      </c>
    </row>
    <row r="24" spans="1:10" ht="10.5" x14ac:dyDescent="0.25">
      <c r="A24" s="403" t="s">
        <v>106</v>
      </c>
      <c r="B24" s="411" t="s">
        <v>237</v>
      </c>
      <c r="C24" s="404" t="s">
        <v>100</v>
      </c>
      <c r="D24" s="404" t="s">
        <v>100</v>
      </c>
      <c r="E24" s="412" t="s">
        <v>211</v>
      </c>
      <c r="F24" s="405">
        <v>60</v>
      </c>
      <c r="G24" s="406">
        <v>0</v>
      </c>
      <c r="H24" s="407">
        <f t="shared" si="0"/>
        <v>60</v>
      </c>
    </row>
    <row r="25" spans="1:10" x14ac:dyDescent="0.2">
      <c r="A25" s="376" t="s">
        <v>106</v>
      </c>
      <c r="B25" s="380" t="s">
        <v>100</v>
      </c>
      <c r="C25" s="54"/>
      <c r="D25" s="54"/>
      <c r="E25" s="377" t="s">
        <v>212</v>
      </c>
      <c r="F25" s="383"/>
      <c r="G25" s="389"/>
      <c r="H25" s="390"/>
    </row>
    <row r="26" spans="1:10" ht="10.5" x14ac:dyDescent="0.25">
      <c r="A26" s="403" t="s">
        <v>106</v>
      </c>
      <c r="B26" s="411" t="s">
        <v>238</v>
      </c>
      <c r="C26" s="404" t="s">
        <v>100</v>
      </c>
      <c r="D26" s="404" t="s">
        <v>100</v>
      </c>
      <c r="E26" s="412" t="s">
        <v>213</v>
      </c>
      <c r="F26" s="405">
        <v>50</v>
      </c>
      <c r="G26" s="406">
        <v>0</v>
      </c>
      <c r="H26" s="407">
        <f t="shared" si="0"/>
        <v>50</v>
      </c>
    </row>
    <row r="27" spans="1:10" ht="10.5" x14ac:dyDescent="0.25">
      <c r="A27" s="403" t="s">
        <v>106</v>
      </c>
      <c r="B27" s="413" t="s">
        <v>239</v>
      </c>
      <c r="C27" s="404" t="s">
        <v>100</v>
      </c>
      <c r="D27" s="404" t="s">
        <v>100</v>
      </c>
      <c r="E27" s="412" t="s">
        <v>214</v>
      </c>
      <c r="F27" s="405">
        <v>50</v>
      </c>
      <c r="G27" s="406">
        <v>0</v>
      </c>
      <c r="H27" s="407">
        <f t="shared" si="0"/>
        <v>50</v>
      </c>
    </row>
    <row r="28" spans="1:10" ht="10.5" x14ac:dyDescent="0.25">
      <c r="A28" s="403" t="s">
        <v>106</v>
      </c>
      <c r="B28" s="413" t="s">
        <v>240</v>
      </c>
      <c r="C28" s="404" t="s">
        <v>100</v>
      </c>
      <c r="D28" s="404" t="s">
        <v>100</v>
      </c>
      <c r="E28" s="412" t="s">
        <v>215</v>
      </c>
      <c r="F28" s="405">
        <v>20</v>
      </c>
      <c r="G28" s="406">
        <v>0</v>
      </c>
      <c r="H28" s="407">
        <f t="shared" si="0"/>
        <v>20</v>
      </c>
    </row>
    <row r="29" spans="1:10" ht="10.5" x14ac:dyDescent="0.25">
      <c r="A29" s="403" t="s">
        <v>106</v>
      </c>
      <c r="B29" s="413" t="s">
        <v>241</v>
      </c>
      <c r="C29" s="404" t="s">
        <v>100</v>
      </c>
      <c r="D29" s="404" t="s">
        <v>100</v>
      </c>
      <c r="E29" s="412" t="s">
        <v>216</v>
      </c>
      <c r="F29" s="405">
        <v>30</v>
      </c>
      <c r="G29" s="406">
        <v>0</v>
      </c>
      <c r="H29" s="407">
        <f t="shared" si="0"/>
        <v>30</v>
      </c>
    </row>
    <row r="30" spans="1:10" ht="10.5" x14ac:dyDescent="0.25">
      <c r="A30" s="414" t="s">
        <v>106</v>
      </c>
      <c r="B30" s="415" t="s">
        <v>242</v>
      </c>
      <c r="C30" s="404" t="s">
        <v>100</v>
      </c>
      <c r="D30" s="404" t="s">
        <v>100</v>
      </c>
      <c r="E30" s="416" t="s">
        <v>217</v>
      </c>
      <c r="F30" s="405">
        <v>50</v>
      </c>
      <c r="G30" s="406">
        <v>0</v>
      </c>
      <c r="H30" s="407">
        <f t="shared" si="0"/>
        <v>50</v>
      </c>
    </row>
    <row r="31" spans="1:10" ht="10.5" x14ac:dyDescent="0.25">
      <c r="A31" s="398" t="s">
        <v>106</v>
      </c>
      <c r="B31" s="399" t="s">
        <v>100</v>
      </c>
      <c r="C31" s="400"/>
      <c r="D31" s="400"/>
      <c r="E31" s="401" t="s">
        <v>218</v>
      </c>
      <c r="F31" s="402">
        <f>SUM(F32:F36)</f>
        <v>4548.9799999999996</v>
      </c>
      <c r="G31" s="391">
        <v>0</v>
      </c>
      <c r="H31" s="392">
        <f t="shared" si="0"/>
        <v>4548.9799999999996</v>
      </c>
    </row>
    <row r="32" spans="1:10" ht="10.5" x14ac:dyDescent="0.25">
      <c r="A32" s="408" t="s">
        <v>106</v>
      </c>
      <c r="B32" s="417" t="s">
        <v>243</v>
      </c>
      <c r="C32" s="404" t="s">
        <v>100</v>
      </c>
      <c r="D32" s="404" t="s">
        <v>100</v>
      </c>
      <c r="E32" s="418" t="s">
        <v>219</v>
      </c>
      <c r="F32" s="419">
        <v>1200</v>
      </c>
      <c r="G32" s="406">
        <v>0</v>
      </c>
      <c r="H32" s="407">
        <f t="shared" si="0"/>
        <v>1200</v>
      </c>
    </row>
    <row r="33" spans="1:8" ht="10.5" x14ac:dyDescent="0.25">
      <c r="A33" s="403" t="s">
        <v>106</v>
      </c>
      <c r="B33" s="417" t="s">
        <v>244</v>
      </c>
      <c r="C33" s="404" t="s">
        <v>100</v>
      </c>
      <c r="D33" s="404" t="s">
        <v>100</v>
      </c>
      <c r="E33" s="420" t="s">
        <v>220</v>
      </c>
      <c r="F33" s="419">
        <v>259.04000000000002</v>
      </c>
      <c r="G33" s="406">
        <v>0</v>
      </c>
      <c r="H33" s="407">
        <f t="shared" si="0"/>
        <v>259.04000000000002</v>
      </c>
    </row>
    <row r="34" spans="1:8" ht="10.5" x14ac:dyDescent="0.25">
      <c r="A34" s="403" t="s">
        <v>106</v>
      </c>
      <c r="B34" s="421" t="s">
        <v>245</v>
      </c>
      <c r="C34" s="404" t="s">
        <v>100</v>
      </c>
      <c r="D34" s="404" t="s">
        <v>100</v>
      </c>
      <c r="E34" s="420" t="s">
        <v>221</v>
      </c>
      <c r="F34" s="419">
        <v>2007.02</v>
      </c>
      <c r="G34" s="406">
        <v>0</v>
      </c>
      <c r="H34" s="407">
        <f t="shared" si="0"/>
        <v>2007.02</v>
      </c>
    </row>
    <row r="35" spans="1:8" ht="10.5" x14ac:dyDescent="0.25">
      <c r="A35" s="403" t="s">
        <v>106</v>
      </c>
      <c r="B35" s="421" t="s">
        <v>246</v>
      </c>
      <c r="C35" s="404" t="s">
        <v>100</v>
      </c>
      <c r="D35" s="404" t="s">
        <v>100</v>
      </c>
      <c r="E35" s="420" t="s">
        <v>222</v>
      </c>
      <c r="F35" s="419">
        <v>541.79</v>
      </c>
      <c r="G35" s="406">
        <v>0</v>
      </c>
      <c r="H35" s="407">
        <f t="shared" si="0"/>
        <v>541.79</v>
      </c>
    </row>
    <row r="36" spans="1:8" ht="10.5" x14ac:dyDescent="0.25">
      <c r="A36" s="403" t="s">
        <v>106</v>
      </c>
      <c r="B36" s="421" t="s">
        <v>247</v>
      </c>
      <c r="C36" s="404" t="s">
        <v>100</v>
      </c>
      <c r="D36" s="404" t="s">
        <v>100</v>
      </c>
      <c r="E36" s="420" t="s">
        <v>223</v>
      </c>
      <c r="F36" s="419">
        <v>541.13</v>
      </c>
      <c r="G36" s="406">
        <v>0</v>
      </c>
      <c r="H36" s="407">
        <f t="shared" si="0"/>
        <v>541.13</v>
      </c>
    </row>
    <row r="37" spans="1:8" ht="10.5" x14ac:dyDescent="0.25">
      <c r="A37" s="394" t="s">
        <v>106</v>
      </c>
      <c r="B37" s="396" t="s">
        <v>100</v>
      </c>
      <c r="C37" s="397"/>
      <c r="D37" s="397"/>
      <c r="E37" s="395" t="s">
        <v>224</v>
      </c>
      <c r="F37" s="393">
        <f>SUM(F38:F42)</f>
        <v>13000</v>
      </c>
      <c r="G37" s="391">
        <v>0</v>
      </c>
      <c r="H37" s="392">
        <f t="shared" si="0"/>
        <v>13000</v>
      </c>
    </row>
    <row r="38" spans="1:8" ht="10.5" x14ac:dyDescent="0.25">
      <c r="A38" s="422" t="s">
        <v>106</v>
      </c>
      <c r="B38" s="423" t="s">
        <v>248</v>
      </c>
      <c r="C38" s="404" t="s">
        <v>100</v>
      </c>
      <c r="D38" s="404" t="s">
        <v>100</v>
      </c>
      <c r="E38" s="424" t="s">
        <v>225</v>
      </c>
      <c r="F38" s="425">
        <v>5000</v>
      </c>
      <c r="G38" s="406">
        <v>0</v>
      </c>
      <c r="H38" s="407">
        <f t="shared" si="0"/>
        <v>5000</v>
      </c>
    </row>
    <row r="39" spans="1:8" ht="10.5" x14ac:dyDescent="0.25">
      <c r="A39" s="426" t="s">
        <v>106</v>
      </c>
      <c r="B39" s="423" t="s">
        <v>249</v>
      </c>
      <c r="C39" s="404" t="s">
        <v>100</v>
      </c>
      <c r="D39" s="404" t="s">
        <v>100</v>
      </c>
      <c r="E39" s="424" t="s">
        <v>226</v>
      </c>
      <c r="F39" s="425">
        <v>2750</v>
      </c>
      <c r="G39" s="406">
        <v>0</v>
      </c>
      <c r="H39" s="407">
        <f t="shared" si="0"/>
        <v>2750</v>
      </c>
    </row>
    <row r="40" spans="1:8" ht="10.5" x14ac:dyDescent="0.25">
      <c r="A40" s="426" t="s">
        <v>106</v>
      </c>
      <c r="B40" s="423" t="s">
        <v>250</v>
      </c>
      <c r="C40" s="404" t="s">
        <v>100</v>
      </c>
      <c r="D40" s="404" t="s">
        <v>100</v>
      </c>
      <c r="E40" s="427" t="s">
        <v>227</v>
      </c>
      <c r="F40" s="425">
        <v>1750</v>
      </c>
      <c r="G40" s="406">
        <v>0</v>
      </c>
      <c r="H40" s="407">
        <f t="shared" si="0"/>
        <v>1750</v>
      </c>
    </row>
    <row r="41" spans="1:8" ht="10.5" x14ac:dyDescent="0.25">
      <c r="A41" s="426" t="s">
        <v>106</v>
      </c>
      <c r="B41" s="423" t="s">
        <v>251</v>
      </c>
      <c r="C41" s="404" t="s">
        <v>100</v>
      </c>
      <c r="D41" s="404" t="s">
        <v>100</v>
      </c>
      <c r="E41" s="427" t="s">
        <v>228</v>
      </c>
      <c r="F41" s="425">
        <v>2750</v>
      </c>
      <c r="G41" s="406">
        <v>0</v>
      </c>
      <c r="H41" s="407">
        <f t="shared" si="0"/>
        <v>2750</v>
      </c>
    </row>
    <row r="42" spans="1:8" ht="11" thickBot="1" x14ac:dyDescent="0.3">
      <c r="A42" s="428" t="s">
        <v>106</v>
      </c>
      <c r="B42" s="429" t="s">
        <v>252</v>
      </c>
      <c r="C42" s="438" t="s">
        <v>100</v>
      </c>
      <c r="D42" s="438" t="s">
        <v>100</v>
      </c>
      <c r="E42" s="430" t="s">
        <v>229</v>
      </c>
      <c r="F42" s="431">
        <v>750</v>
      </c>
      <c r="G42" s="432">
        <v>0</v>
      </c>
      <c r="H42" s="433">
        <f t="shared" si="0"/>
        <v>750</v>
      </c>
    </row>
    <row r="44" spans="1:8" x14ac:dyDescent="0.2">
      <c r="E44" s="440">
        <v>42002</v>
      </c>
    </row>
  </sheetData>
  <mergeCells count="9">
    <mergeCell ref="G7:G8"/>
    <mergeCell ref="H7:H8"/>
    <mergeCell ref="A1:F1"/>
    <mergeCell ref="A3:F3"/>
    <mergeCell ref="A5:F5"/>
    <mergeCell ref="A7:A8"/>
    <mergeCell ref="B7:B8"/>
    <mergeCell ref="E7:E8"/>
    <mergeCell ref="F7:F8"/>
  </mergeCells>
  <pageMargins left="0.7" right="0.7" top="0.78740157499999996" bottom="0.78740157499999996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Hejtman upravený (2)</vt:lpstr>
      <vt:lpstr>Hejtman</vt:lpstr>
      <vt:lpstr>příloha č. 1</vt:lpstr>
      <vt:lpstr>Hejtman!Názvy_tisku</vt:lpstr>
      <vt:lpstr>'Hejtman upravený (2)'!Názvy_tisku</vt:lpstr>
      <vt:lpstr>'příloha č. 1'!Oblast_tisku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Sulcova Lenka</cp:lastModifiedBy>
  <cp:lastPrinted>2014-12-29T08:50:20Z</cp:lastPrinted>
  <dcterms:created xsi:type="dcterms:W3CDTF">1997-01-24T11:07:25Z</dcterms:created>
  <dcterms:modified xsi:type="dcterms:W3CDTF">2014-12-29T09:10:48Z</dcterms:modified>
</cp:coreProperties>
</file>