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90" yWindow="500" windowWidth="9420" windowHeight="4140" tabRatio="942" firstSheet="2" activeTab="2"/>
  </bookViews>
  <sheets>
    <sheet name="Hejtman upravený (2)" sheetId="72" state="hidden" r:id="rId1"/>
    <sheet name="Hejtman" sheetId="71" state="hidden" r:id="rId2"/>
    <sheet name="příloha č. 1" sheetId="99" r:id="rId3"/>
  </sheets>
  <definedNames>
    <definedName name="_xlnm.Print_Titles" localSheetId="1">Hejtman!$2:$4</definedName>
    <definedName name="_xlnm.Print_Titles" localSheetId="0">'Hejtman upravený (2)'!$2:$4</definedName>
  </definedNames>
  <calcPr calcId="145621"/>
</workbook>
</file>

<file path=xl/calcChain.xml><?xml version="1.0" encoding="utf-8"?>
<calcChain xmlns="http://schemas.openxmlformats.org/spreadsheetml/2006/main">
  <c r="H158" i="99" l="1"/>
  <c r="G157" i="99"/>
  <c r="H157" i="99" s="1"/>
  <c r="H156" i="99"/>
  <c r="H155" i="99"/>
  <c r="G155" i="99"/>
  <c r="H154" i="99"/>
  <c r="G153" i="99"/>
  <c r="H153" i="99" s="1"/>
  <c r="H152" i="99"/>
  <c r="H151" i="99"/>
  <c r="G151" i="99"/>
  <c r="H150" i="99"/>
  <c r="G149" i="99"/>
  <c r="H149" i="99" s="1"/>
  <c r="H148" i="99"/>
  <c r="H147" i="99"/>
  <c r="G147" i="99"/>
  <c r="H146" i="99"/>
  <c r="G145" i="99"/>
  <c r="H145" i="99" s="1"/>
  <c r="H144" i="99"/>
  <c r="H143" i="99"/>
  <c r="G143" i="99"/>
  <c r="H142" i="99"/>
  <c r="G141" i="99"/>
  <c r="H141" i="99" s="1"/>
  <c r="G140" i="99"/>
  <c r="H140" i="99" s="1"/>
  <c r="H139" i="99"/>
  <c r="H138" i="99"/>
  <c r="G138" i="99"/>
  <c r="H137" i="99"/>
  <c r="G136" i="99"/>
  <c r="H136" i="99" s="1"/>
  <c r="H135" i="99"/>
  <c r="H134" i="99"/>
  <c r="G134" i="99"/>
  <c r="H133" i="99"/>
  <c r="G132" i="99"/>
  <c r="H132" i="99" s="1"/>
  <c r="G131" i="99"/>
  <c r="H131" i="99" s="1"/>
  <c r="H130" i="99"/>
  <c r="H129" i="99"/>
  <c r="G129" i="99"/>
  <c r="H128" i="99"/>
  <c r="G127" i="99"/>
  <c r="H127" i="99" s="1"/>
  <c r="H126" i="99"/>
  <c r="H125" i="99"/>
  <c r="G125" i="99"/>
  <c r="H124" i="99"/>
  <c r="G123" i="99"/>
  <c r="H123" i="99" s="1"/>
  <c r="H122" i="99"/>
  <c r="H121" i="99"/>
  <c r="G121" i="99"/>
  <c r="H120" i="99"/>
  <c r="G119" i="99"/>
  <c r="H119" i="99" s="1"/>
  <c r="H118" i="99"/>
  <c r="H117" i="99"/>
  <c r="G117" i="99"/>
  <c r="H116" i="99"/>
  <c r="G115" i="99"/>
  <c r="H115" i="99" s="1"/>
  <c r="H114" i="99"/>
  <c r="H113" i="99"/>
  <c r="G113" i="99"/>
  <c r="G112" i="99"/>
  <c r="H112" i="99" s="1"/>
  <c r="H111" i="99"/>
  <c r="G110" i="99"/>
  <c r="H110" i="99" s="1"/>
  <c r="H109" i="99"/>
  <c r="G108" i="99"/>
  <c r="H108" i="99" s="1"/>
  <c r="H107" i="99"/>
  <c r="G106" i="99"/>
  <c r="H106" i="99" s="1"/>
  <c r="H105" i="99"/>
  <c r="G104" i="99"/>
  <c r="H104" i="99" s="1"/>
  <c r="H103" i="99"/>
  <c r="G102" i="99"/>
  <c r="H102" i="99" s="1"/>
  <c r="H101" i="99"/>
  <c r="G100" i="99"/>
  <c r="H100" i="99" s="1"/>
  <c r="G99" i="99"/>
  <c r="H99" i="99" s="1"/>
  <c r="H98" i="99"/>
  <c r="H97" i="99"/>
  <c r="G97" i="99"/>
  <c r="H96" i="99"/>
  <c r="G95" i="99"/>
  <c r="H95" i="99" s="1"/>
  <c r="H94" i="99"/>
  <c r="H93" i="99"/>
  <c r="G93" i="99"/>
  <c r="H92" i="99"/>
  <c r="G91" i="99"/>
  <c r="H91" i="99" s="1"/>
  <c r="H90" i="99"/>
  <c r="H89" i="99"/>
  <c r="G89" i="99"/>
  <c r="H88" i="99"/>
  <c r="G87" i="99"/>
  <c r="H87" i="99" s="1"/>
  <c r="H86" i="99"/>
  <c r="G85" i="99"/>
  <c r="H85" i="99" s="1"/>
  <c r="H84" i="99"/>
  <c r="G83" i="99"/>
  <c r="H83" i="99" s="1"/>
  <c r="H82" i="99"/>
  <c r="H81" i="99"/>
  <c r="G81" i="99"/>
  <c r="H80" i="99"/>
  <c r="G79" i="99"/>
  <c r="H79" i="99" s="1"/>
  <c r="H78" i="99"/>
  <c r="H77" i="99"/>
  <c r="G77" i="99"/>
  <c r="H76" i="99"/>
  <c r="G75" i="99"/>
  <c r="H75" i="99" s="1"/>
  <c r="H74" i="99"/>
  <c r="G73" i="99"/>
  <c r="H73" i="99" s="1"/>
  <c r="H72" i="99"/>
  <c r="G71" i="99"/>
  <c r="H71" i="99" s="1"/>
  <c r="H70" i="99"/>
  <c r="G69" i="99"/>
  <c r="H69" i="99" s="1"/>
  <c r="H68" i="99"/>
  <c r="G67" i="99"/>
  <c r="H67" i="99" s="1"/>
  <c r="H66" i="99"/>
  <c r="H65" i="99"/>
  <c r="G65" i="99"/>
  <c r="H64" i="99"/>
  <c r="G63" i="99"/>
  <c r="H63" i="99" s="1"/>
  <c r="H62" i="99"/>
  <c r="G61" i="99"/>
  <c r="H61" i="99" s="1"/>
  <c r="H60" i="99"/>
  <c r="G59" i="99"/>
  <c r="H59" i="99" s="1"/>
  <c r="H58" i="99"/>
  <c r="G57" i="99"/>
  <c r="H57" i="99" s="1"/>
  <c r="H56" i="99"/>
  <c r="G55" i="99"/>
  <c r="H55" i="99" s="1"/>
  <c r="H54" i="99"/>
  <c r="G53" i="99"/>
  <c r="H53" i="99" s="1"/>
  <c r="H52" i="99"/>
  <c r="G51" i="99"/>
  <c r="H51" i="99" s="1"/>
  <c r="H50" i="99"/>
  <c r="G49" i="99"/>
  <c r="H49" i="99" s="1"/>
  <c r="H48" i="99"/>
  <c r="G47" i="99"/>
  <c r="H47" i="99" s="1"/>
  <c r="H46" i="99"/>
  <c r="G45" i="99"/>
  <c r="H45" i="99" s="1"/>
  <c r="H44" i="99"/>
  <c r="G43" i="99"/>
  <c r="H43" i="99" s="1"/>
  <c r="H42" i="99"/>
  <c r="G41" i="99"/>
  <c r="H41" i="99" s="1"/>
  <c r="H40" i="99"/>
  <c r="G39" i="99"/>
  <c r="H39" i="99" s="1"/>
  <c r="H38" i="99"/>
  <c r="H37" i="99"/>
  <c r="G37" i="99"/>
  <c r="H36" i="99"/>
  <c r="G35" i="99"/>
  <c r="H35" i="99" s="1"/>
  <c r="H34" i="99"/>
  <c r="H33" i="99"/>
  <c r="G33" i="99"/>
  <c r="H32" i="99"/>
  <c r="G31" i="99"/>
  <c r="H31" i="99" s="1"/>
  <c r="H30" i="99"/>
  <c r="H29" i="99"/>
  <c r="G29" i="99"/>
  <c r="G28" i="99"/>
  <c r="H28" i="99" s="1"/>
  <c r="G27" i="99"/>
  <c r="F27" i="99"/>
  <c r="H27" i="99" s="1"/>
  <c r="H26" i="99"/>
  <c r="H25" i="99"/>
  <c r="H24" i="99"/>
  <c r="H23" i="99"/>
  <c r="H22" i="99"/>
  <c r="F21" i="99"/>
  <c r="H21" i="99" s="1"/>
  <c r="H20" i="99"/>
  <c r="H19" i="99"/>
  <c r="H18" i="99"/>
  <c r="H17" i="99"/>
  <c r="H16" i="99"/>
  <c r="H15" i="99"/>
  <c r="H14" i="99"/>
  <c r="H13" i="99"/>
  <c r="H12" i="99"/>
  <c r="H11" i="99"/>
  <c r="F10" i="99"/>
  <c r="H10" i="99" s="1"/>
  <c r="G9" i="99"/>
  <c r="F9" i="99" l="1"/>
  <c r="H9" i="99" s="1"/>
  <c r="E114" i="72"/>
  <c r="E113" i="72" s="1"/>
  <c r="H113" i="72" s="1"/>
  <c r="A114" i="72"/>
  <c r="E104" i="72"/>
  <c r="H103" i="72"/>
  <c r="E103" i="72"/>
  <c r="E95" i="72"/>
  <c r="E93" i="72"/>
  <c r="A93" i="72"/>
  <c r="E88" i="72"/>
  <c r="A88" i="72"/>
  <c r="H87" i="72"/>
  <c r="E87" i="72"/>
  <c r="A75" i="72"/>
  <c r="E60" i="72"/>
  <c r="A60" i="72"/>
  <c r="A58" i="72"/>
  <c r="E48" i="72"/>
  <c r="A48" i="72"/>
  <c r="E44" i="72"/>
  <c r="E43" i="72"/>
  <c r="H43" i="72" s="1"/>
  <c r="A44" i="72"/>
  <c r="A43" i="72" s="1"/>
  <c r="E28" i="72"/>
  <c r="A28" i="72"/>
  <c r="E21" i="72"/>
  <c r="E20" i="72" s="1"/>
  <c r="H20" i="72" s="1"/>
  <c r="A21" i="72"/>
  <c r="E10" i="72"/>
  <c r="A61" i="71"/>
  <c r="E113" i="71"/>
  <c r="A113" i="71"/>
  <c r="E112" i="71"/>
  <c r="E103" i="71"/>
  <c r="E102" i="71" s="1"/>
  <c r="E93" i="71"/>
  <c r="A93" i="71"/>
  <c r="E89" i="71"/>
  <c r="A89" i="71"/>
  <c r="E88" i="71"/>
  <c r="E61" i="71"/>
  <c r="A59" i="71"/>
  <c r="E50" i="71"/>
  <c r="A50" i="71"/>
  <c r="E46" i="71"/>
  <c r="E45" i="71" s="1"/>
  <c r="A46" i="71"/>
  <c r="A45" i="71"/>
  <c r="E29" i="71"/>
  <c r="A29" i="71"/>
  <c r="E21" i="71"/>
  <c r="E20" i="71"/>
  <c r="A21" i="71"/>
  <c r="E10" i="71"/>
</calcChain>
</file>

<file path=xl/sharedStrings.xml><?xml version="1.0" encoding="utf-8"?>
<sst xmlns="http://schemas.openxmlformats.org/spreadsheetml/2006/main" count="1261" uniqueCount="389">
  <si>
    <t>926 xx - Dotační fond/ odbor xxxxxx</t>
  </si>
  <si>
    <t>ORJ 01 - odbor kancelář hejtmana</t>
  </si>
  <si>
    <t>Limity pro přípravu rozpočtu 2014</t>
  </si>
  <si>
    <t>Kapitola</t>
  </si>
  <si>
    <t>název kapitoly</t>
  </si>
  <si>
    <t>limit pro 2014</t>
  </si>
  <si>
    <t>Celkem</t>
  </si>
  <si>
    <t>910</t>
  </si>
  <si>
    <t>914</t>
  </si>
  <si>
    <t>917</t>
  </si>
  <si>
    <t>923</t>
  </si>
  <si>
    <t>zastupitelstvo - limit výdajů</t>
  </si>
  <si>
    <t>působnosti - limit výdajů</t>
  </si>
  <si>
    <t>transfery - limit výdajů</t>
  </si>
  <si>
    <t>limity resortu v kapitolách</t>
  </si>
  <si>
    <t>spolufinancování EU - závazný limit výdajů</t>
  </si>
  <si>
    <t>01xx</t>
  </si>
  <si>
    <t>0101</t>
  </si>
  <si>
    <t>cestovní náhrady zahraniční</t>
  </si>
  <si>
    <t>0242</t>
  </si>
  <si>
    <t>cestovní náhrady- doprava a ubytování návštěv</t>
  </si>
  <si>
    <t>0243</t>
  </si>
  <si>
    <t>překlady a tlumočení</t>
  </si>
  <si>
    <t>0245</t>
  </si>
  <si>
    <t>obálky, dopisy, vizitky, novoročenky, tiskopisy</t>
  </si>
  <si>
    <t>0246</t>
  </si>
  <si>
    <t>foto</t>
  </si>
  <si>
    <t>0247</t>
  </si>
  <si>
    <t>znaky LK, vlajky</t>
  </si>
  <si>
    <t>0248</t>
  </si>
  <si>
    <t>cestovní náhrady - externí subjekty zahraniční</t>
  </si>
  <si>
    <t>limit výdajů na školení a vzdělávání celkem</t>
  </si>
  <si>
    <t>limit výdajů na pohoštění celkem</t>
  </si>
  <si>
    <t>limit výdajů na činnost zastupitelských klubů</t>
  </si>
  <si>
    <t>ostatní výdaje a služby</t>
  </si>
  <si>
    <t>nákupy věcných darů</t>
  </si>
  <si>
    <t>peněžité dary + transfery neziskovým organizacím</t>
  </si>
  <si>
    <t>Asociace krajů ČR - členský příspěvek</t>
  </si>
  <si>
    <t>0141022107</t>
  </si>
  <si>
    <t>Sdružení obcí LK - provozní příspěvek</t>
  </si>
  <si>
    <t>Euroregion Nisa - provozní příspěvek</t>
  </si>
  <si>
    <t>025000</t>
  </si>
  <si>
    <t>025100</t>
  </si>
  <si>
    <t>média, monitoring, PR, infotisk</t>
  </si>
  <si>
    <t>025101</t>
  </si>
  <si>
    <t>Genus a.s., Týden v LK</t>
  </si>
  <si>
    <t>025102</t>
  </si>
  <si>
    <t>Newton media</t>
  </si>
  <si>
    <t>025103</t>
  </si>
  <si>
    <t>RCL</t>
  </si>
  <si>
    <t>025300</t>
  </si>
  <si>
    <t>kalendáře</t>
  </si>
  <si>
    <t>025600</t>
  </si>
  <si>
    <t>Genus a.s., Měsíčník Libereckého kraje</t>
  </si>
  <si>
    <t>026000</t>
  </si>
  <si>
    <t>Limitované výdaje</t>
  </si>
  <si>
    <t>Ostatní běžné výdaje</t>
  </si>
  <si>
    <t>hejtmanský ples</t>
  </si>
  <si>
    <t>026200</t>
  </si>
  <si>
    <t>krajské dny</t>
  </si>
  <si>
    <t>026500</t>
  </si>
  <si>
    <t>fotografie LK</t>
  </si>
  <si>
    <t>026700</t>
  </si>
  <si>
    <t>prezentační akce kraje v Bruselu</t>
  </si>
  <si>
    <t>027500</t>
  </si>
  <si>
    <t>zastoupení LK v Bruselu</t>
  </si>
  <si>
    <t>027600</t>
  </si>
  <si>
    <t>slavnostní večer k 28.10.</t>
  </si>
  <si>
    <t>027700</t>
  </si>
  <si>
    <t>prez. kraje v rámci akcí pořádaných na jeho území</t>
  </si>
  <si>
    <t>027800</t>
  </si>
  <si>
    <t>den otevřených dveří LK</t>
  </si>
  <si>
    <t>923 01 - spolufinancování EU / odbor kancelář hejtmana</t>
  </si>
  <si>
    <t>0150020000</t>
  </si>
  <si>
    <t>Přeshraniční integrace info, nástrojů…při předcházení a řešení povodní a katastrof</t>
  </si>
  <si>
    <t>spolufinancování LK</t>
  </si>
  <si>
    <t>S P O L U F I N A N C O V Á N Í   E U</t>
  </si>
  <si>
    <t>0149xx</t>
  </si>
  <si>
    <t>limit výdajů poradanské a právní služby</t>
  </si>
  <si>
    <t>018700</t>
  </si>
  <si>
    <t>prevence kliminality v LK</t>
  </si>
  <si>
    <t>02xxxx</t>
  </si>
  <si>
    <t>HOLD production, aktuality z LK</t>
  </si>
  <si>
    <t>GENUS a.s., minuty s hejtmanem</t>
  </si>
  <si>
    <t>knihy vydané za podpory kraje</t>
  </si>
  <si>
    <t>Výroční zpráva LK</t>
  </si>
  <si>
    <t xml:space="preserve">Český rozhlas </t>
  </si>
  <si>
    <t>předfinancování LK</t>
  </si>
  <si>
    <t xml:space="preserve">výdajový limit kapitoly </t>
  </si>
  <si>
    <t>018100</t>
  </si>
  <si>
    <t>018201</t>
  </si>
  <si>
    <t>018300</t>
  </si>
  <si>
    <t>018400</t>
  </si>
  <si>
    <t>018900</t>
  </si>
  <si>
    <t>018901</t>
  </si>
  <si>
    <t>Prevence a opatření pro krizové stavy</t>
  </si>
  <si>
    <t>Neinvestiční dotace NNO a podobným organiz.</t>
  </si>
  <si>
    <t>Propagace a prezentace kraje</t>
  </si>
  <si>
    <t>tis. Kč</t>
  </si>
  <si>
    <t>uk.</t>
  </si>
  <si>
    <t>x</t>
  </si>
  <si>
    <t>ZU</t>
  </si>
  <si>
    <t>č.a.</t>
  </si>
  <si>
    <t>018200</t>
  </si>
  <si>
    <t>018500</t>
  </si>
  <si>
    <t xml:space="preserve">uk. </t>
  </si>
  <si>
    <t>SU</t>
  </si>
  <si>
    <t>DU</t>
  </si>
  <si>
    <t>výdajový limit resortu v kapitole</t>
  </si>
  <si>
    <t>0141010000</t>
  </si>
  <si>
    <t>0140000000</t>
  </si>
  <si>
    <t>cvičení krizového štábu</t>
  </si>
  <si>
    <t>činnost a vybavení KŠ</t>
  </si>
  <si>
    <t>provozní náklady chráněného pracoviště Česká Lípa</t>
  </si>
  <si>
    <t>opatř. pro kriz.stavy,školení obcí, jednání BRK</t>
  </si>
  <si>
    <t>příprava hosp.opatření pro krizové stavy</t>
  </si>
  <si>
    <t>neinvestiční dotace Sdružení hasičů ČMS</t>
  </si>
  <si>
    <t>sběr dat a zprac. podkladů pro dílčí krizové plány</t>
  </si>
  <si>
    <t>datové spojení IZS - provoz</t>
  </si>
  <si>
    <t>propagační předměty</t>
  </si>
  <si>
    <t>P Ů S O B N O S T I</t>
  </si>
  <si>
    <t>Z A S T U P I T E L S T V O</t>
  </si>
  <si>
    <t>RU</t>
  </si>
  <si>
    <t>PŘÍPRAVA ROZPOČTU LIBERECKÉHO KRAJE 2014</t>
  </si>
  <si>
    <t>SR 2013</t>
  </si>
  <si>
    <t>NR 2014</t>
  </si>
  <si>
    <t>92301</t>
  </si>
  <si>
    <t>poznámka</t>
  </si>
  <si>
    <t>od roku 2014 v kap. 917</t>
  </si>
  <si>
    <t>DOTAČNÍ FOND</t>
  </si>
  <si>
    <t>Program xxxxx</t>
  </si>
  <si>
    <t>D O T A Č N Í  F O N D   K R A J E</t>
  </si>
  <si>
    <t>926xx</t>
  </si>
  <si>
    <t xml:space="preserve">nová činnost / aktivita / projekt </t>
  </si>
  <si>
    <t>do roku 2013 v kap. 914</t>
  </si>
  <si>
    <t>T R A N S F E R Y</t>
  </si>
  <si>
    <t>917 01 - transfery / odbor kancelář hejtmana</t>
  </si>
  <si>
    <t>910 01 - zastupitelstvo / odbor kancelář hejtmana</t>
  </si>
  <si>
    <t>914 01 - působnosti / odbor kancelář hejtmana</t>
  </si>
  <si>
    <t>Prevence pro krizové stavy a cvičení krizového štábu</t>
  </si>
  <si>
    <t>Činnost a vybavení krizového štábu</t>
  </si>
  <si>
    <t>Provozní náklady chráněného pracoviště Česká Lípa</t>
  </si>
  <si>
    <t>Příprava hosp. opatření pro krizové situace</t>
  </si>
  <si>
    <t>Prevence kriminality v LK</t>
  </si>
  <si>
    <t>Opatření pro kriz. stavy, školení obcí, jednání BRK</t>
  </si>
  <si>
    <t>Neinvestiční dotace Sdružení hasičů ČMS</t>
  </si>
  <si>
    <t>Sběr dat a zprac. podkladů pro dílčí krizové plány</t>
  </si>
  <si>
    <t>Datové spojení IZS - provoz</t>
  </si>
  <si>
    <t>zbývá dorozdělit tis.</t>
  </si>
  <si>
    <t>Dotace obyvatelstvu</t>
  </si>
  <si>
    <t>Záštity s finanční podporou</t>
  </si>
  <si>
    <t>010100</t>
  </si>
  <si>
    <t>do roku 2013 v kap. 910</t>
  </si>
  <si>
    <t>Propagační předměty</t>
  </si>
  <si>
    <t>Média, PR, infotisk</t>
  </si>
  <si>
    <t>Monitoring</t>
  </si>
  <si>
    <t>TV výstupy</t>
  </si>
  <si>
    <t>Magazín LK</t>
  </si>
  <si>
    <t>Infografika</t>
  </si>
  <si>
    <t>Zastoupení LK v Bruselu</t>
  </si>
  <si>
    <t>Prezentační akce kraje v Bruselu</t>
  </si>
  <si>
    <t>Partnerství St. Gallen</t>
  </si>
  <si>
    <t>Dny hejtmana</t>
  </si>
  <si>
    <t>Den otevřených dveří LK</t>
  </si>
  <si>
    <t>Krajské slavnosti</t>
  </si>
  <si>
    <t>Slavnostní večer k 28. 10. (Pocty hejtmana)</t>
  </si>
  <si>
    <t>Ostatní akce</t>
  </si>
  <si>
    <t>Kalendáře</t>
  </si>
  <si>
    <t>Fotografie LK</t>
  </si>
  <si>
    <t>Marketingová podpora regionálních výrobců</t>
  </si>
  <si>
    <t>025201</t>
  </si>
  <si>
    <t>027900</t>
  </si>
  <si>
    <t>028000</t>
  </si>
  <si>
    <t>Grafický manuál</t>
  </si>
  <si>
    <t>026900</t>
  </si>
  <si>
    <t>025202</t>
  </si>
  <si>
    <t>rcl</t>
  </si>
  <si>
    <t>čr</t>
  </si>
  <si>
    <t>newton</t>
  </si>
  <si>
    <t>Limit výdajů na školení a vzdělávání</t>
  </si>
  <si>
    <t>Limit výdajů na pohoštění</t>
  </si>
  <si>
    <t>Limit výdajů na činnost zastupitelských klubů</t>
  </si>
  <si>
    <t>Limit výdajů na poradenské a právní služby</t>
  </si>
  <si>
    <t>Nákupy věcných darů</t>
  </si>
  <si>
    <t>Cestovní náhrady - zahraniční pracovní cesty zastupitelů LK</t>
  </si>
  <si>
    <t>Ostatní výdaje a služby</t>
  </si>
  <si>
    <t>Cestovní náhrady - doprava a ubytování zahraničních návštěv</t>
  </si>
  <si>
    <t>Překlady a tlumočení</t>
  </si>
  <si>
    <t>Obálky, dopisy, vizitky, novoročenky, tiskopisy</t>
  </si>
  <si>
    <t>Foto portfólia RK + ZK</t>
  </si>
  <si>
    <t>Znaky, loga, vlajky LK</t>
  </si>
  <si>
    <t>Cestovní náhrady - zahraniční pracovní cesty externích subjektů</t>
  </si>
  <si>
    <t>Křest Magazínu LK</t>
  </si>
  <si>
    <t>ples</t>
  </si>
  <si>
    <t>10 minut s hejtmanem</t>
  </si>
  <si>
    <t>926 01 - Dotační fond / odbor kancelář hejtmana</t>
  </si>
  <si>
    <t>Přeshraniční integrace info, nástrojů…při předcházení a řešení povodní a katastrof (projekt CÍL 3)</t>
  </si>
  <si>
    <t>018508</t>
  </si>
  <si>
    <t>Zajištění úkolů v oblasti utajovaných informací</t>
  </si>
  <si>
    <t>ostatní akce 2013:</t>
  </si>
  <si>
    <t>Náhrada za poskytnutí pomoci při vyžádání dle zákona č. 239/2000 Sb. (§29)</t>
  </si>
  <si>
    <t>oproti potřebě na financování projektu chybí 13 849,60 tis.</t>
  </si>
  <si>
    <t>Krizový fond - info R. Broulík</t>
  </si>
  <si>
    <t>Asociace nestátních neziskových organizací Libereckého kraje (ANNOLK)</t>
  </si>
  <si>
    <t>Radou LK letos odsouhlasený příspěvek 
= rozdíl -100 tis.</t>
  </si>
  <si>
    <t>ROZPOČET LIBERECKÉHO KRAJE 2015</t>
  </si>
  <si>
    <t>příloha č. 1</t>
  </si>
  <si>
    <t xml:space="preserve"> 04 - odbor školství, mládeže, tělovýchovy a sportu</t>
  </si>
  <si>
    <t>917 04 - transfery</t>
  </si>
  <si>
    <t>917 04</t>
  </si>
  <si>
    <t>SR</t>
  </si>
  <si>
    <t>ZR-RO č. 17/15</t>
  </si>
  <si>
    <t>UR 2015</t>
  </si>
  <si>
    <t>par.</t>
  </si>
  <si>
    <t>pol.</t>
  </si>
  <si>
    <t>17/15</t>
  </si>
  <si>
    <t>Ostatní činnosti ve školství</t>
  </si>
  <si>
    <t>0470001   0000</t>
  </si>
  <si>
    <t>veletrh vzdělávání a prac. příležitostí</t>
  </si>
  <si>
    <t>0470002   0000</t>
  </si>
  <si>
    <t>soutěže - podpora talentovaných dětí a mládeže</t>
  </si>
  <si>
    <t>0470004   0000</t>
  </si>
  <si>
    <t>stipendijní program pro žáky odborných škol</t>
  </si>
  <si>
    <t>0470025   0000</t>
  </si>
  <si>
    <t>burzy škol</t>
  </si>
  <si>
    <t>podpora akcí v resortu z RV 2015-2018</t>
  </si>
  <si>
    <t>0480079   0000</t>
  </si>
  <si>
    <t>Cena hejtmana Libereckého kraje pro studenty TUL</t>
  </si>
  <si>
    <t>0480080   0000</t>
  </si>
  <si>
    <t>Zlatý oříšek Libereckého kraje</t>
  </si>
  <si>
    <t>0480081   0000</t>
  </si>
  <si>
    <t>Skleněné městečko</t>
  </si>
  <si>
    <t>0480082   0000</t>
  </si>
  <si>
    <t>Zlatý Ámos</t>
  </si>
  <si>
    <t>0480083   0000</t>
  </si>
  <si>
    <t>Machři roku</t>
  </si>
  <si>
    <t>Podpora obcí při změně zřizovatelských funkcí</t>
  </si>
  <si>
    <t>0480084   2058</t>
  </si>
  <si>
    <t>Město Jablonné v Podještědí - finanční dar</t>
  </si>
  <si>
    <t>0480085   0000</t>
  </si>
  <si>
    <t xml:space="preserve">ZŠ Jablonné v Podještědí - dotace </t>
  </si>
  <si>
    <t>0480086   5008</t>
  </si>
  <si>
    <t>Město Turnov - finanční dar</t>
  </si>
  <si>
    <t>0480087   0000</t>
  </si>
  <si>
    <t>ZŠ Turnov - dotace</t>
  </si>
  <si>
    <t>0480088   0000</t>
  </si>
  <si>
    <t>Systémová podpora vzdělávání žáků ve speciálních ZŠ</t>
  </si>
  <si>
    <t>Sport v regionu</t>
  </si>
  <si>
    <t>Vybrané sportovní akce</t>
  </si>
  <si>
    <t>0470021   0000</t>
  </si>
  <si>
    <t>3419</t>
  </si>
  <si>
    <t>5222</t>
  </si>
  <si>
    <t>neinvestiční transfery spolkům</t>
  </si>
  <si>
    <t xml:space="preserve">SU </t>
  </si>
  <si>
    <t>0480143  0000</t>
  </si>
  <si>
    <t>AUTOKLUB ČESKÁ LÍPA V AČR - Rallycross Challenge Europe 2015</t>
  </si>
  <si>
    <t>0480144  0000</t>
  </si>
  <si>
    <t>TJ Bižuterie, o.s., Jablonec n/N - Jizerský pohár - Mez.závod FIS v alpských discipl. 22.-25.1.2015 Tanval.Špičák - Albrechtice v Jiz.horách</t>
  </si>
  <si>
    <t>0480145  0000</t>
  </si>
  <si>
    <t>Liberecký tenisový klub, Liberec - Tenisový turnaj Svijany Open 2015</t>
  </si>
  <si>
    <t>0480146  0000</t>
  </si>
  <si>
    <t>24TP, Liberec - TĚŽKÁ POHODA 2015</t>
  </si>
  <si>
    <t>0480147  0000</t>
  </si>
  <si>
    <t>Sportovní klub stolního tenisu, Liberec - MEZINÁR.TURNAJ VETERÁNŮ 2015</t>
  </si>
  <si>
    <t>0480148  0000</t>
  </si>
  <si>
    <t>Krajská rada Asociace školních sportov.klubů LK, Liberec - Krajská liga škol 2015</t>
  </si>
  <si>
    <t>0480149  0000</t>
  </si>
  <si>
    <t>Kolo pro život, z.s., Praha - Kolo pro život - Ještěd Tour</t>
  </si>
  <si>
    <t>0480150  0000</t>
  </si>
  <si>
    <t>AMBSK, Košťálov - Motokrosové závody</t>
  </si>
  <si>
    <t>0480151  0000</t>
  </si>
  <si>
    <t>0480152  0000</t>
  </si>
  <si>
    <t>1. Novoborský šachový klub, o.s., Nový Bor - Novoborská šachová korida</t>
  </si>
  <si>
    <t>0480153  0000</t>
  </si>
  <si>
    <t>Sport Aerobic Liberec o.s. - Mezinárodní MČR v gymnast., step, dance a team aerobiku 2015</t>
  </si>
  <si>
    <t>0480154  0000</t>
  </si>
  <si>
    <t>TERRA SPORT s.r.o. , Liberec - ČT AUTHOR CUP</t>
  </si>
  <si>
    <t>5213</t>
  </si>
  <si>
    <t>neinvestiční transfery nefinan.podnik.subjektům - p.o.</t>
  </si>
  <si>
    <t>0480155  0000</t>
  </si>
  <si>
    <t>0480156  0000</t>
  </si>
  <si>
    <t>Basketbalový klub Kondoři Liberec občanské sdružení - Mezinárod.turnaj v basketbale - Příprava na ME mužů</t>
  </si>
  <si>
    <t>0480157  0000</t>
  </si>
  <si>
    <t>Trampolíny Liberec, o.s. - Mezinárodní závod přátelství ve skocích na trampolíně</t>
  </si>
  <si>
    <t>0480158  0000</t>
  </si>
  <si>
    <t xml:space="preserve">SpinFit Liberec - SpinFit Dětský MTB cup LK </t>
  </si>
  <si>
    <t>0480159  0000</t>
  </si>
  <si>
    <t>Pakli sport klub Jablonné v Podještědí - 16.International MTB marathon Malevil Cup 2015</t>
  </si>
  <si>
    <t>0480160  0000</t>
  </si>
  <si>
    <t>LIBERECKÝ KRAJSKÝ FOTBALOVÝ SVAZ, Liberec - Halový turnaj mladšího dorostu U16, U17 - O POHÁR PŘEDSEDY FAČR</t>
  </si>
  <si>
    <t>0480161  0000</t>
  </si>
  <si>
    <t>Klub cyklistů KOOPERATIVA Sportovního gymnázia Jablonec n/N - ČESKÝ POHÁR MTB CO A XCE 2015-BEDŘICHOV</t>
  </si>
  <si>
    <t>0480162 0000</t>
  </si>
  <si>
    <t xml:space="preserve">AFEU O.S. Liberec - ZELENCUP 2015 </t>
  </si>
  <si>
    <t>0480163  0000</t>
  </si>
  <si>
    <t>SKI KLUB Jizerská padesátka Liberec - Jizeská 50 tun 2015</t>
  </si>
  <si>
    <t>0480164 0000</t>
  </si>
  <si>
    <t>SKI KLUB Jizerská padesátka Liberec - Jizeská 50 na kolech 2015</t>
  </si>
  <si>
    <t>0480165 0000</t>
  </si>
  <si>
    <t>Outdoor Challege Liberec, o.s. - Auto Enge Triatlon Hrádek n/N 2015</t>
  </si>
  <si>
    <t>0480166  0000</t>
  </si>
  <si>
    <t>TU VK DUKLA LIBEREC - Festival Barevného minivolejbalu - Mistrovství Čech</t>
  </si>
  <si>
    <t>0480167  0000</t>
  </si>
  <si>
    <t>Draci FBC Liberec, o.s. - Výběry dorostenců ČR ve florbale</t>
  </si>
  <si>
    <t>0480168  0000</t>
  </si>
  <si>
    <t>Česká Freestyle Fotbalová Asociace, Liberec - MS ve freestyle fotbalu - Super ball 2015</t>
  </si>
  <si>
    <t>0480169 0000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</si>
  <si>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</si>
  <si>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</si>
  <si>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</si>
  <si>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0480170  0000</t>
  </si>
  <si>
    <t>Mgr. Ilona Šulcová, Turnov - World Dance Championship 2015</t>
  </si>
  <si>
    <t>0480171  0000</t>
  </si>
  <si>
    <t>Šerm Liberec, o.s. - MČR v šermu 2015</t>
  </si>
  <si>
    <t>0480172  0000</t>
  </si>
  <si>
    <t>S group SPORT FACILITY MAGEMENT, Liberec - SPORT LIVE 2015</t>
  </si>
  <si>
    <t>0480173  0000</t>
  </si>
  <si>
    <t>TJ Bílí Tygři Liberec - CHRISTMAS CUP 2015</t>
  </si>
  <si>
    <t>0480174  0000</t>
  </si>
  <si>
    <t>Sportovní klub OK Jiskra Nový Bor - BOHEMIA ORIENTIEERING - 5denní mezinár.závody v orient.běhu 2015</t>
  </si>
  <si>
    <t>0480175  0000</t>
  </si>
  <si>
    <t>AC SYNER Turnov - Memoriál Ludvíka Daňka 2015</t>
  </si>
  <si>
    <t>0480176  0000</t>
  </si>
  <si>
    <t>TĚLOVÝCHOVNÁ JEDNOTA DOKSY - EURO HRY DOKSY  2015</t>
  </si>
  <si>
    <t>Významné kluby a reprezentace</t>
  </si>
  <si>
    <t>0470022   0000</t>
  </si>
  <si>
    <t>0480130  0000</t>
  </si>
  <si>
    <t>TJ VK DUKLA LIBEREC - Pravidelná činnost mládež.kategorií  TJ VK Dukly Liberec</t>
  </si>
  <si>
    <t>0480131  0000</t>
  </si>
  <si>
    <t>FC Slovan Liberec - FC Slovan Liberec - mládež, činnost mládeže</t>
  </si>
  <si>
    <t>0480132  0000</t>
  </si>
  <si>
    <t>FK BAUMIT Jablonec, a.s., Jablonec n/N - Podpora činnosti klubu reprezent.LK</t>
  </si>
  <si>
    <t>0480133  0000</t>
  </si>
  <si>
    <t>Draci FBC Liberec, o.s. - Mládežnická družstva FBC Liberec</t>
  </si>
  <si>
    <t>0480134  0000</t>
  </si>
  <si>
    <t>TJ Bílí Tygři Liberec - Celoroční podpora výchovného programu TJ Bílí Tygři Liberec</t>
  </si>
  <si>
    <t>Významné sportovní areály</t>
  </si>
  <si>
    <t>0470009   0000</t>
  </si>
  <si>
    <t>0480135 0000</t>
  </si>
  <si>
    <t>SKP Kornspitz Jablonec, Jablonec n/N - Podpora údržby části Jizerské magistrály včetně sportovního areálu Břízky SKP Kornspitz Jablonec</t>
  </si>
  <si>
    <t>0480136  0000</t>
  </si>
  <si>
    <t>JIZERSKÁ, o.p.s. , Bedřichov - JIZERSKÁ MAGISTRÁLA 2015/2016</t>
  </si>
  <si>
    <t>5221</t>
  </si>
  <si>
    <t>neinvestiční transfery obecně prospěšným společnostem</t>
  </si>
  <si>
    <t>0480137  0000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</si>
  <si>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</si>
  <si>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</si>
  <si>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</si>
  <si>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</si>
  <si>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0480138  0000</t>
  </si>
  <si>
    <t>Sportovní areál Harrachov, a.s. - Zimní úprava standart.běžeckých tratí v Harrachově</t>
  </si>
  <si>
    <t>0480139  0000</t>
  </si>
  <si>
    <t>Sdružení pro rozvoj cestovního ruchu v Harrachově - Úprava běžeckých terénů</t>
  </si>
  <si>
    <t>0480140  5005</t>
  </si>
  <si>
    <t>Město Lomnice n/P - Lomnická lyžařská magistrála</t>
  </si>
  <si>
    <t>5321</t>
  </si>
  <si>
    <t>neinvestiční transfery obcím</t>
  </si>
  <si>
    <t>0480141 0000</t>
  </si>
  <si>
    <t>Klub kanoistiky Železný Brod - Zpevnění sjezdu a zpevnění odstavné plochy pro vozidla v prostorách vodáckého areálu Paraplíčko na řece Jizeře</t>
  </si>
  <si>
    <t>0480142  4104</t>
  </si>
  <si>
    <t>SVAZEK OBCÍ NOVOBORSKA, Nový Bor - Úprava a údržba Lužickohorské magistrály</t>
  </si>
  <si>
    <t>Mimořádné sportovní akce</t>
  </si>
  <si>
    <t>0470023   0000</t>
  </si>
  <si>
    <t>0480119  0000</t>
  </si>
  <si>
    <t>Autoklub Bohemia Sport v AČR, Česká Lípa-ME Historic Rally Bohemia 2015</t>
  </si>
  <si>
    <t>0480120  0000</t>
  </si>
  <si>
    <t>SKI KLUB Jizerská padesátka Liberec - 48. Jizerská padesátka</t>
  </si>
  <si>
    <t>0480121  0000</t>
  </si>
  <si>
    <t>Slavia Liberec orienteering, Liberec - MS v MTBO Liberec 2015</t>
  </si>
  <si>
    <t>Sportovní infrastruktury, servisní centra sportu</t>
  </si>
  <si>
    <t>0470024   0000</t>
  </si>
  <si>
    <t>0480122  0000</t>
  </si>
  <si>
    <t>Sportovní unie Českolipska, Česká Lípa - Podpora činnosti Servisního centra sportu ČUS při Sportovní uniii Českolipska</t>
  </si>
  <si>
    <t>0480123  0000</t>
  </si>
  <si>
    <t>Sokolská župa Krkonošská - Pecháčkova, Jilemnice  - Provoz sokolské župy jako servis.centra pro sokolské jednoty - Sokolská župa Krkonošská - Pecháčkova</t>
  </si>
  <si>
    <t>0480124  0000</t>
  </si>
  <si>
    <t>Okresní svaz tělovýchovy Jablonec n/N - Zabezpečení činnosti servis.centra sportu České unie sportu při Okresním svazu tělovýchovy v Jablonci n/N</t>
  </si>
  <si>
    <t>0480125  0000</t>
  </si>
  <si>
    <t>Liberecká sportovní a tělovýchovná organizace, o.s, Liberec-Zabezpečení činnosti servis.centra sportu ČUS při okresní organizaci ČUS - Liberecké sport.a těl.organizaci o.s.</t>
  </si>
  <si>
    <t>0480126  0000</t>
  </si>
  <si>
    <t>Krajská organizace ČUS LK, Liberec - Zabezpečení činnosti servis.centra sportu ČUS při Krajské organizaci ČUS LK</t>
  </si>
  <si>
    <t>0480127  0000</t>
  </si>
  <si>
    <t>Okresní sportovní a tělov.sdružení Semily - Podpora činnosti Servisního centra sportu ČUS při Okres.sport. a tělov. sdružením</t>
  </si>
  <si>
    <t>0480128  0000</t>
  </si>
  <si>
    <t>Klub českých turistů Ještědská oblast-LK, Liberec - Zkvalitnění činnosti organizace a jejich odborů</t>
  </si>
  <si>
    <t>0480129  0000</t>
  </si>
  <si>
    <t>Sokolská župa Ještědská, Liberec - Provoz sokolské župy jako servisního centra pro sokolské jednoty</t>
  </si>
  <si>
    <t>Revelations, Jablonec n/M - JBC 4X REVELATIONS 2015 - WORLD SERIES</t>
  </si>
  <si>
    <t>Gymnastika Liberec - Gymlib-Pohár olympij.nadějí-OHC LIBEREC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</si>
</sst>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59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6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6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color indexed="12"/>
      <name val="Arial"/>
      <family val="2"/>
      <charset val="238"/>
    </font>
    <font>
      <sz val="11"/>
      <color indexed="14"/>
      <name val="Arial"/>
      <family val="2"/>
      <charset val="238"/>
    </font>
    <font>
      <sz val="11"/>
      <color indexed="17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color rgb="FFFF00FF"/>
      <name val="Arial"/>
      <family val="2"/>
      <charset val="238"/>
    </font>
    <font>
      <i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5" tint="-0.249977111117893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color rgb="FF0066FF"/>
      <name val="Arial"/>
      <family val="2"/>
      <charset val="238"/>
    </font>
    <font>
      <b/>
      <sz val="8"/>
      <color rgb="FF0070C0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3" fillId="0" borderId="0"/>
    <xf numFmtId="0" fontId="4" fillId="0" borderId="0"/>
    <xf numFmtId="0" fontId="4" fillId="0" borderId="0"/>
    <xf numFmtId="0" fontId="5" fillId="0" borderId="0"/>
    <xf numFmtId="0" fontId="1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4" fillId="0" borderId="0"/>
  </cellStyleXfs>
  <cellXfs count="552">
    <xf numFmtId="0" fontId="0" fillId="0" borderId="0" xfId="0"/>
    <xf numFmtId="0" fontId="4" fillId="0" borderId="0" xfId="36"/>
    <xf numFmtId="0" fontId="22" fillId="0" borderId="0" xfId="36" applyFont="1" applyAlignment="1">
      <alignment horizontal="right"/>
    </xf>
    <xf numFmtId="0" fontId="4" fillId="0" borderId="0" xfId="36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36" applyFont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7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5" fillId="0" borderId="10" xfId="33" applyFont="1" applyBorder="1" applyAlignment="1">
      <alignment horizontal="center"/>
    </xf>
    <xf numFmtId="49" fontId="25" fillId="0" borderId="11" xfId="37" applyNumberFormat="1" applyFont="1" applyBorder="1" applyAlignment="1">
      <alignment horizontal="center"/>
    </xf>
    <xf numFmtId="0" fontId="25" fillId="0" borderId="12" xfId="37" applyFont="1" applyFill="1" applyBorder="1"/>
    <xf numFmtId="0" fontId="21" fillId="0" borderId="0" xfId="36" applyFont="1" applyFill="1" applyBorder="1" applyAlignment="1">
      <alignment horizontal="center" vertical="center"/>
    </xf>
    <xf numFmtId="49" fontId="21" fillId="0" borderId="0" xfId="36" applyNumberFormat="1" applyFont="1" applyFill="1" applyBorder="1" applyAlignment="1">
      <alignment horizontal="center" vertical="center"/>
    </xf>
    <xf numFmtId="0" fontId="21" fillId="0" borderId="0" xfId="36" applyFont="1" applyFill="1" applyBorder="1" applyAlignment="1">
      <alignment horizontal="left" vertical="center"/>
    </xf>
    <xf numFmtId="4" fontId="2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21" fillId="0" borderId="0" xfId="36" applyNumberFormat="1" applyFont="1" applyFill="1" applyBorder="1" applyAlignment="1">
      <alignment horizontal="left" vertical="center"/>
    </xf>
    <xf numFmtId="0" fontId="21" fillId="0" borderId="13" xfId="37" applyFont="1" applyBorder="1" applyAlignment="1">
      <alignment horizontal="center"/>
    </xf>
    <xf numFmtId="49" fontId="21" fillId="0" borderId="14" xfId="37" applyNumberFormat="1" applyFont="1" applyBorder="1" applyAlignment="1">
      <alignment horizontal="center"/>
    </xf>
    <xf numFmtId="0" fontId="21" fillId="0" borderId="15" xfId="37" applyFont="1" applyBorder="1"/>
    <xf numFmtId="0" fontId="21" fillId="0" borderId="16" xfId="37" applyFont="1" applyBorder="1" applyAlignment="1">
      <alignment horizontal="center"/>
    </xf>
    <xf numFmtId="49" fontId="21" fillId="0" borderId="17" xfId="37" applyNumberFormat="1" applyFont="1" applyBorder="1" applyAlignment="1">
      <alignment horizontal="center"/>
    </xf>
    <xf numFmtId="0" fontId="21" fillId="0" borderId="18" xfId="37" applyFont="1" applyBorder="1"/>
    <xf numFmtId="0" fontId="21" fillId="0" borderId="19" xfId="33" applyFont="1" applyBorder="1" applyAlignment="1">
      <alignment horizontal="center"/>
    </xf>
    <xf numFmtId="49" fontId="21" fillId="0" borderId="20" xfId="37" applyNumberFormat="1" applyFont="1" applyBorder="1" applyAlignment="1">
      <alignment horizontal="center"/>
    </xf>
    <xf numFmtId="0" fontId="21" fillId="0" borderId="20" xfId="37" applyFont="1" applyFill="1" applyBorder="1"/>
    <xf numFmtId="0" fontId="25" fillId="0" borderId="21" xfId="37" applyFont="1" applyBorder="1"/>
    <xf numFmtId="4" fontId="25" fillId="0" borderId="22" xfId="37" applyNumberFormat="1" applyFont="1" applyFill="1" applyBorder="1"/>
    <xf numFmtId="0" fontId="21" fillId="0" borderId="23" xfId="37" applyFont="1" applyBorder="1" applyAlignment="1">
      <alignment horizontal="center"/>
    </xf>
    <xf numFmtId="49" fontId="21" fillId="0" borderId="24" xfId="37" applyNumberFormat="1" applyFont="1" applyBorder="1" applyAlignment="1">
      <alignment horizontal="center"/>
    </xf>
    <xf numFmtId="0" fontId="21" fillId="0" borderId="21" xfId="37" applyFont="1" applyBorder="1"/>
    <xf numFmtId="0" fontId="21" fillId="0" borderId="25" xfId="37" applyFont="1" applyBorder="1"/>
    <xf numFmtId="0" fontId="25" fillId="0" borderId="26" xfId="36" applyFont="1" applyFill="1" applyBorder="1" applyAlignment="1">
      <alignment horizontal="left" vertical="center" wrapText="1"/>
    </xf>
    <xf numFmtId="4" fontId="25" fillId="0" borderId="22" xfId="36" applyNumberFormat="1" applyFont="1" applyFill="1" applyBorder="1" applyAlignment="1">
      <alignment vertical="center" wrapText="1"/>
    </xf>
    <xf numFmtId="0" fontId="25" fillId="0" borderId="27" xfId="36" applyFont="1" applyBorder="1" applyAlignment="1">
      <alignment horizontal="center" vertical="center" wrapText="1"/>
    </xf>
    <xf numFmtId="0" fontId="25" fillId="0" borderId="28" xfId="36" applyFont="1" applyBorder="1" applyAlignment="1">
      <alignment horizontal="center" vertical="center" wrapText="1"/>
    </xf>
    <xf numFmtId="0" fontId="30" fillId="0" borderId="29" xfId="33" applyFont="1" applyBorder="1" applyAlignment="1">
      <alignment horizontal="center"/>
    </xf>
    <xf numFmtId="49" fontId="30" fillId="0" borderId="20" xfId="37" applyNumberFormat="1" applyFont="1" applyBorder="1" applyAlignment="1">
      <alignment horizontal="center"/>
    </xf>
    <xf numFmtId="0" fontId="30" fillId="0" borderId="30" xfId="37" applyFont="1" applyFill="1" applyBorder="1"/>
    <xf numFmtId="0" fontId="30" fillId="0" borderId="19" xfId="33" applyFont="1" applyBorder="1" applyAlignment="1">
      <alignment horizontal="center"/>
    </xf>
    <xf numFmtId="0" fontId="30" fillId="0" borderId="20" xfId="37" applyFont="1" applyFill="1" applyBorder="1"/>
    <xf numFmtId="0" fontId="25" fillId="0" borderId="19" xfId="33" applyFont="1" applyBorder="1" applyAlignment="1">
      <alignment horizontal="center"/>
    </xf>
    <xf numFmtId="49" fontId="25" fillId="0" borderId="20" xfId="37" applyNumberFormat="1" applyFont="1" applyBorder="1" applyAlignment="1">
      <alignment horizontal="center"/>
    </xf>
    <xf numFmtId="0" fontId="25" fillId="0" borderId="20" xfId="37" applyFont="1" applyFill="1" applyBorder="1"/>
    <xf numFmtId="4" fontId="25" fillId="0" borderId="31" xfId="37" applyNumberFormat="1" applyFont="1" applyFill="1" applyBorder="1"/>
    <xf numFmtId="0" fontId="21" fillId="0" borderId="32" xfId="33" applyFont="1" applyBorder="1" applyAlignment="1">
      <alignment horizontal="center"/>
    </xf>
    <xf numFmtId="49" fontId="21" fillId="0" borderId="33" xfId="37" applyNumberFormat="1" applyFont="1" applyBorder="1" applyAlignment="1">
      <alignment horizontal="center"/>
    </xf>
    <xf numFmtId="0" fontId="21" fillId="0" borderId="33" xfId="37" applyFont="1" applyFill="1" applyBorder="1"/>
    <xf numFmtId="49" fontId="23" fillId="0" borderId="0" xfId="36" applyNumberFormat="1" applyFont="1" applyFill="1" applyAlignment="1">
      <alignment vertical="center" wrapText="1"/>
    </xf>
    <xf numFmtId="4" fontId="25" fillId="0" borderId="22" xfId="0" applyNumberFormat="1" applyFont="1" applyFill="1" applyBorder="1" applyAlignment="1">
      <alignment vertical="center" wrapText="1"/>
    </xf>
    <xf numFmtId="4" fontId="21" fillId="24" borderId="31" xfId="37" applyNumberFormat="1" applyFont="1" applyFill="1" applyBorder="1"/>
    <xf numFmtId="0" fontId="25" fillId="0" borderId="23" xfId="37" applyFont="1" applyBorder="1" applyAlignment="1">
      <alignment horizontal="center"/>
    </xf>
    <xf numFmtId="4" fontId="25" fillId="24" borderId="22" xfId="36" applyNumberFormat="1" applyFont="1" applyFill="1" applyBorder="1" applyAlignment="1">
      <alignment vertical="center" wrapText="1"/>
    </xf>
    <xf numFmtId="4" fontId="21" fillId="24" borderId="34" xfId="33" applyNumberFormat="1" applyFont="1" applyFill="1" applyBorder="1"/>
    <xf numFmtId="4" fontId="21" fillId="24" borderId="31" xfId="33" applyNumberFormat="1" applyFont="1" applyFill="1" applyBorder="1"/>
    <xf numFmtId="4" fontId="25" fillId="24" borderId="31" xfId="33" applyNumberFormat="1" applyFont="1" applyFill="1" applyBorder="1"/>
    <xf numFmtId="4" fontId="21" fillId="24" borderId="35" xfId="33" applyNumberFormat="1" applyFont="1" applyFill="1" applyBorder="1"/>
    <xf numFmtId="4" fontId="30" fillId="24" borderId="31" xfId="37" applyNumberFormat="1" applyFont="1" applyFill="1" applyBorder="1"/>
    <xf numFmtId="4" fontId="21" fillId="24" borderId="36" xfId="37" applyNumberFormat="1" applyFont="1" applyFill="1" applyBorder="1"/>
    <xf numFmtId="0" fontId="28" fillId="0" borderId="0" xfId="0" applyFont="1" applyFill="1" applyAlignment="1">
      <alignment vertical="center"/>
    </xf>
    <xf numFmtId="4" fontId="21" fillId="0" borderId="37" xfId="0" applyNumberFormat="1" applyFont="1" applyFill="1" applyBorder="1" applyAlignment="1">
      <alignment horizontal="center" vertical="center" wrapText="1"/>
    </xf>
    <xf numFmtId="0" fontId="22" fillId="0" borderId="19" xfId="33" applyFont="1" applyFill="1" applyBorder="1" applyAlignment="1">
      <alignment horizontal="center" vertical="center"/>
    </xf>
    <xf numFmtId="49" fontId="22" fillId="25" borderId="38" xfId="36" applyNumberFormat="1" applyFont="1" applyFill="1" applyBorder="1" applyAlignment="1">
      <alignment horizontal="center" vertical="center"/>
    </xf>
    <xf numFmtId="0" fontId="22" fillId="25" borderId="37" xfId="36" applyFont="1" applyFill="1" applyBorder="1" applyAlignment="1">
      <alignment horizontal="left" vertical="center" wrapText="1"/>
    </xf>
    <xf numFmtId="4" fontId="22" fillId="0" borderId="31" xfId="36" applyNumberFormat="1" applyFont="1" applyFill="1" applyBorder="1" applyAlignment="1">
      <alignment horizontal="right" vertical="center" wrapText="1"/>
    </xf>
    <xf numFmtId="4" fontId="21" fillId="24" borderId="36" xfId="33" applyNumberFormat="1" applyFont="1" applyFill="1" applyBorder="1"/>
    <xf numFmtId="4" fontId="21" fillId="0" borderId="37" xfId="36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6" xfId="0" applyNumberFormat="1" applyFont="1" applyFill="1" applyBorder="1" applyAlignment="1">
      <alignment horizontal="center" vertical="center" wrapText="1"/>
    </xf>
    <xf numFmtId="4" fontId="21" fillId="0" borderId="39" xfId="0" applyNumberFormat="1" applyFont="1" applyFill="1" applyBorder="1" applyAlignment="1">
      <alignment horizontal="center" vertical="center" wrapText="1"/>
    </xf>
    <xf numFmtId="4" fontId="21" fillId="0" borderId="4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" fontId="25" fillId="0" borderId="26" xfId="36" applyNumberFormat="1" applyFont="1" applyFill="1" applyBorder="1" applyAlignment="1">
      <alignment horizontal="center" vertical="center" wrapText="1"/>
    </xf>
    <xf numFmtId="4" fontId="21" fillId="0" borderId="41" xfId="33" applyNumberFormat="1" applyFont="1" applyFill="1" applyBorder="1" applyAlignment="1">
      <alignment horizontal="center"/>
    </xf>
    <xf numFmtId="4" fontId="21" fillId="0" borderId="37" xfId="33" applyNumberFormat="1" applyFont="1" applyFill="1" applyBorder="1" applyAlignment="1">
      <alignment horizontal="center"/>
    </xf>
    <xf numFmtId="4" fontId="25" fillId="0" borderId="37" xfId="33" applyNumberFormat="1" applyFont="1" applyFill="1" applyBorder="1" applyAlignment="1">
      <alignment horizontal="center"/>
    </xf>
    <xf numFmtId="4" fontId="21" fillId="0" borderId="42" xfId="33" applyNumberFormat="1" applyFont="1" applyFill="1" applyBorder="1" applyAlignment="1">
      <alignment horizontal="center"/>
    </xf>
    <xf numFmtId="4" fontId="25" fillId="0" borderId="10" xfId="0" applyNumberFormat="1" applyFont="1" applyFill="1" applyBorder="1" applyAlignment="1">
      <alignment vertical="center" wrapText="1"/>
    </xf>
    <xf numFmtId="0" fontId="26" fillId="0" borderId="0" xfId="34" applyFont="1" applyAlignment="1"/>
    <xf numFmtId="4" fontId="24" fillId="0" borderId="43" xfId="0" applyNumberFormat="1" applyFont="1" applyFill="1" applyBorder="1" applyAlignment="1">
      <alignment vertical="center" wrapText="1"/>
    </xf>
    <xf numFmtId="4" fontId="24" fillId="0" borderId="44" xfId="0" applyNumberFormat="1" applyFont="1" applyFill="1" applyBorder="1" applyAlignment="1">
      <alignment horizontal="center" vertical="center" wrapText="1"/>
    </xf>
    <xf numFmtId="0" fontId="24" fillId="0" borderId="45" xfId="36" applyFont="1" applyBorder="1" applyAlignment="1">
      <alignment horizontal="center" vertical="center" wrapText="1"/>
    </xf>
    <xf numFmtId="0" fontId="24" fillId="0" borderId="46" xfId="36" applyFont="1" applyBorder="1" applyAlignment="1">
      <alignment horizontal="center" vertical="center" wrapText="1"/>
    </xf>
    <xf numFmtId="0" fontId="24" fillId="0" borderId="47" xfId="36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vertical="center" wrapText="1"/>
    </xf>
    <xf numFmtId="4" fontId="30" fillId="0" borderId="31" xfId="37" applyNumberFormat="1" applyFont="1" applyFill="1" applyBorder="1"/>
    <xf numFmtId="4" fontId="21" fillId="0" borderId="31" xfId="37" applyNumberFormat="1" applyFont="1" applyFill="1" applyBorder="1"/>
    <xf numFmtId="4" fontId="21" fillId="0" borderId="36" xfId="37" applyNumberFormat="1" applyFont="1" applyFill="1" applyBorder="1"/>
    <xf numFmtId="4" fontId="21" fillId="0" borderId="49" xfId="0" applyNumberFormat="1" applyFont="1" applyFill="1" applyBorder="1" applyAlignment="1">
      <alignment vertical="center" wrapText="1"/>
    </xf>
    <xf numFmtId="0" fontId="31" fillId="0" borderId="50" xfId="36" applyFont="1" applyBorder="1" applyAlignment="1">
      <alignment horizontal="center" vertical="center" wrapText="1"/>
    </xf>
    <xf numFmtId="0" fontId="31" fillId="0" borderId="11" xfId="36" applyFont="1" applyBorder="1" applyAlignment="1">
      <alignment horizontal="center" vertical="center" wrapText="1"/>
    </xf>
    <xf numFmtId="4" fontId="21" fillId="0" borderId="51" xfId="0" applyNumberFormat="1" applyFont="1" applyFill="1" applyBorder="1" applyAlignment="1">
      <alignment vertical="center" wrapText="1"/>
    </xf>
    <xf numFmtId="0" fontId="21" fillId="0" borderId="52" xfId="36" applyFont="1" applyBorder="1" applyAlignment="1">
      <alignment horizontal="center" vertical="center" wrapText="1"/>
    </xf>
    <xf numFmtId="0" fontId="21" fillId="0" borderId="53" xfId="36" applyFont="1" applyBorder="1" applyAlignment="1">
      <alignment horizontal="center" vertical="center" wrapText="1"/>
    </xf>
    <xf numFmtId="0" fontId="21" fillId="0" borderId="40" xfId="36" applyFont="1" applyBorder="1" applyAlignment="1">
      <alignment horizontal="left" vertical="center" wrapText="1"/>
    </xf>
    <xf numFmtId="4" fontId="33" fillId="0" borderId="54" xfId="36" applyNumberFormat="1" applyFont="1" applyFill="1" applyBorder="1" applyAlignment="1">
      <alignment vertical="center" wrapText="1"/>
    </xf>
    <xf numFmtId="4" fontId="33" fillId="0" borderId="55" xfId="36" applyNumberFormat="1" applyFont="1" applyFill="1" applyBorder="1" applyAlignment="1">
      <alignment horizontal="center" vertical="center" wrapText="1"/>
    </xf>
    <xf numFmtId="0" fontId="33" fillId="0" borderId="55" xfId="36" applyFont="1" applyFill="1" applyBorder="1" applyAlignment="1">
      <alignment horizontal="center" vertical="center" wrapText="1"/>
    </xf>
    <xf numFmtId="0" fontId="33" fillId="0" borderId="56" xfId="36" applyFont="1" applyFill="1" applyBorder="1" applyAlignment="1">
      <alignment horizontal="center" vertical="center" wrapText="1"/>
    </xf>
    <xf numFmtId="4" fontId="33" fillId="0" borderId="57" xfId="36" applyNumberFormat="1" applyFont="1" applyFill="1" applyBorder="1" applyAlignment="1">
      <alignment vertical="center" wrapText="1"/>
    </xf>
    <xf numFmtId="0" fontId="33" fillId="0" borderId="58" xfId="36" applyFont="1" applyBorder="1" applyAlignment="1">
      <alignment horizontal="center" vertical="center" wrapText="1"/>
    </xf>
    <xf numFmtId="0" fontId="33" fillId="0" borderId="59" xfId="36" applyFont="1" applyBorder="1" applyAlignment="1">
      <alignment horizontal="center" vertical="center" wrapText="1"/>
    </xf>
    <xf numFmtId="0" fontId="33" fillId="0" borderId="54" xfId="36" applyFont="1" applyFill="1" applyBorder="1" applyAlignment="1">
      <alignment horizontal="center" vertical="center" wrapText="1"/>
    </xf>
    <xf numFmtId="49" fontId="23" fillId="0" borderId="0" xfId="36" applyNumberFormat="1" applyFont="1" applyFill="1" applyAlignment="1">
      <alignment horizontal="center" vertical="center" wrapText="1"/>
    </xf>
    <xf numFmtId="0" fontId="23" fillId="0" borderId="0" xfId="38" applyFont="1" applyFill="1" applyAlignment="1">
      <alignment horizontal="center"/>
    </xf>
    <xf numFmtId="4" fontId="21" fillId="0" borderId="34" xfId="33" applyNumberFormat="1" applyFont="1" applyFill="1" applyBorder="1"/>
    <xf numFmtId="4" fontId="21" fillId="0" borderId="31" xfId="33" applyNumberFormat="1" applyFont="1" applyFill="1" applyBorder="1"/>
    <xf numFmtId="4" fontId="21" fillId="0" borderId="36" xfId="33" applyNumberFormat="1" applyFont="1" applyFill="1" applyBorder="1"/>
    <xf numFmtId="4" fontId="25" fillId="0" borderId="31" xfId="33" applyNumberFormat="1" applyFont="1" applyFill="1" applyBorder="1"/>
    <xf numFmtId="4" fontId="21" fillId="0" borderId="35" xfId="33" applyNumberFormat="1" applyFont="1" applyFill="1" applyBorder="1"/>
    <xf numFmtId="4" fontId="22" fillId="24" borderId="31" xfId="36" applyNumberFormat="1" applyFont="1" applyFill="1" applyBorder="1" applyAlignment="1">
      <alignment horizontal="right" vertical="center" wrapText="1"/>
    </xf>
    <xf numFmtId="4" fontId="35" fillId="0" borderId="60" xfId="35" applyNumberFormat="1" applyFont="1" applyFill="1" applyBorder="1" applyAlignment="1">
      <alignment vertical="center" wrapText="1"/>
    </xf>
    <xf numFmtId="0" fontId="35" fillId="0" borderId="61" xfId="33" applyFont="1" applyFill="1" applyBorder="1" applyAlignment="1">
      <alignment horizontal="center" vertical="center"/>
    </xf>
    <xf numFmtId="49" fontId="35" fillId="0" borderId="62" xfId="37" applyNumberFormat="1" applyFont="1" applyFill="1" applyBorder="1" applyAlignment="1">
      <alignment horizontal="center" vertical="center"/>
    </xf>
    <xf numFmtId="4" fontId="35" fillId="24" borderId="60" xfId="35" applyNumberFormat="1" applyFont="1" applyFill="1" applyBorder="1" applyAlignment="1">
      <alignment vertical="center" wrapText="1"/>
    </xf>
    <xf numFmtId="4" fontId="21" fillId="0" borderId="40" xfId="36" applyNumberFormat="1" applyFont="1" applyFill="1" applyBorder="1" applyAlignment="1">
      <alignment horizontal="center" vertical="center" wrapText="1"/>
    </xf>
    <xf numFmtId="49" fontId="34" fillId="0" borderId="0" xfId="36" applyNumberFormat="1" applyFont="1" applyFill="1" applyAlignment="1">
      <alignment horizontal="center" vertical="center" wrapText="1"/>
    </xf>
    <xf numFmtId="4" fontId="21" fillId="0" borderId="55" xfId="36" applyNumberFormat="1" applyFont="1" applyFill="1" applyBorder="1" applyAlignment="1">
      <alignment horizontal="center" vertical="center" wrapText="1"/>
    </xf>
    <xf numFmtId="4" fontId="21" fillId="0" borderId="26" xfId="36" applyNumberFormat="1" applyFont="1" applyFill="1" applyBorder="1" applyAlignment="1">
      <alignment horizontal="center" vertical="center" wrapText="1"/>
    </xf>
    <xf numFmtId="4" fontId="33" fillId="0" borderId="0" xfId="36" applyNumberFormat="1" applyFont="1" applyFill="1" applyBorder="1" applyAlignment="1">
      <alignment vertical="center" wrapText="1"/>
    </xf>
    <xf numFmtId="0" fontId="21" fillId="0" borderId="0" xfId="36" applyFont="1" applyFill="1" applyAlignment="1">
      <alignment horizontal="center" vertical="center" wrapText="1"/>
    </xf>
    <xf numFmtId="4" fontId="21" fillId="0" borderId="31" xfId="35" applyNumberFormat="1" applyFont="1" applyFill="1" applyBorder="1" applyAlignment="1">
      <alignment vertical="center" wrapText="1"/>
    </xf>
    <xf numFmtId="4" fontId="21" fillId="0" borderId="60" xfId="35" applyNumberFormat="1" applyFont="1" applyFill="1" applyBorder="1" applyAlignment="1">
      <alignment vertical="center" wrapText="1"/>
    </xf>
    <xf numFmtId="4" fontId="21" fillId="0" borderId="0" xfId="33" applyNumberFormat="1" applyFont="1" applyFill="1" applyBorder="1"/>
    <xf numFmtId="0" fontId="21" fillId="0" borderId="0" xfId="37" applyFont="1" applyBorder="1" applyAlignment="1">
      <alignment horizontal="center"/>
    </xf>
    <xf numFmtId="4" fontId="33" fillId="0" borderId="57" xfId="36" applyNumberFormat="1" applyFont="1" applyFill="1" applyBorder="1" applyAlignment="1">
      <alignment horizontal="center" vertical="center" wrapText="1"/>
    </xf>
    <xf numFmtId="0" fontId="33" fillId="0" borderId="0" xfId="36" applyFont="1" applyFill="1" applyBorder="1" applyAlignment="1">
      <alignment horizontal="center" vertical="center" wrapText="1"/>
    </xf>
    <xf numFmtId="49" fontId="21" fillId="0" borderId="13" xfId="37" applyNumberFormat="1" applyFont="1" applyBorder="1" applyAlignment="1">
      <alignment horizontal="center"/>
    </xf>
    <xf numFmtId="49" fontId="21" fillId="0" borderId="23" xfId="37" applyNumberFormat="1" applyFont="1" applyBorder="1" applyAlignment="1">
      <alignment horizontal="center"/>
    </xf>
    <xf numFmtId="4" fontId="21" fillId="24" borderId="22" xfId="33" applyNumberFormat="1" applyFont="1" applyFill="1" applyBorder="1"/>
    <xf numFmtId="0" fontId="36" fillId="0" borderId="0" xfId="36" applyFont="1" applyAlignment="1">
      <alignment vertical="center" wrapText="1"/>
    </xf>
    <xf numFmtId="49" fontId="37" fillId="0" borderId="0" xfId="36" applyNumberFormat="1" applyFont="1" applyFill="1" applyAlignment="1">
      <alignment vertical="center" wrapText="1"/>
    </xf>
    <xf numFmtId="49" fontId="37" fillId="0" borderId="0" xfId="36" applyNumberFormat="1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36" applyFont="1" applyAlignment="1">
      <alignment horizontal="right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Fill="1" applyAlignment="1">
      <alignment vertical="center" wrapText="1"/>
    </xf>
    <xf numFmtId="4" fontId="38" fillId="0" borderId="0" xfId="36" applyNumberFormat="1" applyFont="1" applyFill="1" applyBorder="1" applyAlignment="1">
      <alignment vertical="center" wrapText="1"/>
    </xf>
    <xf numFmtId="0" fontId="38" fillId="0" borderId="0" xfId="36" applyFont="1" applyFill="1" applyBorder="1" applyAlignment="1">
      <alignment horizontal="center" vertical="center" wrapText="1"/>
    </xf>
    <xf numFmtId="0" fontId="38" fillId="0" borderId="54" xfId="36" applyFont="1" applyFill="1" applyBorder="1" applyAlignment="1">
      <alignment horizontal="center" vertical="center" wrapText="1"/>
    </xf>
    <xf numFmtId="0" fontId="38" fillId="0" borderId="55" xfId="36" applyFont="1" applyFill="1" applyBorder="1" applyAlignment="1">
      <alignment horizontal="center" vertical="center" wrapText="1"/>
    </xf>
    <xf numFmtId="4" fontId="38" fillId="0" borderId="57" xfId="36" applyNumberFormat="1" applyFont="1" applyFill="1" applyBorder="1" applyAlignment="1">
      <alignment vertical="center" wrapText="1"/>
    </xf>
    <xf numFmtId="0" fontId="39" fillId="0" borderId="0" xfId="0" applyFont="1" applyFill="1" applyAlignment="1">
      <alignment vertical="center" wrapText="1"/>
    </xf>
    <xf numFmtId="4" fontId="38" fillId="0" borderId="54" xfId="36" applyNumberFormat="1" applyFont="1" applyFill="1" applyBorder="1" applyAlignment="1">
      <alignment vertical="center" wrapText="1"/>
    </xf>
    <xf numFmtId="0" fontId="38" fillId="0" borderId="56" xfId="36" applyFont="1" applyFill="1" applyBorder="1" applyAlignment="1">
      <alignment horizontal="center" vertical="center" wrapText="1"/>
    </xf>
    <xf numFmtId="4" fontId="38" fillId="0" borderId="55" xfId="36" applyNumberFormat="1" applyFont="1" applyFill="1" applyBorder="1" applyAlignment="1">
      <alignment horizontal="center" vertical="center" wrapText="1"/>
    </xf>
    <xf numFmtId="4" fontId="39" fillId="0" borderId="22" xfId="36" applyNumberFormat="1" applyFont="1" applyFill="1" applyBorder="1" applyAlignment="1">
      <alignment vertical="center" wrapText="1"/>
    </xf>
    <xf numFmtId="0" fontId="39" fillId="0" borderId="27" xfId="36" applyFont="1" applyBorder="1" applyAlignment="1">
      <alignment horizontal="center" vertical="center" wrapText="1"/>
    </xf>
    <xf numFmtId="0" fontId="39" fillId="0" borderId="28" xfId="36" applyFont="1" applyBorder="1" applyAlignment="1">
      <alignment horizontal="center" vertical="center" wrapText="1"/>
    </xf>
    <xf numFmtId="0" fontId="39" fillId="0" borderId="26" xfId="36" applyFont="1" applyFill="1" applyBorder="1" applyAlignment="1">
      <alignment horizontal="left" vertical="center" wrapText="1"/>
    </xf>
    <xf numFmtId="4" fontId="39" fillId="24" borderId="22" xfId="36" applyNumberFormat="1" applyFont="1" applyFill="1" applyBorder="1" applyAlignment="1">
      <alignment vertical="center" wrapText="1"/>
    </xf>
    <xf numFmtId="4" fontId="39" fillId="0" borderId="26" xfId="36" applyNumberFormat="1" applyFont="1" applyFill="1" applyBorder="1" applyAlignment="1">
      <alignment horizontal="center" vertical="center" wrapText="1"/>
    </xf>
    <xf numFmtId="4" fontId="36" fillId="0" borderId="37" xfId="36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 wrapText="1"/>
    </xf>
    <xf numFmtId="49" fontId="36" fillId="0" borderId="0" xfId="36" applyNumberFormat="1" applyFont="1" applyFill="1" applyAlignment="1">
      <alignment horizontal="center" vertical="center" wrapText="1"/>
    </xf>
    <xf numFmtId="0" fontId="37" fillId="0" borderId="0" xfId="36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8" fillId="0" borderId="58" xfId="36" applyFont="1" applyBorder="1" applyAlignment="1">
      <alignment horizontal="center" vertical="center" wrapText="1"/>
    </xf>
    <xf numFmtId="0" fontId="38" fillId="0" borderId="59" xfId="36" applyFont="1" applyBorder="1" applyAlignment="1">
      <alignment horizontal="center" vertical="center" wrapText="1"/>
    </xf>
    <xf numFmtId="4" fontId="36" fillId="0" borderId="55" xfId="36" applyNumberFormat="1" applyFont="1" applyFill="1" applyBorder="1" applyAlignment="1">
      <alignment horizontal="center" vertical="center" wrapText="1"/>
    </xf>
    <xf numFmtId="4" fontId="36" fillId="0" borderId="26" xfId="36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4" fontId="36" fillId="0" borderId="37" xfId="0" applyNumberFormat="1" applyFont="1" applyFill="1" applyBorder="1" applyAlignment="1">
      <alignment horizontal="center" vertical="center" wrapText="1"/>
    </xf>
    <xf numFmtId="4" fontId="36" fillId="0" borderId="39" xfId="0" applyNumberFormat="1" applyFont="1" applyFill="1" applyBorder="1" applyAlignment="1">
      <alignment horizontal="center" vertical="center" wrapText="1"/>
    </xf>
    <xf numFmtId="4" fontId="38" fillId="0" borderId="57" xfId="36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6" fillId="0" borderId="0" xfId="36" applyFont="1" applyFill="1" applyAlignment="1">
      <alignment horizontal="center" vertical="center" wrapText="1"/>
    </xf>
    <xf numFmtId="4" fontId="37" fillId="0" borderId="31" xfId="36" applyNumberFormat="1" applyFont="1" applyFill="1" applyBorder="1" applyAlignment="1">
      <alignment horizontal="right" vertical="center" wrapText="1"/>
    </xf>
    <xf numFmtId="0" fontId="37" fillId="25" borderId="37" xfId="36" applyFont="1" applyFill="1" applyBorder="1" applyAlignment="1">
      <alignment horizontal="left" vertical="center" wrapText="1"/>
    </xf>
    <xf numFmtId="4" fontId="37" fillId="24" borderId="31" xfId="36" applyNumberFormat="1" applyFont="1" applyFill="1" applyBorder="1" applyAlignment="1">
      <alignment horizontal="right" vertical="center" wrapText="1"/>
    </xf>
    <xf numFmtId="4" fontId="36" fillId="0" borderId="31" xfId="36" applyNumberFormat="1" applyFont="1" applyFill="1" applyBorder="1" applyAlignment="1">
      <alignment horizontal="right" vertical="center" wrapText="1"/>
    </xf>
    <xf numFmtId="4" fontId="40" fillId="0" borderId="31" xfId="35" applyNumberFormat="1" applyFont="1" applyFill="1" applyBorder="1" applyAlignment="1">
      <alignment vertical="center" wrapText="1"/>
    </xf>
    <xf numFmtId="0" fontId="39" fillId="0" borderId="37" xfId="35" applyFont="1" applyFill="1" applyBorder="1" applyAlignment="1">
      <alignment vertical="center" wrapText="1"/>
    </xf>
    <xf numFmtId="4" fontId="40" fillId="24" borderId="31" xfId="35" applyNumberFormat="1" applyFont="1" applyFill="1" applyBorder="1" applyAlignment="1">
      <alignment vertical="center" wrapText="1"/>
    </xf>
    <xf numFmtId="4" fontId="36" fillId="0" borderId="31" xfId="35" applyNumberFormat="1" applyFont="1" applyFill="1" applyBorder="1" applyAlignment="1">
      <alignment vertical="center" wrapText="1"/>
    </xf>
    <xf numFmtId="4" fontId="43" fillId="0" borderId="60" xfId="35" applyNumberFormat="1" applyFont="1" applyFill="1" applyBorder="1" applyAlignment="1">
      <alignment vertical="center" wrapText="1"/>
    </xf>
    <xf numFmtId="0" fontId="44" fillId="0" borderId="63" xfId="35" applyFont="1" applyFill="1" applyBorder="1" applyAlignment="1">
      <alignment vertical="center" wrapText="1"/>
    </xf>
    <xf numFmtId="4" fontId="43" fillId="24" borderId="60" xfId="35" applyNumberFormat="1" applyFont="1" applyFill="1" applyBorder="1" applyAlignment="1">
      <alignment vertical="center" wrapText="1"/>
    </xf>
    <xf numFmtId="4" fontId="36" fillId="0" borderId="60" xfId="35" applyNumberFormat="1" applyFont="1" applyFill="1" applyBorder="1" applyAlignment="1">
      <alignment vertical="center" wrapText="1"/>
    </xf>
    <xf numFmtId="4" fontId="44" fillId="0" borderId="43" xfId="0" applyNumberFormat="1" applyFont="1" applyFill="1" applyBorder="1" applyAlignment="1">
      <alignment vertical="center" wrapText="1"/>
    </xf>
    <xf numFmtId="0" fontId="44" fillId="0" borderId="45" xfId="36" applyFont="1" applyBorder="1" applyAlignment="1">
      <alignment horizontal="center" vertical="center" wrapText="1"/>
    </xf>
    <xf numFmtId="0" fontId="44" fillId="0" borderId="46" xfId="36" applyFont="1" applyBorder="1" applyAlignment="1">
      <alignment horizontal="center" vertical="center" wrapText="1"/>
    </xf>
    <xf numFmtId="0" fontId="44" fillId="0" borderId="47" xfId="36" applyFont="1" applyFill="1" applyBorder="1" applyAlignment="1">
      <alignment horizontal="center" vertical="center" wrapText="1"/>
    </xf>
    <xf numFmtId="4" fontId="44" fillId="0" borderId="48" xfId="0" applyNumberFormat="1" applyFont="1" applyFill="1" applyBorder="1" applyAlignment="1">
      <alignment vertical="center" wrapText="1"/>
    </xf>
    <xf numFmtId="4" fontId="44" fillId="0" borderId="44" xfId="0" applyNumberFormat="1" applyFont="1" applyFill="1" applyBorder="1" applyAlignment="1">
      <alignment horizontal="center" vertical="center" wrapText="1"/>
    </xf>
    <xf numFmtId="4" fontId="39" fillId="0" borderId="10" xfId="0" applyNumberFormat="1" applyFont="1" applyFill="1" applyBorder="1" applyAlignment="1">
      <alignment vertical="center" wrapText="1"/>
    </xf>
    <xf numFmtId="0" fontId="40" fillId="0" borderId="50" xfId="36" applyFont="1" applyBorder="1" applyAlignment="1">
      <alignment horizontal="center" vertical="center" wrapText="1"/>
    </xf>
    <xf numFmtId="0" fontId="40" fillId="0" borderId="11" xfId="36" applyFont="1" applyBorder="1" applyAlignment="1">
      <alignment horizontal="center" vertical="center" wrapText="1"/>
    </xf>
    <xf numFmtId="4" fontId="39" fillId="0" borderId="22" xfId="0" applyNumberFormat="1" applyFont="1" applyFill="1" applyBorder="1" applyAlignment="1">
      <alignment vertical="center" wrapText="1"/>
    </xf>
    <xf numFmtId="4" fontId="36" fillId="0" borderId="26" xfId="0" applyNumberFormat="1" applyFont="1" applyFill="1" applyBorder="1" applyAlignment="1">
      <alignment horizontal="center" vertical="center" wrapText="1"/>
    </xf>
    <xf numFmtId="4" fontId="36" fillId="0" borderId="49" xfId="0" applyNumberFormat="1" applyFont="1" applyFill="1" applyBorder="1" applyAlignment="1">
      <alignment vertical="center" wrapText="1"/>
    </xf>
    <xf numFmtId="0" fontId="36" fillId="0" borderId="52" xfId="36" applyFont="1" applyBorder="1" applyAlignment="1">
      <alignment horizontal="center" vertical="center" wrapText="1"/>
    </xf>
    <xf numFmtId="0" fontId="36" fillId="0" borderId="53" xfId="36" applyFont="1" applyBorder="1" applyAlignment="1">
      <alignment horizontal="center" vertical="center" wrapText="1"/>
    </xf>
    <xf numFmtId="0" fontId="36" fillId="0" borderId="40" xfId="36" applyFont="1" applyBorder="1" applyAlignment="1">
      <alignment horizontal="left" vertical="center" wrapText="1"/>
    </xf>
    <xf numFmtId="4" fontId="36" fillId="0" borderId="51" xfId="0" applyNumberFormat="1" applyFont="1" applyFill="1" applyBorder="1" applyAlignment="1">
      <alignment vertical="center" wrapText="1"/>
    </xf>
    <xf numFmtId="4" fontId="36" fillId="0" borderId="40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7" fillId="0" borderId="0" xfId="34" applyFont="1" applyAlignment="1">
      <alignment wrapText="1"/>
    </xf>
    <xf numFmtId="0" fontId="36" fillId="0" borderId="0" xfId="36" applyFont="1" applyAlignment="1">
      <alignment wrapText="1"/>
    </xf>
    <xf numFmtId="49" fontId="37" fillId="0" borderId="0" xfId="36" applyNumberFormat="1" applyFont="1" applyFill="1" applyBorder="1" applyAlignment="1">
      <alignment horizontal="center" wrapText="1"/>
    </xf>
    <xf numFmtId="4" fontId="36" fillId="0" borderId="0" xfId="33" applyNumberFormat="1" applyFont="1" applyFill="1" applyBorder="1" applyAlignment="1">
      <alignment wrapText="1"/>
    </xf>
    <xf numFmtId="0" fontId="36" fillId="0" borderId="0" xfId="37" applyFont="1" applyBorder="1" applyAlignment="1">
      <alignment horizontal="center" wrapText="1"/>
    </xf>
    <xf numFmtId="49" fontId="36" fillId="0" borderId="13" xfId="37" applyNumberFormat="1" applyFont="1" applyBorder="1" applyAlignment="1">
      <alignment horizontal="center" wrapText="1"/>
    </xf>
    <xf numFmtId="0" fontId="36" fillId="0" borderId="25" xfId="37" applyFont="1" applyBorder="1" applyAlignment="1">
      <alignment wrapText="1"/>
    </xf>
    <xf numFmtId="4" fontId="36" fillId="24" borderId="22" xfId="33" applyNumberFormat="1" applyFont="1" applyFill="1" applyBorder="1" applyAlignment="1">
      <alignment wrapText="1"/>
    </xf>
    <xf numFmtId="49" fontId="36" fillId="0" borderId="23" xfId="37" applyNumberFormat="1" applyFont="1" applyBorder="1" applyAlignment="1">
      <alignment horizontal="center" wrapText="1"/>
    </xf>
    <xf numFmtId="0" fontId="36" fillId="0" borderId="21" xfId="37" applyFont="1" applyBorder="1" applyAlignment="1">
      <alignment wrapText="1"/>
    </xf>
    <xf numFmtId="4" fontId="36" fillId="24" borderId="36" xfId="33" applyNumberFormat="1" applyFont="1" applyFill="1" applyBorder="1" applyAlignment="1">
      <alignment wrapText="1"/>
    </xf>
    <xf numFmtId="4" fontId="36" fillId="24" borderId="31" xfId="33" applyNumberFormat="1" applyFont="1" applyFill="1" applyBorder="1" applyAlignment="1">
      <alignment wrapText="1"/>
    </xf>
    <xf numFmtId="49" fontId="40" fillId="0" borderId="64" xfId="37" applyNumberFormat="1" applyFont="1" applyBorder="1" applyAlignment="1">
      <alignment horizontal="center" wrapText="1"/>
    </xf>
    <xf numFmtId="0" fontId="40" fillId="0" borderId="65" xfId="37" applyFont="1" applyBorder="1" applyAlignment="1">
      <alignment wrapText="1"/>
    </xf>
    <xf numFmtId="4" fontId="40" fillId="24" borderId="60" xfId="33" applyNumberFormat="1" applyFont="1" applyFill="1" applyBorder="1" applyAlignment="1">
      <alignment wrapText="1"/>
    </xf>
    <xf numFmtId="0" fontId="37" fillId="0" borderId="0" xfId="36" applyFont="1" applyAlignment="1">
      <alignment wrapText="1"/>
    </xf>
    <xf numFmtId="0" fontId="37" fillId="0" borderId="0" xfId="36" applyFont="1" applyAlignment="1">
      <alignment horizontal="center" wrapText="1"/>
    </xf>
    <xf numFmtId="0" fontId="36" fillId="0" borderId="0" xfId="36" applyFont="1" applyAlignment="1">
      <alignment horizontal="center" wrapText="1"/>
    </xf>
    <xf numFmtId="4" fontId="36" fillId="0" borderId="34" xfId="33" applyNumberFormat="1" applyFont="1" applyFill="1" applyBorder="1" applyAlignment="1">
      <alignment wrapText="1"/>
    </xf>
    <xf numFmtId="0" fontId="36" fillId="0" borderId="13" xfId="37" applyFont="1" applyBorder="1" applyAlignment="1">
      <alignment horizontal="center" wrapText="1"/>
    </xf>
    <xf numFmtId="49" fontId="36" fillId="0" borderId="14" xfId="37" applyNumberFormat="1" applyFont="1" applyBorder="1" applyAlignment="1">
      <alignment horizontal="center" wrapText="1"/>
    </xf>
    <xf numFmtId="4" fontId="36" fillId="24" borderId="34" xfId="33" applyNumberFormat="1" applyFont="1" applyFill="1" applyBorder="1" applyAlignment="1">
      <alignment wrapText="1"/>
    </xf>
    <xf numFmtId="4" fontId="36" fillId="0" borderId="41" xfId="33" applyNumberFormat="1" applyFont="1" applyFill="1" applyBorder="1" applyAlignment="1">
      <alignment horizontal="center" wrapText="1"/>
    </xf>
    <xf numFmtId="4" fontId="36" fillId="0" borderId="31" xfId="33" applyNumberFormat="1" applyFont="1" applyFill="1" applyBorder="1" applyAlignment="1">
      <alignment wrapText="1"/>
    </xf>
    <xf numFmtId="0" fontId="36" fillId="0" borderId="23" xfId="37" applyFont="1" applyBorder="1" applyAlignment="1">
      <alignment horizontal="center" wrapText="1"/>
    </xf>
    <xf numFmtId="49" fontId="36" fillId="0" borderId="24" xfId="37" applyNumberFormat="1" applyFont="1" applyBorder="1" applyAlignment="1">
      <alignment horizontal="center" wrapText="1"/>
    </xf>
    <xf numFmtId="4" fontId="36" fillId="0" borderId="37" xfId="33" applyNumberFormat="1" applyFont="1" applyFill="1" applyBorder="1" applyAlignment="1">
      <alignment horizontal="center" wrapText="1"/>
    </xf>
    <xf numFmtId="4" fontId="36" fillId="0" borderId="36" xfId="33" applyNumberFormat="1" applyFont="1" applyFill="1" applyBorder="1" applyAlignment="1">
      <alignment wrapText="1"/>
    </xf>
    <xf numFmtId="4" fontId="41" fillId="0" borderId="31" xfId="33" applyNumberFormat="1" applyFont="1" applyFill="1" applyBorder="1" applyAlignment="1">
      <alignment wrapText="1"/>
    </xf>
    <xf numFmtId="0" fontId="41" fillId="0" borderId="23" xfId="37" applyFont="1" applyBorder="1" applyAlignment="1">
      <alignment horizontal="center" wrapText="1"/>
    </xf>
    <xf numFmtId="49" fontId="41" fillId="0" borderId="24" xfId="37" applyNumberFormat="1" applyFont="1" applyBorder="1" applyAlignment="1">
      <alignment horizontal="center" wrapText="1"/>
    </xf>
    <xf numFmtId="0" fontId="41" fillId="0" borderId="21" xfId="37" applyFont="1" applyBorder="1" applyAlignment="1">
      <alignment wrapText="1"/>
    </xf>
    <xf numFmtId="4" fontId="41" fillId="24" borderId="31" xfId="33" applyNumberFormat="1" applyFont="1" applyFill="1" applyBorder="1" applyAlignment="1">
      <alignment wrapText="1"/>
    </xf>
    <xf numFmtId="4" fontId="41" fillId="0" borderId="37" xfId="33" applyNumberFormat="1" applyFont="1" applyFill="1" applyBorder="1" applyAlignment="1">
      <alignment horizontal="center" wrapText="1"/>
    </xf>
    <xf numFmtId="4" fontId="39" fillId="0" borderId="31" xfId="33" applyNumberFormat="1" applyFont="1" applyFill="1" applyBorder="1" applyAlignment="1">
      <alignment wrapText="1"/>
    </xf>
    <xf numFmtId="0" fontId="39" fillId="0" borderId="23" xfId="37" applyFont="1" applyBorder="1" applyAlignment="1">
      <alignment horizontal="center" wrapText="1"/>
    </xf>
    <xf numFmtId="0" fontId="39" fillId="0" borderId="21" xfId="37" applyFont="1" applyBorder="1" applyAlignment="1">
      <alignment wrapText="1"/>
    </xf>
    <xf numFmtId="4" fontId="39" fillId="24" borderId="31" xfId="33" applyNumberFormat="1" applyFont="1" applyFill="1" applyBorder="1" applyAlignment="1">
      <alignment wrapText="1"/>
    </xf>
    <xf numFmtId="4" fontId="39" fillId="0" borderId="37" xfId="33" applyNumberFormat="1" applyFont="1" applyFill="1" applyBorder="1" applyAlignment="1">
      <alignment horizontal="center" wrapText="1"/>
    </xf>
    <xf numFmtId="0" fontId="36" fillId="0" borderId="15" xfId="37" applyFont="1" applyBorder="1" applyAlignment="1">
      <alignment wrapText="1"/>
    </xf>
    <xf numFmtId="4" fontId="36" fillId="0" borderId="35" xfId="33" applyNumberFormat="1" applyFont="1" applyFill="1" applyBorder="1" applyAlignment="1">
      <alignment wrapText="1"/>
    </xf>
    <xf numFmtId="0" fontId="36" fillId="0" borderId="16" xfId="37" applyFont="1" applyBorder="1" applyAlignment="1">
      <alignment horizontal="center" wrapText="1"/>
    </xf>
    <xf numFmtId="49" fontId="36" fillId="0" borderId="17" xfId="37" applyNumberFormat="1" applyFont="1" applyBorder="1" applyAlignment="1">
      <alignment horizontal="center" wrapText="1"/>
    </xf>
    <xf numFmtId="0" fontId="36" fillId="0" borderId="18" xfId="37" applyFont="1" applyBorder="1" applyAlignment="1">
      <alignment wrapText="1"/>
    </xf>
    <xf numFmtId="4" fontId="36" fillId="24" borderId="35" xfId="33" applyNumberFormat="1" applyFont="1" applyFill="1" applyBorder="1" applyAlignment="1">
      <alignment wrapText="1"/>
    </xf>
    <xf numFmtId="4" fontId="36" fillId="0" borderId="42" xfId="33" applyNumberFormat="1" applyFont="1" applyFill="1" applyBorder="1" applyAlignment="1">
      <alignment horizontal="center" wrapText="1"/>
    </xf>
    <xf numFmtId="4" fontId="36" fillId="0" borderId="66" xfId="33" applyNumberFormat="1" applyFont="1" applyFill="1" applyBorder="1" applyAlignment="1">
      <alignment wrapText="1"/>
    </xf>
    <xf numFmtId="0" fontId="36" fillId="0" borderId="67" xfId="37" applyFont="1" applyBorder="1" applyAlignment="1">
      <alignment horizontal="center" wrapText="1"/>
    </xf>
    <xf numFmtId="49" fontId="36" fillId="0" borderId="68" xfId="37" applyNumberFormat="1" applyFont="1" applyBorder="1" applyAlignment="1">
      <alignment horizontal="center" wrapText="1"/>
    </xf>
    <xf numFmtId="0" fontId="36" fillId="0" borderId="69" xfId="37" applyFont="1" applyBorder="1" applyAlignment="1">
      <alignment wrapText="1"/>
    </xf>
    <xf numFmtId="4" fontId="36" fillId="24" borderId="66" xfId="33" applyNumberFormat="1" applyFont="1" applyFill="1" applyBorder="1" applyAlignment="1">
      <alignment wrapText="1"/>
    </xf>
    <xf numFmtId="4" fontId="36" fillId="0" borderId="70" xfId="33" applyNumberFormat="1" applyFont="1" applyFill="1" applyBorder="1" applyAlignment="1">
      <alignment horizontal="center" wrapText="1"/>
    </xf>
    <xf numFmtId="4" fontId="41" fillId="0" borderId="51" xfId="33" applyNumberFormat="1" applyFont="1" applyFill="1" applyBorder="1" applyAlignment="1">
      <alignment wrapText="1"/>
    </xf>
    <xf numFmtId="0" fontId="41" fillId="0" borderId="71" xfId="37" applyFont="1" applyBorder="1" applyAlignment="1">
      <alignment horizontal="center" wrapText="1"/>
    </xf>
    <xf numFmtId="49" fontId="41" fillId="0" borderId="72" xfId="37" applyNumberFormat="1" applyFont="1" applyBorder="1" applyAlignment="1">
      <alignment horizontal="center" wrapText="1"/>
    </xf>
    <xf numFmtId="0" fontId="41" fillId="0" borderId="73" xfId="37" applyFont="1" applyBorder="1" applyAlignment="1">
      <alignment wrapText="1"/>
    </xf>
    <xf numFmtId="4" fontId="41" fillId="24" borderId="51" xfId="33" applyNumberFormat="1" applyFont="1" applyFill="1" applyBorder="1" applyAlignment="1">
      <alignment wrapText="1"/>
    </xf>
    <xf numFmtId="4" fontId="41" fillId="0" borderId="40" xfId="33" applyNumberFormat="1" applyFont="1" applyFill="1" applyBorder="1" applyAlignment="1">
      <alignment horizontal="center" wrapText="1"/>
    </xf>
    <xf numFmtId="4" fontId="36" fillId="0" borderId="0" xfId="36" applyNumberFormat="1" applyFont="1" applyFill="1" applyBorder="1" applyAlignment="1">
      <alignment horizontal="left" vertical="center" wrapText="1"/>
    </xf>
    <xf numFmtId="0" fontId="36" fillId="0" borderId="0" xfId="36" applyFont="1" applyFill="1" applyBorder="1" applyAlignment="1">
      <alignment horizontal="center" vertical="center" wrapText="1"/>
    </xf>
    <xf numFmtId="49" fontId="36" fillId="0" borderId="0" xfId="36" applyNumberFormat="1" applyFont="1" applyFill="1" applyBorder="1" applyAlignment="1">
      <alignment horizontal="center" vertical="center" wrapText="1"/>
    </xf>
    <xf numFmtId="0" fontId="36" fillId="0" borderId="0" xfId="36" applyFont="1" applyFill="1" applyBorder="1" applyAlignment="1">
      <alignment horizontal="left" vertical="center" wrapText="1"/>
    </xf>
    <xf numFmtId="4" fontId="36" fillId="0" borderId="0" xfId="0" applyNumberFormat="1" applyFont="1" applyFill="1" applyBorder="1" applyAlignment="1">
      <alignment vertical="center" wrapText="1"/>
    </xf>
    <xf numFmtId="4" fontId="36" fillId="0" borderId="0" xfId="0" applyNumberFormat="1" applyFont="1" applyFill="1" applyBorder="1" applyAlignment="1">
      <alignment horizontal="center" vertical="center" wrapText="1"/>
    </xf>
    <xf numFmtId="4" fontId="39" fillId="0" borderId="22" xfId="37" applyNumberFormat="1" applyFont="1" applyFill="1" applyBorder="1" applyAlignment="1">
      <alignment wrapText="1"/>
    </xf>
    <xf numFmtId="0" fontId="39" fillId="0" borderId="10" xfId="33" applyFont="1" applyBorder="1" applyAlignment="1">
      <alignment horizontal="center" wrapText="1"/>
    </xf>
    <xf numFmtId="49" fontId="39" fillId="0" borderId="11" xfId="37" applyNumberFormat="1" applyFont="1" applyBorder="1" applyAlignment="1">
      <alignment horizontal="center" wrapText="1"/>
    </xf>
    <xf numFmtId="0" fontId="39" fillId="0" borderId="12" xfId="37" applyFont="1" applyFill="1" applyBorder="1" applyAlignment="1">
      <alignment wrapText="1"/>
    </xf>
    <xf numFmtId="4" fontId="42" fillId="0" borderId="31" xfId="37" applyNumberFormat="1" applyFont="1" applyFill="1" applyBorder="1" applyAlignment="1">
      <alignment wrapText="1"/>
    </xf>
    <xf numFmtId="0" fontId="42" fillId="0" borderId="29" xfId="33" applyFont="1" applyBorder="1" applyAlignment="1">
      <alignment horizontal="center" wrapText="1"/>
    </xf>
    <xf numFmtId="49" fontId="42" fillId="0" borderId="20" xfId="37" applyNumberFormat="1" applyFont="1" applyBorder="1" applyAlignment="1">
      <alignment horizontal="center" wrapText="1"/>
    </xf>
    <xf numFmtId="0" fontId="42" fillId="0" borderId="30" xfId="37" applyFont="1" applyFill="1" applyBorder="1" applyAlignment="1">
      <alignment wrapText="1"/>
    </xf>
    <xf numFmtId="4" fontId="42" fillId="24" borderId="31" xfId="37" applyNumberFormat="1" applyFont="1" applyFill="1" applyBorder="1" applyAlignment="1">
      <alignment wrapText="1"/>
    </xf>
    <xf numFmtId="0" fontId="42" fillId="0" borderId="19" xfId="33" applyFont="1" applyBorder="1" applyAlignment="1">
      <alignment horizontal="center" wrapText="1"/>
    </xf>
    <xf numFmtId="0" fontId="42" fillId="0" borderId="20" xfId="37" applyFont="1" applyFill="1" applyBorder="1" applyAlignment="1">
      <alignment wrapText="1"/>
    </xf>
    <xf numFmtId="4" fontId="39" fillId="0" borderId="31" xfId="37" applyNumberFormat="1" applyFont="1" applyFill="1" applyBorder="1" applyAlignment="1">
      <alignment wrapText="1"/>
    </xf>
    <xf numFmtId="0" fontId="39" fillId="0" borderId="19" xfId="33" applyFont="1" applyBorder="1" applyAlignment="1">
      <alignment horizontal="center" wrapText="1"/>
    </xf>
    <xf numFmtId="49" fontId="39" fillId="0" borderId="20" xfId="37" applyNumberFormat="1" applyFont="1" applyBorder="1" applyAlignment="1">
      <alignment horizontal="center" wrapText="1"/>
    </xf>
    <xf numFmtId="0" fontId="39" fillId="0" borderId="20" xfId="37" applyFont="1" applyFill="1" applyBorder="1" applyAlignment="1">
      <alignment wrapText="1"/>
    </xf>
    <xf numFmtId="4" fontId="36" fillId="0" borderId="31" xfId="37" applyNumberFormat="1" applyFont="1" applyFill="1" applyBorder="1" applyAlignment="1">
      <alignment wrapText="1"/>
    </xf>
    <xf numFmtId="0" fontId="36" fillId="0" borderId="19" xfId="33" applyFont="1" applyBorder="1" applyAlignment="1">
      <alignment horizontal="center" wrapText="1"/>
    </xf>
    <xf numFmtId="49" fontId="36" fillId="0" borderId="20" xfId="37" applyNumberFormat="1" applyFont="1" applyBorder="1" applyAlignment="1">
      <alignment horizontal="center" wrapText="1"/>
    </xf>
    <xf numFmtId="0" fontId="36" fillId="0" borderId="20" xfId="37" applyFont="1" applyFill="1" applyBorder="1" applyAlignment="1">
      <alignment wrapText="1"/>
    </xf>
    <xf numFmtId="4" fontId="36" fillId="24" borderId="31" xfId="37" applyNumberFormat="1" applyFont="1" applyFill="1" applyBorder="1" applyAlignment="1">
      <alignment wrapText="1"/>
    </xf>
    <xf numFmtId="4" fontId="36" fillId="0" borderId="36" xfId="37" applyNumberFormat="1" applyFont="1" applyFill="1" applyBorder="1" applyAlignment="1">
      <alignment wrapText="1"/>
    </xf>
    <xf numFmtId="0" fontId="36" fillId="0" borderId="32" xfId="33" applyFont="1" applyBorder="1" applyAlignment="1">
      <alignment horizontal="center" wrapText="1"/>
    </xf>
    <xf numFmtId="49" fontId="36" fillId="0" borderId="33" xfId="37" applyNumberFormat="1" applyFont="1" applyBorder="1" applyAlignment="1">
      <alignment horizontal="center" wrapText="1"/>
    </xf>
    <xf numFmtId="0" fontId="36" fillId="0" borderId="33" xfId="37" applyFont="1" applyFill="1" applyBorder="1" applyAlignment="1">
      <alignment wrapText="1"/>
    </xf>
    <xf numFmtId="4" fontId="36" fillId="24" borderId="36" xfId="37" applyNumberFormat="1" applyFont="1" applyFill="1" applyBorder="1" applyAlignment="1">
      <alignment wrapText="1"/>
    </xf>
    <xf numFmtId="0" fontId="37" fillId="0" borderId="19" xfId="33" applyFont="1" applyFill="1" applyBorder="1" applyAlignment="1">
      <alignment horizontal="center" vertical="center" wrapText="1"/>
    </xf>
    <xf numFmtId="49" fontId="37" fillId="25" borderId="38" xfId="36" applyNumberFormat="1" applyFont="1" applyFill="1" applyBorder="1" applyAlignment="1">
      <alignment horizontal="center" vertical="center" wrapText="1"/>
    </xf>
    <xf numFmtId="0" fontId="40" fillId="0" borderId="19" xfId="33" applyFont="1" applyFill="1" applyBorder="1" applyAlignment="1">
      <alignment horizontal="center" vertical="center" wrapText="1"/>
    </xf>
    <xf numFmtId="49" fontId="40" fillId="0" borderId="38" xfId="37" applyNumberFormat="1" applyFont="1" applyFill="1" applyBorder="1" applyAlignment="1">
      <alignment horizontal="center" vertical="center" wrapText="1"/>
    </xf>
    <xf numFmtId="0" fontId="43" fillId="0" borderId="61" xfId="33" applyFont="1" applyFill="1" applyBorder="1" applyAlignment="1">
      <alignment horizontal="center" vertical="center" wrapText="1"/>
    </xf>
    <xf numFmtId="49" fontId="43" fillId="0" borderId="62" xfId="37" applyNumberFormat="1" applyFont="1" applyFill="1" applyBorder="1" applyAlignment="1">
      <alignment horizontal="center" vertical="center" wrapText="1"/>
    </xf>
    <xf numFmtId="0" fontId="37" fillId="0" borderId="0" xfId="38" applyFont="1" applyFill="1" applyAlignment="1">
      <alignment horizontal="center" wrapText="1"/>
    </xf>
    <xf numFmtId="0" fontId="37" fillId="0" borderId="0" xfId="36" applyFont="1" applyAlignment="1">
      <alignment horizontal="right" wrapText="1"/>
    </xf>
    <xf numFmtId="0" fontId="32" fillId="0" borderId="0" xfId="0" applyFont="1" applyAlignment="1">
      <alignment vertical="center" wrapText="1"/>
    </xf>
    <xf numFmtId="0" fontId="45" fillId="0" borderId="0" xfId="0" applyFont="1"/>
    <xf numFmtId="4" fontId="45" fillId="0" borderId="31" xfId="37" applyNumberFormat="1" applyFont="1" applyFill="1" applyBorder="1"/>
    <xf numFmtId="0" fontId="45" fillId="0" borderId="19" xfId="33" applyFont="1" applyBorder="1" applyAlignment="1">
      <alignment horizontal="center"/>
    </xf>
    <xf numFmtId="49" fontId="45" fillId="0" borderId="33" xfId="37" applyNumberFormat="1" applyFont="1" applyBorder="1" applyAlignment="1">
      <alignment horizontal="center"/>
    </xf>
    <xf numFmtId="4" fontId="45" fillId="0" borderId="37" xfId="0" applyNumberFormat="1" applyFont="1" applyFill="1" applyBorder="1" applyAlignment="1">
      <alignment horizontal="center" vertical="center" wrapText="1"/>
    </xf>
    <xf numFmtId="49" fontId="45" fillId="0" borderId="20" xfId="37" applyNumberFormat="1" applyFont="1" applyBorder="1" applyAlignment="1">
      <alignment horizontal="center"/>
    </xf>
    <xf numFmtId="4" fontId="45" fillId="0" borderId="37" xfId="36" applyNumberFormat="1" applyFont="1" applyFill="1" applyBorder="1" applyAlignment="1">
      <alignment horizontal="center" vertical="center" wrapText="1"/>
    </xf>
    <xf numFmtId="4" fontId="45" fillId="0" borderId="36" xfId="37" applyNumberFormat="1" applyFont="1" applyFill="1" applyBorder="1"/>
    <xf numFmtId="0" fontId="45" fillId="0" borderId="32" xfId="33" applyFont="1" applyBorder="1" applyAlignment="1">
      <alignment horizontal="center"/>
    </xf>
    <xf numFmtId="4" fontId="45" fillId="0" borderId="39" xfId="0" applyNumberFormat="1" applyFont="1" applyFill="1" applyBorder="1" applyAlignment="1">
      <alignment horizontal="center" vertical="center" wrapText="1"/>
    </xf>
    <xf numFmtId="4" fontId="45" fillId="0" borderId="51" xfId="37" applyNumberFormat="1" applyFont="1" applyFill="1" applyBorder="1"/>
    <xf numFmtId="0" fontId="45" fillId="0" borderId="52" xfId="33" applyFont="1" applyBorder="1" applyAlignment="1">
      <alignment horizontal="center"/>
    </xf>
    <xf numFmtId="49" fontId="45" fillId="0" borderId="74" xfId="37" applyNumberFormat="1" applyFont="1" applyBorder="1" applyAlignment="1">
      <alignment horizontal="center"/>
    </xf>
    <xf numFmtId="4" fontId="45" fillId="0" borderId="40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4" fontId="21" fillId="0" borderId="51" xfId="37" applyNumberFormat="1" applyFont="1" applyFill="1" applyBorder="1"/>
    <xf numFmtId="0" fontId="21" fillId="0" borderId="52" xfId="33" applyFont="1" applyBorder="1" applyAlignment="1">
      <alignment horizontal="center"/>
    </xf>
    <xf numFmtId="49" fontId="21" fillId="0" borderId="53" xfId="37" applyNumberFormat="1" applyFont="1" applyBorder="1" applyAlignment="1">
      <alignment horizontal="center"/>
    </xf>
    <xf numFmtId="4" fontId="21" fillId="0" borderId="75" xfId="33" applyNumberFormat="1" applyFont="1" applyFill="1" applyBorder="1"/>
    <xf numFmtId="0" fontId="21" fillId="0" borderId="76" xfId="37" applyFont="1" applyBorder="1" applyAlignment="1">
      <alignment horizontal="center"/>
    </xf>
    <xf numFmtId="49" fontId="21" fillId="0" borderId="77" xfId="37" applyNumberFormat="1" applyFont="1" applyBorder="1" applyAlignment="1">
      <alignment horizontal="center"/>
    </xf>
    <xf numFmtId="4" fontId="21" fillId="0" borderId="78" xfId="33" applyNumberFormat="1" applyFont="1" applyFill="1" applyBorder="1" applyAlignment="1">
      <alignment horizontal="center"/>
    </xf>
    <xf numFmtId="49" fontId="23" fillId="0" borderId="0" xfId="36" applyNumberFormat="1" applyFont="1" applyFill="1" applyBorder="1" applyAlignment="1">
      <alignment horizontal="center"/>
    </xf>
    <xf numFmtId="0" fontId="4" fillId="0" borderId="0" xfId="36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31" fillId="0" borderId="64" xfId="37" applyNumberFormat="1" applyFont="1" applyBorder="1" applyAlignment="1">
      <alignment horizontal="center"/>
    </xf>
    <xf numFmtId="0" fontId="31" fillId="0" borderId="65" xfId="37" applyFont="1" applyBorder="1"/>
    <xf numFmtId="4" fontId="31" fillId="24" borderId="60" xfId="33" applyNumberFormat="1" applyFont="1" applyFill="1" applyBorder="1"/>
    <xf numFmtId="0" fontId="26" fillId="0" borderId="0" xfId="36" applyFont="1" applyAlignment="1"/>
    <xf numFmtId="0" fontId="26" fillId="0" borderId="0" xfId="36" applyFont="1" applyAlignment="1">
      <alignment horizontal="center"/>
    </xf>
    <xf numFmtId="0" fontId="4" fillId="0" borderId="0" xfId="36" applyFont="1" applyAlignment="1">
      <alignment horizontal="center"/>
    </xf>
    <xf numFmtId="0" fontId="21" fillId="0" borderId="79" xfId="37" applyFont="1" applyBorder="1"/>
    <xf numFmtId="4" fontId="21" fillId="24" borderId="75" xfId="33" applyNumberFormat="1" applyFont="1" applyFill="1" applyBorder="1"/>
    <xf numFmtId="0" fontId="45" fillId="0" borderId="20" xfId="37" applyFont="1" applyFill="1" applyBorder="1"/>
    <xf numFmtId="4" fontId="45" fillId="24" borderId="31" xfId="37" applyNumberFormat="1" applyFont="1" applyFill="1" applyBorder="1"/>
    <xf numFmtId="0" fontId="45" fillId="0" borderId="33" xfId="37" applyFont="1" applyFill="1" applyBorder="1"/>
    <xf numFmtId="4" fontId="45" fillId="24" borderId="36" xfId="37" applyNumberFormat="1" applyFont="1" applyFill="1" applyBorder="1"/>
    <xf numFmtId="0" fontId="45" fillId="0" borderId="53" xfId="37" applyFont="1" applyFill="1" applyBorder="1"/>
    <xf numFmtId="4" fontId="45" fillId="24" borderId="51" xfId="37" applyNumberFormat="1" applyFont="1" applyFill="1" applyBorder="1"/>
    <xf numFmtId="4" fontId="45" fillId="0" borderId="31" xfId="37" applyNumberFormat="1" applyFont="1" applyFill="1" applyBorder="1" applyAlignment="1">
      <alignment vertical="center"/>
    </xf>
    <xf numFmtId="0" fontId="45" fillId="0" borderId="19" xfId="33" applyFont="1" applyBorder="1" applyAlignment="1">
      <alignment horizontal="center" vertical="center"/>
    </xf>
    <xf numFmtId="49" fontId="45" fillId="0" borderId="20" xfId="37" applyNumberFormat="1" applyFont="1" applyBorder="1" applyAlignment="1">
      <alignment horizontal="center" vertical="center"/>
    </xf>
    <xf numFmtId="0" fontId="45" fillId="0" borderId="20" xfId="37" applyFont="1" applyFill="1" applyBorder="1" applyAlignment="1">
      <alignment vertical="center"/>
    </xf>
    <xf numFmtId="4" fontId="45" fillId="24" borderId="31" xfId="37" applyNumberFormat="1" applyFont="1" applyFill="1" applyBorder="1" applyAlignment="1">
      <alignment vertical="center"/>
    </xf>
    <xf numFmtId="0" fontId="21" fillId="0" borderId="53" xfId="37" applyFont="1" applyFill="1" applyBorder="1"/>
    <xf numFmtId="4" fontId="21" fillId="24" borderId="51" xfId="37" applyNumberFormat="1" applyFont="1" applyFill="1" applyBorder="1"/>
    <xf numFmtId="4" fontId="31" fillId="0" borderId="31" xfId="35" applyNumberFormat="1" applyFont="1" applyFill="1" applyBorder="1" applyAlignment="1">
      <alignment vertical="center" wrapText="1"/>
    </xf>
    <xf numFmtId="0" fontId="31" fillId="0" borderId="19" xfId="33" applyFont="1" applyFill="1" applyBorder="1" applyAlignment="1">
      <alignment horizontal="center" vertical="center"/>
    </xf>
    <xf numFmtId="49" fontId="31" fillId="0" borderId="38" xfId="37" applyNumberFormat="1" applyFont="1" applyFill="1" applyBorder="1" applyAlignment="1">
      <alignment horizontal="center" vertical="center"/>
    </xf>
    <xf numFmtId="0" fontId="25" fillId="0" borderId="37" xfId="35" applyFont="1" applyFill="1" applyBorder="1" applyAlignment="1">
      <alignment vertical="center" wrapText="1"/>
    </xf>
    <xf numFmtId="4" fontId="31" fillId="24" borderId="31" xfId="35" applyNumberFormat="1" applyFont="1" applyFill="1" applyBorder="1" applyAlignment="1">
      <alignment vertical="center" wrapText="1"/>
    </xf>
    <xf numFmtId="0" fontId="24" fillId="0" borderId="63" xfId="35" applyFont="1" applyFill="1" applyBorder="1" applyAlignment="1">
      <alignment vertical="center" wrapText="1"/>
    </xf>
    <xf numFmtId="4" fontId="25" fillId="0" borderId="31" xfId="37" applyNumberFormat="1" applyFont="1" applyFill="1" applyBorder="1" applyAlignment="1">
      <alignment wrapText="1"/>
    </xf>
    <xf numFmtId="0" fontId="22" fillId="0" borderId="0" xfId="36" applyFont="1" applyFill="1" applyAlignment="1">
      <alignment horizontal="right" vertical="center" wrapText="1"/>
    </xf>
    <xf numFmtId="0" fontId="47" fillId="0" borderId="0" xfId="0" applyFont="1"/>
    <xf numFmtId="0" fontId="48" fillId="0" borderId="0" xfId="36" applyFont="1"/>
    <xf numFmtId="0" fontId="48" fillId="0" borderId="0" xfId="36" applyFont="1" applyAlignment="1">
      <alignment vertical="center" wrapText="1"/>
    </xf>
    <xf numFmtId="0" fontId="47" fillId="0" borderId="0" xfId="0" applyFont="1" applyAlignment="1">
      <alignment vertical="center" wrapText="1"/>
    </xf>
    <xf numFmtId="0" fontId="48" fillId="0" borderId="0" xfId="0" applyFont="1" applyFill="1" applyAlignment="1">
      <alignment vertical="center" wrapText="1"/>
    </xf>
    <xf numFmtId="0" fontId="49" fillId="0" borderId="0" xfId="0" applyFont="1" applyFill="1" applyAlignment="1">
      <alignment vertical="center" wrapText="1"/>
    </xf>
    <xf numFmtId="0" fontId="48" fillId="0" borderId="0" xfId="0" applyFont="1" applyAlignment="1">
      <alignment vertical="center" wrapText="1"/>
    </xf>
    <xf numFmtId="0" fontId="48" fillId="0" borderId="0" xfId="0" applyFont="1" applyFill="1" applyAlignment="1">
      <alignment vertical="center"/>
    </xf>
    <xf numFmtId="4" fontId="47" fillId="0" borderId="0" xfId="0" applyNumberFormat="1" applyFont="1" applyAlignment="1">
      <alignment vertical="center" wrapText="1"/>
    </xf>
    <xf numFmtId="4" fontId="47" fillId="0" borderId="0" xfId="0" applyNumberFormat="1" applyFont="1"/>
    <xf numFmtId="0" fontId="47" fillId="0" borderId="0" xfId="0" applyFont="1" applyFill="1"/>
    <xf numFmtId="0" fontId="50" fillId="0" borderId="0" xfId="0" applyFont="1" applyAlignment="1">
      <alignment vertical="center" wrapText="1"/>
    </xf>
    <xf numFmtId="0" fontId="46" fillId="0" borderId="0" xfId="0" quotePrefix="1" applyFont="1" applyAlignment="1">
      <alignment vertical="center"/>
    </xf>
    <xf numFmtId="4" fontId="51" fillId="28" borderId="37" xfId="36" applyNumberFormat="1" applyFont="1" applyFill="1" applyBorder="1" applyAlignment="1">
      <alignment horizontal="center" vertical="center" wrapText="1"/>
    </xf>
    <xf numFmtId="4" fontId="51" fillId="28" borderId="31" xfId="36" applyNumberFormat="1" applyFont="1" applyFill="1" applyBorder="1" applyAlignment="1">
      <alignment horizontal="right" vertical="center" wrapText="1"/>
    </xf>
    <xf numFmtId="0" fontId="52" fillId="28" borderId="0" xfId="0" applyFont="1" applyFill="1" applyAlignment="1">
      <alignment vertical="center" wrapText="1"/>
    </xf>
    <xf numFmtId="0" fontId="26" fillId="29" borderId="0" xfId="53" applyFont="1" applyFill="1" applyAlignment="1">
      <alignment horizontal="center"/>
    </xf>
    <xf numFmtId="0" fontId="21" fillId="0" borderId="0" xfId="0" applyFont="1" applyAlignment="1">
      <alignment horizontal="right"/>
    </xf>
    <xf numFmtId="0" fontId="21" fillId="29" borderId="0" xfId="0" applyFont="1" applyFill="1" applyAlignment="1">
      <alignment horizontal="center"/>
    </xf>
    <xf numFmtId="0" fontId="21" fillId="29" borderId="0" xfId="0" applyFont="1" applyFill="1" applyAlignment="1"/>
    <xf numFmtId="49" fontId="53" fillId="29" borderId="0" xfId="36" applyNumberFormat="1" applyFont="1" applyFill="1" applyBorder="1" applyAlignment="1">
      <alignment horizontal="center"/>
    </xf>
    <xf numFmtId="0" fontId="4" fillId="29" borderId="0" xfId="36" applyFill="1" applyAlignment="1"/>
    <xf numFmtId="0" fontId="22" fillId="0" borderId="0" xfId="36" applyFont="1" applyFill="1" applyAlignment="1">
      <alignment horizontal="center" vertical="center" wrapText="1"/>
    </xf>
    <xf numFmtId="0" fontId="54" fillId="0" borderId="46" xfId="36" applyFont="1" applyBorder="1" applyAlignment="1">
      <alignment horizontal="center" vertical="center"/>
    </xf>
    <xf numFmtId="0" fontId="54" fillId="0" borderId="74" xfId="36" applyFont="1" applyBorder="1" applyAlignment="1">
      <alignment horizontal="center" vertical="center"/>
    </xf>
    <xf numFmtId="0" fontId="55" fillId="0" borderId="54" xfId="36" applyFont="1" applyFill="1" applyBorder="1" applyAlignment="1">
      <alignment horizontal="center" vertical="center" wrapText="1"/>
    </xf>
    <xf numFmtId="0" fontId="55" fillId="0" borderId="56" xfId="36" applyFont="1" applyFill="1" applyBorder="1" applyAlignment="1">
      <alignment horizontal="center" vertical="center" wrapText="1"/>
    </xf>
    <xf numFmtId="0" fontId="55" fillId="0" borderId="82" xfId="36" applyFont="1" applyFill="1" applyBorder="1" applyAlignment="1">
      <alignment horizontal="center" vertical="center" wrapText="1"/>
    </xf>
    <xf numFmtId="0" fontId="55" fillId="0" borderId="55" xfId="36" applyFont="1" applyFill="1" applyBorder="1" applyAlignment="1">
      <alignment horizontal="center" vertical="center" wrapText="1"/>
    </xf>
    <xf numFmtId="4" fontId="55" fillId="29" borderId="57" xfId="36" applyNumberFormat="1" applyFont="1" applyFill="1" applyBorder="1" applyAlignment="1">
      <alignment wrapText="1"/>
    </xf>
    <xf numFmtId="4" fontId="55" fillId="29" borderId="57" xfId="0" applyNumberFormat="1" applyFont="1" applyFill="1" applyBorder="1" applyAlignment="1"/>
    <xf numFmtId="4" fontId="55" fillId="0" borderId="57" xfId="0" applyNumberFormat="1" applyFont="1" applyBorder="1" applyAlignment="1"/>
    <xf numFmtId="0" fontId="56" fillId="0" borderId="83" xfId="36" applyFont="1" applyFill="1" applyBorder="1" applyAlignment="1">
      <alignment horizontal="center" wrapText="1"/>
    </xf>
    <xf numFmtId="49" fontId="56" fillId="0" borderId="84" xfId="36" applyNumberFormat="1" applyFont="1" applyFill="1" applyBorder="1" applyAlignment="1">
      <alignment horizontal="center" wrapText="1"/>
    </xf>
    <xf numFmtId="49" fontId="56" fillId="0" borderId="85" xfId="36" applyNumberFormat="1" applyFont="1" applyFill="1" applyBorder="1" applyAlignment="1">
      <alignment horizontal="center" wrapText="1"/>
    </xf>
    <xf numFmtId="0" fontId="56" fillId="0" borderId="44" xfId="36" applyFont="1" applyFill="1" applyBorder="1" applyAlignment="1">
      <alignment wrapText="1"/>
    </xf>
    <xf numFmtId="4" fontId="56" fillId="29" borderId="34" xfId="0" applyNumberFormat="1" applyFont="1" applyFill="1" applyBorder="1" applyAlignment="1">
      <alignment wrapText="1"/>
    </xf>
    <xf numFmtId="4" fontId="56" fillId="29" borderId="22" xfId="0" applyNumberFormat="1" applyFont="1" applyFill="1" applyBorder="1" applyAlignment="1"/>
    <xf numFmtId="4" fontId="56" fillId="0" borderId="22" xfId="0" applyNumberFormat="1" applyFont="1" applyBorder="1" applyAlignment="1"/>
    <xf numFmtId="0" fontId="21" fillId="0" borderId="19" xfId="36" applyFont="1" applyFill="1" applyBorder="1" applyAlignment="1">
      <alignment horizontal="center" wrapText="1"/>
    </xf>
    <xf numFmtId="49" fontId="21" fillId="0" borderId="38" xfId="36" applyNumberFormat="1" applyFont="1" applyFill="1" applyBorder="1" applyAlignment="1">
      <alignment horizontal="center" wrapText="1"/>
    </xf>
    <xf numFmtId="49" fontId="21" fillId="0" borderId="20" xfId="36" applyNumberFormat="1" applyFont="1" applyFill="1" applyBorder="1" applyAlignment="1">
      <alignment horizontal="center" wrapText="1"/>
    </xf>
    <xf numFmtId="0" fontId="21" fillId="0" borderId="37" xfId="36" applyFont="1" applyFill="1" applyBorder="1" applyAlignment="1">
      <alignment horizontal="left" wrapText="1"/>
    </xf>
    <xf numFmtId="4" fontId="21" fillId="29" borderId="31" xfId="0" applyNumberFormat="1" applyFont="1" applyFill="1" applyBorder="1" applyAlignment="1">
      <alignment wrapText="1"/>
    </xf>
    <xf numFmtId="4" fontId="21" fillId="29" borderId="31" xfId="0" applyNumberFormat="1" applyFont="1" applyFill="1" applyBorder="1" applyAlignment="1"/>
    <xf numFmtId="4" fontId="21" fillId="0" borderId="31" xfId="0" applyNumberFormat="1" applyFont="1" applyBorder="1" applyAlignment="1"/>
    <xf numFmtId="0" fontId="21" fillId="0" borderId="37" xfId="36" applyFont="1" applyFill="1" applyBorder="1" applyAlignment="1">
      <alignment wrapText="1"/>
    </xf>
    <xf numFmtId="49" fontId="21" fillId="0" borderId="86" xfId="37" applyNumberFormat="1" applyFont="1" applyBorder="1" applyAlignment="1">
      <alignment horizontal="center"/>
    </xf>
    <xf numFmtId="49" fontId="21" fillId="0" borderId="38" xfId="37" applyNumberFormat="1" applyFont="1" applyBorder="1" applyAlignment="1">
      <alignment horizontal="center"/>
    </xf>
    <xf numFmtId="0" fontId="21" fillId="0" borderId="83" xfId="36" applyFont="1" applyFill="1" applyBorder="1" applyAlignment="1">
      <alignment horizontal="center" wrapText="1"/>
    </xf>
    <xf numFmtId="49" fontId="21" fillId="0" borderId="87" xfId="37" applyNumberFormat="1" applyFont="1" applyBorder="1" applyAlignment="1">
      <alignment horizontal="center"/>
    </xf>
    <xf numFmtId="49" fontId="21" fillId="0" borderId="85" xfId="37" applyNumberFormat="1" applyFont="1" applyBorder="1" applyAlignment="1">
      <alignment horizontal="center"/>
    </xf>
    <xf numFmtId="0" fontId="21" fillId="0" borderId="41" xfId="36" applyFont="1" applyFill="1" applyBorder="1" applyAlignment="1">
      <alignment wrapText="1"/>
    </xf>
    <xf numFmtId="4" fontId="21" fillId="29" borderId="34" xfId="0" applyNumberFormat="1" applyFont="1" applyFill="1" applyBorder="1" applyAlignment="1">
      <alignment wrapText="1"/>
    </xf>
    <xf numFmtId="0" fontId="56" fillId="0" borderId="19" xfId="36" applyFont="1" applyFill="1" applyBorder="1" applyAlignment="1">
      <alignment horizontal="center" wrapText="1"/>
    </xf>
    <xf numFmtId="49" fontId="56" fillId="0" borderId="38" xfId="36" applyNumberFormat="1" applyFont="1" applyFill="1" applyBorder="1" applyAlignment="1">
      <alignment horizontal="center" wrapText="1"/>
    </xf>
    <xf numFmtId="49" fontId="56" fillId="0" borderId="20" xfId="36" applyNumberFormat="1" applyFont="1" applyFill="1" applyBorder="1" applyAlignment="1">
      <alignment horizontal="center" wrapText="1"/>
    </xf>
    <xf numFmtId="0" fontId="56" fillId="0" borderId="37" xfId="36" applyFont="1" applyFill="1" applyBorder="1" applyAlignment="1">
      <alignment wrapText="1"/>
    </xf>
    <xf numFmtId="4" fontId="56" fillId="29" borderId="31" xfId="0" applyNumberFormat="1" applyFont="1" applyFill="1" applyBorder="1" applyAlignment="1">
      <alignment wrapText="1"/>
    </xf>
    <xf numFmtId="4" fontId="56" fillId="29" borderId="31" xfId="0" applyNumberFormat="1" applyFont="1" applyFill="1" applyBorder="1" applyAlignment="1"/>
    <xf numFmtId="4" fontId="56" fillId="0" borderId="31" xfId="0" applyNumberFormat="1" applyFont="1" applyBorder="1" applyAlignment="1"/>
    <xf numFmtId="0" fontId="21" fillId="0" borderId="32" xfId="36" applyFont="1" applyFill="1" applyBorder="1" applyAlignment="1">
      <alignment horizontal="center" wrapText="1"/>
    </xf>
    <xf numFmtId="49" fontId="21" fillId="29" borderId="88" xfId="37" applyNumberFormat="1" applyFont="1" applyFill="1" applyBorder="1" applyAlignment="1">
      <alignment horizontal="center" wrapText="1"/>
    </xf>
    <xf numFmtId="49" fontId="21" fillId="29" borderId="33" xfId="37" applyNumberFormat="1" applyFont="1" applyFill="1" applyBorder="1" applyAlignment="1">
      <alignment horizontal="center" wrapText="1"/>
    </xf>
    <xf numFmtId="0" fontId="21" fillId="0" borderId="39" xfId="37" applyFont="1" applyBorder="1" applyAlignment="1">
      <alignment wrapText="1"/>
    </xf>
    <xf numFmtId="4" fontId="21" fillId="29" borderId="36" xfId="33" applyNumberFormat="1" applyFont="1" applyFill="1" applyBorder="1" applyAlignment="1">
      <alignment wrapText="1"/>
    </xf>
    <xf numFmtId="0" fontId="21" fillId="0" borderId="37" xfId="37" applyFont="1" applyBorder="1" applyAlignment="1">
      <alignment wrapText="1"/>
    </xf>
    <xf numFmtId="4" fontId="21" fillId="29" borderId="31" xfId="33" applyNumberFormat="1" applyFont="1" applyFill="1" applyBorder="1" applyAlignment="1">
      <alignment wrapText="1"/>
    </xf>
    <xf numFmtId="49" fontId="21" fillId="29" borderId="30" xfId="37" applyNumberFormat="1" applyFont="1" applyFill="1" applyBorder="1" applyAlignment="1">
      <alignment horizontal="center" wrapText="1"/>
    </xf>
    <xf numFmtId="49" fontId="21" fillId="29" borderId="20" xfId="37" applyNumberFormat="1" applyFont="1" applyFill="1" applyBorder="1" applyAlignment="1">
      <alignment horizontal="center" wrapText="1"/>
    </xf>
    <xf numFmtId="4" fontId="21" fillId="29" borderId="29" xfId="33" applyNumberFormat="1" applyFont="1" applyFill="1" applyBorder="1" applyAlignment="1">
      <alignment wrapText="1"/>
    </xf>
    <xf numFmtId="0" fontId="56" fillId="0" borderId="19" xfId="33" applyFont="1" applyFill="1" applyBorder="1" applyAlignment="1">
      <alignment horizontal="center" wrapText="1"/>
    </xf>
    <xf numFmtId="49" fontId="56" fillId="0" borderId="38" xfId="37" applyNumberFormat="1" applyFont="1" applyFill="1" applyBorder="1" applyAlignment="1">
      <alignment horizontal="center" wrapText="1"/>
    </xf>
    <xf numFmtId="49" fontId="56" fillId="0" borderId="20" xfId="37" applyNumberFormat="1" applyFont="1" applyFill="1" applyBorder="1" applyAlignment="1">
      <alignment horizontal="center" wrapText="1"/>
    </xf>
    <xf numFmtId="0" fontId="56" fillId="0" borderId="37" xfId="37" applyFont="1" applyFill="1" applyBorder="1" applyAlignment="1">
      <alignment wrapText="1"/>
    </xf>
    <xf numFmtId="4" fontId="56" fillId="29" borderId="29" xfId="37" applyNumberFormat="1" applyFont="1" applyFill="1" applyBorder="1" applyAlignment="1">
      <alignment wrapText="1"/>
    </xf>
    <xf numFmtId="0" fontId="57" fillId="29" borderId="19" xfId="33" applyFont="1" applyFill="1" applyBorder="1" applyAlignment="1">
      <alignment horizontal="center" wrapText="1"/>
    </xf>
    <xf numFmtId="49" fontId="57" fillId="29" borderId="38" xfId="37" applyNumberFormat="1" applyFont="1" applyFill="1" applyBorder="1" applyAlignment="1">
      <alignment horizontal="center" wrapText="1"/>
    </xf>
    <xf numFmtId="49" fontId="57" fillId="29" borderId="20" xfId="37" applyNumberFormat="1" applyFont="1" applyFill="1" applyBorder="1" applyAlignment="1">
      <alignment horizontal="center" wrapText="1"/>
    </xf>
    <xf numFmtId="0" fontId="57" fillId="29" borderId="37" xfId="37" applyFont="1" applyFill="1" applyBorder="1" applyAlignment="1">
      <alignment wrapText="1"/>
    </xf>
    <xf numFmtId="4" fontId="57" fillId="29" borderId="29" xfId="37" applyNumberFormat="1" applyFont="1" applyFill="1" applyBorder="1" applyAlignment="1">
      <alignment wrapText="1"/>
    </xf>
    <xf numFmtId="4" fontId="57" fillId="29" borderId="31" xfId="0" applyNumberFormat="1" applyFont="1" applyFill="1" applyBorder="1" applyAlignment="1"/>
    <xf numFmtId="4" fontId="57" fillId="0" borderId="31" xfId="0" applyNumberFormat="1" applyFont="1" applyBorder="1" applyAlignment="1"/>
    <xf numFmtId="0" fontId="22" fillId="29" borderId="19" xfId="33" applyFont="1" applyFill="1" applyBorder="1" applyAlignment="1">
      <alignment horizontal="center" wrapText="1"/>
    </xf>
    <xf numFmtId="49" fontId="22" fillId="29" borderId="38" xfId="37" applyNumberFormat="1" applyFont="1" applyFill="1" applyBorder="1" applyAlignment="1">
      <alignment horizontal="center" wrapText="1"/>
    </xf>
    <xf numFmtId="49" fontId="22" fillId="29" borderId="20" xfId="37" applyNumberFormat="1" applyFont="1" applyFill="1" applyBorder="1" applyAlignment="1">
      <alignment horizontal="center" wrapText="1"/>
    </xf>
    <xf numFmtId="0" fontId="22" fillId="29" borderId="37" xfId="37" applyFont="1" applyFill="1" applyBorder="1" applyAlignment="1">
      <alignment wrapText="1"/>
    </xf>
    <xf numFmtId="4" fontId="22" fillId="29" borderId="29" xfId="37" applyNumberFormat="1" applyFont="1" applyFill="1" applyBorder="1" applyAlignment="1">
      <alignment wrapText="1"/>
    </xf>
    <xf numFmtId="4" fontId="22" fillId="29" borderId="31" xfId="0" applyNumberFormat="1" applyFont="1" applyFill="1" applyBorder="1" applyAlignment="1"/>
    <xf numFmtId="4" fontId="22" fillId="0" borderId="31" xfId="0" applyNumberFormat="1" applyFont="1" applyBorder="1" applyAlignment="1"/>
    <xf numFmtId="49" fontId="21" fillId="29" borderId="89" xfId="37" applyNumberFormat="1" applyFont="1" applyFill="1" applyBorder="1" applyAlignment="1">
      <alignment horizontal="center" wrapText="1"/>
    </xf>
    <xf numFmtId="0" fontId="21" fillId="0" borderId="90" xfId="37" applyFont="1" applyFill="1" applyBorder="1" applyAlignment="1">
      <alignment wrapText="1"/>
    </xf>
    <xf numFmtId="4" fontId="21" fillId="29" borderId="91" xfId="37" applyNumberFormat="1" applyFont="1" applyFill="1" applyBorder="1" applyAlignment="1">
      <alignment wrapText="1"/>
    </xf>
    <xf numFmtId="0" fontId="22" fillId="0" borderId="92" xfId="33" applyFont="1" applyFill="1" applyBorder="1" applyAlignment="1">
      <alignment horizontal="center" wrapText="1"/>
    </xf>
    <xf numFmtId="49" fontId="22" fillId="29" borderId="87" xfId="37" applyNumberFormat="1" applyFont="1" applyFill="1" applyBorder="1" applyAlignment="1">
      <alignment horizontal="center" wrapText="1"/>
    </xf>
    <xf numFmtId="49" fontId="22" fillId="29" borderId="89" xfId="37" applyNumberFormat="1" applyFont="1" applyFill="1" applyBorder="1" applyAlignment="1">
      <alignment horizontal="center" wrapText="1"/>
    </xf>
    <xf numFmtId="0" fontId="22" fillId="0" borderId="90" xfId="37" applyFont="1" applyFill="1" applyBorder="1" applyAlignment="1">
      <alignment wrapText="1"/>
    </xf>
    <xf numFmtId="4" fontId="22" fillId="29" borderId="91" xfId="37" applyNumberFormat="1" applyFont="1" applyFill="1" applyBorder="1" applyAlignment="1">
      <alignment wrapText="1"/>
    </xf>
    <xf numFmtId="0" fontId="58" fillId="0" borderId="92" xfId="33" applyFont="1" applyFill="1" applyBorder="1" applyAlignment="1">
      <alignment horizontal="center" wrapText="1"/>
    </xf>
    <xf numFmtId="49" fontId="58" fillId="29" borderId="87" xfId="37" applyNumberFormat="1" applyFont="1" applyFill="1" applyBorder="1" applyAlignment="1">
      <alignment horizontal="center" wrapText="1"/>
    </xf>
    <xf numFmtId="0" fontId="57" fillId="0" borderId="19" xfId="33" applyFont="1" applyFill="1" applyBorder="1" applyAlignment="1">
      <alignment horizontal="center" wrapText="1"/>
    </xf>
    <xf numFmtId="0" fontId="22" fillId="0" borderId="19" xfId="33" applyFont="1" applyFill="1" applyBorder="1" applyAlignment="1">
      <alignment horizontal="center" wrapText="1"/>
    </xf>
    <xf numFmtId="4" fontId="21" fillId="29" borderId="29" xfId="37" applyNumberFormat="1" applyFont="1" applyFill="1" applyBorder="1" applyAlignment="1">
      <alignment wrapText="1"/>
    </xf>
    <xf numFmtId="0" fontId="57" fillId="0" borderId="37" xfId="37" applyFont="1" applyFill="1" applyBorder="1" applyAlignment="1">
      <alignment wrapText="1"/>
    </xf>
    <xf numFmtId="0" fontId="22" fillId="0" borderId="37" xfId="37" applyFont="1" applyFill="1" applyBorder="1" applyAlignment="1">
      <alignment wrapText="1"/>
    </xf>
    <xf numFmtId="0" fontId="21" fillId="0" borderId="19" xfId="33" applyFont="1" applyFill="1" applyBorder="1" applyAlignment="1">
      <alignment horizontal="center" wrapText="1"/>
    </xf>
    <xf numFmtId="49" fontId="21" fillId="29" borderId="38" xfId="37" applyNumberFormat="1" applyFont="1" applyFill="1" applyBorder="1" applyAlignment="1">
      <alignment horizontal="center" wrapText="1"/>
    </xf>
    <xf numFmtId="0" fontId="21" fillId="0" borderId="37" xfId="37" applyFont="1" applyFill="1" applyBorder="1" applyAlignment="1">
      <alignment wrapText="1"/>
    </xf>
    <xf numFmtId="0" fontId="57" fillId="0" borderId="0" xfId="0" applyFont="1"/>
    <xf numFmtId="0" fontId="58" fillId="0" borderId="19" xfId="33" applyFont="1" applyFill="1" applyBorder="1" applyAlignment="1">
      <alignment horizontal="center" wrapText="1"/>
    </xf>
    <xf numFmtId="49" fontId="58" fillId="29" borderId="38" xfId="37" applyNumberFormat="1" applyFont="1" applyFill="1" applyBorder="1" applyAlignment="1">
      <alignment horizontal="center" wrapText="1"/>
    </xf>
    <xf numFmtId="49" fontId="22" fillId="30" borderId="38" xfId="37" applyNumberFormat="1" applyFont="1" applyFill="1" applyBorder="1" applyAlignment="1">
      <alignment horizontal="center" wrapText="1"/>
    </xf>
    <xf numFmtId="0" fontId="21" fillId="0" borderId="92" xfId="33" applyFont="1" applyFill="1" applyBorder="1" applyAlignment="1">
      <alignment horizontal="center" wrapText="1"/>
    </xf>
    <xf numFmtId="49" fontId="21" fillId="29" borderId="87" xfId="37" applyNumberFormat="1" applyFont="1" applyFill="1" applyBorder="1" applyAlignment="1">
      <alignment horizontal="center" wrapText="1"/>
    </xf>
    <xf numFmtId="0" fontId="21" fillId="0" borderId="30" xfId="0" applyFont="1" applyBorder="1" applyAlignment="1"/>
    <xf numFmtId="4" fontId="21" fillId="0" borderId="30" xfId="0" applyNumberFormat="1" applyFont="1" applyBorder="1" applyAlignment="1"/>
    <xf numFmtId="0" fontId="58" fillId="0" borderId="52" xfId="33" applyFont="1" applyFill="1" applyBorder="1" applyAlignment="1">
      <alignment horizontal="center" wrapText="1"/>
    </xf>
    <xf numFmtId="0" fontId="21" fillId="0" borderId="93" xfId="0" applyFont="1" applyBorder="1" applyAlignment="1"/>
    <xf numFmtId="49" fontId="21" fillId="29" borderId="53" xfId="37" applyNumberFormat="1" applyFont="1" applyFill="1" applyBorder="1" applyAlignment="1">
      <alignment horizontal="center" wrapText="1"/>
    </xf>
    <xf numFmtId="0" fontId="21" fillId="0" borderId="40" xfId="37" applyFont="1" applyFill="1" applyBorder="1" applyAlignment="1">
      <alignment wrapText="1"/>
    </xf>
    <xf numFmtId="4" fontId="21" fillId="0" borderId="51" xfId="0" applyNumberFormat="1" applyFont="1" applyBorder="1" applyAlignment="1"/>
    <xf numFmtId="0" fontId="21" fillId="0" borderId="0" xfId="0" applyFont="1" applyAlignment="1"/>
    <xf numFmtId="4" fontId="21" fillId="0" borderId="0" xfId="0" applyNumberFormat="1" applyFont="1" applyAlignment="1"/>
    <xf numFmtId="14" fontId="21" fillId="0" borderId="0" xfId="0" applyNumberFormat="1" applyFont="1" applyAlignment="1">
      <alignment horizontal="left"/>
    </xf>
    <xf numFmtId="164" fontId="21" fillId="0" borderId="0" xfId="0" applyNumberFormat="1" applyFont="1" applyAlignment="1"/>
    <xf numFmtId="0" fontId="26" fillId="26" borderId="0" xfId="34" applyFont="1" applyFill="1" applyAlignment="1">
      <alignment horizontal="center"/>
    </xf>
    <xf numFmtId="49" fontId="23" fillId="27" borderId="0" xfId="36" applyNumberFormat="1" applyFont="1" applyFill="1" applyBorder="1" applyAlignment="1">
      <alignment horizontal="center"/>
    </xf>
    <xf numFmtId="49" fontId="23" fillId="0" borderId="0" xfId="36" applyNumberFormat="1" applyFont="1" applyFill="1" applyAlignment="1">
      <alignment horizontal="center" vertical="center" wrapText="1"/>
    </xf>
    <xf numFmtId="4" fontId="22" fillId="0" borderId="0" xfId="38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61" xfId="0" applyFont="1" applyFill="1" applyBorder="1" applyAlignment="1">
      <alignment horizontal="center" vertical="center" wrapText="1"/>
    </xf>
    <xf numFmtId="0" fontId="22" fillId="0" borderId="47" xfId="36" applyFont="1" applyBorder="1" applyAlignment="1">
      <alignment horizontal="center" vertical="center"/>
    </xf>
    <xf numFmtId="0" fontId="22" fillId="0" borderId="62" xfId="36" applyFont="1" applyBorder="1" applyAlignment="1">
      <alignment horizontal="center" vertical="center"/>
    </xf>
    <xf numFmtId="0" fontId="22" fillId="24" borderId="22" xfId="38" applyFont="1" applyFill="1" applyBorder="1" applyAlignment="1">
      <alignment horizontal="center" vertical="center" wrapText="1"/>
    </xf>
    <xf numFmtId="0" fontId="22" fillId="24" borderId="80" xfId="38" applyFont="1" applyFill="1" applyBorder="1" applyAlignment="1">
      <alignment horizontal="center" vertical="center" wrapText="1"/>
    </xf>
    <xf numFmtId="4" fontId="22" fillId="0" borderId="43" xfId="38" applyNumberFormat="1" applyFont="1" applyFill="1" applyBorder="1" applyAlignment="1">
      <alignment horizontal="center" vertical="center" wrapText="1"/>
    </xf>
    <xf numFmtId="4" fontId="22" fillId="0" borderId="81" xfId="38" applyNumberFormat="1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74" xfId="0" applyFont="1" applyFill="1" applyBorder="1" applyAlignment="1">
      <alignment horizontal="center" vertical="center" wrapText="1"/>
    </xf>
    <xf numFmtId="4" fontId="22" fillId="0" borderId="44" xfId="38" applyNumberFormat="1" applyFont="1" applyFill="1" applyBorder="1" applyAlignment="1">
      <alignment horizontal="center" vertical="center" wrapText="1"/>
    </xf>
    <xf numFmtId="4" fontId="22" fillId="0" borderId="63" xfId="38" applyNumberFormat="1" applyFont="1" applyFill="1" applyBorder="1" applyAlignment="1">
      <alignment horizontal="center" vertical="center" wrapText="1"/>
    </xf>
    <xf numFmtId="0" fontId="22" fillId="0" borderId="44" xfId="36" applyFont="1" applyBorder="1" applyAlignment="1">
      <alignment horizontal="center" vertical="center"/>
    </xf>
    <xf numFmtId="0" fontId="22" fillId="0" borderId="63" xfId="36" applyFont="1" applyBorder="1" applyAlignment="1">
      <alignment horizontal="center" vertical="center"/>
    </xf>
    <xf numFmtId="49" fontId="22" fillId="0" borderId="46" xfId="0" applyNumberFormat="1" applyFont="1" applyFill="1" applyBorder="1" applyAlignment="1">
      <alignment horizontal="center" vertical="center" wrapText="1"/>
    </xf>
    <xf numFmtId="49" fontId="22" fillId="0" borderId="74" xfId="0" applyNumberFormat="1" applyFont="1" applyFill="1" applyBorder="1" applyAlignment="1">
      <alignment horizontal="center" vertical="center" wrapText="1"/>
    </xf>
    <xf numFmtId="0" fontId="23" fillId="0" borderId="0" xfId="38" applyFont="1" applyFill="1" applyAlignment="1">
      <alignment horizontal="center"/>
    </xf>
    <xf numFmtId="0" fontId="22" fillId="0" borderId="45" xfId="36" applyFont="1" applyBorder="1" applyAlignment="1">
      <alignment horizontal="center" vertical="center"/>
    </xf>
    <xf numFmtId="0" fontId="22" fillId="0" borderId="61" xfId="36" applyFont="1" applyBorder="1" applyAlignment="1">
      <alignment horizontal="center" vertical="center"/>
    </xf>
    <xf numFmtId="0" fontId="22" fillId="0" borderId="46" xfId="36" applyFont="1" applyBorder="1" applyAlignment="1">
      <alignment horizontal="center" vertical="center"/>
    </xf>
    <xf numFmtId="0" fontId="22" fillId="0" borderId="74" xfId="36" applyFont="1" applyBorder="1" applyAlignment="1">
      <alignment horizontal="center" vertical="center"/>
    </xf>
    <xf numFmtId="0" fontId="26" fillId="26" borderId="0" xfId="34" applyFont="1" applyFill="1" applyAlignment="1">
      <alignment horizontal="center" wrapText="1"/>
    </xf>
    <xf numFmtId="49" fontId="37" fillId="27" borderId="0" xfId="36" applyNumberFormat="1" applyFont="1" applyFill="1" applyBorder="1" applyAlignment="1">
      <alignment horizontal="center" wrapText="1"/>
    </xf>
    <xf numFmtId="49" fontId="37" fillId="0" borderId="0" xfId="36" applyNumberFormat="1" applyFont="1" applyFill="1" applyAlignment="1">
      <alignment horizontal="center" vertical="center" wrapText="1"/>
    </xf>
    <xf numFmtId="4" fontId="37" fillId="0" borderId="0" xfId="38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37" fillId="0" borderId="61" xfId="0" applyFont="1" applyFill="1" applyBorder="1" applyAlignment="1">
      <alignment horizontal="center" vertical="center" wrapText="1"/>
    </xf>
    <xf numFmtId="0" fontId="37" fillId="0" borderId="47" xfId="36" applyFont="1" applyBorder="1" applyAlignment="1">
      <alignment horizontal="center" vertical="center" wrapText="1"/>
    </xf>
    <xf numFmtId="0" fontId="37" fillId="0" borderId="62" xfId="36" applyFont="1" applyBorder="1" applyAlignment="1">
      <alignment horizontal="center" vertical="center" wrapText="1"/>
    </xf>
    <xf numFmtId="0" fontId="37" fillId="24" borderId="22" xfId="38" applyFont="1" applyFill="1" applyBorder="1" applyAlignment="1">
      <alignment horizontal="center" vertical="center" wrapText="1"/>
    </xf>
    <xf numFmtId="0" fontId="37" fillId="24" borderId="80" xfId="38" applyFont="1" applyFill="1" applyBorder="1" applyAlignment="1">
      <alignment horizontal="center" vertical="center" wrapText="1"/>
    </xf>
    <xf numFmtId="4" fontId="37" fillId="0" borderId="43" xfId="38" applyNumberFormat="1" applyFont="1" applyFill="1" applyBorder="1" applyAlignment="1">
      <alignment horizontal="center" vertical="center" wrapText="1"/>
    </xf>
    <xf numFmtId="4" fontId="37" fillId="0" borderId="81" xfId="38" applyNumberFormat="1" applyFont="1" applyFill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74" xfId="0" applyFont="1" applyFill="1" applyBorder="1" applyAlignment="1">
      <alignment horizontal="center" vertical="center" wrapText="1"/>
    </xf>
    <xf numFmtId="4" fontId="37" fillId="0" borderId="44" xfId="38" applyNumberFormat="1" applyFont="1" applyFill="1" applyBorder="1" applyAlignment="1">
      <alignment horizontal="center" vertical="center" wrapText="1"/>
    </xf>
    <xf numFmtId="4" fontId="37" fillId="0" borderId="63" xfId="38" applyNumberFormat="1" applyFont="1" applyFill="1" applyBorder="1" applyAlignment="1">
      <alignment horizontal="center" vertical="center" wrapText="1"/>
    </xf>
    <xf numFmtId="0" fontId="37" fillId="0" borderId="44" xfId="36" applyFont="1" applyBorder="1" applyAlignment="1">
      <alignment horizontal="center" vertical="center" wrapText="1"/>
    </xf>
    <xf numFmtId="0" fontId="37" fillId="0" borderId="63" xfId="36" applyFont="1" applyBorder="1" applyAlignment="1">
      <alignment horizontal="center" vertical="center" wrapText="1"/>
    </xf>
    <xf numFmtId="49" fontId="37" fillId="0" borderId="46" xfId="0" applyNumberFormat="1" applyFont="1" applyFill="1" applyBorder="1" applyAlignment="1">
      <alignment horizontal="center" vertical="center" wrapText="1"/>
    </xf>
    <xf numFmtId="49" fontId="37" fillId="0" borderId="74" xfId="0" applyNumberFormat="1" applyFont="1" applyFill="1" applyBorder="1" applyAlignment="1">
      <alignment horizontal="center" vertical="center" wrapText="1"/>
    </xf>
    <xf numFmtId="0" fontId="37" fillId="0" borderId="0" xfId="38" applyFont="1" applyFill="1" applyAlignment="1">
      <alignment horizontal="center" wrapText="1"/>
    </xf>
    <xf numFmtId="0" fontId="37" fillId="0" borderId="45" xfId="36" applyFont="1" applyBorder="1" applyAlignment="1">
      <alignment horizontal="center" vertical="center" wrapText="1"/>
    </xf>
    <xf numFmtId="0" fontId="37" fillId="0" borderId="61" xfId="36" applyFont="1" applyBorder="1" applyAlignment="1">
      <alignment horizontal="center" vertical="center" wrapText="1"/>
    </xf>
    <xf numFmtId="0" fontId="37" fillId="0" borderId="46" xfId="36" applyFont="1" applyBorder="1" applyAlignment="1">
      <alignment horizontal="center" vertical="center" wrapText="1"/>
    </xf>
    <xf numFmtId="0" fontId="37" fillId="0" borderId="74" xfId="36" applyFont="1" applyBorder="1" applyAlignment="1">
      <alignment horizontal="center" vertical="center" wrapText="1"/>
    </xf>
    <xf numFmtId="0" fontId="22" fillId="30" borderId="22" xfId="54" applyFont="1" applyFill="1" applyBorder="1" applyAlignment="1">
      <alignment horizontal="center" vertical="center" wrapText="1"/>
    </xf>
    <xf numFmtId="0" fontId="22" fillId="30" borderId="51" xfId="54" applyFont="1" applyFill="1" applyBorder="1" applyAlignment="1">
      <alignment horizontal="center" vertical="center" wrapText="1"/>
    </xf>
    <xf numFmtId="0" fontId="22" fillId="29" borderId="22" xfId="54" applyFont="1" applyFill="1" applyBorder="1" applyAlignment="1">
      <alignment horizontal="center" vertical="center" wrapText="1"/>
    </xf>
    <xf numFmtId="0" fontId="22" fillId="29" borderId="51" xfId="54" applyFont="1" applyFill="1" applyBorder="1" applyAlignment="1">
      <alignment horizontal="center" vertical="center" wrapText="1"/>
    </xf>
    <xf numFmtId="0" fontId="26" fillId="29" borderId="0" xfId="53" applyFont="1" applyFill="1" applyAlignment="1">
      <alignment horizontal="center"/>
    </xf>
    <xf numFmtId="0" fontId="0" fillId="0" borderId="0" xfId="0" applyAlignment="1">
      <alignment horizontal="center"/>
    </xf>
    <xf numFmtId="49" fontId="53" fillId="29" borderId="0" xfId="36" applyNumberFormat="1" applyFont="1" applyFill="1" applyBorder="1" applyAlignment="1">
      <alignment horizontal="center"/>
    </xf>
    <xf numFmtId="49" fontId="23" fillId="29" borderId="0" xfId="36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4" fillId="0" borderId="45" xfId="36" applyFont="1" applyBorder="1" applyAlignment="1">
      <alignment horizontal="center" vertical="center"/>
    </xf>
    <xf numFmtId="0" fontId="54" fillId="0" borderId="61" xfId="36" applyFont="1" applyBorder="1" applyAlignment="1">
      <alignment horizontal="center" vertical="center"/>
    </xf>
    <xf numFmtId="0" fontId="54" fillId="0" borderId="47" xfId="36" applyFont="1" applyBorder="1" applyAlignment="1">
      <alignment horizontal="center" vertical="center"/>
    </xf>
    <xf numFmtId="0" fontId="54" fillId="0" borderId="62" xfId="36" applyFont="1" applyBorder="1" applyAlignment="1">
      <alignment horizontal="center" vertical="center"/>
    </xf>
    <xf numFmtId="0" fontId="54" fillId="0" borderId="44" xfId="36" applyFont="1" applyBorder="1" applyAlignment="1">
      <alignment horizontal="center" vertical="center"/>
    </xf>
    <xf numFmtId="0" fontId="54" fillId="0" borderId="63" xfId="36" applyFont="1" applyBorder="1" applyAlignment="1">
      <alignment horizontal="center" vertical="center"/>
    </xf>
    <xf numFmtId="0" fontId="22" fillId="29" borderId="80" xfId="54" applyFont="1" applyFill="1" applyBorder="1" applyAlignment="1">
      <alignment horizontal="center" vertical="center" wrapText="1"/>
    </xf>
  </cellXfs>
  <cellStyles count="55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Normální 3" xfId="31"/>
    <cellStyle name="Normální 4" xfId="32"/>
    <cellStyle name="normální_03. Ekonomický" xfId="33"/>
    <cellStyle name="normální_05. Návrh rozpočtu 2009 - rozpis příjmů" xfId="34"/>
    <cellStyle name="normální_05. Návrh rozpočtu 2009 - rozpis příjmů 2" xfId="53"/>
    <cellStyle name="normální_2. čtení rozpočtu 2006 - příjmy" xfId="35"/>
    <cellStyle name="normální_Rozpis výdajů 03 bez PO" xfId="36"/>
    <cellStyle name="normální_Rozpis výdajů 03 bez PO_03. Ekonomický" xfId="37"/>
    <cellStyle name="normální_Rozpis výdajů 03 bez PO_07  Návrh rozpočtu 2010 - výdaje peněžních fondů" xfId="38"/>
    <cellStyle name="normální_Rozpis výdajů 03 bez PO_07  Návrh rozpočtu 2010 - výdaje peněžních fondů 2" xfId="54"/>
    <cellStyle name="Poznámka" xfId="39" builtinId="10" customBuiltin="1"/>
    <cellStyle name="Propojená buňka" xfId="40" builtinId="24" customBuiltin="1"/>
    <cellStyle name="Správně" xfId="41" builtinId="26" customBuiltin="1"/>
    <cellStyle name="Text upozornění" xfId="42" builtinId="11" customBuiltin="1"/>
    <cellStyle name="Vstup" xfId="43" builtinId="20" customBuiltin="1"/>
    <cellStyle name="Výpočet" xfId="44" builtinId="22" customBuiltin="1"/>
    <cellStyle name="Výstup" xfId="45" builtinId="21" customBuiltin="1"/>
    <cellStyle name="Vysvětlující text" xfId="46" builtinId="53" customBuiltin="1"/>
    <cellStyle name="Zvýraznění 1" xfId="47" builtinId="29" customBuiltin="1"/>
    <cellStyle name="Zvýraznění 2" xfId="48" builtinId="33" customBuiltin="1"/>
    <cellStyle name="Zvýraznění 3" xfId="49" builtinId="37" customBuiltin="1"/>
    <cellStyle name="Zvýraznění 4" xfId="50" builtinId="41" customBuiltin="1"/>
    <cellStyle name="Zvýraznění 5" xfId="51" builtinId="45" customBuiltin="1"/>
    <cellStyle name="Zvýraznění 6" xfId="52" builtinId="49" customBuiltin="1"/>
  </cellStyles>
  <dxfs count="5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59" name="Text Box 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0" name="Text Box 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1" name="Text Box 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2" name="Text Box 4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3" name="Text Box 5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52864" name="Text Box 6"/>
        <xdr:cNvSpPr txBox="1">
          <a:spLocks noChangeArrowheads="1"/>
        </xdr:cNvSpPr>
      </xdr:nvSpPr>
      <xdr:spPr bwMode="auto">
        <a:xfrm>
          <a:off x="850900" y="33591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5" name="Text Box 7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6" name="Text Box 8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7" name="Text Box 9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8" name="Text Box 10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69" name="Text Box 11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0" name="Text Box 12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37</xdr:row>
      <xdr:rowOff>0</xdr:rowOff>
    </xdr:from>
    <xdr:to>
      <xdr:col>2</xdr:col>
      <xdr:colOff>139700</xdr:colOff>
      <xdr:row>37</xdr:row>
      <xdr:rowOff>0</xdr:rowOff>
    </xdr:to>
    <xdr:sp macro="" textlink="">
      <xdr:nvSpPr>
        <xdr:cNvPr id="152871" name="Text Box 13"/>
        <xdr:cNvSpPr txBox="1">
          <a:spLocks noChangeArrowheads="1"/>
        </xdr:cNvSpPr>
      </xdr:nvSpPr>
      <xdr:spPr bwMode="auto">
        <a:xfrm>
          <a:off x="850900" y="60579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52872" name="Text Box 6"/>
        <xdr:cNvSpPr txBox="1">
          <a:spLocks noChangeArrowheads="1"/>
        </xdr:cNvSpPr>
      </xdr:nvSpPr>
      <xdr:spPr bwMode="auto">
        <a:xfrm>
          <a:off x="850900" y="1752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43</xdr:row>
      <xdr:rowOff>0</xdr:rowOff>
    </xdr:from>
    <xdr:to>
      <xdr:col>2</xdr:col>
      <xdr:colOff>139700</xdr:colOff>
      <xdr:row>43</xdr:row>
      <xdr:rowOff>0</xdr:rowOff>
    </xdr:to>
    <xdr:sp macro="" textlink="">
      <xdr:nvSpPr>
        <xdr:cNvPr id="152873" name="Text Box 6"/>
        <xdr:cNvSpPr txBox="1">
          <a:spLocks noChangeArrowheads="1"/>
        </xdr:cNvSpPr>
      </xdr:nvSpPr>
      <xdr:spPr bwMode="auto">
        <a:xfrm>
          <a:off x="850900" y="702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87</xdr:row>
      <xdr:rowOff>0</xdr:rowOff>
    </xdr:from>
    <xdr:to>
      <xdr:col>2</xdr:col>
      <xdr:colOff>139700</xdr:colOff>
      <xdr:row>87</xdr:row>
      <xdr:rowOff>0</xdr:rowOff>
    </xdr:to>
    <xdr:sp macro="" textlink="">
      <xdr:nvSpPr>
        <xdr:cNvPr id="152874" name="Text Box 6"/>
        <xdr:cNvSpPr txBox="1">
          <a:spLocks noChangeArrowheads="1"/>
        </xdr:cNvSpPr>
      </xdr:nvSpPr>
      <xdr:spPr bwMode="auto">
        <a:xfrm>
          <a:off x="850900" y="132334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103</xdr:row>
      <xdr:rowOff>0</xdr:rowOff>
    </xdr:from>
    <xdr:to>
      <xdr:col>2</xdr:col>
      <xdr:colOff>139700</xdr:colOff>
      <xdr:row>103</xdr:row>
      <xdr:rowOff>0</xdr:rowOff>
    </xdr:to>
    <xdr:sp macro="" textlink="">
      <xdr:nvSpPr>
        <xdr:cNvPr id="152875" name="Text Box 6"/>
        <xdr:cNvSpPr txBox="1">
          <a:spLocks noChangeArrowheads="1"/>
        </xdr:cNvSpPr>
      </xdr:nvSpPr>
      <xdr:spPr bwMode="auto">
        <a:xfrm>
          <a:off x="850900" y="159956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6" name="Text Box 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7" name="Text Box 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8" name="Text Box 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29" name="Text Box 4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0" name="Text Box 5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20</xdr:row>
      <xdr:rowOff>0</xdr:rowOff>
    </xdr:from>
    <xdr:to>
      <xdr:col>2</xdr:col>
      <xdr:colOff>139700</xdr:colOff>
      <xdr:row>20</xdr:row>
      <xdr:rowOff>0</xdr:rowOff>
    </xdr:to>
    <xdr:sp macro="" textlink="">
      <xdr:nvSpPr>
        <xdr:cNvPr id="149431" name="Text Box 6"/>
        <xdr:cNvSpPr txBox="1">
          <a:spLocks noChangeArrowheads="1"/>
        </xdr:cNvSpPr>
      </xdr:nvSpPr>
      <xdr:spPr bwMode="auto">
        <a:xfrm>
          <a:off x="1219200" y="3651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2" name="Text Box 7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3" name="Text Box 8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4" name="Text Box 9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5" name="Text Box 10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6" name="Text Box 11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7" name="Text Box 12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39</xdr:row>
      <xdr:rowOff>0</xdr:rowOff>
    </xdr:from>
    <xdr:to>
      <xdr:col>2</xdr:col>
      <xdr:colOff>139700</xdr:colOff>
      <xdr:row>39</xdr:row>
      <xdr:rowOff>0</xdr:rowOff>
    </xdr:to>
    <xdr:sp macro="" textlink="">
      <xdr:nvSpPr>
        <xdr:cNvPr id="149438" name="Text Box 13"/>
        <xdr:cNvSpPr txBox="1">
          <a:spLocks noChangeArrowheads="1"/>
        </xdr:cNvSpPr>
      </xdr:nvSpPr>
      <xdr:spPr bwMode="auto">
        <a:xfrm>
          <a:off x="1219200" y="721360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</xdr:row>
      <xdr:rowOff>0</xdr:rowOff>
    </xdr:from>
    <xdr:to>
      <xdr:col>2</xdr:col>
      <xdr:colOff>139700</xdr:colOff>
      <xdr:row>10</xdr:row>
      <xdr:rowOff>0</xdr:rowOff>
    </xdr:to>
    <xdr:sp macro="" textlink="">
      <xdr:nvSpPr>
        <xdr:cNvPr id="149439" name="Text Box 6"/>
        <xdr:cNvSpPr txBox="1">
          <a:spLocks noChangeArrowheads="1"/>
        </xdr:cNvSpPr>
      </xdr:nvSpPr>
      <xdr:spPr bwMode="auto">
        <a:xfrm>
          <a:off x="1219200" y="18478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45</xdr:row>
      <xdr:rowOff>0</xdr:rowOff>
    </xdr:from>
    <xdr:to>
      <xdr:col>2</xdr:col>
      <xdr:colOff>139700</xdr:colOff>
      <xdr:row>45</xdr:row>
      <xdr:rowOff>0</xdr:rowOff>
    </xdr:to>
    <xdr:sp macro="" textlink="">
      <xdr:nvSpPr>
        <xdr:cNvPr id="149440" name="Text Box 6"/>
        <xdr:cNvSpPr txBox="1">
          <a:spLocks noChangeArrowheads="1"/>
        </xdr:cNvSpPr>
      </xdr:nvSpPr>
      <xdr:spPr bwMode="auto">
        <a:xfrm>
          <a:off x="1219200" y="8299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88</xdr:row>
      <xdr:rowOff>0</xdr:rowOff>
    </xdr:from>
    <xdr:to>
      <xdr:col>2</xdr:col>
      <xdr:colOff>139700</xdr:colOff>
      <xdr:row>88</xdr:row>
      <xdr:rowOff>0</xdr:rowOff>
    </xdr:to>
    <xdr:sp macro="" textlink="">
      <xdr:nvSpPr>
        <xdr:cNvPr id="149441" name="Text Box 6"/>
        <xdr:cNvSpPr txBox="1">
          <a:spLocks noChangeArrowheads="1"/>
        </xdr:cNvSpPr>
      </xdr:nvSpPr>
      <xdr:spPr bwMode="auto">
        <a:xfrm>
          <a:off x="1219200" y="168592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57150</xdr:colOff>
      <xdr:row>102</xdr:row>
      <xdr:rowOff>0</xdr:rowOff>
    </xdr:from>
    <xdr:to>
      <xdr:col>2</xdr:col>
      <xdr:colOff>139700</xdr:colOff>
      <xdr:row>102</xdr:row>
      <xdr:rowOff>0</xdr:rowOff>
    </xdr:to>
    <xdr:sp macro="" textlink="">
      <xdr:nvSpPr>
        <xdr:cNvPr id="149442" name="Text Box 6"/>
        <xdr:cNvSpPr txBox="1">
          <a:spLocks noChangeArrowheads="1"/>
        </xdr:cNvSpPr>
      </xdr:nvSpPr>
      <xdr:spPr bwMode="auto">
        <a:xfrm>
          <a:off x="1219200" y="200850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04800" y="1568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9</xdr:row>
      <xdr:rowOff>0</xdr:rowOff>
    </xdr:from>
    <xdr:to>
      <xdr:col>1</xdr:col>
      <xdr:colOff>139700</xdr:colOff>
      <xdr:row>9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04800" y="1568450"/>
          <a:ext cx="825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7030A0"/>
  </sheetPr>
  <dimension ref="A1:L133"/>
  <sheetViews>
    <sheetView topLeftCell="A67" zoomScale="140" zoomScaleNormal="140" zoomScaleSheetLayoutView="75" workbookViewId="0">
      <selection activeCell="A75" sqref="A75"/>
    </sheetView>
  </sheetViews>
  <sheetFormatPr defaultColWidth="9.1796875" defaultRowHeight="10" x14ac:dyDescent="0.2"/>
  <cols>
    <col min="1" max="1" width="7.81640625" style="11" bestFit="1" customWidth="1"/>
    <col min="2" max="2" width="3.54296875" style="12" customWidth="1"/>
    <col min="3" max="3" width="10" style="11" customWidth="1"/>
    <col min="4" max="4" width="52.453125" style="11" customWidth="1"/>
    <col min="5" max="5" width="10.1796875" style="11" customWidth="1"/>
    <col min="6" max="6" width="19.7265625" style="12" customWidth="1"/>
    <col min="7" max="7" width="9.1796875" style="11"/>
    <col min="8" max="9" width="9.1796875" style="359"/>
    <col min="10" max="16384" width="9.1796875" style="11"/>
  </cols>
  <sheetData>
    <row r="1" spans="1:11" ht="12.75" customHeight="1" x14ac:dyDescent="0.2"/>
    <row r="2" spans="1:11" ht="18" customHeight="1" x14ac:dyDescent="0.4">
      <c r="A2" s="484" t="s">
        <v>123</v>
      </c>
      <c r="B2" s="484"/>
      <c r="C2" s="484"/>
      <c r="D2" s="484"/>
      <c r="E2" s="484"/>
      <c r="F2" s="484"/>
      <c r="G2" s="86"/>
    </row>
    <row r="3" spans="1:11" ht="12.75" customHeight="1" x14ac:dyDescent="0.2"/>
    <row r="4" spans="1:11" s="1" customFormat="1" ht="15.5" x14ac:dyDescent="0.35">
      <c r="A4" s="485" t="s">
        <v>1</v>
      </c>
      <c r="B4" s="485"/>
      <c r="C4" s="485"/>
      <c r="D4" s="485"/>
      <c r="E4" s="485"/>
      <c r="F4" s="485"/>
      <c r="H4" s="360"/>
      <c r="I4" s="360"/>
    </row>
    <row r="5" spans="1:11" s="1" customFormat="1" ht="15.5" x14ac:dyDescent="0.35">
      <c r="A5" s="327"/>
      <c r="B5" s="327"/>
      <c r="C5" s="327"/>
      <c r="D5" s="327"/>
      <c r="E5" s="327"/>
      <c r="F5" s="327"/>
      <c r="H5" s="360"/>
      <c r="I5" s="360"/>
    </row>
    <row r="6" spans="1:11" s="3" customFormat="1" ht="15.75" customHeight="1" x14ac:dyDescent="0.25">
      <c r="A6" s="328"/>
      <c r="B6" s="56"/>
      <c r="C6" s="486" t="s">
        <v>2</v>
      </c>
      <c r="D6" s="486"/>
      <c r="E6" s="486"/>
      <c r="F6" s="111"/>
      <c r="H6" s="361"/>
      <c r="I6" s="361"/>
    </row>
    <row r="7" spans="1:11" s="5" customFormat="1" ht="11" thickBot="1" x14ac:dyDescent="0.3">
      <c r="A7" s="4"/>
      <c r="B7" s="4"/>
      <c r="C7" s="4"/>
      <c r="D7" s="4"/>
      <c r="E7" s="7" t="s">
        <v>98</v>
      </c>
      <c r="F7" s="10"/>
      <c r="H7" s="362"/>
      <c r="I7" s="362"/>
    </row>
    <row r="8" spans="1:11" s="9" customFormat="1" ht="12.75" customHeight="1" x14ac:dyDescent="0.25">
      <c r="A8" s="487"/>
      <c r="B8" s="488"/>
      <c r="C8" s="489" t="s">
        <v>3</v>
      </c>
      <c r="D8" s="491" t="s">
        <v>4</v>
      </c>
      <c r="E8" s="493" t="s">
        <v>5</v>
      </c>
      <c r="F8" s="329"/>
      <c r="G8" s="8"/>
      <c r="H8" s="363"/>
      <c r="I8" s="363"/>
      <c r="J8" s="8"/>
      <c r="K8" s="8"/>
    </row>
    <row r="9" spans="1:11" s="5" customFormat="1" ht="12.75" customHeight="1" thickBot="1" x14ac:dyDescent="0.3">
      <c r="A9" s="487"/>
      <c r="B9" s="488"/>
      <c r="C9" s="490"/>
      <c r="D9" s="492"/>
      <c r="E9" s="494"/>
      <c r="H9" s="362"/>
      <c r="I9" s="362"/>
    </row>
    <row r="10" spans="1:11" s="5" customFormat="1" ht="12.75" customHeight="1" thickBot="1" x14ac:dyDescent="0.3">
      <c r="A10" s="127"/>
      <c r="B10" s="134"/>
      <c r="C10" s="110" t="s">
        <v>6</v>
      </c>
      <c r="D10" s="105" t="s">
        <v>14</v>
      </c>
      <c r="E10" s="107">
        <f>SUM(E11:E14)</f>
        <v>26752.400000000001</v>
      </c>
      <c r="H10" s="362"/>
      <c r="I10" s="362"/>
    </row>
    <row r="11" spans="1:11" s="14" customFormat="1" ht="12.75" customHeight="1" x14ac:dyDescent="0.2">
      <c r="A11" s="131"/>
      <c r="B11" s="132"/>
      <c r="C11" s="135" t="s">
        <v>7</v>
      </c>
      <c r="D11" s="39" t="s">
        <v>11</v>
      </c>
      <c r="E11" s="137">
        <v>5750</v>
      </c>
      <c r="H11" s="364"/>
      <c r="I11" s="364"/>
    </row>
    <row r="12" spans="1:11" s="14" customFormat="1" ht="12.75" customHeight="1" x14ac:dyDescent="0.2">
      <c r="A12" s="131"/>
      <c r="B12" s="132"/>
      <c r="C12" s="136" t="s">
        <v>8</v>
      </c>
      <c r="D12" s="38" t="s">
        <v>12</v>
      </c>
      <c r="E12" s="73">
        <v>11765</v>
      </c>
      <c r="F12" s="67"/>
      <c r="H12" s="364"/>
      <c r="I12" s="364"/>
    </row>
    <row r="13" spans="1:11" s="14" customFormat="1" ht="12.75" customHeight="1" x14ac:dyDescent="0.2">
      <c r="A13" s="131"/>
      <c r="B13" s="132"/>
      <c r="C13" s="136" t="s">
        <v>9</v>
      </c>
      <c r="D13" s="38" t="s">
        <v>13</v>
      </c>
      <c r="E13" s="62">
        <v>2900</v>
      </c>
      <c r="H13" s="364"/>
      <c r="I13" s="364"/>
    </row>
    <row r="14" spans="1:11" s="14" customFormat="1" ht="12.75" customHeight="1" thickBot="1" x14ac:dyDescent="0.25">
      <c r="A14" s="131"/>
      <c r="B14" s="132"/>
      <c r="C14" s="330" t="s">
        <v>10</v>
      </c>
      <c r="D14" s="331" t="s">
        <v>15</v>
      </c>
      <c r="E14" s="332">
        <v>6337.4</v>
      </c>
      <c r="H14" s="364"/>
      <c r="I14" s="364"/>
    </row>
    <row r="15" spans="1:11" s="1" customFormat="1" ht="12.75" customHeight="1" x14ac:dyDescent="0.4">
      <c r="A15" s="333"/>
      <c r="B15" s="334"/>
      <c r="C15" s="333"/>
      <c r="D15" s="333"/>
      <c r="E15" s="333"/>
      <c r="F15" s="335"/>
      <c r="H15" s="360"/>
      <c r="I15" s="360"/>
    </row>
    <row r="16" spans="1:11" s="3" customFormat="1" ht="15.75" customHeight="1" x14ac:dyDescent="0.25">
      <c r="A16" s="486" t="s">
        <v>137</v>
      </c>
      <c r="B16" s="486"/>
      <c r="C16" s="486"/>
      <c r="D16" s="486"/>
      <c r="E16" s="486"/>
      <c r="F16" s="111"/>
      <c r="H16" s="361"/>
      <c r="I16" s="361"/>
    </row>
    <row r="17" spans="1:12" s="5" customFormat="1" ht="11" thickBot="1" x14ac:dyDescent="0.3">
      <c r="A17" s="4"/>
      <c r="B17" s="4"/>
      <c r="C17" s="4"/>
      <c r="D17" s="4"/>
      <c r="E17" s="7" t="s">
        <v>98</v>
      </c>
      <c r="F17" s="10"/>
      <c r="H17" s="362"/>
      <c r="I17" s="362"/>
    </row>
    <row r="18" spans="1:12" s="9" customFormat="1" ht="12.75" customHeight="1" x14ac:dyDescent="0.25">
      <c r="A18" s="495" t="s">
        <v>124</v>
      </c>
      <c r="B18" s="489" t="s">
        <v>105</v>
      </c>
      <c r="C18" s="497">
        <v>91001</v>
      </c>
      <c r="D18" s="491" t="s">
        <v>121</v>
      </c>
      <c r="E18" s="493" t="s">
        <v>125</v>
      </c>
      <c r="F18" s="499" t="s">
        <v>127</v>
      </c>
      <c r="G18" s="8"/>
      <c r="H18" s="365"/>
      <c r="I18" s="363"/>
      <c r="J18" s="8"/>
      <c r="K18" s="8"/>
      <c r="L18" s="8"/>
    </row>
    <row r="19" spans="1:12" s="5" customFormat="1" ht="12.75" customHeight="1" thickBot="1" x14ac:dyDescent="0.3">
      <c r="A19" s="496"/>
      <c r="B19" s="490"/>
      <c r="C19" s="498"/>
      <c r="D19" s="492"/>
      <c r="E19" s="494"/>
      <c r="F19" s="500"/>
      <c r="H19" s="366" t="s">
        <v>148</v>
      </c>
      <c r="I19" s="362"/>
    </row>
    <row r="20" spans="1:12" s="5" customFormat="1" ht="12.75" customHeight="1" thickBot="1" x14ac:dyDescent="0.3">
      <c r="A20" s="103">
        <v>6700</v>
      </c>
      <c r="B20" s="105" t="s">
        <v>106</v>
      </c>
      <c r="C20" s="106" t="s">
        <v>102</v>
      </c>
      <c r="D20" s="105" t="s">
        <v>108</v>
      </c>
      <c r="E20" s="107">
        <f>E21+E28</f>
        <v>5750</v>
      </c>
      <c r="F20" s="104" t="s">
        <v>100</v>
      </c>
      <c r="H20" s="367">
        <f>E11-E20</f>
        <v>0</v>
      </c>
      <c r="I20" s="362"/>
    </row>
    <row r="21" spans="1:12" s="5" customFormat="1" ht="12.75" customHeight="1" x14ac:dyDescent="0.25">
      <c r="A21" s="41">
        <f>SUM(A22:A27)</f>
        <v>5200</v>
      </c>
      <c r="B21" s="42" t="s">
        <v>107</v>
      </c>
      <c r="C21" s="43" t="s">
        <v>100</v>
      </c>
      <c r="D21" s="40" t="s">
        <v>55</v>
      </c>
      <c r="E21" s="60">
        <f>SUM(E22:E27)</f>
        <v>4200</v>
      </c>
      <c r="F21" s="80" t="s">
        <v>100</v>
      </c>
      <c r="H21" s="362"/>
      <c r="I21" s="362"/>
    </row>
    <row r="22" spans="1:12" s="14" customFormat="1" ht="12.75" customHeight="1" x14ac:dyDescent="0.2">
      <c r="A22" s="113">
        <v>400</v>
      </c>
      <c r="B22" s="25" t="s">
        <v>107</v>
      </c>
      <c r="C22" s="26" t="s">
        <v>16</v>
      </c>
      <c r="D22" s="39" t="s">
        <v>179</v>
      </c>
      <c r="E22" s="61">
        <v>400</v>
      </c>
      <c r="F22" s="81"/>
      <c r="H22" s="364"/>
      <c r="I22" s="364"/>
    </row>
    <row r="23" spans="1:12" s="14" customFormat="1" ht="12.75" customHeight="1" x14ac:dyDescent="0.2">
      <c r="A23" s="114">
        <v>1600</v>
      </c>
      <c r="B23" s="36" t="s">
        <v>107</v>
      </c>
      <c r="C23" s="37" t="s">
        <v>16</v>
      </c>
      <c r="D23" s="38" t="s">
        <v>180</v>
      </c>
      <c r="E23" s="62">
        <v>1600</v>
      </c>
      <c r="F23" s="82"/>
      <c r="H23" s="364"/>
      <c r="I23" s="364"/>
    </row>
    <row r="24" spans="1:12" s="14" customFormat="1" ht="12.75" customHeight="1" x14ac:dyDescent="0.2">
      <c r="A24" s="114">
        <v>1500</v>
      </c>
      <c r="B24" s="25" t="s">
        <v>107</v>
      </c>
      <c r="C24" s="26" t="s">
        <v>16</v>
      </c>
      <c r="D24" s="39" t="s">
        <v>181</v>
      </c>
      <c r="E24" s="62">
        <v>1500</v>
      </c>
      <c r="F24" s="81"/>
      <c r="H24" s="364"/>
      <c r="I24" s="364"/>
    </row>
    <row r="25" spans="1:12" s="14" customFormat="1" ht="12.75" customHeight="1" x14ac:dyDescent="0.2">
      <c r="A25" s="115">
        <v>500</v>
      </c>
      <c r="B25" s="36" t="s">
        <v>107</v>
      </c>
      <c r="C25" s="37" t="s">
        <v>16</v>
      </c>
      <c r="D25" s="38" t="s">
        <v>182</v>
      </c>
      <c r="E25" s="73">
        <v>500</v>
      </c>
      <c r="F25" s="82"/>
      <c r="G25" s="67"/>
      <c r="H25" s="364"/>
      <c r="I25" s="364"/>
    </row>
    <row r="26" spans="1:12" s="14" customFormat="1" ht="12.75" customHeight="1" x14ac:dyDescent="0.2">
      <c r="A26" s="113">
        <v>1000</v>
      </c>
      <c r="B26" s="25" t="s">
        <v>107</v>
      </c>
      <c r="C26" s="26" t="s">
        <v>17</v>
      </c>
      <c r="D26" s="39" t="s">
        <v>36</v>
      </c>
      <c r="E26" s="61">
        <v>0</v>
      </c>
      <c r="F26" s="74" t="s">
        <v>128</v>
      </c>
      <c r="H26" s="364"/>
      <c r="I26" s="364"/>
    </row>
    <row r="27" spans="1:12" s="14" customFormat="1" ht="12.75" customHeight="1" x14ac:dyDescent="0.2">
      <c r="A27" s="114">
        <v>200</v>
      </c>
      <c r="B27" s="36" t="s">
        <v>107</v>
      </c>
      <c r="C27" s="37" t="s">
        <v>16</v>
      </c>
      <c r="D27" s="38" t="s">
        <v>183</v>
      </c>
      <c r="E27" s="62">
        <v>200</v>
      </c>
      <c r="F27" s="82"/>
      <c r="H27" s="364"/>
      <c r="I27" s="364"/>
    </row>
    <row r="28" spans="1:12" s="14" customFormat="1" ht="12.75" customHeight="1" x14ac:dyDescent="0.25">
      <c r="A28" s="116">
        <f>SUM(A29:A36)</f>
        <v>1500</v>
      </c>
      <c r="B28" s="59" t="s">
        <v>107</v>
      </c>
      <c r="C28" s="37" t="s">
        <v>100</v>
      </c>
      <c r="D28" s="34" t="s">
        <v>56</v>
      </c>
      <c r="E28" s="63">
        <f>SUM(E29:E36)</f>
        <v>1550</v>
      </c>
      <c r="F28" s="83" t="s">
        <v>100</v>
      </c>
      <c r="H28" s="364"/>
      <c r="I28" s="364"/>
    </row>
    <row r="29" spans="1:12" s="15" customFormat="1" ht="12.75" customHeight="1" x14ac:dyDescent="0.2">
      <c r="A29" s="114">
        <v>250</v>
      </c>
      <c r="B29" s="25" t="s">
        <v>122</v>
      </c>
      <c r="C29" s="26" t="s">
        <v>16</v>
      </c>
      <c r="D29" s="27" t="s">
        <v>184</v>
      </c>
      <c r="E29" s="62">
        <v>250</v>
      </c>
      <c r="F29" s="81"/>
      <c r="H29" s="364"/>
      <c r="I29" s="364"/>
    </row>
    <row r="30" spans="1:12" s="14" customFormat="1" ht="12.75" customHeight="1" x14ac:dyDescent="0.2">
      <c r="A30" s="113">
        <v>600</v>
      </c>
      <c r="B30" s="36" t="s">
        <v>107</v>
      </c>
      <c r="C30" s="37" t="s">
        <v>77</v>
      </c>
      <c r="D30" s="38" t="s">
        <v>185</v>
      </c>
      <c r="E30" s="61">
        <v>600</v>
      </c>
      <c r="F30" s="82"/>
      <c r="G30" s="67"/>
      <c r="H30" s="364"/>
      <c r="I30" s="364"/>
    </row>
    <row r="31" spans="1:12" s="15" customFormat="1" ht="12.75" customHeight="1" x14ac:dyDescent="0.2">
      <c r="A31" s="117">
        <v>100</v>
      </c>
      <c r="B31" s="28" t="s">
        <v>122</v>
      </c>
      <c r="C31" s="29" t="s">
        <v>19</v>
      </c>
      <c r="D31" s="30" t="s">
        <v>186</v>
      </c>
      <c r="E31" s="64">
        <v>100</v>
      </c>
      <c r="F31" s="84"/>
      <c r="H31" s="364"/>
      <c r="I31" s="364"/>
    </row>
    <row r="32" spans="1:12" s="15" customFormat="1" ht="12.75" customHeight="1" x14ac:dyDescent="0.2">
      <c r="A32" s="117">
        <v>200</v>
      </c>
      <c r="B32" s="28" t="s">
        <v>122</v>
      </c>
      <c r="C32" s="29" t="s">
        <v>21</v>
      </c>
      <c r="D32" s="30" t="s">
        <v>187</v>
      </c>
      <c r="E32" s="64">
        <v>200</v>
      </c>
      <c r="F32" s="84"/>
      <c r="H32" s="364"/>
      <c r="I32" s="364"/>
    </row>
    <row r="33" spans="1:12" s="15" customFormat="1" ht="12.75" customHeight="1" x14ac:dyDescent="0.2">
      <c r="A33" s="117">
        <v>250</v>
      </c>
      <c r="B33" s="28" t="s">
        <v>122</v>
      </c>
      <c r="C33" s="29" t="s">
        <v>23</v>
      </c>
      <c r="D33" s="30" t="s">
        <v>188</v>
      </c>
      <c r="E33" s="64">
        <v>250</v>
      </c>
      <c r="F33" s="84"/>
      <c r="H33" s="364"/>
      <c r="I33" s="364"/>
    </row>
    <row r="34" spans="1:12" s="15" customFormat="1" ht="12.75" customHeight="1" x14ac:dyDescent="0.2">
      <c r="A34" s="117">
        <v>0</v>
      </c>
      <c r="B34" s="28" t="s">
        <v>122</v>
      </c>
      <c r="C34" s="29" t="s">
        <v>25</v>
      </c>
      <c r="D34" s="30" t="s">
        <v>189</v>
      </c>
      <c r="E34" s="64">
        <v>20</v>
      </c>
      <c r="F34" s="84"/>
      <c r="H34" s="364"/>
      <c r="I34" s="364"/>
    </row>
    <row r="35" spans="1:12" s="15" customFormat="1" ht="12.75" customHeight="1" x14ac:dyDescent="0.2">
      <c r="A35" s="117">
        <v>0</v>
      </c>
      <c r="B35" s="28" t="s">
        <v>122</v>
      </c>
      <c r="C35" s="29" t="s">
        <v>27</v>
      </c>
      <c r="D35" s="30" t="s">
        <v>190</v>
      </c>
      <c r="E35" s="64">
        <v>30</v>
      </c>
      <c r="F35" s="84"/>
      <c r="H35" s="364"/>
      <c r="I35" s="364"/>
    </row>
    <row r="36" spans="1:12" s="15" customFormat="1" ht="12.75" customHeight="1" thickBot="1" x14ac:dyDescent="0.25">
      <c r="A36" s="323">
        <v>100</v>
      </c>
      <c r="B36" s="324" t="s">
        <v>122</v>
      </c>
      <c r="C36" s="325" t="s">
        <v>29</v>
      </c>
      <c r="D36" s="336" t="s">
        <v>191</v>
      </c>
      <c r="E36" s="337">
        <v>100</v>
      </c>
      <c r="F36" s="326"/>
      <c r="H36" s="364"/>
      <c r="I36" s="364"/>
    </row>
    <row r="37" spans="1:12" s="23" customFormat="1" ht="12.75" customHeight="1" x14ac:dyDescent="0.25">
      <c r="A37" s="24"/>
      <c r="B37" s="19"/>
      <c r="C37" s="20"/>
      <c r="D37" s="21"/>
      <c r="E37" s="22"/>
      <c r="F37" s="75"/>
      <c r="H37" s="366"/>
      <c r="I37" s="366"/>
    </row>
    <row r="38" spans="1:12" s="5" customFormat="1" ht="12.75" customHeight="1" x14ac:dyDescent="0.25">
      <c r="B38" s="10"/>
      <c r="F38" s="10"/>
      <c r="H38" s="362"/>
      <c r="I38" s="362"/>
    </row>
    <row r="39" spans="1:12" s="3" customFormat="1" ht="15.75" customHeight="1" x14ac:dyDescent="0.25">
      <c r="A39" s="486" t="s">
        <v>138</v>
      </c>
      <c r="B39" s="486"/>
      <c r="C39" s="486"/>
      <c r="D39" s="486"/>
      <c r="E39" s="486"/>
      <c r="F39" s="124"/>
      <c r="H39" s="361"/>
      <c r="I39" s="361"/>
    </row>
    <row r="40" spans="1:12" s="5" customFormat="1" ht="11" thickBot="1" x14ac:dyDescent="0.3">
      <c r="A40" s="4"/>
      <c r="B40" s="4"/>
      <c r="C40" s="4"/>
      <c r="D40" s="4"/>
      <c r="E40" s="358" t="s">
        <v>98</v>
      </c>
      <c r="F40" s="79"/>
      <c r="H40" s="362"/>
      <c r="I40" s="362"/>
    </row>
    <row r="41" spans="1:12" s="9" customFormat="1" ht="12.75" customHeight="1" x14ac:dyDescent="0.25">
      <c r="A41" s="495" t="s">
        <v>124</v>
      </c>
      <c r="B41" s="489" t="s">
        <v>105</v>
      </c>
      <c r="C41" s="497">
        <v>91401</v>
      </c>
      <c r="D41" s="501" t="s">
        <v>120</v>
      </c>
      <c r="E41" s="493" t="s">
        <v>125</v>
      </c>
      <c r="F41" s="499" t="s">
        <v>127</v>
      </c>
      <c r="G41" s="8"/>
      <c r="H41" s="363"/>
      <c r="I41" s="363"/>
      <c r="J41" s="8"/>
      <c r="K41" s="8"/>
      <c r="L41" s="8"/>
    </row>
    <row r="42" spans="1:12" s="5" customFormat="1" ht="12.75" customHeight="1" thickBot="1" x14ac:dyDescent="0.3">
      <c r="A42" s="496"/>
      <c r="B42" s="490"/>
      <c r="C42" s="498"/>
      <c r="D42" s="502"/>
      <c r="E42" s="494"/>
      <c r="F42" s="500"/>
      <c r="H42" s="366" t="s">
        <v>148</v>
      </c>
      <c r="I42" s="362"/>
    </row>
    <row r="43" spans="1:12" s="5" customFormat="1" ht="12.75" customHeight="1" thickBot="1" x14ac:dyDescent="0.3">
      <c r="A43" s="107">
        <f>A44+A48+A60</f>
        <v>14462</v>
      </c>
      <c r="B43" s="108" t="s">
        <v>106</v>
      </c>
      <c r="C43" s="109" t="s">
        <v>102</v>
      </c>
      <c r="D43" s="105" t="s">
        <v>108</v>
      </c>
      <c r="E43" s="107">
        <f>E44+E48+E60</f>
        <v>11765</v>
      </c>
      <c r="F43" s="125" t="s">
        <v>100</v>
      </c>
      <c r="H43" s="367">
        <f>E12-E43</f>
        <v>0</v>
      </c>
      <c r="I43" s="362"/>
    </row>
    <row r="44" spans="1:12" s="13" customFormat="1" ht="12.75" customHeight="1" x14ac:dyDescent="0.25">
      <c r="A44" s="35">
        <f>SUM(A45:A47)</f>
        <v>1400</v>
      </c>
      <c r="B44" s="16" t="s">
        <v>107</v>
      </c>
      <c r="C44" s="17" t="s">
        <v>100</v>
      </c>
      <c r="D44" s="18" t="s">
        <v>96</v>
      </c>
      <c r="E44" s="35">
        <f>SUM(E45:E47)</f>
        <v>0</v>
      </c>
      <c r="F44" s="126" t="s">
        <v>100</v>
      </c>
      <c r="H44" s="363"/>
      <c r="I44" s="363"/>
    </row>
    <row r="45" spans="1:12" s="15" customFormat="1" ht="12.75" customHeight="1" x14ac:dyDescent="0.2">
      <c r="A45" s="93">
        <v>700</v>
      </c>
      <c r="B45" s="44" t="s">
        <v>106</v>
      </c>
      <c r="C45" s="45" t="s">
        <v>110</v>
      </c>
      <c r="D45" s="46" t="s">
        <v>37</v>
      </c>
      <c r="E45" s="65">
        <v>0</v>
      </c>
      <c r="F45" s="74" t="s">
        <v>128</v>
      </c>
      <c r="H45" s="364"/>
      <c r="I45" s="364"/>
    </row>
    <row r="46" spans="1:12" s="15" customFormat="1" ht="12.75" customHeight="1" x14ac:dyDescent="0.2">
      <c r="A46" s="93">
        <v>300</v>
      </c>
      <c r="B46" s="47" t="s">
        <v>106</v>
      </c>
      <c r="C46" s="45" t="s">
        <v>38</v>
      </c>
      <c r="D46" s="48" t="s">
        <v>39</v>
      </c>
      <c r="E46" s="65">
        <v>0</v>
      </c>
      <c r="F46" s="74" t="s">
        <v>128</v>
      </c>
      <c r="H46" s="364"/>
      <c r="I46" s="364"/>
    </row>
    <row r="47" spans="1:12" s="13" customFormat="1" ht="12.75" customHeight="1" x14ac:dyDescent="0.2">
      <c r="A47" s="93">
        <v>400</v>
      </c>
      <c r="B47" s="47" t="s">
        <v>106</v>
      </c>
      <c r="C47" s="45" t="s">
        <v>109</v>
      </c>
      <c r="D47" s="48" t="s">
        <v>40</v>
      </c>
      <c r="E47" s="65">
        <v>0</v>
      </c>
      <c r="F47" s="74" t="s">
        <v>128</v>
      </c>
      <c r="H47" s="363"/>
      <c r="I47" s="363"/>
    </row>
    <row r="48" spans="1:12" s="15" customFormat="1" ht="12.75" customHeight="1" x14ac:dyDescent="0.25">
      <c r="A48" s="52">
        <f>SUM(A49:A58)</f>
        <v>2204</v>
      </c>
      <c r="B48" s="49" t="s">
        <v>107</v>
      </c>
      <c r="C48" s="50" t="s">
        <v>100</v>
      </c>
      <c r="D48" s="51" t="s">
        <v>95</v>
      </c>
      <c r="E48" s="52">
        <f>SUM(E49:E59)</f>
        <v>2144</v>
      </c>
      <c r="F48" s="74"/>
      <c r="H48" s="364"/>
      <c r="I48" s="364"/>
    </row>
    <row r="49" spans="1:9" s="15" customFormat="1" ht="12.75" customHeight="1" x14ac:dyDescent="0.2">
      <c r="A49" s="94">
        <v>0</v>
      </c>
      <c r="B49" s="31" t="s">
        <v>122</v>
      </c>
      <c r="C49" s="32" t="s">
        <v>89</v>
      </c>
      <c r="D49" s="33" t="s">
        <v>139</v>
      </c>
      <c r="E49" s="58">
        <v>115</v>
      </c>
      <c r="F49" s="74"/>
      <c r="H49" s="364"/>
      <c r="I49" s="364"/>
    </row>
    <row r="50" spans="1:9" s="15" customFormat="1" ht="12.75" customHeight="1" x14ac:dyDescent="0.2">
      <c r="A50" s="94">
        <v>150</v>
      </c>
      <c r="B50" s="31" t="s">
        <v>122</v>
      </c>
      <c r="C50" s="32" t="s">
        <v>103</v>
      </c>
      <c r="D50" s="33" t="s">
        <v>140</v>
      </c>
      <c r="E50" s="58">
        <v>145</v>
      </c>
      <c r="F50" s="74"/>
      <c r="H50" s="364"/>
      <c r="I50" s="364"/>
    </row>
    <row r="51" spans="1:9" s="15" customFormat="1" ht="12.75" customHeight="1" x14ac:dyDescent="0.2">
      <c r="A51" s="94">
        <v>120</v>
      </c>
      <c r="B51" s="31" t="s">
        <v>122</v>
      </c>
      <c r="C51" s="32" t="s">
        <v>90</v>
      </c>
      <c r="D51" s="33" t="s">
        <v>141</v>
      </c>
      <c r="E51" s="58">
        <v>120</v>
      </c>
      <c r="F51" s="74"/>
      <c r="H51" s="364"/>
      <c r="I51" s="364"/>
    </row>
    <row r="52" spans="1:9" s="15" customFormat="1" ht="12.75" customHeight="1" x14ac:dyDescent="0.2">
      <c r="A52" s="94">
        <v>120</v>
      </c>
      <c r="B52" s="31" t="s">
        <v>122</v>
      </c>
      <c r="C52" s="32" t="s">
        <v>91</v>
      </c>
      <c r="D52" s="33" t="s">
        <v>144</v>
      </c>
      <c r="E52" s="58">
        <v>120</v>
      </c>
      <c r="F52" s="74"/>
      <c r="H52" s="364"/>
      <c r="I52" s="364"/>
    </row>
    <row r="53" spans="1:9" s="14" customFormat="1" ht="12.75" customHeight="1" x14ac:dyDescent="0.2">
      <c r="A53" s="94">
        <v>0</v>
      </c>
      <c r="B53" s="31" t="s">
        <v>122</v>
      </c>
      <c r="C53" s="32" t="s">
        <v>92</v>
      </c>
      <c r="D53" s="33" t="s">
        <v>142</v>
      </c>
      <c r="E53" s="58">
        <v>20</v>
      </c>
      <c r="F53" s="74"/>
      <c r="H53" s="364"/>
      <c r="I53" s="364"/>
    </row>
    <row r="54" spans="1:9" s="15" customFormat="1" ht="12.75" customHeight="1" x14ac:dyDescent="0.2">
      <c r="A54" s="94">
        <v>0</v>
      </c>
      <c r="B54" s="31" t="s">
        <v>122</v>
      </c>
      <c r="C54" s="32" t="s">
        <v>197</v>
      </c>
      <c r="D54" s="33" t="s">
        <v>200</v>
      </c>
      <c r="E54" s="58">
        <v>300</v>
      </c>
      <c r="F54" s="74"/>
      <c r="H54" s="364"/>
      <c r="I54" s="364"/>
    </row>
    <row r="55" spans="1:9" s="5" customFormat="1" ht="12.75" customHeight="1" x14ac:dyDescent="0.2">
      <c r="A55" s="94">
        <v>500</v>
      </c>
      <c r="B55" s="31" t="s">
        <v>122</v>
      </c>
      <c r="C55" s="32" t="s">
        <v>104</v>
      </c>
      <c r="D55" s="33" t="s">
        <v>116</v>
      </c>
      <c r="E55" s="58">
        <v>0</v>
      </c>
      <c r="F55" s="74" t="s">
        <v>128</v>
      </c>
      <c r="H55" s="362"/>
      <c r="I55" s="362"/>
    </row>
    <row r="56" spans="1:9" s="5" customFormat="1" ht="12.75" customHeight="1" x14ac:dyDescent="0.2">
      <c r="A56" s="94">
        <v>110</v>
      </c>
      <c r="B56" s="31" t="s">
        <v>122</v>
      </c>
      <c r="C56" s="32" t="s">
        <v>79</v>
      </c>
      <c r="D56" s="33" t="s">
        <v>143</v>
      </c>
      <c r="E56" s="58">
        <v>100</v>
      </c>
      <c r="F56" s="74"/>
      <c r="H56" s="362"/>
      <c r="I56" s="362"/>
    </row>
    <row r="57" spans="1:9" x14ac:dyDescent="0.2">
      <c r="A57" s="94">
        <v>450</v>
      </c>
      <c r="B57" s="31" t="s">
        <v>122</v>
      </c>
      <c r="C57" s="32" t="s">
        <v>93</v>
      </c>
      <c r="D57" s="33" t="s">
        <v>146</v>
      </c>
      <c r="E57" s="58">
        <v>450</v>
      </c>
      <c r="F57" s="74"/>
    </row>
    <row r="58" spans="1:9" x14ac:dyDescent="0.2">
      <c r="A58" s="94">
        <f>610+120+24</f>
        <v>754</v>
      </c>
      <c r="B58" s="31" t="s">
        <v>122</v>
      </c>
      <c r="C58" s="32" t="s">
        <v>94</v>
      </c>
      <c r="D58" s="33" t="s">
        <v>147</v>
      </c>
      <c r="E58" s="58">
        <v>754</v>
      </c>
      <c r="F58" s="74"/>
    </row>
    <row r="59" spans="1:9" s="305" customFormat="1" x14ac:dyDescent="0.2">
      <c r="A59" s="306">
        <v>0</v>
      </c>
      <c r="B59" s="307" t="s">
        <v>122</v>
      </c>
      <c r="C59" s="310"/>
      <c r="D59" s="338" t="s">
        <v>198</v>
      </c>
      <c r="E59" s="339">
        <v>20</v>
      </c>
      <c r="F59" s="311"/>
      <c r="H59" s="359"/>
      <c r="I59" s="359"/>
    </row>
    <row r="60" spans="1:9" ht="10.5" x14ac:dyDescent="0.25">
      <c r="A60" s="357">
        <f>SUM(A61:A81)</f>
        <v>10858</v>
      </c>
      <c r="B60" s="49" t="s">
        <v>107</v>
      </c>
      <c r="C60" s="50" t="s">
        <v>100</v>
      </c>
      <c r="D60" s="51" t="s">
        <v>97</v>
      </c>
      <c r="E60" s="52">
        <f>SUM(E61:E81)</f>
        <v>9621</v>
      </c>
      <c r="F60" s="74"/>
    </row>
    <row r="61" spans="1:9" x14ac:dyDescent="0.2">
      <c r="A61" s="94">
        <v>1440</v>
      </c>
      <c r="B61" s="31" t="s">
        <v>122</v>
      </c>
      <c r="C61" s="32" t="s">
        <v>41</v>
      </c>
      <c r="D61" s="33" t="s">
        <v>153</v>
      </c>
      <c r="E61" s="58">
        <v>1440</v>
      </c>
      <c r="F61" s="68"/>
    </row>
    <row r="62" spans="1:9" x14ac:dyDescent="0.2">
      <c r="A62" s="94">
        <v>420</v>
      </c>
      <c r="B62" s="31" t="s">
        <v>122</v>
      </c>
      <c r="C62" s="32" t="s">
        <v>170</v>
      </c>
      <c r="D62" s="33" t="s">
        <v>154</v>
      </c>
      <c r="E62" s="58">
        <v>750</v>
      </c>
      <c r="F62" s="68"/>
    </row>
    <row r="63" spans="1:9" s="305" customFormat="1" x14ac:dyDescent="0.2">
      <c r="A63" s="306">
        <v>0</v>
      </c>
      <c r="B63" s="307" t="s">
        <v>122</v>
      </c>
      <c r="C63" s="308" t="s">
        <v>81</v>
      </c>
      <c r="D63" s="338" t="s">
        <v>155</v>
      </c>
      <c r="E63" s="339">
        <v>250</v>
      </c>
      <c r="F63" s="309"/>
      <c r="H63" s="359"/>
      <c r="I63" s="359"/>
    </row>
    <row r="64" spans="1:9" x14ac:dyDescent="0.2">
      <c r="A64" s="94">
        <v>450</v>
      </c>
      <c r="B64" s="31" t="s">
        <v>122</v>
      </c>
      <c r="C64" s="54" t="s">
        <v>175</v>
      </c>
      <c r="D64" s="33" t="s">
        <v>156</v>
      </c>
      <c r="E64" s="58">
        <v>250</v>
      </c>
      <c r="F64" s="74"/>
    </row>
    <row r="65" spans="1:9" x14ac:dyDescent="0.2">
      <c r="A65" s="94">
        <v>4200</v>
      </c>
      <c r="B65" s="31" t="s">
        <v>122</v>
      </c>
      <c r="C65" s="54" t="s">
        <v>52</v>
      </c>
      <c r="D65" s="33" t="s">
        <v>157</v>
      </c>
      <c r="E65" s="58">
        <v>4260</v>
      </c>
      <c r="F65" s="68"/>
    </row>
    <row r="66" spans="1:9" s="305" customFormat="1" x14ac:dyDescent="0.2">
      <c r="A66" s="312">
        <v>0</v>
      </c>
      <c r="B66" s="313" t="s">
        <v>122</v>
      </c>
      <c r="C66" s="308" t="s">
        <v>81</v>
      </c>
      <c r="D66" s="340" t="s">
        <v>158</v>
      </c>
      <c r="E66" s="341">
        <v>50</v>
      </c>
      <c r="F66" s="311"/>
      <c r="H66" s="359"/>
      <c r="I66" s="359"/>
    </row>
    <row r="67" spans="1:9" x14ac:dyDescent="0.2">
      <c r="A67" s="94">
        <v>2808</v>
      </c>
      <c r="B67" s="31" t="s">
        <v>122</v>
      </c>
      <c r="C67" s="32" t="s">
        <v>64</v>
      </c>
      <c r="D67" s="33" t="s">
        <v>159</v>
      </c>
      <c r="E67" s="58">
        <v>726</v>
      </c>
      <c r="F67" s="68"/>
    </row>
    <row r="68" spans="1:9" x14ac:dyDescent="0.2">
      <c r="A68" s="94">
        <v>0</v>
      </c>
      <c r="B68" s="31" t="s">
        <v>122</v>
      </c>
      <c r="C68" s="32" t="s">
        <v>62</v>
      </c>
      <c r="D68" s="33" t="s">
        <v>160</v>
      </c>
      <c r="E68" s="58">
        <v>100</v>
      </c>
      <c r="F68" s="68"/>
    </row>
    <row r="69" spans="1:9" s="305" customFormat="1" x14ac:dyDescent="0.2">
      <c r="A69" s="306">
        <v>0</v>
      </c>
      <c r="B69" s="307" t="s">
        <v>122</v>
      </c>
      <c r="C69" s="308" t="s">
        <v>81</v>
      </c>
      <c r="D69" s="338" t="s">
        <v>161</v>
      </c>
      <c r="E69" s="339">
        <v>50</v>
      </c>
      <c r="F69" s="314"/>
      <c r="H69" s="359"/>
      <c r="I69" s="359"/>
    </row>
    <row r="70" spans="1:9" x14ac:dyDescent="0.2">
      <c r="A70" s="95">
        <v>0</v>
      </c>
      <c r="B70" s="53" t="s">
        <v>122</v>
      </c>
      <c r="C70" s="54" t="s">
        <v>171</v>
      </c>
      <c r="D70" s="55" t="s">
        <v>162</v>
      </c>
      <c r="E70" s="66">
        <v>100</v>
      </c>
      <c r="F70" s="77"/>
    </row>
    <row r="71" spans="1:9" s="305" customFormat="1" x14ac:dyDescent="0.2">
      <c r="A71" s="306">
        <v>0</v>
      </c>
      <c r="B71" s="307" t="s">
        <v>122</v>
      </c>
      <c r="C71" s="310" t="s">
        <v>81</v>
      </c>
      <c r="D71" s="338" t="s">
        <v>192</v>
      </c>
      <c r="E71" s="339">
        <v>100</v>
      </c>
      <c r="F71" s="311"/>
      <c r="H71" s="359"/>
      <c r="I71" s="359"/>
    </row>
    <row r="72" spans="1:9" x14ac:dyDescent="0.2">
      <c r="A72" s="94">
        <v>50</v>
      </c>
      <c r="B72" s="31" t="s">
        <v>122</v>
      </c>
      <c r="C72" s="32" t="s">
        <v>68</v>
      </c>
      <c r="D72" s="33" t="s">
        <v>163</v>
      </c>
      <c r="E72" s="58">
        <v>75</v>
      </c>
      <c r="F72" s="68"/>
    </row>
    <row r="73" spans="1:9" x14ac:dyDescent="0.2">
      <c r="A73" s="94">
        <v>400</v>
      </c>
      <c r="B73" s="31" t="s">
        <v>122</v>
      </c>
      <c r="C73" s="32" t="s">
        <v>58</v>
      </c>
      <c r="D73" s="33" t="s">
        <v>164</v>
      </c>
      <c r="E73" s="58">
        <v>400</v>
      </c>
      <c r="F73" s="68"/>
      <c r="H73" s="368"/>
    </row>
    <row r="74" spans="1:9" x14ac:dyDescent="0.2">
      <c r="A74" s="94">
        <v>50</v>
      </c>
      <c r="B74" s="31" t="s">
        <v>122</v>
      </c>
      <c r="C74" s="32" t="s">
        <v>66</v>
      </c>
      <c r="D74" s="33" t="s">
        <v>165</v>
      </c>
      <c r="E74" s="58">
        <v>50</v>
      </c>
      <c r="F74" s="68"/>
      <c r="H74" s="369"/>
    </row>
    <row r="75" spans="1:9" s="305" customFormat="1" x14ac:dyDescent="0.2">
      <c r="A75" s="306">
        <f>60+200+100+200</f>
        <v>560</v>
      </c>
      <c r="B75" s="307" t="s">
        <v>122</v>
      </c>
      <c r="C75" s="308" t="s">
        <v>81</v>
      </c>
      <c r="D75" s="338" t="s">
        <v>166</v>
      </c>
      <c r="E75" s="339">
        <v>100</v>
      </c>
      <c r="F75" s="309"/>
      <c r="H75" s="359"/>
      <c r="I75" s="359" t="s">
        <v>199</v>
      </c>
    </row>
    <row r="76" spans="1:9" x14ac:dyDescent="0.2">
      <c r="A76" s="94">
        <v>300</v>
      </c>
      <c r="B76" s="53" t="s">
        <v>122</v>
      </c>
      <c r="C76" s="54" t="s">
        <v>50</v>
      </c>
      <c r="D76" s="33" t="s">
        <v>167</v>
      </c>
      <c r="E76" s="58">
        <v>300</v>
      </c>
      <c r="F76" s="77"/>
      <c r="H76" s="359">
        <v>60</v>
      </c>
      <c r="I76" s="359" t="s">
        <v>177</v>
      </c>
    </row>
    <row r="77" spans="1:9" x14ac:dyDescent="0.2">
      <c r="A77" s="94">
        <v>0</v>
      </c>
      <c r="B77" s="31" t="s">
        <v>122</v>
      </c>
      <c r="C77" s="54" t="s">
        <v>60</v>
      </c>
      <c r="D77" s="33" t="s">
        <v>168</v>
      </c>
      <c r="E77" s="58">
        <v>50</v>
      </c>
      <c r="F77" s="68"/>
      <c r="H77" s="359">
        <v>200</v>
      </c>
      <c r="I77" s="359" t="s">
        <v>176</v>
      </c>
    </row>
    <row r="78" spans="1:9" x14ac:dyDescent="0.2">
      <c r="A78" s="94">
        <v>180</v>
      </c>
      <c r="B78" s="31" t="s">
        <v>122</v>
      </c>
      <c r="C78" s="54" t="s">
        <v>172</v>
      </c>
      <c r="D78" s="33" t="s">
        <v>85</v>
      </c>
      <c r="E78" s="58">
        <v>70</v>
      </c>
      <c r="F78" s="68"/>
      <c r="H78" s="359">
        <v>100</v>
      </c>
      <c r="I78" s="359" t="s">
        <v>178</v>
      </c>
    </row>
    <row r="79" spans="1:9" x14ac:dyDescent="0.2">
      <c r="A79" s="94">
        <v>0</v>
      </c>
      <c r="B79" s="31" t="s">
        <v>122</v>
      </c>
      <c r="C79" s="54" t="s">
        <v>174</v>
      </c>
      <c r="D79" s="33" t="s">
        <v>173</v>
      </c>
      <c r="E79" s="58">
        <v>200</v>
      </c>
      <c r="F79" s="68"/>
      <c r="H79" s="359">
        <v>200</v>
      </c>
      <c r="I79" s="359" t="s">
        <v>193</v>
      </c>
    </row>
    <row r="80" spans="1:9" s="305" customFormat="1" x14ac:dyDescent="0.2">
      <c r="A80" s="306">
        <v>0</v>
      </c>
      <c r="B80" s="307" t="s">
        <v>122</v>
      </c>
      <c r="C80" s="308" t="s">
        <v>81</v>
      </c>
      <c r="D80" s="338" t="s">
        <v>194</v>
      </c>
      <c r="E80" s="339">
        <v>250</v>
      </c>
      <c r="F80" s="309"/>
      <c r="H80" s="359"/>
      <c r="I80" s="359"/>
    </row>
    <row r="81" spans="1:9" s="305" customFormat="1" ht="10.5" thickBot="1" x14ac:dyDescent="0.25">
      <c r="A81" s="315">
        <v>0</v>
      </c>
      <c r="B81" s="316" t="s">
        <v>122</v>
      </c>
      <c r="C81" s="317" t="s">
        <v>81</v>
      </c>
      <c r="D81" s="342" t="s">
        <v>169</v>
      </c>
      <c r="E81" s="343">
        <v>50</v>
      </c>
      <c r="F81" s="318"/>
      <c r="H81" s="359"/>
      <c r="I81" s="359"/>
    </row>
    <row r="82" spans="1:9" s="5" customFormat="1" ht="12.75" customHeight="1" x14ac:dyDescent="0.25">
      <c r="B82" s="10"/>
      <c r="F82" s="10"/>
      <c r="H82" s="362"/>
      <c r="I82" s="362"/>
    </row>
    <row r="83" spans="1:9" s="5" customFormat="1" ht="12.75" customHeight="1" x14ac:dyDescent="0.25">
      <c r="A83" s="486" t="s">
        <v>136</v>
      </c>
      <c r="B83" s="486"/>
      <c r="C83" s="486"/>
      <c r="D83" s="486"/>
      <c r="E83" s="486"/>
      <c r="F83" s="124"/>
      <c r="H83" s="362"/>
      <c r="I83" s="362"/>
    </row>
    <row r="84" spans="1:9" s="5" customFormat="1" ht="12.75" customHeight="1" thickBot="1" x14ac:dyDescent="0.3">
      <c r="A84" s="4"/>
      <c r="B84" s="4"/>
      <c r="C84" s="4"/>
      <c r="D84" s="4"/>
      <c r="E84" s="358" t="s">
        <v>98</v>
      </c>
      <c r="F84" s="79"/>
      <c r="H84" s="362"/>
      <c r="I84" s="362"/>
    </row>
    <row r="85" spans="1:9" s="5" customFormat="1" ht="12.75" customHeight="1" x14ac:dyDescent="0.25">
      <c r="A85" s="495" t="s">
        <v>124</v>
      </c>
      <c r="B85" s="489" t="s">
        <v>105</v>
      </c>
      <c r="C85" s="497">
        <v>91701</v>
      </c>
      <c r="D85" s="501" t="s">
        <v>135</v>
      </c>
      <c r="E85" s="493" t="s">
        <v>125</v>
      </c>
      <c r="F85" s="499" t="s">
        <v>127</v>
      </c>
      <c r="H85" s="362"/>
      <c r="I85" s="362"/>
    </row>
    <row r="86" spans="1:9" s="5" customFormat="1" ht="12.75" customHeight="1" thickBot="1" x14ac:dyDescent="0.3">
      <c r="A86" s="496"/>
      <c r="B86" s="490"/>
      <c r="C86" s="498"/>
      <c r="D86" s="502"/>
      <c r="E86" s="494"/>
      <c r="F86" s="500"/>
      <c r="H86" s="366" t="s">
        <v>148</v>
      </c>
      <c r="I86" s="362"/>
    </row>
    <row r="87" spans="1:9" s="5" customFormat="1" ht="12.75" customHeight="1" thickBot="1" x14ac:dyDescent="0.3">
      <c r="A87" s="133" t="s">
        <v>100</v>
      </c>
      <c r="B87" s="108" t="s">
        <v>106</v>
      </c>
      <c r="C87" s="109" t="s">
        <v>102</v>
      </c>
      <c r="D87" s="105" t="s">
        <v>108</v>
      </c>
      <c r="E87" s="107">
        <f>E13</f>
        <v>2900</v>
      </c>
      <c r="F87" s="125" t="s">
        <v>100</v>
      </c>
      <c r="H87" s="367">
        <f>E13-E88-E93-E95</f>
        <v>-100</v>
      </c>
      <c r="I87" s="362"/>
    </row>
    <row r="88" spans="1:9" s="5" customFormat="1" ht="12.75" customHeight="1" x14ac:dyDescent="0.25">
      <c r="A88" s="35">
        <f>SUM(A89:A91)</f>
        <v>1400</v>
      </c>
      <c r="B88" s="16" t="s">
        <v>107</v>
      </c>
      <c r="C88" s="17" t="s">
        <v>100</v>
      </c>
      <c r="D88" s="18" t="s">
        <v>96</v>
      </c>
      <c r="E88" s="35">
        <f>SUM(E89:E92)</f>
        <v>1500</v>
      </c>
      <c r="F88" s="126" t="s">
        <v>100</v>
      </c>
      <c r="H88" s="362"/>
      <c r="I88" s="362"/>
    </row>
    <row r="89" spans="1:9" s="304" customFormat="1" ht="12.75" customHeight="1" x14ac:dyDescent="0.2">
      <c r="A89" s="93">
        <v>700</v>
      </c>
      <c r="B89" s="44" t="s">
        <v>106</v>
      </c>
      <c r="C89" s="45" t="s">
        <v>110</v>
      </c>
      <c r="D89" s="46" t="s">
        <v>37</v>
      </c>
      <c r="E89" s="65">
        <v>700</v>
      </c>
      <c r="F89" s="74" t="s">
        <v>134</v>
      </c>
      <c r="H89" s="370"/>
      <c r="I89" s="370"/>
    </row>
    <row r="90" spans="1:9" s="304" customFormat="1" ht="12.75" customHeight="1" x14ac:dyDescent="0.2">
      <c r="A90" s="93">
        <v>300</v>
      </c>
      <c r="B90" s="47" t="s">
        <v>106</v>
      </c>
      <c r="C90" s="45" t="s">
        <v>38</v>
      </c>
      <c r="D90" s="48" t="s">
        <v>39</v>
      </c>
      <c r="E90" s="65">
        <v>300</v>
      </c>
      <c r="F90" s="74" t="s">
        <v>134</v>
      </c>
      <c r="H90" s="370"/>
      <c r="I90" s="370"/>
    </row>
    <row r="91" spans="1:9" s="304" customFormat="1" ht="12.75" customHeight="1" x14ac:dyDescent="0.2">
      <c r="A91" s="93">
        <v>400</v>
      </c>
      <c r="B91" s="47" t="s">
        <v>106</v>
      </c>
      <c r="C91" s="45" t="s">
        <v>109</v>
      </c>
      <c r="D91" s="48" t="s">
        <v>40</v>
      </c>
      <c r="E91" s="65">
        <v>400</v>
      </c>
      <c r="F91" s="74" t="s">
        <v>134</v>
      </c>
      <c r="H91" s="370"/>
      <c r="I91" s="370"/>
    </row>
    <row r="92" spans="1:9" s="319" customFormat="1" ht="30" x14ac:dyDescent="0.25">
      <c r="A92" s="344"/>
      <c r="B92" s="345" t="s">
        <v>122</v>
      </c>
      <c r="C92" s="346"/>
      <c r="D92" s="347" t="s">
        <v>203</v>
      </c>
      <c r="E92" s="348">
        <v>100</v>
      </c>
      <c r="F92" s="372" t="s">
        <v>204</v>
      </c>
      <c r="G92" s="371"/>
      <c r="H92" s="370"/>
      <c r="I92" s="370"/>
    </row>
    <row r="93" spans="1:9" s="5" customFormat="1" ht="12.75" customHeight="1" x14ac:dyDescent="0.25">
      <c r="A93" s="52">
        <f>SUM(A94:A94)</f>
        <v>500</v>
      </c>
      <c r="B93" s="49" t="s">
        <v>107</v>
      </c>
      <c r="C93" s="50" t="s">
        <v>100</v>
      </c>
      <c r="D93" s="51" t="s">
        <v>95</v>
      </c>
      <c r="E93" s="52">
        <f>SUM(E94:E94)</f>
        <v>500</v>
      </c>
      <c r="F93" s="74"/>
      <c r="H93" s="362"/>
      <c r="I93" s="362"/>
    </row>
    <row r="94" spans="1:9" s="5" customFormat="1" ht="12.75" customHeight="1" x14ac:dyDescent="0.2">
      <c r="A94" s="94">
        <v>500</v>
      </c>
      <c r="B94" s="31" t="s">
        <v>122</v>
      </c>
      <c r="C94" s="32" t="s">
        <v>104</v>
      </c>
      <c r="D94" s="33" t="s">
        <v>145</v>
      </c>
      <c r="E94" s="58">
        <v>500</v>
      </c>
      <c r="F94" s="74" t="s">
        <v>134</v>
      </c>
      <c r="H94" s="362"/>
      <c r="I94" s="362"/>
    </row>
    <row r="95" spans="1:9" s="5" customFormat="1" ht="12.75" customHeight="1" x14ac:dyDescent="0.25">
      <c r="A95" s="52">
        <v>1000</v>
      </c>
      <c r="B95" s="49" t="s">
        <v>107</v>
      </c>
      <c r="C95" s="50" t="s">
        <v>100</v>
      </c>
      <c r="D95" s="51" t="s">
        <v>149</v>
      </c>
      <c r="E95" s="52">
        <f>SUM(E96:E96)</f>
        <v>1000</v>
      </c>
      <c r="F95" s="74"/>
      <c r="H95" s="362"/>
      <c r="I95" s="362"/>
    </row>
    <row r="96" spans="1:9" s="5" customFormat="1" ht="12.75" customHeight="1" thickBot="1" x14ac:dyDescent="0.25">
      <c r="A96" s="320">
        <v>1000</v>
      </c>
      <c r="B96" s="321" t="s">
        <v>122</v>
      </c>
      <c r="C96" s="322" t="s">
        <v>151</v>
      </c>
      <c r="D96" s="349" t="s">
        <v>150</v>
      </c>
      <c r="E96" s="350">
        <v>1000</v>
      </c>
      <c r="F96" s="123" t="s">
        <v>152</v>
      </c>
      <c r="H96" s="362"/>
      <c r="I96" s="362"/>
    </row>
    <row r="97" spans="1:9" s="5" customFormat="1" ht="12.75" customHeight="1" x14ac:dyDescent="0.25">
      <c r="B97" s="10"/>
      <c r="F97" s="10"/>
      <c r="H97" s="362"/>
      <c r="I97" s="362"/>
    </row>
    <row r="98" spans="1:9" s="5" customFormat="1" ht="12.75" customHeight="1" x14ac:dyDescent="0.25">
      <c r="B98" s="10"/>
      <c r="F98" s="10"/>
      <c r="H98" s="362"/>
      <c r="I98" s="362"/>
    </row>
    <row r="99" spans="1:9" s="5" customFormat="1" ht="12.75" customHeight="1" x14ac:dyDescent="0.25">
      <c r="A99" s="486" t="s">
        <v>72</v>
      </c>
      <c r="B99" s="486"/>
      <c r="C99" s="486"/>
      <c r="D99" s="486"/>
      <c r="E99" s="486"/>
      <c r="F99" s="124"/>
      <c r="H99" s="362"/>
      <c r="I99" s="362"/>
    </row>
    <row r="100" spans="1:9" s="5" customFormat="1" ht="12.75" customHeight="1" thickBot="1" x14ac:dyDescent="0.3">
      <c r="A100" s="4"/>
      <c r="B100" s="4"/>
      <c r="C100" s="6"/>
      <c r="D100" s="4"/>
      <c r="E100" s="358" t="s">
        <v>98</v>
      </c>
      <c r="F100" s="128"/>
      <c r="H100" s="362"/>
      <c r="I100" s="362"/>
    </row>
    <row r="101" spans="1:9" s="5" customFormat="1" ht="12.75" customHeight="1" x14ac:dyDescent="0.25">
      <c r="A101" s="495" t="s">
        <v>124</v>
      </c>
      <c r="B101" s="489" t="s">
        <v>105</v>
      </c>
      <c r="C101" s="503" t="s">
        <v>126</v>
      </c>
      <c r="D101" s="491" t="s">
        <v>76</v>
      </c>
      <c r="E101" s="493" t="s">
        <v>125</v>
      </c>
      <c r="F101" s="499" t="s">
        <v>127</v>
      </c>
      <c r="H101" s="362"/>
      <c r="I101" s="362"/>
    </row>
    <row r="102" spans="1:9" s="5" customFormat="1" ht="12.75" customHeight="1" thickBot="1" x14ac:dyDescent="0.3">
      <c r="A102" s="496"/>
      <c r="B102" s="490"/>
      <c r="C102" s="504"/>
      <c r="D102" s="492"/>
      <c r="E102" s="494"/>
      <c r="F102" s="500"/>
      <c r="H102" s="366" t="s">
        <v>148</v>
      </c>
      <c r="I102" s="362"/>
    </row>
    <row r="103" spans="1:9" s="5" customFormat="1" ht="12.75" customHeight="1" thickBot="1" x14ac:dyDescent="0.3">
      <c r="A103" s="107">
        <v>1500</v>
      </c>
      <c r="B103" s="106" t="s">
        <v>106</v>
      </c>
      <c r="C103" s="106" t="s">
        <v>102</v>
      </c>
      <c r="D103" s="105" t="s">
        <v>108</v>
      </c>
      <c r="E103" s="107">
        <f>E14</f>
        <v>6337.4</v>
      </c>
      <c r="F103" s="104" t="s">
        <v>100</v>
      </c>
      <c r="H103" s="367">
        <f>E14-E104</f>
        <v>-13849.6</v>
      </c>
      <c r="I103" s="362"/>
    </row>
    <row r="104" spans="1:9" s="5" customFormat="1" ht="21" x14ac:dyDescent="0.25">
      <c r="A104" s="72">
        <v>1500</v>
      </c>
      <c r="B104" s="69" t="s">
        <v>106</v>
      </c>
      <c r="C104" s="70" t="s">
        <v>73</v>
      </c>
      <c r="D104" s="71" t="s">
        <v>196</v>
      </c>
      <c r="E104" s="118">
        <f>SUM(E105:E106)</f>
        <v>20187</v>
      </c>
      <c r="F104" s="373" t="s">
        <v>201</v>
      </c>
      <c r="G104" s="371"/>
      <c r="H104" s="362"/>
      <c r="I104" s="362"/>
    </row>
    <row r="105" spans="1:9" s="5" customFormat="1" ht="12.75" customHeight="1" x14ac:dyDescent="0.25">
      <c r="A105" s="351">
        <v>1500</v>
      </c>
      <c r="B105" s="352"/>
      <c r="C105" s="353" t="s">
        <v>100</v>
      </c>
      <c r="D105" s="354" t="s">
        <v>75</v>
      </c>
      <c r="E105" s="355">
        <v>962</v>
      </c>
      <c r="F105" s="129"/>
      <c r="H105" s="362"/>
      <c r="I105" s="362"/>
    </row>
    <row r="106" spans="1:9" s="5" customFormat="1" ht="12.75" customHeight="1" thickBot="1" x14ac:dyDescent="0.3">
      <c r="A106" s="119">
        <v>0</v>
      </c>
      <c r="B106" s="120"/>
      <c r="C106" s="121" t="s">
        <v>100</v>
      </c>
      <c r="D106" s="356" t="s">
        <v>87</v>
      </c>
      <c r="E106" s="122">
        <v>19225</v>
      </c>
      <c r="F106" s="130"/>
      <c r="H106" s="362"/>
      <c r="I106" s="362"/>
    </row>
    <row r="107" spans="1:9" s="5" customFormat="1" ht="12.75" customHeight="1" x14ac:dyDescent="0.25">
      <c r="B107" s="10"/>
      <c r="F107" s="10"/>
      <c r="H107" s="362"/>
      <c r="I107" s="362"/>
    </row>
    <row r="108" spans="1:9" s="5" customFormat="1" ht="12.75" customHeight="1" x14ac:dyDescent="0.25">
      <c r="B108" s="10"/>
      <c r="F108" s="10"/>
      <c r="H108" s="362"/>
      <c r="I108" s="362"/>
    </row>
    <row r="109" spans="1:9" s="5" customFormat="1" ht="12.75" customHeight="1" x14ac:dyDescent="0.35">
      <c r="A109" s="505" t="s">
        <v>195</v>
      </c>
      <c r="B109" s="505"/>
      <c r="C109" s="505"/>
      <c r="D109" s="505"/>
      <c r="E109" s="505"/>
      <c r="F109" s="112"/>
      <c r="H109" s="362"/>
      <c r="I109" s="362"/>
    </row>
    <row r="110" spans="1:9" s="5" customFormat="1" ht="12.75" customHeight="1" thickBot="1" x14ac:dyDescent="0.45">
      <c r="A110" s="333"/>
      <c r="B110" s="333"/>
      <c r="C110" s="333"/>
      <c r="D110" s="333"/>
      <c r="E110" s="2" t="s">
        <v>98</v>
      </c>
      <c r="F110" s="335"/>
      <c r="H110" s="362"/>
      <c r="I110" s="362"/>
    </row>
    <row r="111" spans="1:9" s="5" customFormat="1" ht="12.75" customHeight="1" x14ac:dyDescent="0.25">
      <c r="A111" s="495" t="s">
        <v>124</v>
      </c>
      <c r="B111" s="506" t="s">
        <v>99</v>
      </c>
      <c r="C111" s="508" t="s">
        <v>132</v>
      </c>
      <c r="D111" s="491" t="s">
        <v>131</v>
      </c>
      <c r="E111" s="493" t="s">
        <v>125</v>
      </c>
      <c r="F111" s="499" t="s">
        <v>127</v>
      </c>
      <c r="H111" s="362"/>
      <c r="I111" s="362"/>
    </row>
    <row r="112" spans="1:9" s="5" customFormat="1" ht="12.75" customHeight="1" thickBot="1" x14ac:dyDescent="0.3">
      <c r="A112" s="496"/>
      <c r="B112" s="507"/>
      <c r="C112" s="509"/>
      <c r="D112" s="492"/>
      <c r="E112" s="494"/>
      <c r="F112" s="500"/>
      <c r="H112" s="366" t="s">
        <v>148</v>
      </c>
      <c r="I112" s="362"/>
    </row>
    <row r="113" spans="1:9" s="5" customFormat="1" ht="12.75" customHeight="1" thickBot="1" x14ac:dyDescent="0.3">
      <c r="A113" s="87">
        <v>0</v>
      </c>
      <c r="B113" s="89" t="s">
        <v>101</v>
      </c>
      <c r="C113" s="90" t="s">
        <v>102</v>
      </c>
      <c r="D113" s="91" t="s">
        <v>88</v>
      </c>
      <c r="E113" s="92">
        <f>E114</f>
        <v>0</v>
      </c>
      <c r="F113" s="88" t="s">
        <v>100</v>
      </c>
      <c r="H113" s="367">
        <f>0-E113</f>
        <v>0</v>
      </c>
      <c r="I113" s="362"/>
    </row>
    <row r="114" spans="1:9" s="5" customFormat="1" ht="12.75" customHeight="1" x14ac:dyDescent="0.25">
      <c r="A114" s="85">
        <f>A115</f>
        <v>0</v>
      </c>
      <c r="B114" s="97" t="s">
        <v>106</v>
      </c>
      <c r="C114" s="98" t="s">
        <v>100</v>
      </c>
      <c r="D114" s="40" t="s">
        <v>129</v>
      </c>
      <c r="E114" s="57">
        <f>E115</f>
        <v>0</v>
      </c>
      <c r="F114" s="76"/>
      <c r="H114" s="362"/>
      <c r="I114" s="362"/>
    </row>
    <row r="115" spans="1:9" s="5" customFormat="1" ht="10.5" thickBot="1" x14ac:dyDescent="0.3">
      <c r="A115" s="96">
        <v>0</v>
      </c>
      <c r="B115" s="100" t="s">
        <v>106</v>
      </c>
      <c r="C115" s="101"/>
      <c r="D115" s="102" t="s">
        <v>130</v>
      </c>
      <c r="E115" s="99">
        <v>0</v>
      </c>
      <c r="F115" s="78"/>
      <c r="H115" s="362"/>
      <c r="I115" s="362"/>
    </row>
    <row r="116" spans="1:9" s="5" customFormat="1" ht="12.75" customHeight="1" x14ac:dyDescent="0.25">
      <c r="B116" s="10"/>
      <c r="F116" s="10"/>
      <c r="H116" s="362"/>
      <c r="I116" s="362"/>
    </row>
    <row r="117" spans="1:9" s="5" customFormat="1" ht="12.75" customHeight="1" x14ac:dyDescent="0.25">
      <c r="B117" s="10"/>
      <c r="D117" s="374" t="s">
        <v>202</v>
      </c>
      <c r="F117" s="10"/>
      <c r="H117" s="362"/>
      <c r="I117" s="362"/>
    </row>
    <row r="118" spans="1:9" ht="12.75" customHeight="1" x14ac:dyDescent="0.2"/>
    <row r="119" spans="1:9" ht="12.75" customHeight="1" x14ac:dyDescent="0.2"/>
    <row r="120" spans="1:9" ht="12.75" customHeight="1" x14ac:dyDescent="0.2"/>
    <row r="121" spans="1:9" ht="12.75" customHeight="1" x14ac:dyDescent="0.2"/>
    <row r="122" spans="1:9" ht="12.75" customHeight="1" x14ac:dyDescent="0.2"/>
    <row r="123" spans="1:9" ht="12.75" customHeight="1" x14ac:dyDescent="0.2"/>
    <row r="124" spans="1:9" ht="12.75" customHeight="1" x14ac:dyDescent="0.2"/>
    <row r="125" spans="1:9" ht="12.75" customHeight="1" x14ac:dyDescent="0.2"/>
    <row r="126" spans="1:9" ht="12.75" customHeight="1" x14ac:dyDescent="0.2"/>
    <row r="127" spans="1:9" ht="12.75" customHeight="1" x14ac:dyDescent="0.2"/>
    <row r="128" spans="1:9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3">
    <mergeCell ref="F111:F112"/>
    <mergeCell ref="A109:E109"/>
    <mergeCell ref="A111:A112"/>
    <mergeCell ref="B111:B112"/>
    <mergeCell ref="C111:C112"/>
    <mergeCell ref="D111:D112"/>
    <mergeCell ref="E111:E112"/>
    <mergeCell ref="F85:F86"/>
    <mergeCell ref="A99:E99"/>
    <mergeCell ref="A101:A102"/>
    <mergeCell ref="B101:B102"/>
    <mergeCell ref="C101:C102"/>
    <mergeCell ref="D101:D102"/>
    <mergeCell ref="E101:E102"/>
    <mergeCell ref="F101:F102"/>
    <mergeCell ref="A83:E83"/>
    <mergeCell ref="A85:A86"/>
    <mergeCell ref="B85:B86"/>
    <mergeCell ref="C85:C86"/>
    <mergeCell ref="D85:D86"/>
    <mergeCell ref="E85:E86"/>
    <mergeCell ref="F18:F19"/>
    <mergeCell ref="A39:E39"/>
    <mergeCell ref="A41:A42"/>
    <mergeCell ref="B41:B42"/>
    <mergeCell ref="C41:C42"/>
    <mergeCell ref="D41:D42"/>
    <mergeCell ref="E41:E42"/>
    <mergeCell ref="F41:F42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conditionalFormatting sqref="H20">
    <cfRule type="cellIs" dxfId="4" priority="5" stopIfTrue="1" operator="lessThan">
      <formula>0</formula>
    </cfRule>
  </conditionalFormatting>
  <conditionalFormatting sqref="H43">
    <cfRule type="cellIs" dxfId="3" priority="4" stopIfTrue="1" operator="lessThan">
      <formula>0</formula>
    </cfRule>
  </conditionalFormatting>
  <conditionalFormatting sqref="H87">
    <cfRule type="cellIs" dxfId="2" priority="3" stopIfTrue="1" operator="lessThan">
      <formula>0</formula>
    </cfRule>
  </conditionalFormatting>
  <conditionalFormatting sqref="H103">
    <cfRule type="cellIs" dxfId="1" priority="2" stopIfTrue="1" operator="lessThan">
      <formula>0</formula>
    </cfRule>
  </conditionalFormatting>
  <conditionalFormatting sqref="H113">
    <cfRule type="cellIs" dxfId="0" priority="1" stopIfTrue="1" operator="lessThan">
      <formula>0</formula>
    </cfRule>
  </conditionalFormatting>
  <printOptions horizontalCentered="1"/>
  <pageMargins left="0.19685039370078741" right="0.19685039370078741" top="0.19685039370078741" bottom="0.19685039370078741" header="0.11811023622047245" footer="0.11811023622047245"/>
  <pageSetup paperSize="9" scale="72" orientation="landscape" horizontalDpi="4294967293" r:id="rId1"/>
  <headerFooter alignWithMargins="0"/>
  <rowBreaks count="2" manualBreakCount="2">
    <brk id="38" max="16383" man="1"/>
    <brk id="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0000"/>
  </sheetPr>
  <dimension ref="A2:L116"/>
  <sheetViews>
    <sheetView topLeftCell="A47" zoomScaleNormal="100" zoomScaleSheetLayoutView="75" workbookViewId="0">
      <selection activeCell="A61" sqref="A61"/>
    </sheetView>
  </sheetViews>
  <sheetFormatPr defaultColWidth="9.1796875" defaultRowHeight="14" x14ac:dyDescent="0.3"/>
  <cols>
    <col min="1" max="1" width="10.1796875" style="205" bestFit="1" customWidth="1"/>
    <col min="2" max="2" width="6.453125" style="206" customWidth="1"/>
    <col min="3" max="3" width="10" style="205" customWidth="1"/>
    <col min="4" max="4" width="45.1796875" style="205" customWidth="1"/>
    <col min="5" max="5" width="10.1796875" style="205" customWidth="1"/>
    <col min="6" max="6" width="17.54296875" style="206" customWidth="1"/>
    <col min="7" max="16384" width="9.1796875" style="205"/>
  </cols>
  <sheetData>
    <row r="2" spans="1:11" ht="18" x14ac:dyDescent="0.4">
      <c r="A2" s="510" t="s">
        <v>123</v>
      </c>
      <c r="B2" s="510"/>
      <c r="C2" s="510"/>
      <c r="D2" s="510"/>
      <c r="E2" s="510"/>
      <c r="F2" s="510"/>
      <c r="G2" s="207"/>
    </row>
    <row r="4" spans="1:11" s="208" customFormat="1" x14ac:dyDescent="0.3">
      <c r="A4" s="511" t="s">
        <v>1</v>
      </c>
      <c r="B4" s="511"/>
      <c r="C4" s="511"/>
      <c r="D4" s="511"/>
      <c r="E4" s="511"/>
      <c r="F4" s="511"/>
    </row>
    <row r="5" spans="1:11" s="208" customFormat="1" x14ac:dyDescent="0.3">
      <c r="A5" s="209"/>
      <c r="B5" s="209"/>
      <c r="C5" s="209"/>
      <c r="D5" s="209"/>
      <c r="E5" s="209"/>
      <c r="F5" s="209"/>
    </row>
    <row r="6" spans="1:11" s="138" customFormat="1" x14ac:dyDescent="0.25">
      <c r="B6" s="139"/>
      <c r="C6" s="512" t="s">
        <v>2</v>
      </c>
      <c r="D6" s="512"/>
      <c r="E6" s="512"/>
      <c r="F6" s="140"/>
    </row>
    <row r="7" spans="1:11" s="144" customFormat="1" ht="14.5" thickBot="1" x14ac:dyDescent="0.3">
      <c r="A7" s="141"/>
      <c r="B7" s="141"/>
      <c r="C7" s="141"/>
      <c r="D7" s="141"/>
      <c r="E7" s="142" t="s">
        <v>98</v>
      </c>
      <c r="F7" s="143"/>
    </row>
    <row r="8" spans="1:11" s="144" customFormat="1" x14ac:dyDescent="0.25">
      <c r="A8" s="513"/>
      <c r="B8" s="514"/>
      <c r="C8" s="515" t="s">
        <v>3</v>
      </c>
      <c r="D8" s="517" t="s">
        <v>4</v>
      </c>
      <c r="E8" s="519" t="s">
        <v>5</v>
      </c>
      <c r="F8" s="145"/>
      <c r="G8" s="145"/>
      <c r="H8" s="145"/>
      <c r="I8" s="145"/>
      <c r="J8" s="145"/>
      <c r="K8" s="145"/>
    </row>
    <row r="9" spans="1:11" s="144" customFormat="1" ht="14.5" thickBot="1" x14ac:dyDescent="0.3">
      <c r="A9" s="513"/>
      <c r="B9" s="514"/>
      <c r="C9" s="516"/>
      <c r="D9" s="518"/>
      <c r="E9" s="520"/>
    </row>
    <row r="10" spans="1:11" s="144" customFormat="1" ht="14.5" thickBot="1" x14ac:dyDescent="0.3">
      <c r="A10" s="146"/>
      <c r="B10" s="147"/>
      <c r="C10" s="148" t="s">
        <v>6</v>
      </c>
      <c r="D10" s="149" t="s">
        <v>14</v>
      </c>
      <c r="E10" s="150">
        <f>SUM(E11:E14)</f>
        <v>26752.400000000001</v>
      </c>
    </row>
    <row r="11" spans="1:11" s="151" customFormat="1" x14ac:dyDescent="0.3">
      <c r="A11" s="210"/>
      <c r="B11" s="211"/>
      <c r="C11" s="212" t="s">
        <v>7</v>
      </c>
      <c r="D11" s="213" t="s">
        <v>11</v>
      </c>
      <c r="E11" s="214">
        <v>5750</v>
      </c>
    </row>
    <row r="12" spans="1:11" s="151" customFormat="1" x14ac:dyDescent="0.3">
      <c r="A12" s="210"/>
      <c r="B12" s="211"/>
      <c r="C12" s="215" t="s">
        <v>8</v>
      </c>
      <c r="D12" s="216" t="s">
        <v>12</v>
      </c>
      <c r="E12" s="217">
        <v>11765</v>
      </c>
    </row>
    <row r="13" spans="1:11" s="151" customFormat="1" x14ac:dyDescent="0.3">
      <c r="A13" s="210"/>
      <c r="B13" s="211"/>
      <c r="C13" s="215" t="s">
        <v>9</v>
      </c>
      <c r="D13" s="216" t="s">
        <v>13</v>
      </c>
      <c r="E13" s="218">
        <v>2900</v>
      </c>
    </row>
    <row r="14" spans="1:11" s="151" customFormat="1" ht="14.5" thickBot="1" x14ac:dyDescent="0.35">
      <c r="A14" s="210"/>
      <c r="B14" s="211"/>
      <c r="C14" s="219" t="s">
        <v>10</v>
      </c>
      <c r="D14" s="220" t="s">
        <v>15</v>
      </c>
      <c r="E14" s="221">
        <v>6337.4</v>
      </c>
    </row>
    <row r="15" spans="1:11" s="208" customFormat="1" x14ac:dyDescent="0.3">
      <c r="A15" s="222"/>
      <c r="B15" s="223"/>
      <c r="C15" s="222"/>
      <c r="D15" s="222"/>
      <c r="E15" s="222"/>
      <c r="F15" s="224"/>
    </row>
    <row r="16" spans="1:11" s="138" customFormat="1" x14ac:dyDescent="0.25">
      <c r="A16" s="512" t="s">
        <v>137</v>
      </c>
      <c r="B16" s="512"/>
      <c r="C16" s="512"/>
      <c r="D16" s="512"/>
      <c r="E16" s="512"/>
      <c r="F16" s="140"/>
    </row>
    <row r="17" spans="1:12" s="144" customFormat="1" ht="14.5" thickBot="1" x14ac:dyDescent="0.3">
      <c r="A17" s="141"/>
      <c r="B17" s="141"/>
      <c r="C17" s="141"/>
      <c r="D17" s="141"/>
      <c r="E17" s="142" t="s">
        <v>98</v>
      </c>
      <c r="F17" s="143"/>
    </row>
    <row r="18" spans="1:12" s="144" customFormat="1" x14ac:dyDescent="0.25">
      <c r="A18" s="521" t="s">
        <v>124</v>
      </c>
      <c r="B18" s="515" t="s">
        <v>105</v>
      </c>
      <c r="C18" s="523">
        <v>91001</v>
      </c>
      <c r="D18" s="517" t="s">
        <v>121</v>
      </c>
      <c r="E18" s="519" t="s">
        <v>125</v>
      </c>
      <c r="F18" s="525" t="s">
        <v>127</v>
      </c>
      <c r="G18" s="145"/>
      <c r="H18" s="145"/>
      <c r="I18" s="145"/>
      <c r="J18" s="145"/>
      <c r="K18" s="145"/>
      <c r="L18" s="145"/>
    </row>
    <row r="19" spans="1:12" s="144" customFormat="1" ht="14.5" thickBot="1" x14ac:dyDescent="0.3">
      <c r="A19" s="522"/>
      <c r="B19" s="516"/>
      <c r="C19" s="524"/>
      <c r="D19" s="518"/>
      <c r="E19" s="520"/>
      <c r="F19" s="526"/>
    </row>
    <row r="20" spans="1:12" s="144" customFormat="1" ht="14.5" thickBot="1" x14ac:dyDescent="0.3">
      <c r="A20" s="152">
        <v>6700</v>
      </c>
      <c r="B20" s="149" t="s">
        <v>106</v>
      </c>
      <c r="C20" s="153" t="s">
        <v>102</v>
      </c>
      <c r="D20" s="149" t="s">
        <v>108</v>
      </c>
      <c r="E20" s="150">
        <f>E21+E29</f>
        <v>0</v>
      </c>
      <c r="F20" s="154" t="s">
        <v>100</v>
      </c>
    </row>
    <row r="21" spans="1:12" s="144" customFormat="1" x14ac:dyDescent="0.25">
      <c r="A21" s="155">
        <f>SUM(A22:A28)</f>
        <v>5200</v>
      </c>
      <c r="B21" s="156" t="s">
        <v>107</v>
      </c>
      <c r="C21" s="157" t="s">
        <v>100</v>
      </c>
      <c r="D21" s="158" t="s">
        <v>55</v>
      </c>
      <c r="E21" s="159">
        <f>SUM(E22:E28)</f>
        <v>0</v>
      </c>
      <c r="F21" s="160" t="s">
        <v>100</v>
      </c>
    </row>
    <row r="22" spans="1:12" s="151" customFormat="1" x14ac:dyDescent="0.3">
      <c r="A22" s="225">
        <v>400</v>
      </c>
      <c r="B22" s="226" t="s">
        <v>107</v>
      </c>
      <c r="C22" s="227" t="s">
        <v>16</v>
      </c>
      <c r="D22" s="213" t="s">
        <v>31</v>
      </c>
      <c r="E22" s="228"/>
      <c r="F22" s="229"/>
    </row>
    <row r="23" spans="1:12" s="151" customFormat="1" x14ac:dyDescent="0.3">
      <c r="A23" s="230">
        <v>1600</v>
      </c>
      <c r="B23" s="231" t="s">
        <v>107</v>
      </c>
      <c r="C23" s="232" t="s">
        <v>16</v>
      </c>
      <c r="D23" s="216" t="s">
        <v>32</v>
      </c>
      <c r="E23" s="218"/>
      <c r="F23" s="233"/>
    </row>
    <row r="24" spans="1:12" s="151" customFormat="1" x14ac:dyDescent="0.3">
      <c r="A24" s="230">
        <v>1500</v>
      </c>
      <c r="B24" s="226" t="s">
        <v>107</v>
      </c>
      <c r="C24" s="227" t="s">
        <v>16</v>
      </c>
      <c r="D24" s="213" t="s">
        <v>33</v>
      </c>
      <c r="E24" s="218"/>
      <c r="F24" s="229"/>
    </row>
    <row r="25" spans="1:12" s="151" customFormat="1" x14ac:dyDescent="0.3">
      <c r="A25" s="234">
        <v>500</v>
      </c>
      <c r="B25" s="231" t="s">
        <v>107</v>
      </c>
      <c r="C25" s="232" t="s">
        <v>16</v>
      </c>
      <c r="D25" s="216" t="s">
        <v>78</v>
      </c>
      <c r="E25" s="217"/>
      <c r="F25" s="233"/>
    </row>
    <row r="26" spans="1:12" s="151" customFormat="1" ht="28" x14ac:dyDescent="0.3">
      <c r="A26" s="225">
        <v>1000</v>
      </c>
      <c r="B26" s="226" t="s">
        <v>107</v>
      </c>
      <c r="C26" s="227" t="s">
        <v>17</v>
      </c>
      <c r="D26" s="213" t="s">
        <v>36</v>
      </c>
      <c r="E26" s="228">
        <v>0</v>
      </c>
      <c r="F26" s="161" t="s">
        <v>128</v>
      </c>
    </row>
    <row r="27" spans="1:12" s="151" customFormat="1" x14ac:dyDescent="0.3">
      <c r="A27" s="230">
        <v>200</v>
      </c>
      <c r="B27" s="231" t="s">
        <v>107</v>
      </c>
      <c r="C27" s="232" t="s">
        <v>16</v>
      </c>
      <c r="D27" s="216" t="s">
        <v>35</v>
      </c>
      <c r="E27" s="218"/>
      <c r="F27" s="233"/>
    </row>
    <row r="28" spans="1:12" s="151" customFormat="1" x14ac:dyDescent="0.3">
      <c r="A28" s="235">
        <v>0</v>
      </c>
      <c r="B28" s="236" t="s">
        <v>107</v>
      </c>
      <c r="C28" s="237" t="s">
        <v>16</v>
      </c>
      <c r="D28" s="238" t="s">
        <v>133</v>
      </c>
      <c r="E28" s="239"/>
      <c r="F28" s="240"/>
    </row>
    <row r="29" spans="1:12" s="151" customFormat="1" x14ac:dyDescent="0.3">
      <c r="A29" s="241">
        <f>SUM(A30:A37)</f>
        <v>1500</v>
      </c>
      <c r="B29" s="242" t="s">
        <v>107</v>
      </c>
      <c r="C29" s="232" t="s">
        <v>100</v>
      </c>
      <c r="D29" s="243" t="s">
        <v>56</v>
      </c>
      <c r="E29" s="244">
        <f>SUM(E30:E38)</f>
        <v>0</v>
      </c>
      <c r="F29" s="245" t="s">
        <v>100</v>
      </c>
    </row>
    <row r="30" spans="1:12" s="162" customFormat="1" x14ac:dyDescent="0.3">
      <c r="A30" s="230">
        <v>250</v>
      </c>
      <c r="B30" s="226" t="s">
        <v>122</v>
      </c>
      <c r="C30" s="227" t="s">
        <v>16</v>
      </c>
      <c r="D30" s="246" t="s">
        <v>18</v>
      </c>
      <c r="E30" s="218"/>
      <c r="F30" s="229"/>
    </row>
    <row r="31" spans="1:12" s="151" customFormat="1" x14ac:dyDescent="0.3">
      <c r="A31" s="225">
        <v>600</v>
      </c>
      <c r="B31" s="231" t="s">
        <v>107</v>
      </c>
      <c r="C31" s="232" t="s">
        <v>77</v>
      </c>
      <c r="D31" s="216" t="s">
        <v>34</v>
      </c>
      <c r="E31" s="228"/>
      <c r="F31" s="233"/>
    </row>
    <row r="32" spans="1:12" s="162" customFormat="1" x14ac:dyDescent="0.3">
      <c r="A32" s="247">
        <v>100</v>
      </c>
      <c r="B32" s="248" t="s">
        <v>122</v>
      </c>
      <c r="C32" s="249" t="s">
        <v>19</v>
      </c>
      <c r="D32" s="250" t="s">
        <v>20</v>
      </c>
      <c r="E32" s="251"/>
      <c r="F32" s="252"/>
    </row>
    <row r="33" spans="1:12" s="162" customFormat="1" x14ac:dyDescent="0.3">
      <c r="A33" s="247">
        <v>200</v>
      </c>
      <c r="B33" s="248" t="s">
        <v>122</v>
      </c>
      <c r="C33" s="249" t="s">
        <v>21</v>
      </c>
      <c r="D33" s="250" t="s">
        <v>22</v>
      </c>
      <c r="E33" s="251"/>
      <c r="F33" s="252"/>
    </row>
    <row r="34" spans="1:12" s="162" customFormat="1" x14ac:dyDescent="0.3">
      <c r="A34" s="247">
        <v>250</v>
      </c>
      <c r="B34" s="248" t="s">
        <v>122</v>
      </c>
      <c r="C34" s="249" t="s">
        <v>23</v>
      </c>
      <c r="D34" s="250" t="s">
        <v>24</v>
      </c>
      <c r="E34" s="251"/>
      <c r="F34" s="252"/>
    </row>
    <row r="35" spans="1:12" s="162" customFormat="1" x14ac:dyDescent="0.3">
      <c r="A35" s="247">
        <v>0</v>
      </c>
      <c r="B35" s="248" t="s">
        <v>122</v>
      </c>
      <c r="C35" s="249" t="s">
        <v>25</v>
      </c>
      <c r="D35" s="250" t="s">
        <v>26</v>
      </c>
      <c r="E35" s="251"/>
      <c r="F35" s="252"/>
    </row>
    <row r="36" spans="1:12" s="162" customFormat="1" x14ac:dyDescent="0.3">
      <c r="A36" s="247">
        <v>0</v>
      </c>
      <c r="B36" s="248" t="s">
        <v>122</v>
      </c>
      <c r="C36" s="249" t="s">
        <v>27</v>
      </c>
      <c r="D36" s="250" t="s">
        <v>28</v>
      </c>
      <c r="E36" s="251"/>
      <c r="F36" s="252"/>
    </row>
    <row r="37" spans="1:12" s="162" customFormat="1" x14ac:dyDescent="0.3">
      <c r="A37" s="253">
        <v>100</v>
      </c>
      <c r="B37" s="254" t="s">
        <v>122</v>
      </c>
      <c r="C37" s="255" t="s">
        <v>29</v>
      </c>
      <c r="D37" s="256" t="s">
        <v>30</v>
      </c>
      <c r="E37" s="257"/>
      <c r="F37" s="258"/>
    </row>
    <row r="38" spans="1:12" s="151" customFormat="1" ht="14.5" thickBot="1" x14ac:dyDescent="0.35">
      <c r="A38" s="259">
        <v>0</v>
      </c>
      <c r="B38" s="260" t="s">
        <v>122</v>
      </c>
      <c r="C38" s="261"/>
      <c r="D38" s="262" t="s">
        <v>133</v>
      </c>
      <c r="E38" s="263"/>
      <c r="F38" s="264"/>
    </row>
    <row r="39" spans="1:12" s="145" customFormat="1" x14ac:dyDescent="0.25">
      <c r="A39" s="265"/>
      <c r="B39" s="266"/>
      <c r="C39" s="267"/>
      <c r="D39" s="268"/>
      <c r="E39" s="269"/>
      <c r="F39" s="270"/>
    </row>
    <row r="40" spans="1:12" s="144" customFormat="1" x14ac:dyDescent="0.25">
      <c r="B40" s="143"/>
      <c r="F40" s="143"/>
    </row>
    <row r="41" spans="1:12" s="138" customFormat="1" x14ac:dyDescent="0.25">
      <c r="A41" s="512" t="s">
        <v>138</v>
      </c>
      <c r="B41" s="512"/>
      <c r="C41" s="512"/>
      <c r="D41" s="512"/>
      <c r="E41" s="512"/>
      <c r="F41" s="163"/>
    </row>
    <row r="42" spans="1:12" s="144" customFormat="1" ht="14.5" thickBot="1" x14ac:dyDescent="0.3">
      <c r="A42" s="141"/>
      <c r="B42" s="141"/>
      <c r="C42" s="141"/>
      <c r="D42" s="141"/>
      <c r="E42" s="164" t="s">
        <v>98</v>
      </c>
      <c r="F42" s="165"/>
    </row>
    <row r="43" spans="1:12" s="144" customFormat="1" x14ac:dyDescent="0.25">
      <c r="A43" s="521" t="s">
        <v>124</v>
      </c>
      <c r="B43" s="515" t="s">
        <v>105</v>
      </c>
      <c r="C43" s="523">
        <v>91401</v>
      </c>
      <c r="D43" s="527" t="s">
        <v>120</v>
      </c>
      <c r="E43" s="519" t="s">
        <v>125</v>
      </c>
      <c r="F43" s="525" t="s">
        <v>127</v>
      </c>
      <c r="G43" s="145"/>
      <c r="H43" s="145"/>
      <c r="I43" s="145"/>
      <c r="J43" s="145"/>
      <c r="K43" s="145"/>
      <c r="L43" s="145"/>
    </row>
    <row r="44" spans="1:12" s="144" customFormat="1" ht="14.5" thickBot="1" x14ac:dyDescent="0.3">
      <c r="A44" s="522"/>
      <c r="B44" s="516"/>
      <c r="C44" s="524"/>
      <c r="D44" s="528"/>
      <c r="E44" s="520"/>
      <c r="F44" s="526"/>
    </row>
    <row r="45" spans="1:12" s="144" customFormat="1" ht="14.5" thickBot="1" x14ac:dyDescent="0.3">
      <c r="A45" s="150">
        <f>A46+A50+A61</f>
        <v>14462</v>
      </c>
      <c r="B45" s="166" t="s">
        <v>106</v>
      </c>
      <c r="C45" s="167" t="s">
        <v>102</v>
      </c>
      <c r="D45" s="149" t="s">
        <v>108</v>
      </c>
      <c r="E45" s="150">
        <f>E46+E50+E61</f>
        <v>0</v>
      </c>
      <c r="F45" s="168" t="s">
        <v>100</v>
      </c>
    </row>
    <row r="46" spans="1:12" s="170" customFormat="1" x14ac:dyDescent="0.3">
      <c r="A46" s="271">
        <f>SUM(A47:A49)</f>
        <v>1400</v>
      </c>
      <c r="B46" s="272" t="s">
        <v>107</v>
      </c>
      <c r="C46" s="273" t="s">
        <v>100</v>
      </c>
      <c r="D46" s="274" t="s">
        <v>96</v>
      </c>
      <c r="E46" s="271">
        <f>SUM(E47:E49)</f>
        <v>0</v>
      </c>
      <c r="F46" s="169" t="s">
        <v>100</v>
      </c>
    </row>
    <row r="47" spans="1:12" s="162" customFormat="1" ht="28" x14ac:dyDescent="0.3">
      <c r="A47" s="275">
        <v>700</v>
      </c>
      <c r="B47" s="276" t="s">
        <v>106</v>
      </c>
      <c r="C47" s="277" t="s">
        <v>110</v>
      </c>
      <c r="D47" s="278" t="s">
        <v>37</v>
      </c>
      <c r="E47" s="279">
        <v>0</v>
      </c>
      <c r="F47" s="161" t="s">
        <v>128</v>
      </c>
    </row>
    <row r="48" spans="1:12" s="162" customFormat="1" ht="28" x14ac:dyDescent="0.3">
      <c r="A48" s="275">
        <v>300</v>
      </c>
      <c r="B48" s="280" t="s">
        <v>106</v>
      </c>
      <c r="C48" s="277" t="s">
        <v>38</v>
      </c>
      <c r="D48" s="281" t="s">
        <v>39</v>
      </c>
      <c r="E48" s="279">
        <v>0</v>
      </c>
      <c r="F48" s="161" t="s">
        <v>128</v>
      </c>
    </row>
    <row r="49" spans="1:6" s="170" customFormat="1" ht="28" x14ac:dyDescent="0.3">
      <c r="A49" s="275">
        <v>400</v>
      </c>
      <c r="B49" s="280" t="s">
        <v>106</v>
      </c>
      <c r="C49" s="277" t="s">
        <v>109</v>
      </c>
      <c r="D49" s="281" t="s">
        <v>40</v>
      </c>
      <c r="E49" s="279">
        <v>0</v>
      </c>
      <c r="F49" s="161" t="s">
        <v>128</v>
      </c>
    </row>
    <row r="50" spans="1:6" s="162" customFormat="1" x14ac:dyDescent="0.3">
      <c r="A50" s="282">
        <f>SUM(A51:A59)</f>
        <v>2204</v>
      </c>
      <c r="B50" s="283" t="s">
        <v>107</v>
      </c>
      <c r="C50" s="284" t="s">
        <v>100</v>
      </c>
      <c r="D50" s="285" t="s">
        <v>95</v>
      </c>
      <c r="E50" s="282">
        <f>SUM(E51:E60)</f>
        <v>0</v>
      </c>
      <c r="F50" s="161"/>
    </row>
    <row r="51" spans="1:6" s="162" customFormat="1" x14ac:dyDescent="0.3">
      <c r="A51" s="286"/>
      <c r="B51" s="287" t="s">
        <v>122</v>
      </c>
      <c r="C51" s="288" t="s">
        <v>89</v>
      </c>
      <c r="D51" s="289" t="s">
        <v>111</v>
      </c>
      <c r="E51" s="290"/>
      <c r="F51" s="161"/>
    </row>
    <row r="52" spans="1:6" s="162" customFormat="1" x14ac:dyDescent="0.3">
      <c r="A52" s="286">
        <v>150</v>
      </c>
      <c r="B52" s="287" t="s">
        <v>122</v>
      </c>
      <c r="C52" s="288" t="s">
        <v>103</v>
      </c>
      <c r="D52" s="289" t="s">
        <v>112</v>
      </c>
      <c r="E52" s="290"/>
      <c r="F52" s="161"/>
    </row>
    <row r="53" spans="1:6" s="162" customFormat="1" ht="28" x14ac:dyDescent="0.3">
      <c r="A53" s="286">
        <v>120</v>
      </c>
      <c r="B53" s="287" t="s">
        <v>122</v>
      </c>
      <c r="C53" s="288" t="s">
        <v>90</v>
      </c>
      <c r="D53" s="289" t="s">
        <v>113</v>
      </c>
      <c r="E53" s="290"/>
      <c r="F53" s="161"/>
    </row>
    <row r="54" spans="1:6" s="162" customFormat="1" x14ac:dyDescent="0.3">
      <c r="A54" s="286">
        <v>120</v>
      </c>
      <c r="B54" s="287" t="s">
        <v>122</v>
      </c>
      <c r="C54" s="288" t="s">
        <v>91</v>
      </c>
      <c r="D54" s="289" t="s">
        <v>114</v>
      </c>
      <c r="E54" s="290"/>
      <c r="F54" s="161"/>
    </row>
    <row r="55" spans="1:6" s="151" customFormat="1" x14ac:dyDescent="0.3">
      <c r="A55" s="286"/>
      <c r="B55" s="287" t="s">
        <v>122</v>
      </c>
      <c r="C55" s="288" t="s">
        <v>92</v>
      </c>
      <c r="D55" s="289" t="s">
        <v>115</v>
      </c>
      <c r="E55" s="290"/>
      <c r="F55" s="161"/>
    </row>
    <row r="56" spans="1:6" s="144" customFormat="1" ht="28" x14ac:dyDescent="0.3">
      <c r="A56" s="286">
        <v>500</v>
      </c>
      <c r="B56" s="287" t="s">
        <v>122</v>
      </c>
      <c r="C56" s="288" t="s">
        <v>104</v>
      </c>
      <c r="D56" s="289" t="s">
        <v>116</v>
      </c>
      <c r="E56" s="290">
        <v>0</v>
      </c>
      <c r="F56" s="161" t="s">
        <v>128</v>
      </c>
    </row>
    <row r="57" spans="1:6" s="144" customFormat="1" x14ac:dyDescent="0.3">
      <c r="A57" s="286">
        <v>110</v>
      </c>
      <c r="B57" s="287" t="s">
        <v>122</v>
      </c>
      <c r="C57" s="288" t="s">
        <v>79</v>
      </c>
      <c r="D57" s="289" t="s">
        <v>80</v>
      </c>
      <c r="E57" s="290"/>
      <c r="F57" s="161"/>
    </row>
    <row r="58" spans="1:6" x14ac:dyDescent="0.3">
      <c r="A58" s="286">
        <v>450</v>
      </c>
      <c r="B58" s="287" t="s">
        <v>122</v>
      </c>
      <c r="C58" s="288" t="s">
        <v>93</v>
      </c>
      <c r="D58" s="289" t="s">
        <v>117</v>
      </c>
      <c r="E58" s="290"/>
      <c r="F58" s="161"/>
    </row>
    <row r="59" spans="1:6" x14ac:dyDescent="0.3">
      <c r="A59" s="286">
        <f>610+120+24</f>
        <v>754</v>
      </c>
      <c r="B59" s="287" t="s">
        <v>122</v>
      </c>
      <c r="C59" s="288" t="s">
        <v>94</v>
      </c>
      <c r="D59" s="289" t="s">
        <v>118</v>
      </c>
      <c r="E59" s="290"/>
      <c r="F59" s="161"/>
    </row>
    <row r="60" spans="1:6" x14ac:dyDescent="0.3">
      <c r="A60" s="235">
        <v>0</v>
      </c>
      <c r="B60" s="236" t="s">
        <v>122</v>
      </c>
      <c r="C60" s="237"/>
      <c r="D60" s="238" t="s">
        <v>133</v>
      </c>
      <c r="E60" s="239"/>
      <c r="F60" s="240"/>
    </row>
    <row r="61" spans="1:6" x14ac:dyDescent="0.3">
      <c r="A61" s="282">
        <f>SUM(A62:A81)</f>
        <v>10858</v>
      </c>
      <c r="B61" s="283" t="s">
        <v>107</v>
      </c>
      <c r="C61" s="284" t="s">
        <v>100</v>
      </c>
      <c r="D61" s="285" t="s">
        <v>97</v>
      </c>
      <c r="E61" s="282">
        <f>SUM(E62:E82)</f>
        <v>0</v>
      </c>
      <c r="F61" s="161"/>
    </row>
    <row r="62" spans="1:6" x14ac:dyDescent="0.3">
      <c r="A62" s="286">
        <v>1440</v>
      </c>
      <c r="B62" s="287" t="s">
        <v>122</v>
      </c>
      <c r="C62" s="288" t="s">
        <v>41</v>
      </c>
      <c r="D62" s="289" t="s">
        <v>119</v>
      </c>
      <c r="E62" s="290"/>
      <c r="F62" s="171"/>
    </row>
    <row r="63" spans="1:6" x14ac:dyDescent="0.3">
      <c r="A63" s="286">
        <v>420</v>
      </c>
      <c r="B63" s="287" t="s">
        <v>122</v>
      </c>
      <c r="C63" s="288" t="s">
        <v>42</v>
      </c>
      <c r="D63" s="289" t="s">
        <v>43</v>
      </c>
      <c r="E63" s="290"/>
      <c r="F63" s="171"/>
    </row>
    <row r="64" spans="1:6" x14ac:dyDescent="0.3">
      <c r="A64" s="286">
        <v>450</v>
      </c>
      <c r="B64" s="287" t="s">
        <v>122</v>
      </c>
      <c r="C64" s="288" t="s">
        <v>44</v>
      </c>
      <c r="D64" s="289" t="s">
        <v>45</v>
      </c>
      <c r="E64" s="290"/>
      <c r="F64" s="171"/>
    </row>
    <row r="65" spans="1:6" x14ac:dyDescent="0.3">
      <c r="A65" s="286">
        <v>100</v>
      </c>
      <c r="B65" s="287" t="s">
        <v>122</v>
      </c>
      <c r="C65" s="288" t="s">
        <v>46</v>
      </c>
      <c r="D65" s="289" t="s">
        <v>47</v>
      </c>
      <c r="E65" s="290"/>
      <c r="F65" s="161"/>
    </row>
    <row r="66" spans="1:6" x14ac:dyDescent="0.3">
      <c r="A66" s="286">
        <v>200</v>
      </c>
      <c r="B66" s="287" t="s">
        <v>122</v>
      </c>
      <c r="C66" s="288" t="s">
        <v>48</v>
      </c>
      <c r="D66" s="289" t="s">
        <v>49</v>
      </c>
      <c r="E66" s="290"/>
      <c r="F66" s="171"/>
    </row>
    <row r="67" spans="1:6" x14ac:dyDescent="0.3">
      <c r="A67" s="291">
        <v>2808</v>
      </c>
      <c r="B67" s="292" t="s">
        <v>122</v>
      </c>
      <c r="C67" s="293" t="s">
        <v>64</v>
      </c>
      <c r="D67" s="294" t="s">
        <v>65</v>
      </c>
      <c r="E67" s="295"/>
      <c r="F67" s="161"/>
    </row>
    <row r="68" spans="1:6" x14ac:dyDescent="0.3">
      <c r="A68" s="286">
        <v>50</v>
      </c>
      <c r="B68" s="287" t="s">
        <v>122</v>
      </c>
      <c r="C68" s="288" t="s">
        <v>66</v>
      </c>
      <c r="D68" s="289" t="s">
        <v>67</v>
      </c>
      <c r="E68" s="290"/>
      <c r="F68" s="171"/>
    </row>
    <row r="69" spans="1:6" x14ac:dyDescent="0.3">
      <c r="A69" s="286">
        <v>0</v>
      </c>
      <c r="B69" s="287" t="s">
        <v>122</v>
      </c>
      <c r="C69" s="288" t="s">
        <v>68</v>
      </c>
      <c r="D69" s="289" t="s">
        <v>69</v>
      </c>
      <c r="E69" s="290"/>
      <c r="F69" s="171"/>
    </row>
    <row r="70" spans="1:6" x14ac:dyDescent="0.3">
      <c r="A70" s="286">
        <v>50</v>
      </c>
      <c r="B70" s="287" t="s">
        <v>122</v>
      </c>
      <c r="C70" s="288" t="s">
        <v>70</v>
      </c>
      <c r="D70" s="289" t="s">
        <v>71</v>
      </c>
      <c r="E70" s="290"/>
      <c r="F70" s="172"/>
    </row>
    <row r="71" spans="1:6" x14ac:dyDescent="0.3">
      <c r="A71" s="291">
        <v>300</v>
      </c>
      <c r="B71" s="292" t="s">
        <v>122</v>
      </c>
      <c r="C71" s="293" t="s">
        <v>50</v>
      </c>
      <c r="D71" s="294" t="s">
        <v>51</v>
      </c>
      <c r="E71" s="295"/>
      <c r="F71" s="172"/>
    </row>
    <row r="72" spans="1:6" x14ac:dyDescent="0.3">
      <c r="A72" s="286">
        <v>4200</v>
      </c>
      <c r="B72" s="287" t="s">
        <v>122</v>
      </c>
      <c r="C72" s="288" t="s">
        <v>52</v>
      </c>
      <c r="D72" s="289" t="s">
        <v>53</v>
      </c>
      <c r="E72" s="290"/>
      <c r="F72" s="161"/>
    </row>
    <row r="73" spans="1:6" x14ac:dyDescent="0.3">
      <c r="A73" s="286">
        <v>200</v>
      </c>
      <c r="B73" s="287" t="s">
        <v>122</v>
      </c>
      <c r="C73" s="288" t="s">
        <v>54</v>
      </c>
      <c r="D73" s="289" t="s">
        <v>57</v>
      </c>
      <c r="E73" s="290"/>
      <c r="F73" s="171"/>
    </row>
    <row r="74" spans="1:6" x14ac:dyDescent="0.3">
      <c r="A74" s="286">
        <v>400</v>
      </c>
      <c r="B74" s="287" t="s">
        <v>122</v>
      </c>
      <c r="C74" s="288" t="s">
        <v>58</v>
      </c>
      <c r="D74" s="289" t="s">
        <v>59</v>
      </c>
      <c r="E74" s="290"/>
      <c r="F74" s="171"/>
    </row>
    <row r="75" spans="1:6" x14ac:dyDescent="0.3">
      <c r="A75" s="286">
        <v>0</v>
      </c>
      <c r="B75" s="287" t="s">
        <v>122</v>
      </c>
      <c r="C75" s="288" t="s">
        <v>60</v>
      </c>
      <c r="D75" s="289" t="s">
        <v>61</v>
      </c>
      <c r="E75" s="290"/>
      <c r="F75" s="171"/>
    </row>
    <row r="76" spans="1:6" x14ac:dyDescent="0.3">
      <c r="A76" s="286">
        <v>0</v>
      </c>
      <c r="B76" s="287" t="s">
        <v>122</v>
      </c>
      <c r="C76" s="288" t="s">
        <v>62</v>
      </c>
      <c r="D76" s="289" t="s">
        <v>63</v>
      </c>
      <c r="E76" s="290"/>
      <c r="F76" s="171"/>
    </row>
    <row r="77" spans="1:6" x14ac:dyDescent="0.3">
      <c r="A77" s="286">
        <v>0</v>
      </c>
      <c r="B77" s="292" t="s">
        <v>122</v>
      </c>
      <c r="C77" s="293" t="s">
        <v>81</v>
      </c>
      <c r="D77" s="289" t="s">
        <v>82</v>
      </c>
      <c r="E77" s="290"/>
      <c r="F77" s="172"/>
    </row>
    <row r="78" spans="1:6" x14ac:dyDescent="0.3">
      <c r="A78" s="286">
        <v>0</v>
      </c>
      <c r="B78" s="287" t="s">
        <v>122</v>
      </c>
      <c r="C78" s="293" t="s">
        <v>81</v>
      </c>
      <c r="D78" s="289" t="s">
        <v>83</v>
      </c>
      <c r="E78" s="290"/>
      <c r="F78" s="171"/>
    </row>
    <row r="79" spans="1:6" x14ac:dyDescent="0.3">
      <c r="A79" s="286">
        <v>0</v>
      </c>
      <c r="B79" s="287" t="s">
        <v>122</v>
      </c>
      <c r="C79" s="293" t="s">
        <v>81</v>
      </c>
      <c r="D79" s="289" t="s">
        <v>84</v>
      </c>
      <c r="E79" s="290"/>
      <c r="F79" s="171"/>
    </row>
    <row r="80" spans="1:6" x14ac:dyDescent="0.3">
      <c r="A80" s="286">
        <v>180</v>
      </c>
      <c r="B80" s="287" t="s">
        <v>122</v>
      </c>
      <c r="C80" s="293" t="s">
        <v>81</v>
      </c>
      <c r="D80" s="289" t="s">
        <v>85</v>
      </c>
      <c r="E80" s="290"/>
      <c r="F80" s="171"/>
    </row>
    <row r="81" spans="1:6" x14ac:dyDescent="0.3">
      <c r="A81" s="286">
        <v>60</v>
      </c>
      <c r="B81" s="287" t="s">
        <v>122</v>
      </c>
      <c r="C81" s="288" t="s">
        <v>81</v>
      </c>
      <c r="D81" s="289" t="s">
        <v>86</v>
      </c>
      <c r="E81" s="290"/>
      <c r="F81" s="171"/>
    </row>
    <row r="82" spans="1:6" s="144" customFormat="1" ht="14.5" thickBot="1" x14ac:dyDescent="0.35">
      <c r="A82" s="259">
        <v>0</v>
      </c>
      <c r="B82" s="260" t="s">
        <v>122</v>
      </c>
      <c r="C82" s="261"/>
      <c r="D82" s="262" t="s">
        <v>133</v>
      </c>
      <c r="E82" s="263"/>
      <c r="F82" s="264"/>
    </row>
    <row r="83" spans="1:6" s="144" customFormat="1" x14ac:dyDescent="0.25">
      <c r="B83" s="143"/>
      <c r="F83" s="143"/>
    </row>
    <row r="84" spans="1:6" s="144" customFormat="1" x14ac:dyDescent="0.25">
      <c r="A84" s="512" t="s">
        <v>136</v>
      </c>
      <c r="B84" s="512"/>
      <c r="C84" s="512"/>
      <c r="D84" s="512"/>
      <c r="E84" s="512"/>
      <c r="F84" s="163"/>
    </row>
    <row r="85" spans="1:6" s="144" customFormat="1" ht="14.5" thickBot="1" x14ac:dyDescent="0.3">
      <c r="A85" s="141"/>
      <c r="B85" s="141"/>
      <c r="C85" s="141"/>
      <c r="D85" s="141"/>
      <c r="E85" s="164" t="s">
        <v>98</v>
      </c>
      <c r="F85" s="165"/>
    </row>
    <row r="86" spans="1:6" s="144" customFormat="1" x14ac:dyDescent="0.25">
      <c r="A86" s="521" t="s">
        <v>124</v>
      </c>
      <c r="B86" s="515" t="s">
        <v>105</v>
      </c>
      <c r="C86" s="523">
        <v>91701</v>
      </c>
      <c r="D86" s="527" t="s">
        <v>135</v>
      </c>
      <c r="E86" s="519" t="s">
        <v>125</v>
      </c>
      <c r="F86" s="525" t="s">
        <v>127</v>
      </c>
    </row>
    <row r="87" spans="1:6" s="144" customFormat="1" ht="14.5" thickBot="1" x14ac:dyDescent="0.3">
      <c r="A87" s="522"/>
      <c r="B87" s="516"/>
      <c r="C87" s="524"/>
      <c r="D87" s="528"/>
      <c r="E87" s="520"/>
      <c r="F87" s="526"/>
    </row>
    <row r="88" spans="1:6" s="144" customFormat="1" ht="14.5" thickBot="1" x14ac:dyDescent="0.3">
      <c r="A88" s="173" t="s">
        <v>100</v>
      </c>
      <c r="B88" s="166" t="s">
        <v>106</v>
      </c>
      <c r="C88" s="167" t="s">
        <v>102</v>
      </c>
      <c r="D88" s="149" t="s">
        <v>108</v>
      </c>
      <c r="E88" s="150">
        <f>E89+E93</f>
        <v>0</v>
      </c>
      <c r="F88" s="168" t="s">
        <v>100</v>
      </c>
    </row>
    <row r="89" spans="1:6" s="144" customFormat="1" x14ac:dyDescent="0.3">
      <c r="A89" s="271">
        <f>SUM(A90:A92)</f>
        <v>1400</v>
      </c>
      <c r="B89" s="272" t="s">
        <v>107</v>
      </c>
      <c r="C89" s="273" t="s">
        <v>100</v>
      </c>
      <c r="D89" s="274" t="s">
        <v>96</v>
      </c>
      <c r="E89" s="271">
        <f>SUM(E90:E92)</f>
        <v>0</v>
      </c>
      <c r="F89" s="169" t="s">
        <v>100</v>
      </c>
    </row>
    <row r="90" spans="1:6" s="144" customFormat="1" ht="28" x14ac:dyDescent="0.3">
      <c r="A90" s="275">
        <v>700</v>
      </c>
      <c r="B90" s="276" t="s">
        <v>106</v>
      </c>
      <c r="C90" s="277" t="s">
        <v>110</v>
      </c>
      <c r="D90" s="278" t="s">
        <v>37</v>
      </c>
      <c r="E90" s="279"/>
      <c r="F90" s="161" t="s">
        <v>134</v>
      </c>
    </row>
    <row r="91" spans="1:6" s="144" customFormat="1" ht="28" x14ac:dyDescent="0.3">
      <c r="A91" s="275">
        <v>300</v>
      </c>
      <c r="B91" s="280" t="s">
        <v>106</v>
      </c>
      <c r="C91" s="277" t="s">
        <v>38</v>
      </c>
      <c r="D91" s="281" t="s">
        <v>39</v>
      </c>
      <c r="E91" s="279"/>
      <c r="F91" s="161" t="s">
        <v>134</v>
      </c>
    </row>
    <row r="92" spans="1:6" s="144" customFormat="1" ht="28" x14ac:dyDescent="0.3">
      <c r="A92" s="275">
        <v>400</v>
      </c>
      <c r="B92" s="280" t="s">
        <v>106</v>
      </c>
      <c r="C92" s="277" t="s">
        <v>109</v>
      </c>
      <c r="D92" s="281" t="s">
        <v>40</v>
      </c>
      <c r="E92" s="279"/>
      <c r="F92" s="161" t="s">
        <v>134</v>
      </c>
    </row>
    <row r="93" spans="1:6" s="144" customFormat="1" x14ac:dyDescent="0.3">
      <c r="A93" s="282">
        <f>SUM(A94:A94)</f>
        <v>500</v>
      </c>
      <c r="B93" s="283" t="s">
        <v>107</v>
      </c>
      <c r="C93" s="284" t="s">
        <v>100</v>
      </c>
      <c r="D93" s="285" t="s">
        <v>95</v>
      </c>
      <c r="E93" s="282">
        <f>SUM(E94:E95)</f>
        <v>0</v>
      </c>
      <c r="F93" s="161"/>
    </row>
    <row r="94" spans="1:6" s="144" customFormat="1" ht="28" x14ac:dyDescent="0.3">
      <c r="A94" s="286">
        <v>500</v>
      </c>
      <c r="B94" s="287" t="s">
        <v>122</v>
      </c>
      <c r="C94" s="288" t="s">
        <v>104</v>
      </c>
      <c r="D94" s="289" t="s">
        <v>116</v>
      </c>
      <c r="E94" s="290"/>
      <c r="F94" s="161" t="s">
        <v>134</v>
      </c>
    </row>
    <row r="95" spans="1:6" s="144" customFormat="1" ht="14.5" thickBot="1" x14ac:dyDescent="0.35">
      <c r="A95" s="259">
        <v>0</v>
      </c>
      <c r="B95" s="260" t="s">
        <v>122</v>
      </c>
      <c r="C95" s="261"/>
      <c r="D95" s="262" t="s">
        <v>133</v>
      </c>
      <c r="E95" s="263"/>
      <c r="F95" s="264"/>
    </row>
    <row r="96" spans="1:6" s="144" customFormat="1" x14ac:dyDescent="0.25">
      <c r="B96" s="143"/>
      <c r="F96" s="143"/>
    </row>
    <row r="97" spans="1:6" s="144" customFormat="1" x14ac:dyDescent="0.25">
      <c r="B97" s="143"/>
      <c r="F97" s="143"/>
    </row>
    <row r="98" spans="1:6" s="144" customFormat="1" x14ac:dyDescent="0.25">
      <c r="A98" s="512" t="s">
        <v>72</v>
      </c>
      <c r="B98" s="512"/>
      <c r="C98" s="512"/>
      <c r="D98" s="512"/>
      <c r="E98" s="512"/>
      <c r="F98" s="163"/>
    </row>
    <row r="99" spans="1:6" s="144" customFormat="1" ht="14.5" thickBot="1" x14ac:dyDescent="0.3">
      <c r="A99" s="141"/>
      <c r="B99" s="141"/>
      <c r="C99" s="174"/>
      <c r="D99" s="141"/>
      <c r="E99" s="164" t="s">
        <v>98</v>
      </c>
      <c r="F99" s="175"/>
    </row>
    <row r="100" spans="1:6" s="144" customFormat="1" x14ac:dyDescent="0.25">
      <c r="A100" s="521" t="s">
        <v>124</v>
      </c>
      <c r="B100" s="515" t="s">
        <v>105</v>
      </c>
      <c r="C100" s="529" t="s">
        <v>126</v>
      </c>
      <c r="D100" s="517" t="s">
        <v>76</v>
      </c>
      <c r="E100" s="519" t="s">
        <v>125</v>
      </c>
      <c r="F100" s="525" t="s">
        <v>127</v>
      </c>
    </row>
    <row r="101" spans="1:6" s="144" customFormat="1" ht="14.5" thickBot="1" x14ac:dyDescent="0.3">
      <c r="A101" s="522"/>
      <c r="B101" s="516"/>
      <c r="C101" s="530"/>
      <c r="D101" s="518"/>
      <c r="E101" s="520"/>
      <c r="F101" s="526"/>
    </row>
    <row r="102" spans="1:6" s="144" customFormat="1" ht="14.5" thickBot="1" x14ac:dyDescent="0.3">
      <c r="A102" s="150">
        <v>1500</v>
      </c>
      <c r="B102" s="153" t="s">
        <v>106</v>
      </c>
      <c r="C102" s="153" t="s">
        <v>102</v>
      </c>
      <c r="D102" s="149" t="s">
        <v>108</v>
      </c>
      <c r="E102" s="150">
        <f>E103</f>
        <v>6337.4</v>
      </c>
      <c r="F102" s="154" t="s">
        <v>100</v>
      </c>
    </row>
    <row r="103" spans="1:6" s="144" customFormat="1" ht="28" x14ac:dyDescent="0.25">
      <c r="A103" s="176">
        <v>1500</v>
      </c>
      <c r="B103" s="296" t="s">
        <v>106</v>
      </c>
      <c r="C103" s="297" t="s">
        <v>73</v>
      </c>
      <c r="D103" s="177" t="s">
        <v>74</v>
      </c>
      <c r="E103" s="178">
        <f>SUM(E104:E105)</f>
        <v>6337.4</v>
      </c>
      <c r="F103" s="179"/>
    </row>
    <row r="104" spans="1:6" s="144" customFormat="1" x14ac:dyDescent="0.25">
      <c r="A104" s="180">
        <v>1500</v>
      </c>
      <c r="B104" s="298"/>
      <c r="C104" s="299" t="s">
        <v>100</v>
      </c>
      <c r="D104" s="181" t="s">
        <v>75</v>
      </c>
      <c r="E104" s="182">
        <v>2112</v>
      </c>
      <c r="F104" s="183"/>
    </row>
    <row r="105" spans="1:6" s="144" customFormat="1" ht="14.5" thickBot="1" x14ac:dyDescent="0.3">
      <c r="A105" s="184">
        <v>0</v>
      </c>
      <c r="B105" s="300"/>
      <c r="C105" s="301" t="s">
        <v>100</v>
      </c>
      <c r="D105" s="185" t="s">
        <v>87</v>
      </c>
      <c r="E105" s="186">
        <v>4225.3999999999996</v>
      </c>
      <c r="F105" s="187"/>
    </row>
    <row r="106" spans="1:6" s="144" customFormat="1" x14ac:dyDescent="0.25">
      <c r="B106" s="143"/>
      <c r="F106" s="143"/>
    </row>
    <row r="107" spans="1:6" s="144" customFormat="1" x14ac:dyDescent="0.25">
      <c r="B107" s="143"/>
      <c r="F107" s="143"/>
    </row>
    <row r="108" spans="1:6" s="144" customFormat="1" x14ac:dyDescent="0.3">
      <c r="A108" s="531" t="s">
        <v>0</v>
      </c>
      <c r="B108" s="531"/>
      <c r="C108" s="531"/>
      <c r="D108" s="531"/>
      <c r="E108" s="531"/>
      <c r="F108" s="302"/>
    </row>
    <row r="109" spans="1:6" s="144" customFormat="1" ht="14.5" thickBot="1" x14ac:dyDescent="0.35">
      <c r="A109" s="222"/>
      <c r="B109" s="222"/>
      <c r="C109" s="222"/>
      <c r="D109" s="222"/>
      <c r="E109" s="303" t="s">
        <v>98</v>
      </c>
      <c r="F109" s="224"/>
    </row>
    <row r="110" spans="1:6" s="144" customFormat="1" x14ac:dyDescent="0.25">
      <c r="A110" s="521" t="s">
        <v>124</v>
      </c>
      <c r="B110" s="532" t="s">
        <v>99</v>
      </c>
      <c r="C110" s="534" t="s">
        <v>132</v>
      </c>
      <c r="D110" s="517" t="s">
        <v>131</v>
      </c>
      <c r="E110" s="519" t="s">
        <v>125</v>
      </c>
      <c r="F110" s="525" t="s">
        <v>127</v>
      </c>
    </row>
    <row r="111" spans="1:6" s="144" customFormat="1" ht="14.5" thickBot="1" x14ac:dyDescent="0.3">
      <c r="A111" s="522"/>
      <c r="B111" s="533"/>
      <c r="C111" s="535"/>
      <c r="D111" s="518"/>
      <c r="E111" s="520"/>
      <c r="F111" s="526"/>
    </row>
    <row r="112" spans="1:6" s="144" customFormat="1" ht="14.5" thickBot="1" x14ac:dyDescent="0.3">
      <c r="A112" s="188">
        <v>0</v>
      </c>
      <c r="B112" s="189" t="s">
        <v>101</v>
      </c>
      <c r="C112" s="190" t="s">
        <v>102</v>
      </c>
      <c r="D112" s="191" t="s">
        <v>88</v>
      </c>
      <c r="E112" s="192">
        <f>E113</f>
        <v>0</v>
      </c>
      <c r="F112" s="193" t="s">
        <v>100</v>
      </c>
    </row>
    <row r="113" spans="1:6" s="144" customFormat="1" x14ac:dyDescent="0.25">
      <c r="A113" s="194">
        <f>A114</f>
        <v>0</v>
      </c>
      <c r="B113" s="195" t="s">
        <v>106</v>
      </c>
      <c r="C113" s="196" t="s">
        <v>100</v>
      </c>
      <c r="D113" s="158" t="s">
        <v>129</v>
      </c>
      <c r="E113" s="197">
        <f>E114</f>
        <v>0</v>
      </c>
      <c r="F113" s="198"/>
    </row>
    <row r="114" spans="1:6" s="144" customFormat="1" ht="14.5" thickBot="1" x14ac:dyDescent="0.3">
      <c r="A114" s="199">
        <v>0</v>
      </c>
      <c r="B114" s="200" t="s">
        <v>106</v>
      </c>
      <c r="C114" s="201"/>
      <c r="D114" s="202" t="s">
        <v>130</v>
      </c>
      <c r="E114" s="203">
        <v>0</v>
      </c>
      <c r="F114" s="204"/>
    </row>
    <row r="115" spans="1:6" s="144" customFormat="1" x14ac:dyDescent="0.25">
      <c r="B115" s="143"/>
      <c r="F115" s="143"/>
    </row>
    <row r="116" spans="1:6" s="144" customFormat="1" x14ac:dyDescent="0.25">
      <c r="B116" s="143"/>
      <c r="F116" s="143"/>
    </row>
  </sheetData>
  <mergeCells count="43">
    <mergeCell ref="F110:F111"/>
    <mergeCell ref="A108:E108"/>
    <mergeCell ref="A110:A111"/>
    <mergeCell ref="B110:B111"/>
    <mergeCell ref="C110:C111"/>
    <mergeCell ref="D110:D111"/>
    <mergeCell ref="E110:E111"/>
    <mergeCell ref="F86:F87"/>
    <mergeCell ref="A98:E98"/>
    <mergeCell ref="A100:A101"/>
    <mergeCell ref="B100:B101"/>
    <mergeCell ref="C100:C101"/>
    <mergeCell ref="D100:D101"/>
    <mergeCell ref="E100:E101"/>
    <mergeCell ref="F100:F101"/>
    <mergeCell ref="A84:E84"/>
    <mergeCell ref="A86:A87"/>
    <mergeCell ref="B86:B87"/>
    <mergeCell ref="C86:C87"/>
    <mergeCell ref="D86:D87"/>
    <mergeCell ref="E86:E87"/>
    <mergeCell ref="F18:F19"/>
    <mergeCell ref="A41:E41"/>
    <mergeCell ref="A43:A44"/>
    <mergeCell ref="B43:B44"/>
    <mergeCell ref="C43:C44"/>
    <mergeCell ref="D43:D44"/>
    <mergeCell ref="E43:E44"/>
    <mergeCell ref="F43:F44"/>
    <mergeCell ref="A16:E16"/>
    <mergeCell ref="A18:A19"/>
    <mergeCell ref="B18:B19"/>
    <mergeCell ref="C18:C19"/>
    <mergeCell ref="D18:D19"/>
    <mergeCell ref="E18:E19"/>
    <mergeCell ref="A2:F2"/>
    <mergeCell ref="A4:F4"/>
    <mergeCell ref="C6:E6"/>
    <mergeCell ref="A8:A9"/>
    <mergeCell ref="B8:B9"/>
    <mergeCell ref="C8:C9"/>
    <mergeCell ref="D8:D9"/>
    <mergeCell ref="E8:E9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tabSelected="1" topLeftCell="A27" zoomScaleNormal="100" workbookViewId="0">
      <selection activeCell="K27" sqref="K27"/>
    </sheetView>
  </sheetViews>
  <sheetFormatPr defaultColWidth="9.1796875" defaultRowHeight="10" x14ac:dyDescent="0.2"/>
  <cols>
    <col min="1" max="1" width="3.54296875" style="12" customWidth="1"/>
    <col min="2" max="2" width="13.26953125" style="11" customWidth="1"/>
    <col min="3" max="3" width="7.1796875" style="11" customWidth="1"/>
    <col min="4" max="4" width="7.36328125" style="11" customWidth="1"/>
    <col min="5" max="5" width="44.1796875" style="11" customWidth="1"/>
    <col min="6" max="6" width="10.1796875" style="11" customWidth="1"/>
    <col min="7" max="8" width="9.1796875" style="11"/>
    <col min="9" max="9" width="9.81640625" style="11" bestFit="1" customWidth="1"/>
    <col min="10" max="16384" width="9.1796875" style="11"/>
  </cols>
  <sheetData>
    <row r="1" spans="1:9" ht="18" x14ac:dyDescent="0.4">
      <c r="A1" s="540" t="s">
        <v>205</v>
      </c>
      <c r="B1" s="541"/>
      <c r="C1" s="541"/>
      <c r="D1" s="541"/>
      <c r="E1" s="541"/>
      <c r="F1" s="541"/>
      <c r="G1" s="375"/>
      <c r="H1" s="376" t="s">
        <v>206</v>
      </c>
    </row>
    <row r="2" spans="1:9" x14ac:dyDescent="0.2">
      <c r="A2" s="377"/>
      <c r="B2" s="378"/>
      <c r="C2" s="378"/>
      <c r="D2" s="378"/>
      <c r="E2" s="378"/>
      <c r="F2" s="378"/>
      <c r="G2" s="378"/>
    </row>
    <row r="3" spans="1:9" s="1" customFormat="1" ht="15.5" x14ac:dyDescent="0.35">
      <c r="A3" s="542" t="s">
        <v>207</v>
      </c>
      <c r="B3" s="541"/>
      <c r="C3" s="541"/>
      <c r="D3" s="541"/>
      <c r="E3" s="541"/>
      <c r="F3" s="541"/>
      <c r="G3" s="379"/>
    </row>
    <row r="4" spans="1:9" s="1" customFormat="1" ht="15.5" x14ac:dyDescent="0.35">
      <c r="A4" s="379"/>
      <c r="B4" s="379"/>
      <c r="C4" s="379"/>
      <c r="D4" s="379"/>
      <c r="E4" s="379"/>
      <c r="F4" s="379"/>
      <c r="G4" s="380"/>
    </row>
    <row r="5" spans="1:9" ht="15.5" x14ac:dyDescent="0.2">
      <c r="A5" s="543" t="s">
        <v>208</v>
      </c>
      <c r="B5" s="544"/>
      <c r="C5" s="544"/>
      <c r="D5" s="544"/>
      <c r="E5" s="544"/>
      <c r="F5" s="544"/>
      <c r="G5" s="378"/>
    </row>
    <row r="6" spans="1:9" ht="11" thickBot="1" x14ac:dyDescent="0.25">
      <c r="A6" s="4"/>
      <c r="B6" s="4"/>
      <c r="C6" s="4"/>
      <c r="D6" s="4"/>
      <c r="E6" s="4"/>
      <c r="F6" s="381"/>
      <c r="H6" s="381" t="s">
        <v>98</v>
      </c>
    </row>
    <row r="7" spans="1:9" ht="10.5" x14ac:dyDescent="0.2">
      <c r="A7" s="545" t="s">
        <v>99</v>
      </c>
      <c r="B7" s="547" t="s">
        <v>209</v>
      </c>
      <c r="C7" s="382"/>
      <c r="D7" s="382"/>
      <c r="E7" s="549" t="s">
        <v>135</v>
      </c>
      <c r="F7" s="538" t="s">
        <v>210</v>
      </c>
      <c r="G7" s="536" t="s">
        <v>211</v>
      </c>
      <c r="H7" s="538" t="s">
        <v>212</v>
      </c>
    </row>
    <row r="8" spans="1:9" ht="11" thickBot="1" x14ac:dyDescent="0.25">
      <c r="A8" s="546"/>
      <c r="B8" s="548"/>
      <c r="C8" s="383"/>
      <c r="D8" s="383"/>
      <c r="E8" s="550"/>
      <c r="F8" s="551"/>
      <c r="G8" s="537"/>
      <c r="H8" s="539"/>
    </row>
    <row r="9" spans="1:9" ht="16.5" customHeight="1" thickBot="1" x14ac:dyDescent="0.3">
      <c r="A9" s="384" t="s">
        <v>106</v>
      </c>
      <c r="B9" s="385" t="s">
        <v>102</v>
      </c>
      <c r="C9" s="386" t="s">
        <v>213</v>
      </c>
      <c r="D9" s="386" t="s">
        <v>214</v>
      </c>
      <c r="E9" s="387" t="s">
        <v>108</v>
      </c>
      <c r="F9" s="388">
        <f>F10+F27+F21</f>
        <v>20428.98</v>
      </c>
      <c r="G9" s="389">
        <f>+G10+G21+G27</f>
        <v>0</v>
      </c>
      <c r="H9" s="390">
        <f>+F9+G9</f>
        <v>20428.98</v>
      </c>
      <c r="I9" s="11" t="s">
        <v>215</v>
      </c>
    </row>
    <row r="10" spans="1:9" ht="10.5" x14ac:dyDescent="0.25">
      <c r="A10" s="391" t="s">
        <v>106</v>
      </c>
      <c r="B10" s="392" t="s">
        <v>100</v>
      </c>
      <c r="C10" s="393" t="s">
        <v>100</v>
      </c>
      <c r="D10" s="393" t="s">
        <v>100</v>
      </c>
      <c r="E10" s="394" t="s">
        <v>216</v>
      </c>
      <c r="F10" s="395">
        <f>SUM(F11:F20)</f>
        <v>2880</v>
      </c>
      <c r="G10" s="396">
        <v>0</v>
      </c>
      <c r="H10" s="397">
        <f t="shared" ref="H10:H140" si="0">+F10+G10</f>
        <v>2880</v>
      </c>
    </row>
    <row r="11" spans="1:9" hidden="1" x14ac:dyDescent="0.2">
      <c r="A11" s="398" t="s">
        <v>106</v>
      </c>
      <c r="B11" s="399" t="s">
        <v>217</v>
      </c>
      <c r="C11" s="400"/>
      <c r="D11" s="400"/>
      <c r="E11" s="401" t="s">
        <v>218</v>
      </c>
      <c r="F11" s="402">
        <v>200</v>
      </c>
      <c r="G11" s="403">
        <v>0</v>
      </c>
      <c r="H11" s="404">
        <f t="shared" si="0"/>
        <v>200</v>
      </c>
    </row>
    <row r="12" spans="1:9" hidden="1" x14ac:dyDescent="0.2">
      <c r="A12" s="398" t="s">
        <v>106</v>
      </c>
      <c r="B12" s="399" t="s">
        <v>219</v>
      </c>
      <c r="C12" s="400"/>
      <c r="D12" s="400"/>
      <c r="E12" s="405" t="s">
        <v>220</v>
      </c>
      <c r="F12" s="402">
        <v>120</v>
      </c>
      <c r="G12" s="403">
        <v>0</v>
      </c>
      <c r="H12" s="404">
        <f t="shared" si="0"/>
        <v>120</v>
      </c>
    </row>
    <row r="13" spans="1:9" hidden="1" x14ac:dyDescent="0.2">
      <c r="A13" s="398" t="s">
        <v>106</v>
      </c>
      <c r="B13" s="399" t="s">
        <v>221</v>
      </c>
      <c r="C13" s="400"/>
      <c r="D13" s="400"/>
      <c r="E13" s="405" t="s">
        <v>222</v>
      </c>
      <c r="F13" s="402">
        <v>2300</v>
      </c>
      <c r="G13" s="403">
        <v>0</v>
      </c>
      <c r="H13" s="404">
        <f t="shared" si="0"/>
        <v>2300</v>
      </c>
    </row>
    <row r="14" spans="1:9" hidden="1" x14ac:dyDescent="0.2">
      <c r="A14" s="398" t="s">
        <v>106</v>
      </c>
      <c r="B14" s="406" t="s">
        <v>223</v>
      </c>
      <c r="C14" s="54"/>
      <c r="D14" s="54"/>
      <c r="E14" s="405" t="s">
        <v>224</v>
      </c>
      <c r="F14" s="402">
        <v>60</v>
      </c>
      <c r="G14" s="403">
        <v>0</v>
      </c>
      <c r="H14" s="404">
        <f t="shared" si="0"/>
        <v>60</v>
      </c>
    </row>
    <row r="15" spans="1:9" hidden="1" x14ac:dyDescent="0.2">
      <c r="A15" s="398" t="s">
        <v>106</v>
      </c>
      <c r="B15" s="406" t="s">
        <v>100</v>
      </c>
      <c r="C15" s="54" t="s">
        <v>100</v>
      </c>
      <c r="D15" s="54" t="s">
        <v>100</v>
      </c>
      <c r="E15" s="405" t="s">
        <v>225</v>
      </c>
      <c r="F15" s="402"/>
      <c r="G15" s="403">
        <v>0</v>
      </c>
      <c r="H15" s="404">
        <f t="shared" si="0"/>
        <v>0</v>
      </c>
    </row>
    <row r="16" spans="1:9" hidden="1" x14ac:dyDescent="0.2">
      <c r="A16" s="398" t="s">
        <v>106</v>
      </c>
      <c r="B16" s="406" t="s">
        <v>226</v>
      </c>
      <c r="C16" s="54"/>
      <c r="D16" s="54"/>
      <c r="E16" s="405" t="s">
        <v>227</v>
      </c>
      <c r="F16" s="402">
        <v>50</v>
      </c>
      <c r="G16" s="403">
        <v>0</v>
      </c>
      <c r="H16" s="404">
        <f t="shared" si="0"/>
        <v>50</v>
      </c>
    </row>
    <row r="17" spans="1:9" hidden="1" x14ac:dyDescent="0.2">
      <c r="A17" s="398" t="s">
        <v>106</v>
      </c>
      <c r="B17" s="407" t="s">
        <v>228</v>
      </c>
      <c r="C17" s="32"/>
      <c r="D17" s="32"/>
      <c r="E17" s="405" t="s">
        <v>229</v>
      </c>
      <c r="F17" s="402">
        <v>50</v>
      </c>
      <c r="G17" s="403">
        <v>0</v>
      </c>
      <c r="H17" s="404">
        <f t="shared" si="0"/>
        <v>50</v>
      </c>
    </row>
    <row r="18" spans="1:9" hidden="1" x14ac:dyDescent="0.2">
      <c r="A18" s="398" t="s">
        <v>106</v>
      </c>
      <c r="B18" s="407" t="s">
        <v>230</v>
      </c>
      <c r="C18" s="32"/>
      <c r="D18" s="32"/>
      <c r="E18" s="405" t="s">
        <v>231</v>
      </c>
      <c r="F18" s="402">
        <v>20</v>
      </c>
      <c r="G18" s="403">
        <v>0</v>
      </c>
      <c r="H18" s="404">
        <f t="shared" si="0"/>
        <v>20</v>
      </c>
    </row>
    <row r="19" spans="1:9" hidden="1" x14ac:dyDescent="0.2">
      <c r="A19" s="398" t="s">
        <v>106</v>
      </c>
      <c r="B19" s="407" t="s">
        <v>232</v>
      </c>
      <c r="C19" s="32"/>
      <c r="D19" s="32"/>
      <c r="E19" s="405" t="s">
        <v>233</v>
      </c>
      <c r="F19" s="402">
        <v>30</v>
      </c>
      <c r="G19" s="403">
        <v>0</v>
      </c>
      <c r="H19" s="404">
        <f t="shared" si="0"/>
        <v>30</v>
      </c>
    </row>
    <row r="20" spans="1:9" hidden="1" x14ac:dyDescent="0.2">
      <c r="A20" s="408" t="s">
        <v>106</v>
      </c>
      <c r="B20" s="409" t="s">
        <v>234</v>
      </c>
      <c r="C20" s="410"/>
      <c r="D20" s="410"/>
      <c r="E20" s="411" t="s">
        <v>235</v>
      </c>
      <c r="F20" s="412">
        <v>50</v>
      </c>
      <c r="G20" s="403">
        <v>0</v>
      </c>
      <c r="H20" s="404">
        <f t="shared" si="0"/>
        <v>50</v>
      </c>
    </row>
    <row r="21" spans="1:9" ht="10.5" x14ac:dyDescent="0.25">
      <c r="A21" s="413" t="s">
        <v>106</v>
      </c>
      <c r="B21" s="414" t="s">
        <v>100</v>
      </c>
      <c r="C21" s="415" t="s">
        <v>100</v>
      </c>
      <c r="D21" s="415" t="s">
        <v>100</v>
      </c>
      <c r="E21" s="416" t="s">
        <v>236</v>
      </c>
      <c r="F21" s="417">
        <f>SUM(F22:F26)</f>
        <v>4548.9799999999996</v>
      </c>
      <c r="G21" s="418">
        <v>0</v>
      </c>
      <c r="H21" s="419">
        <f t="shared" si="0"/>
        <v>4548.9799999999996</v>
      </c>
    </row>
    <row r="22" spans="1:9" hidden="1" x14ac:dyDescent="0.2">
      <c r="A22" s="420" t="s">
        <v>106</v>
      </c>
      <c r="B22" s="421" t="s">
        <v>237</v>
      </c>
      <c r="C22" s="422"/>
      <c r="D22" s="422"/>
      <c r="E22" s="423" t="s">
        <v>238</v>
      </c>
      <c r="F22" s="424">
        <v>1200</v>
      </c>
      <c r="G22" s="403">
        <v>0</v>
      </c>
      <c r="H22" s="404">
        <f t="shared" si="0"/>
        <v>1200</v>
      </c>
    </row>
    <row r="23" spans="1:9" hidden="1" x14ac:dyDescent="0.2">
      <c r="A23" s="398" t="s">
        <v>106</v>
      </c>
      <c r="B23" s="421" t="s">
        <v>239</v>
      </c>
      <c r="C23" s="422"/>
      <c r="D23" s="422"/>
      <c r="E23" s="425" t="s">
        <v>240</v>
      </c>
      <c r="F23" s="426">
        <v>259.04000000000002</v>
      </c>
      <c r="G23" s="403">
        <v>0</v>
      </c>
      <c r="H23" s="404">
        <f t="shared" si="0"/>
        <v>259.04000000000002</v>
      </c>
    </row>
    <row r="24" spans="1:9" hidden="1" x14ac:dyDescent="0.2">
      <c r="A24" s="398" t="s">
        <v>106</v>
      </c>
      <c r="B24" s="427" t="s">
        <v>241</v>
      </c>
      <c r="C24" s="428"/>
      <c r="D24" s="428"/>
      <c r="E24" s="425" t="s">
        <v>242</v>
      </c>
      <c r="F24" s="426">
        <v>2007.02</v>
      </c>
      <c r="G24" s="403">
        <v>0</v>
      </c>
      <c r="H24" s="404">
        <f t="shared" si="0"/>
        <v>2007.02</v>
      </c>
    </row>
    <row r="25" spans="1:9" hidden="1" x14ac:dyDescent="0.2">
      <c r="A25" s="398" t="s">
        <v>106</v>
      </c>
      <c r="B25" s="427" t="s">
        <v>243</v>
      </c>
      <c r="C25" s="428"/>
      <c r="D25" s="428"/>
      <c r="E25" s="425" t="s">
        <v>244</v>
      </c>
      <c r="F25" s="426">
        <v>541.79</v>
      </c>
      <c r="G25" s="403">
        <v>0</v>
      </c>
      <c r="H25" s="404">
        <f t="shared" si="0"/>
        <v>541.79</v>
      </c>
    </row>
    <row r="26" spans="1:9" hidden="1" x14ac:dyDescent="0.2">
      <c r="A26" s="398" t="s">
        <v>106</v>
      </c>
      <c r="B26" s="427" t="s">
        <v>245</v>
      </c>
      <c r="C26" s="428"/>
      <c r="D26" s="428"/>
      <c r="E26" s="425" t="s">
        <v>246</v>
      </c>
      <c r="F26" s="429">
        <v>541.13</v>
      </c>
      <c r="G26" s="403">
        <v>0</v>
      </c>
      <c r="H26" s="404">
        <f t="shared" si="0"/>
        <v>541.13</v>
      </c>
    </row>
    <row r="27" spans="1:9" ht="10.5" x14ac:dyDescent="0.25">
      <c r="A27" s="430" t="s">
        <v>106</v>
      </c>
      <c r="B27" s="431" t="s">
        <v>100</v>
      </c>
      <c r="C27" s="432" t="s">
        <v>100</v>
      </c>
      <c r="D27" s="432" t="s">
        <v>100</v>
      </c>
      <c r="E27" s="433" t="s">
        <v>247</v>
      </c>
      <c r="F27" s="434">
        <f>+F28+F99+F112+F131+F140</f>
        <v>13000</v>
      </c>
      <c r="G27" s="418">
        <f>+G28+G99+G112+G131+G140</f>
        <v>0</v>
      </c>
      <c r="H27" s="419">
        <f t="shared" si="0"/>
        <v>13000</v>
      </c>
      <c r="I27" s="11" t="s">
        <v>215</v>
      </c>
    </row>
    <row r="28" spans="1:9" ht="10.5" x14ac:dyDescent="0.25">
      <c r="A28" s="435" t="s">
        <v>106</v>
      </c>
      <c r="B28" s="436" t="s">
        <v>100</v>
      </c>
      <c r="C28" s="437" t="s">
        <v>100</v>
      </c>
      <c r="D28" s="437" t="s">
        <v>100</v>
      </c>
      <c r="E28" s="438" t="s">
        <v>248</v>
      </c>
      <c r="F28" s="439">
        <v>5000</v>
      </c>
      <c r="G28" s="440">
        <f>+G29+G31+G33+G35+G37+G39+G41+G43+G45+G47+G49+G51+G53+G55+G57+G59+G61+G63+G65+G67+G69+G71+G73+G75+G77+G79+G81+G83+G85+G87+G89+G91+G93+G95+G97</f>
        <v>0</v>
      </c>
      <c r="H28" s="441">
        <f t="shared" si="0"/>
        <v>5000</v>
      </c>
      <c r="I28" s="11" t="s">
        <v>215</v>
      </c>
    </row>
    <row r="29" spans="1:9" ht="10.5" x14ac:dyDescent="0.25">
      <c r="A29" s="442" t="s">
        <v>106</v>
      </c>
      <c r="B29" s="443" t="s">
        <v>249</v>
      </c>
      <c r="C29" s="444" t="s">
        <v>100</v>
      </c>
      <c r="D29" s="444" t="s">
        <v>100</v>
      </c>
      <c r="E29" s="445" t="s">
        <v>248</v>
      </c>
      <c r="F29" s="446">
        <v>5000</v>
      </c>
      <c r="G29" s="447">
        <f>+G30</f>
        <v>-4700</v>
      </c>
      <c r="H29" s="448">
        <f t="shared" si="0"/>
        <v>300</v>
      </c>
      <c r="I29" s="11" t="s">
        <v>215</v>
      </c>
    </row>
    <row r="30" spans="1:9" ht="10.5" x14ac:dyDescent="0.25">
      <c r="A30" s="435"/>
      <c r="B30" s="436"/>
      <c r="C30" s="449" t="s">
        <v>250</v>
      </c>
      <c r="D30" s="449" t="s">
        <v>251</v>
      </c>
      <c r="E30" s="450" t="s">
        <v>252</v>
      </c>
      <c r="F30" s="451">
        <v>5000</v>
      </c>
      <c r="G30" s="403">
        <v>-4700</v>
      </c>
      <c r="H30" s="404">
        <f t="shared" si="0"/>
        <v>300</v>
      </c>
    </row>
    <row r="31" spans="1:9" ht="21" x14ac:dyDescent="0.25">
      <c r="A31" s="452" t="s">
        <v>253</v>
      </c>
      <c r="B31" s="453" t="s">
        <v>254</v>
      </c>
      <c r="C31" s="454" t="s">
        <v>100</v>
      </c>
      <c r="D31" s="454" t="s">
        <v>100</v>
      </c>
      <c r="E31" s="455" t="s">
        <v>255</v>
      </c>
      <c r="F31" s="456">
        <v>0</v>
      </c>
      <c r="G31" s="447">
        <f t="shared" ref="G31:G93" si="1">+G32</f>
        <v>100</v>
      </c>
      <c r="H31" s="448">
        <f t="shared" si="0"/>
        <v>100</v>
      </c>
      <c r="I31" s="11" t="s">
        <v>215</v>
      </c>
    </row>
    <row r="32" spans="1:9" ht="10.5" x14ac:dyDescent="0.25">
      <c r="A32" s="457"/>
      <c r="B32" s="458"/>
      <c r="C32" s="449" t="s">
        <v>250</v>
      </c>
      <c r="D32" s="449" t="s">
        <v>251</v>
      </c>
      <c r="E32" s="450" t="s">
        <v>252</v>
      </c>
      <c r="F32" s="451">
        <v>0</v>
      </c>
      <c r="G32" s="403">
        <v>100</v>
      </c>
      <c r="H32" s="404">
        <f t="shared" si="0"/>
        <v>100</v>
      </c>
    </row>
    <row r="33" spans="1:9" ht="31.5" x14ac:dyDescent="0.25">
      <c r="A33" s="452" t="s">
        <v>253</v>
      </c>
      <c r="B33" s="453" t="s">
        <v>256</v>
      </c>
      <c r="C33" s="454" t="s">
        <v>100</v>
      </c>
      <c r="D33" s="454" t="s">
        <v>100</v>
      </c>
      <c r="E33" s="455" t="s">
        <v>257</v>
      </c>
      <c r="F33" s="456">
        <v>0</v>
      </c>
      <c r="G33" s="447">
        <f t="shared" si="1"/>
        <v>100</v>
      </c>
      <c r="H33" s="448">
        <f t="shared" si="0"/>
        <v>100</v>
      </c>
      <c r="I33" s="11" t="s">
        <v>215</v>
      </c>
    </row>
    <row r="34" spans="1:9" ht="10.5" x14ac:dyDescent="0.25">
      <c r="A34" s="457"/>
      <c r="B34" s="458"/>
      <c r="C34" s="449" t="s">
        <v>250</v>
      </c>
      <c r="D34" s="449" t="s">
        <v>251</v>
      </c>
      <c r="E34" s="450" t="s">
        <v>252</v>
      </c>
      <c r="F34" s="451">
        <v>0</v>
      </c>
      <c r="G34" s="403">
        <v>100</v>
      </c>
      <c r="H34" s="404">
        <f t="shared" si="0"/>
        <v>100</v>
      </c>
    </row>
    <row r="35" spans="1:9" ht="21" x14ac:dyDescent="0.25">
      <c r="A35" s="452" t="s">
        <v>253</v>
      </c>
      <c r="B35" s="453" t="s">
        <v>258</v>
      </c>
      <c r="C35" s="454" t="s">
        <v>100</v>
      </c>
      <c r="D35" s="454" t="s">
        <v>100</v>
      </c>
      <c r="E35" s="455" t="s">
        <v>259</v>
      </c>
      <c r="F35" s="456">
        <v>0</v>
      </c>
      <c r="G35" s="447">
        <f t="shared" si="1"/>
        <v>250</v>
      </c>
      <c r="H35" s="448">
        <f t="shared" si="0"/>
        <v>250</v>
      </c>
      <c r="I35" s="11" t="s">
        <v>215</v>
      </c>
    </row>
    <row r="36" spans="1:9" ht="10.5" x14ac:dyDescent="0.25">
      <c r="A36" s="457"/>
      <c r="B36" s="458"/>
      <c r="C36" s="449" t="s">
        <v>250</v>
      </c>
      <c r="D36" s="449" t="s">
        <v>251</v>
      </c>
      <c r="E36" s="450" t="s">
        <v>252</v>
      </c>
      <c r="F36" s="451">
        <v>0</v>
      </c>
      <c r="G36" s="403">
        <v>250</v>
      </c>
      <c r="H36" s="404">
        <f t="shared" si="0"/>
        <v>250</v>
      </c>
    </row>
    <row r="37" spans="1:9" ht="10.5" x14ac:dyDescent="0.25">
      <c r="A37" s="452" t="s">
        <v>253</v>
      </c>
      <c r="B37" s="453" t="s">
        <v>260</v>
      </c>
      <c r="C37" s="454" t="s">
        <v>100</v>
      </c>
      <c r="D37" s="454" t="s">
        <v>100</v>
      </c>
      <c r="E37" s="455" t="s">
        <v>261</v>
      </c>
      <c r="F37" s="456">
        <v>0</v>
      </c>
      <c r="G37" s="447">
        <f t="shared" si="1"/>
        <v>100</v>
      </c>
      <c r="H37" s="448">
        <f t="shared" si="0"/>
        <v>100</v>
      </c>
      <c r="I37" s="11" t="s">
        <v>215</v>
      </c>
    </row>
    <row r="38" spans="1:9" ht="10.5" x14ac:dyDescent="0.25">
      <c r="A38" s="457"/>
      <c r="B38" s="458"/>
      <c r="C38" s="449" t="s">
        <v>250</v>
      </c>
      <c r="D38" s="449" t="s">
        <v>251</v>
      </c>
      <c r="E38" s="450" t="s">
        <v>252</v>
      </c>
      <c r="F38" s="451">
        <v>0</v>
      </c>
      <c r="G38" s="403">
        <v>100</v>
      </c>
      <c r="H38" s="404">
        <f t="shared" si="0"/>
        <v>100</v>
      </c>
    </row>
    <row r="39" spans="1:9" ht="21" x14ac:dyDescent="0.25">
      <c r="A39" s="452" t="s">
        <v>253</v>
      </c>
      <c r="B39" s="453" t="s">
        <v>262</v>
      </c>
      <c r="C39" s="454" t="s">
        <v>100</v>
      </c>
      <c r="D39" s="454" t="s">
        <v>100</v>
      </c>
      <c r="E39" s="455" t="s">
        <v>263</v>
      </c>
      <c r="F39" s="456">
        <v>0</v>
      </c>
      <c r="G39" s="447">
        <f t="shared" si="1"/>
        <v>100</v>
      </c>
      <c r="H39" s="448">
        <f t="shared" si="0"/>
        <v>100</v>
      </c>
      <c r="I39" s="11" t="s">
        <v>215</v>
      </c>
    </row>
    <row r="40" spans="1:9" ht="10.5" x14ac:dyDescent="0.25">
      <c r="A40" s="457"/>
      <c r="B40" s="458"/>
      <c r="C40" s="449" t="s">
        <v>250</v>
      </c>
      <c r="D40" s="449" t="s">
        <v>251</v>
      </c>
      <c r="E40" s="450" t="s">
        <v>252</v>
      </c>
      <c r="F40" s="451">
        <v>0</v>
      </c>
      <c r="G40" s="403">
        <v>100</v>
      </c>
      <c r="H40" s="404">
        <f t="shared" si="0"/>
        <v>100</v>
      </c>
    </row>
    <row r="41" spans="1:9" ht="21" x14ac:dyDescent="0.25">
      <c r="A41" s="452" t="s">
        <v>253</v>
      </c>
      <c r="B41" s="453" t="s">
        <v>264</v>
      </c>
      <c r="C41" s="454" t="s">
        <v>100</v>
      </c>
      <c r="D41" s="454" t="s">
        <v>100</v>
      </c>
      <c r="E41" s="455" t="s">
        <v>265</v>
      </c>
      <c r="F41" s="456">
        <v>0</v>
      </c>
      <c r="G41" s="447">
        <f t="shared" si="1"/>
        <v>200</v>
      </c>
      <c r="H41" s="448">
        <f t="shared" si="0"/>
        <v>200</v>
      </c>
      <c r="I41" s="11" t="s">
        <v>215</v>
      </c>
    </row>
    <row r="42" spans="1:9" ht="10.5" x14ac:dyDescent="0.25">
      <c r="A42" s="457"/>
      <c r="B42" s="458"/>
      <c r="C42" s="449" t="s">
        <v>250</v>
      </c>
      <c r="D42" s="449" t="s">
        <v>251</v>
      </c>
      <c r="E42" s="450" t="s">
        <v>252</v>
      </c>
      <c r="F42" s="451">
        <v>0</v>
      </c>
      <c r="G42" s="403">
        <v>200</v>
      </c>
      <c r="H42" s="404">
        <f t="shared" si="0"/>
        <v>200</v>
      </c>
    </row>
    <row r="43" spans="1:9" ht="10.5" x14ac:dyDescent="0.25">
      <c r="A43" s="452" t="s">
        <v>253</v>
      </c>
      <c r="B43" s="453" t="s">
        <v>266</v>
      </c>
      <c r="C43" s="454" t="s">
        <v>100</v>
      </c>
      <c r="D43" s="454" t="s">
        <v>100</v>
      </c>
      <c r="E43" s="455" t="s">
        <v>267</v>
      </c>
      <c r="F43" s="456">
        <v>0</v>
      </c>
      <c r="G43" s="447">
        <f t="shared" si="1"/>
        <v>100</v>
      </c>
      <c r="H43" s="448">
        <f t="shared" si="0"/>
        <v>100</v>
      </c>
      <c r="I43" s="11" t="s">
        <v>215</v>
      </c>
    </row>
    <row r="44" spans="1:9" ht="10.5" x14ac:dyDescent="0.25">
      <c r="A44" s="457"/>
      <c r="B44" s="458"/>
      <c r="C44" s="449" t="s">
        <v>250</v>
      </c>
      <c r="D44" s="449" t="s">
        <v>251</v>
      </c>
      <c r="E44" s="450" t="s">
        <v>252</v>
      </c>
      <c r="F44" s="451">
        <v>0</v>
      </c>
      <c r="G44" s="403">
        <v>100</v>
      </c>
      <c r="H44" s="404">
        <f t="shared" si="0"/>
        <v>100</v>
      </c>
    </row>
    <row r="45" spans="1:9" ht="10.5" x14ac:dyDescent="0.25">
      <c r="A45" s="452" t="s">
        <v>253</v>
      </c>
      <c r="B45" s="453" t="s">
        <v>268</v>
      </c>
      <c r="C45" s="454" t="s">
        <v>100</v>
      </c>
      <c r="D45" s="454" t="s">
        <v>100</v>
      </c>
      <c r="E45" s="455" t="s">
        <v>269</v>
      </c>
      <c r="F45" s="456">
        <v>0</v>
      </c>
      <c r="G45" s="447">
        <f t="shared" si="1"/>
        <v>100</v>
      </c>
      <c r="H45" s="448">
        <f t="shared" si="0"/>
        <v>100</v>
      </c>
      <c r="I45" s="11" t="s">
        <v>215</v>
      </c>
    </row>
    <row r="46" spans="1:9" ht="10.5" x14ac:dyDescent="0.25">
      <c r="A46" s="457"/>
      <c r="B46" s="458"/>
      <c r="C46" s="449" t="s">
        <v>250</v>
      </c>
      <c r="D46" s="449" t="s">
        <v>251</v>
      </c>
      <c r="E46" s="450" t="s">
        <v>252</v>
      </c>
      <c r="F46" s="451">
        <v>0</v>
      </c>
      <c r="G46" s="403">
        <v>100</v>
      </c>
      <c r="H46" s="404">
        <f t="shared" si="0"/>
        <v>100</v>
      </c>
    </row>
    <row r="47" spans="1:9" ht="21" x14ac:dyDescent="0.25">
      <c r="A47" s="452" t="s">
        <v>253</v>
      </c>
      <c r="B47" s="453" t="s">
        <v>270</v>
      </c>
      <c r="C47" s="454" t="s">
        <v>100</v>
      </c>
      <c r="D47" s="454" t="s">
        <v>100</v>
      </c>
      <c r="E47" s="455" t="s">
        <v>387</v>
      </c>
      <c r="F47" s="456">
        <v>0</v>
      </c>
      <c r="G47" s="447">
        <f t="shared" si="1"/>
        <v>100</v>
      </c>
      <c r="H47" s="448">
        <f t="shared" si="0"/>
        <v>100</v>
      </c>
      <c r="I47" s="11" t="s">
        <v>215</v>
      </c>
    </row>
    <row r="48" spans="1:9" ht="10.5" x14ac:dyDescent="0.25">
      <c r="A48" s="457"/>
      <c r="B48" s="458"/>
      <c r="C48" s="449" t="s">
        <v>250</v>
      </c>
      <c r="D48" s="449" t="s">
        <v>251</v>
      </c>
      <c r="E48" s="450" t="s">
        <v>252</v>
      </c>
      <c r="F48" s="451">
        <v>0</v>
      </c>
      <c r="G48" s="403">
        <v>100</v>
      </c>
      <c r="H48" s="404">
        <f t="shared" si="0"/>
        <v>100</v>
      </c>
    </row>
    <row r="49" spans="1:9" ht="21" x14ac:dyDescent="0.25">
      <c r="A49" s="452" t="s">
        <v>253</v>
      </c>
      <c r="B49" s="453" t="s">
        <v>271</v>
      </c>
      <c r="C49" s="454" t="s">
        <v>100</v>
      </c>
      <c r="D49" s="454" t="s">
        <v>100</v>
      </c>
      <c r="E49" s="455" t="s">
        <v>272</v>
      </c>
      <c r="F49" s="456">
        <v>0</v>
      </c>
      <c r="G49" s="447">
        <f t="shared" si="1"/>
        <v>100</v>
      </c>
      <c r="H49" s="448">
        <f t="shared" si="0"/>
        <v>100</v>
      </c>
      <c r="I49" s="11" t="s">
        <v>215</v>
      </c>
    </row>
    <row r="50" spans="1:9" ht="10.5" x14ac:dyDescent="0.25">
      <c r="A50" s="457"/>
      <c r="B50" s="458"/>
      <c r="C50" s="449" t="s">
        <v>250</v>
      </c>
      <c r="D50" s="449" t="s">
        <v>251</v>
      </c>
      <c r="E50" s="450" t="s">
        <v>252</v>
      </c>
      <c r="F50" s="451">
        <v>0</v>
      </c>
      <c r="G50" s="403">
        <v>100</v>
      </c>
      <c r="H50" s="404">
        <f t="shared" si="0"/>
        <v>100</v>
      </c>
    </row>
    <row r="51" spans="1:9" ht="21" x14ac:dyDescent="0.25">
      <c r="A51" s="452" t="s">
        <v>253</v>
      </c>
      <c r="B51" s="453" t="s">
        <v>273</v>
      </c>
      <c r="C51" s="454" t="s">
        <v>100</v>
      </c>
      <c r="D51" s="454" t="s">
        <v>100</v>
      </c>
      <c r="E51" s="455" t="s">
        <v>274</v>
      </c>
      <c r="F51" s="456">
        <v>0</v>
      </c>
      <c r="G51" s="447">
        <f t="shared" si="1"/>
        <v>100</v>
      </c>
      <c r="H51" s="448">
        <f t="shared" si="0"/>
        <v>100</v>
      </c>
      <c r="I51" s="11" t="s">
        <v>215</v>
      </c>
    </row>
    <row r="52" spans="1:9" ht="10.5" x14ac:dyDescent="0.25">
      <c r="A52" s="457"/>
      <c r="B52" s="458"/>
      <c r="C52" s="449" t="s">
        <v>250</v>
      </c>
      <c r="D52" s="449" t="s">
        <v>251</v>
      </c>
      <c r="E52" s="450" t="s">
        <v>252</v>
      </c>
      <c r="F52" s="451">
        <v>0</v>
      </c>
      <c r="G52" s="403">
        <v>100</v>
      </c>
      <c r="H52" s="404">
        <f t="shared" si="0"/>
        <v>100</v>
      </c>
    </row>
    <row r="53" spans="1:9" ht="10.5" x14ac:dyDescent="0.25">
      <c r="A53" s="452" t="s">
        <v>253</v>
      </c>
      <c r="B53" s="453" t="s">
        <v>275</v>
      </c>
      <c r="C53" s="454" t="s">
        <v>100</v>
      </c>
      <c r="D53" s="454" t="s">
        <v>100</v>
      </c>
      <c r="E53" s="455" t="s">
        <v>276</v>
      </c>
      <c r="F53" s="456">
        <v>0</v>
      </c>
      <c r="G53" s="447">
        <f t="shared" si="1"/>
        <v>150</v>
      </c>
      <c r="H53" s="448">
        <f t="shared" si="0"/>
        <v>150</v>
      </c>
      <c r="I53" s="11" t="s">
        <v>215</v>
      </c>
    </row>
    <row r="54" spans="1:9" ht="10.5" x14ac:dyDescent="0.25">
      <c r="A54" s="457"/>
      <c r="B54" s="458"/>
      <c r="C54" s="449" t="s">
        <v>250</v>
      </c>
      <c r="D54" s="449" t="s">
        <v>277</v>
      </c>
      <c r="E54" s="450" t="s">
        <v>278</v>
      </c>
      <c r="F54" s="451">
        <v>0</v>
      </c>
      <c r="G54" s="403">
        <v>150</v>
      </c>
      <c r="H54" s="404">
        <f t="shared" si="0"/>
        <v>150</v>
      </c>
    </row>
    <row r="55" spans="1:9" ht="21" x14ac:dyDescent="0.25">
      <c r="A55" s="452" t="s">
        <v>253</v>
      </c>
      <c r="B55" s="453" t="s">
        <v>279</v>
      </c>
      <c r="C55" s="454" t="s">
        <v>100</v>
      </c>
      <c r="D55" s="454" t="s">
        <v>100</v>
      </c>
      <c r="E55" s="455" t="s">
        <v>388</v>
      </c>
      <c r="F55" s="456">
        <v>0</v>
      </c>
      <c r="G55" s="447">
        <f t="shared" si="1"/>
        <v>150</v>
      </c>
      <c r="H55" s="448">
        <f t="shared" si="0"/>
        <v>150</v>
      </c>
      <c r="I55" s="11" t="s">
        <v>215</v>
      </c>
    </row>
    <row r="56" spans="1:9" ht="10.5" x14ac:dyDescent="0.25">
      <c r="A56" s="457"/>
      <c r="B56" s="458"/>
      <c r="C56" s="449" t="s">
        <v>250</v>
      </c>
      <c r="D56" s="449" t="s">
        <v>251</v>
      </c>
      <c r="E56" s="450" t="s">
        <v>252</v>
      </c>
      <c r="F56" s="451">
        <v>0</v>
      </c>
      <c r="G56" s="403">
        <v>150</v>
      </c>
      <c r="H56" s="404">
        <f t="shared" si="0"/>
        <v>150</v>
      </c>
    </row>
    <row r="57" spans="1:9" ht="21" x14ac:dyDescent="0.25">
      <c r="A57" s="452" t="s">
        <v>253</v>
      </c>
      <c r="B57" s="453" t="s">
        <v>280</v>
      </c>
      <c r="C57" s="454" t="s">
        <v>100</v>
      </c>
      <c r="D57" s="454" t="s">
        <v>100</v>
      </c>
      <c r="E57" s="455" t="s">
        <v>281</v>
      </c>
      <c r="F57" s="456">
        <v>0</v>
      </c>
      <c r="G57" s="447">
        <f t="shared" si="1"/>
        <v>150</v>
      </c>
      <c r="H57" s="448">
        <f t="shared" si="0"/>
        <v>150</v>
      </c>
      <c r="I57" s="11" t="s">
        <v>215</v>
      </c>
    </row>
    <row r="58" spans="1:9" ht="10.5" x14ac:dyDescent="0.25">
      <c r="A58" s="457"/>
      <c r="B58" s="458"/>
      <c r="C58" s="449" t="s">
        <v>250</v>
      </c>
      <c r="D58" s="449" t="s">
        <v>251</v>
      </c>
      <c r="E58" s="450" t="s">
        <v>252</v>
      </c>
      <c r="F58" s="451">
        <v>0</v>
      </c>
      <c r="G58" s="403">
        <v>150</v>
      </c>
      <c r="H58" s="404">
        <f t="shared" si="0"/>
        <v>150</v>
      </c>
    </row>
    <row r="59" spans="1:9" ht="21" x14ac:dyDescent="0.25">
      <c r="A59" s="452" t="s">
        <v>253</v>
      </c>
      <c r="B59" s="453" t="s">
        <v>282</v>
      </c>
      <c r="C59" s="454" t="s">
        <v>100</v>
      </c>
      <c r="D59" s="454" t="s">
        <v>100</v>
      </c>
      <c r="E59" s="455" t="s">
        <v>283</v>
      </c>
      <c r="F59" s="456">
        <v>0</v>
      </c>
      <c r="G59" s="447">
        <f t="shared" si="1"/>
        <v>100</v>
      </c>
      <c r="H59" s="448">
        <f t="shared" si="0"/>
        <v>100</v>
      </c>
      <c r="I59" s="11" t="s">
        <v>215</v>
      </c>
    </row>
    <row r="60" spans="1:9" ht="10.5" x14ac:dyDescent="0.25">
      <c r="A60" s="457"/>
      <c r="B60" s="458"/>
      <c r="C60" s="449" t="s">
        <v>250</v>
      </c>
      <c r="D60" s="449" t="s">
        <v>251</v>
      </c>
      <c r="E60" s="450" t="s">
        <v>252</v>
      </c>
      <c r="F60" s="451">
        <v>0</v>
      </c>
      <c r="G60" s="403">
        <v>100</v>
      </c>
      <c r="H60" s="404">
        <f t="shared" si="0"/>
        <v>100</v>
      </c>
    </row>
    <row r="61" spans="1:9" ht="10.5" x14ac:dyDescent="0.25">
      <c r="A61" s="452" t="s">
        <v>253</v>
      </c>
      <c r="B61" s="453" t="s">
        <v>284</v>
      </c>
      <c r="C61" s="454" t="s">
        <v>100</v>
      </c>
      <c r="D61" s="454" t="s">
        <v>100</v>
      </c>
      <c r="E61" s="455" t="s">
        <v>285</v>
      </c>
      <c r="F61" s="456">
        <v>0</v>
      </c>
      <c r="G61" s="447">
        <f t="shared" si="1"/>
        <v>100</v>
      </c>
      <c r="H61" s="448">
        <f t="shared" si="0"/>
        <v>100</v>
      </c>
      <c r="I61" s="11" t="s">
        <v>215</v>
      </c>
    </row>
    <row r="62" spans="1:9" ht="10.5" x14ac:dyDescent="0.25">
      <c r="A62" s="457"/>
      <c r="B62" s="458"/>
      <c r="C62" s="449" t="s">
        <v>250</v>
      </c>
      <c r="D62" s="449" t="s">
        <v>251</v>
      </c>
      <c r="E62" s="450" t="s">
        <v>252</v>
      </c>
      <c r="F62" s="451">
        <v>0</v>
      </c>
      <c r="G62" s="403">
        <v>100</v>
      </c>
      <c r="H62" s="404">
        <f t="shared" si="0"/>
        <v>100</v>
      </c>
    </row>
    <row r="63" spans="1:9" ht="21" x14ac:dyDescent="0.25">
      <c r="A63" s="452" t="s">
        <v>253</v>
      </c>
      <c r="B63" s="453" t="s">
        <v>286</v>
      </c>
      <c r="C63" s="454" t="s">
        <v>100</v>
      </c>
      <c r="D63" s="454" t="s">
        <v>100</v>
      </c>
      <c r="E63" s="455" t="s">
        <v>287</v>
      </c>
      <c r="F63" s="456">
        <v>0</v>
      </c>
      <c r="G63" s="447">
        <f t="shared" si="1"/>
        <v>250</v>
      </c>
      <c r="H63" s="448">
        <f t="shared" si="0"/>
        <v>250</v>
      </c>
      <c r="I63" s="11" t="s">
        <v>215</v>
      </c>
    </row>
    <row r="64" spans="1:9" ht="10.5" x14ac:dyDescent="0.25">
      <c r="A64" s="457"/>
      <c r="B64" s="458"/>
      <c r="C64" s="449" t="s">
        <v>250</v>
      </c>
      <c r="D64" s="449" t="s">
        <v>251</v>
      </c>
      <c r="E64" s="450" t="s">
        <v>252</v>
      </c>
      <c r="F64" s="451">
        <v>0</v>
      </c>
      <c r="G64" s="403">
        <v>250</v>
      </c>
      <c r="H64" s="404">
        <f t="shared" si="0"/>
        <v>250</v>
      </c>
    </row>
    <row r="65" spans="1:9" ht="31.5" x14ac:dyDescent="0.25">
      <c r="A65" s="452" t="s">
        <v>253</v>
      </c>
      <c r="B65" s="453" t="s">
        <v>288</v>
      </c>
      <c r="C65" s="454" t="s">
        <v>100</v>
      </c>
      <c r="D65" s="454" t="s">
        <v>100</v>
      </c>
      <c r="E65" s="455" t="s">
        <v>289</v>
      </c>
      <c r="F65" s="456">
        <v>0</v>
      </c>
      <c r="G65" s="447">
        <f t="shared" si="1"/>
        <v>150</v>
      </c>
      <c r="H65" s="448">
        <f t="shared" si="0"/>
        <v>150</v>
      </c>
      <c r="I65" s="11" t="s">
        <v>215</v>
      </c>
    </row>
    <row r="66" spans="1:9" ht="10.5" x14ac:dyDescent="0.25">
      <c r="A66" s="457"/>
      <c r="B66" s="458"/>
      <c r="C66" s="449" t="s">
        <v>250</v>
      </c>
      <c r="D66" s="449" t="s">
        <v>251</v>
      </c>
      <c r="E66" s="450" t="s">
        <v>252</v>
      </c>
      <c r="F66" s="451">
        <v>0</v>
      </c>
      <c r="G66" s="403">
        <v>150</v>
      </c>
      <c r="H66" s="404">
        <f t="shared" si="0"/>
        <v>150</v>
      </c>
    </row>
    <row r="67" spans="1:9" ht="31.5" x14ac:dyDescent="0.25">
      <c r="A67" s="452" t="s">
        <v>253</v>
      </c>
      <c r="B67" s="453" t="s">
        <v>290</v>
      </c>
      <c r="C67" s="454" t="s">
        <v>100</v>
      </c>
      <c r="D67" s="454" t="s">
        <v>100</v>
      </c>
      <c r="E67" s="455" t="s">
        <v>291</v>
      </c>
      <c r="F67" s="456">
        <v>0</v>
      </c>
      <c r="G67" s="447">
        <f t="shared" si="1"/>
        <v>100</v>
      </c>
      <c r="H67" s="448">
        <f t="shared" si="0"/>
        <v>100</v>
      </c>
      <c r="I67" s="11" t="s">
        <v>215</v>
      </c>
    </row>
    <row r="68" spans="1:9" ht="10.5" x14ac:dyDescent="0.25">
      <c r="A68" s="457"/>
      <c r="B68" s="458"/>
      <c r="C68" s="449" t="s">
        <v>250</v>
      </c>
      <c r="D68" s="449" t="s">
        <v>251</v>
      </c>
      <c r="E68" s="450" t="s">
        <v>252</v>
      </c>
      <c r="F68" s="451">
        <v>0</v>
      </c>
      <c r="G68" s="403">
        <v>100</v>
      </c>
      <c r="H68" s="404">
        <f t="shared" si="0"/>
        <v>100</v>
      </c>
    </row>
    <row r="69" spans="1:9" ht="10.5" x14ac:dyDescent="0.25">
      <c r="A69" s="452" t="s">
        <v>253</v>
      </c>
      <c r="B69" s="453" t="s">
        <v>292</v>
      </c>
      <c r="C69" s="454" t="s">
        <v>100</v>
      </c>
      <c r="D69" s="454" t="s">
        <v>100</v>
      </c>
      <c r="E69" s="455" t="s">
        <v>293</v>
      </c>
      <c r="F69" s="456">
        <v>0</v>
      </c>
      <c r="G69" s="447">
        <f t="shared" si="1"/>
        <v>150</v>
      </c>
      <c r="H69" s="448">
        <f t="shared" si="0"/>
        <v>150</v>
      </c>
      <c r="I69" s="11" t="s">
        <v>215</v>
      </c>
    </row>
    <row r="70" spans="1:9" ht="10.5" x14ac:dyDescent="0.25">
      <c r="A70" s="457"/>
      <c r="B70" s="458"/>
      <c r="C70" s="449" t="s">
        <v>250</v>
      </c>
      <c r="D70" s="449" t="s">
        <v>251</v>
      </c>
      <c r="E70" s="450" t="s">
        <v>252</v>
      </c>
      <c r="F70" s="451">
        <v>0</v>
      </c>
      <c r="G70" s="403">
        <v>150</v>
      </c>
      <c r="H70" s="404">
        <f t="shared" si="0"/>
        <v>150</v>
      </c>
    </row>
    <row r="71" spans="1:9" ht="10.5" x14ac:dyDescent="0.25">
      <c r="A71" s="452" t="s">
        <v>253</v>
      </c>
      <c r="B71" s="453" t="s">
        <v>294</v>
      </c>
      <c r="C71" s="454" t="s">
        <v>100</v>
      </c>
      <c r="D71" s="454" t="s">
        <v>100</v>
      </c>
      <c r="E71" s="455" t="s">
        <v>295</v>
      </c>
      <c r="F71" s="456">
        <v>0</v>
      </c>
      <c r="G71" s="447">
        <f t="shared" si="1"/>
        <v>100</v>
      </c>
      <c r="H71" s="448">
        <f t="shared" si="0"/>
        <v>100</v>
      </c>
      <c r="I71" s="11" t="s">
        <v>215</v>
      </c>
    </row>
    <row r="72" spans="1:9" ht="10.5" x14ac:dyDescent="0.25">
      <c r="A72" s="457"/>
      <c r="B72" s="458"/>
      <c r="C72" s="449" t="s">
        <v>250</v>
      </c>
      <c r="D72" s="449" t="s">
        <v>251</v>
      </c>
      <c r="E72" s="450" t="s">
        <v>252</v>
      </c>
      <c r="F72" s="451">
        <v>0</v>
      </c>
      <c r="G72" s="403">
        <v>100</v>
      </c>
      <c r="H72" s="404">
        <f t="shared" si="0"/>
        <v>100</v>
      </c>
    </row>
    <row r="73" spans="1:9" ht="21" x14ac:dyDescent="0.25">
      <c r="A73" s="452" t="s">
        <v>253</v>
      </c>
      <c r="B73" s="453" t="s">
        <v>296</v>
      </c>
      <c r="C73" s="454" t="s">
        <v>100</v>
      </c>
      <c r="D73" s="454" t="s">
        <v>100</v>
      </c>
      <c r="E73" s="455" t="s">
        <v>297</v>
      </c>
      <c r="F73" s="456">
        <v>0</v>
      </c>
      <c r="G73" s="447">
        <f t="shared" si="1"/>
        <v>100</v>
      </c>
      <c r="H73" s="448">
        <f t="shared" si="0"/>
        <v>100</v>
      </c>
      <c r="I73" s="11" t="s">
        <v>215</v>
      </c>
    </row>
    <row r="74" spans="1:9" ht="10.5" x14ac:dyDescent="0.25">
      <c r="A74" s="457"/>
      <c r="B74" s="458"/>
      <c r="C74" s="449" t="s">
        <v>250</v>
      </c>
      <c r="D74" s="449" t="s">
        <v>251</v>
      </c>
      <c r="E74" s="450" t="s">
        <v>252</v>
      </c>
      <c r="F74" s="451">
        <v>0</v>
      </c>
      <c r="G74" s="403">
        <v>100</v>
      </c>
      <c r="H74" s="404">
        <f t="shared" si="0"/>
        <v>100</v>
      </c>
    </row>
    <row r="75" spans="1:9" ht="21" x14ac:dyDescent="0.25">
      <c r="A75" s="452" t="s">
        <v>253</v>
      </c>
      <c r="B75" s="453" t="s">
        <v>298</v>
      </c>
      <c r="C75" s="454" t="s">
        <v>100</v>
      </c>
      <c r="D75" s="454" t="s">
        <v>100</v>
      </c>
      <c r="E75" s="455" t="s">
        <v>299</v>
      </c>
      <c r="F75" s="456">
        <v>0</v>
      </c>
      <c r="G75" s="447">
        <f t="shared" si="1"/>
        <v>100</v>
      </c>
      <c r="H75" s="448">
        <f t="shared" si="0"/>
        <v>100</v>
      </c>
      <c r="I75" s="11" t="s">
        <v>215</v>
      </c>
    </row>
    <row r="76" spans="1:9" ht="10.5" x14ac:dyDescent="0.25">
      <c r="A76" s="457"/>
      <c r="B76" s="458"/>
      <c r="C76" s="449" t="s">
        <v>250</v>
      </c>
      <c r="D76" s="449" t="s">
        <v>251</v>
      </c>
      <c r="E76" s="450" t="s">
        <v>252</v>
      </c>
      <c r="F76" s="451">
        <v>0</v>
      </c>
      <c r="G76" s="403">
        <v>100</v>
      </c>
      <c r="H76" s="404">
        <f t="shared" si="0"/>
        <v>100</v>
      </c>
    </row>
    <row r="77" spans="1:9" ht="21" x14ac:dyDescent="0.25">
      <c r="A77" s="452" t="s">
        <v>253</v>
      </c>
      <c r="B77" s="453" t="s">
        <v>300</v>
      </c>
      <c r="C77" s="454" t="s">
        <v>100</v>
      </c>
      <c r="D77" s="454" t="s">
        <v>100</v>
      </c>
      <c r="E77" s="455" t="s">
        <v>301</v>
      </c>
      <c r="F77" s="456">
        <v>0</v>
      </c>
      <c r="G77" s="447">
        <f t="shared" si="1"/>
        <v>100</v>
      </c>
      <c r="H77" s="448">
        <f t="shared" si="0"/>
        <v>100</v>
      </c>
      <c r="I77" s="11" t="s">
        <v>215</v>
      </c>
    </row>
    <row r="78" spans="1:9" ht="10.5" x14ac:dyDescent="0.25">
      <c r="A78" s="457"/>
      <c r="B78" s="458"/>
      <c r="C78" s="449" t="s">
        <v>250</v>
      </c>
      <c r="D78" s="449" t="s">
        <v>251</v>
      </c>
      <c r="E78" s="450" t="s">
        <v>252</v>
      </c>
      <c r="F78" s="451">
        <v>0</v>
      </c>
      <c r="G78" s="403">
        <v>100</v>
      </c>
      <c r="H78" s="404">
        <f t="shared" si="0"/>
        <v>100</v>
      </c>
    </row>
    <row r="79" spans="1:9" ht="10.5" x14ac:dyDescent="0.25">
      <c r="A79" s="452" t="s">
        <v>253</v>
      </c>
      <c r="B79" s="453" t="s">
        <v>302</v>
      </c>
      <c r="C79" s="454" t="s">
        <v>100</v>
      </c>
      <c r="D79" s="454" t="s">
        <v>100</v>
      </c>
      <c r="E79" s="455" t="s">
        <v>303</v>
      </c>
      <c r="F79" s="456">
        <v>0</v>
      </c>
      <c r="G79" s="447">
        <f t="shared" si="1"/>
        <v>200</v>
      </c>
      <c r="H79" s="448">
        <f t="shared" si="0"/>
        <v>200</v>
      </c>
      <c r="I79" s="11" t="s">
        <v>215</v>
      </c>
    </row>
    <row r="80" spans="1:9" ht="10.5" x14ac:dyDescent="0.25">
      <c r="A80" s="457"/>
      <c r="B80" s="458"/>
      <c r="C80" s="449" t="s">
        <v>250</v>
      </c>
      <c r="D80" s="449" t="s">
        <v>251</v>
      </c>
      <c r="E80" s="450" t="s">
        <v>252</v>
      </c>
      <c r="F80" s="451">
        <v>0</v>
      </c>
      <c r="G80" s="403">
        <v>200</v>
      </c>
      <c r="H80" s="404">
        <f t="shared" si="0"/>
        <v>200</v>
      </c>
    </row>
    <row r="81" spans="1:9" ht="21" x14ac:dyDescent="0.25">
      <c r="A81" s="452" t="s">
        <v>253</v>
      </c>
      <c r="B81" s="453" t="s">
        <v>304</v>
      </c>
      <c r="C81" s="454" t="s">
        <v>100</v>
      </c>
      <c r="D81" s="454" t="s">
        <v>100</v>
      </c>
      <c r="E81" s="455" t="s">
        <v>305</v>
      </c>
      <c r="F81" s="456">
        <v>0</v>
      </c>
      <c r="G81" s="447">
        <f t="shared" si="1"/>
        <v>100</v>
      </c>
      <c r="H81" s="448">
        <f t="shared" si="0"/>
        <v>100</v>
      </c>
      <c r="I81" s="11" t="s">
        <v>215</v>
      </c>
    </row>
    <row r="82" spans="1:9" ht="10.5" x14ac:dyDescent="0.25">
      <c r="A82" s="457"/>
      <c r="B82" s="458"/>
      <c r="C82" s="449" t="s">
        <v>250</v>
      </c>
      <c r="D82" s="449" t="s">
        <v>251</v>
      </c>
      <c r="E82" s="450" t="s">
        <v>252</v>
      </c>
      <c r="F82" s="451">
        <v>0</v>
      </c>
      <c r="G82" s="403">
        <v>100</v>
      </c>
      <c r="H82" s="404">
        <f t="shared" si="0"/>
        <v>100</v>
      </c>
    </row>
    <row r="83" spans="1:9" ht="21" x14ac:dyDescent="0.25">
      <c r="A83" s="452" t="s">
        <v>253</v>
      </c>
      <c r="B83" s="453" t="s">
        <v>306</v>
      </c>
      <c r="C83" s="454" t="s">
        <v>100</v>
      </c>
      <c r="D83" s="454" t="s">
        <v>100</v>
      </c>
      <c r="E83" s="455" t="s">
        <v>307</v>
      </c>
      <c r="F83" s="456">
        <v>0</v>
      </c>
      <c r="G83" s="447">
        <f t="shared" si="1"/>
        <v>100</v>
      </c>
      <c r="H83" s="448">
        <f t="shared" si="0"/>
        <v>100</v>
      </c>
      <c r="I83" s="11" t="s">
        <v>215</v>
      </c>
    </row>
    <row r="84" spans="1:9" ht="10.5" x14ac:dyDescent="0.25">
      <c r="A84" s="457"/>
      <c r="B84" s="458"/>
      <c r="C84" s="449" t="s">
        <v>250</v>
      </c>
      <c r="D84" s="449" t="s">
        <v>308</v>
      </c>
      <c r="E84" s="450" t="s">
        <v>309</v>
      </c>
      <c r="F84" s="451">
        <v>0</v>
      </c>
      <c r="G84" s="403">
        <v>100</v>
      </c>
      <c r="H84" s="404">
        <f t="shared" si="0"/>
        <v>100</v>
      </c>
    </row>
    <row r="85" spans="1:9" ht="21" x14ac:dyDescent="0.25">
      <c r="A85" s="452" t="s">
        <v>253</v>
      </c>
      <c r="B85" s="453" t="s">
        <v>310</v>
      </c>
      <c r="C85" s="454" t="s">
        <v>100</v>
      </c>
      <c r="D85" s="454" t="s">
        <v>100</v>
      </c>
      <c r="E85" s="455" t="s">
        <v>311</v>
      </c>
      <c r="F85" s="456">
        <v>0</v>
      </c>
      <c r="G85" s="447">
        <f t="shared" si="1"/>
        <v>150</v>
      </c>
      <c r="H85" s="448">
        <f t="shared" si="0"/>
        <v>150</v>
      </c>
      <c r="I85" s="11" t="s">
        <v>215</v>
      </c>
    </row>
    <row r="86" spans="1:9" ht="10.5" x14ac:dyDescent="0.25">
      <c r="A86" s="457"/>
      <c r="B86" s="458"/>
      <c r="C86" s="449" t="s">
        <v>250</v>
      </c>
      <c r="D86" s="449" t="s">
        <v>308</v>
      </c>
      <c r="E86" s="450" t="s">
        <v>309</v>
      </c>
      <c r="F86" s="451">
        <v>0</v>
      </c>
      <c r="G86" s="403">
        <v>150</v>
      </c>
      <c r="H86" s="404">
        <f t="shared" si="0"/>
        <v>150</v>
      </c>
    </row>
    <row r="87" spans="1:9" ht="10.5" x14ac:dyDescent="0.25">
      <c r="A87" s="452" t="s">
        <v>253</v>
      </c>
      <c r="B87" s="453" t="s">
        <v>312</v>
      </c>
      <c r="C87" s="454" t="s">
        <v>100</v>
      </c>
      <c r="D87" s="454" t="s">
        <v>100</v>
      </c>
      <c r="E87" s="455" t="s">
        <v>313</v>
      </c>
      <c r="F87" s="456">
        <v>0</v>
      </c>
      <c r="G87" s="447">
        <f t="shared" si="1"/>
        <v>100</v>
      </c>
      <c r="H87" s="448">
        <f t="shared" si="0"/>
        <v>100</v>
      </c>
      <c r="I87" s="11" t="s">
        <v>215</v>
      </c>
    </row>
    <row r="88" spans="1:9" ht="10.5" x14ac:dyDescent="0.25">
      <c r="A88" s="457"/>
      <c r="B88" s="458"/>
      <c r="C88" s="449" t="s">
        <v>250</v>
      </c>
      <c r="D88" s="449" t="s">
        <v>251</v>
      </c>
      <c r="E88" s="450" t="s">
        <v>252</v>
      </c>
      <c r="F88" s="451">
        <v>0</v>
      </c>
      <c r="G88" s="403">
        <v>100</v>
      </c>
      <c r="H88" s="404">
        <f t="shared" si="0"/>
        <v>100</v>
      </c>
    </row>
    <row r="89" spans="1:9" ht="21" x14ac:dyDescent="0.25">
      <c r="A89" s="452" t="s">
        <v>253</v>
      </c>
      <c r="B89" s="453" t="s">
        <v>314</v>
      </c>
      <c r="C89" s="454" t="s">
        <v>100</v>
      </c>
      <c r="D89" s="454" t="s">
        <v>100</v>
      </c>
      <c r="E89" s="455" t="s">
        <v>315</v>
      </c>
      <c r="F89" s="456">
        <v>0</v>
      </c>
      <c r="G89" s="447">
        <f t="shared" si="1"/>
        <v>200</v>
      </c>
      <c r="H89" s="448">
        <f t="shared" si="0"/>
        <v>200</v>
      </c>
      <c r="I89" s="11" t="s">
        <v>215</v>
      </c>
    </row>
    <row r="90" spans="1:9" ht="10.5" x14ac:dyDescent="0.25">
      <c r="A90" s="457"/>
      <c r="B90" s="458"/>
      <c r="C90" s="449" t="s">
        <v>250</v>
      </c>
      <c r="D90" s="449" t="s">
        <v>277</v>
      </c>
      <c r="E90" s="450" t="s">
        <v>278</v>
      </c>
      <c r="F90" s="451">
        <v>0</v>
      </c>
      <c r="G90" s="403">
        <v>200</v>
      </c>
      <c r="H90" s="404">
        <f t="shared" si="0"/>
        <v>200</v>
      </c>
    </row>
    <row r="91" spans="1:9" ht="10.5" x14ac:dyDescent="0.25">
      <c r="A91" s="452" t="s">
        <v>253</v>
      </c>
      <c r="B91" s="453" t="s">
        <v>316</v>
      </c>
      <c r="C91" s="454" t="s">
        <v>100</v>
      </c>
      <c r="D91" s="454" t="s">
        <v>100</v>
      </c>
      <c r="E91" s="455" t="s">
        <v>317</v>
      </c>
      <c r="F91" s="456">
        <v>0</v>
      </c>
      <c r="G91" s="447">
        <f t="shared" si="1"/>
        <v>100</v>
      </c>
      <c r="H91" s="448">
        <f t="shared" si="0"/>
        <v>100</v>
      </c>
      <c r="I91" s="11" t="s">
        <v>215</v>
      </c>
    </row>
    <row r="92" spans="1:9" ht="10.5" x14ac:dyDescent="0.25">
      <c r="A92" s="457"/>
      <c r="B92" s="458"/>
      <c r="C92" s="449" t="s">
        <v>250</v>
      </c>
      <c r="D92" s="449" t="s">
        <v>251</v>
      </c>
      <c r="E92" s="450" t="s">
        <v>252</v>
      </c>
      <c r="F92" s="451">
        <v>0</v>
      </c>
      <c r="G92" s="403">
        <v>100</v>
      </c>
      <c r="H92" s="404">
        <f t="shared" si="0"/>
        <v>100</v>
      </c>
    </row>
    <row r="93" spans="1:9" ht="21" x14ac:dyDescent="0.25">
      <c r="A93" s="452" t="s">
        <v>253</v>
      </c>
      <c r="B93" s="453" t="s">
        <v>318</v>
      </c>
      <c r="C93" s="454" t="s">
        <v>100</v>
      </c>
      <c r="D93" s="454" t="s">
        <v>100</v>
      </c>
      <c r="E93" s="455" t="s">
        <v>319</v>
      </c>
      <c r="F93" s="456">
        <v>0</v>
      </c>
      <c r="G93" s="447">
        <f t="shared" si="1"/>
        <v>100</v>
      </c>
      <c r="H93" s="448">
        <f t="shared" si="0"/>
        <v>100</v>
      </c>
      <c r="I93" s="11" t="s">
        <v>215</v>
      </c>
    </row>
    <row r="94" spans="1:9" ht="10.5" x14ac:dyDescent="0.25">
      <c r="A94" s="457"/>
      <c r="B94" s="458"/>
      <c r="C94" s="449" t="s">
        <v>250</v>
      </c>
      <c r="D94" s="449" t="s">
        <v>251</v>
      </c>
      <c r="E94" s="450" t="s">
        <v>252</v>
      </c>
      <c r="F94" s="451">
        <v>0</v>
      </c>
      <c r="G94" s="403">
        <v>100</v>
      </c>
      <c r="H94" s="404">
        <f t="shared" si="0"/>
        <v>100</v>
      </c>
    </row>
    <row r="95" spans="1:9" ht="10.5" x14ac:dyDescent="0.25">
      <c r="A95" s="452" t="s">
        <v>253</v>
      </c>
      <c r="B95" s="453" t="s">
        <v>320</v>
      </c>
      <c r="C95" s="454" t="s">
        <v>100</v>
      </c>
      <c r="D95" s="454" t="s">
        <v>100</v>
      </c>
      <c r="E95" s="455" t="s">
        <v>321</v>
      </c>
      <c r="F95" s="456">
        <v>0</v>
      </c>
      <c r="G95" s="447">
        <f t="shared" ref="G95:G97" si="2">+G96</f>
        <v>450</v>
      </c>
      <c r="H95" s="448">
        <f t="shared" si="0"/>
        <v>450</v>
      </c>
      <c r="I95" s="11" t="s">
        <v>215</v>
      </c>
    </row>
    <row r="96" spans="1:9" ht="10.5" x14ac:dyDescent="0.25">
      <c r="A96" s="457"/>
      <c r="B96" s="458"/>
      <c r="C96" s="449" t="s">
        <v>250</v>
      </c>
      <c r="D96" s="449" t="s">
        <v>251</v>
      </c>
      <c r="E96" s="450" t="s">
        <v>252</v>
      </c>
      <c r="F96" s="451">
        <v>0</v>
      </c>
      <c r="G96" s="403">
        <v>450</v>
      </c>
      <c r="H96" s="404">
        <f t="shared" si="0"/>
        <v>450</v>
      </c>
    </row>
    <row r="97" spans="1:9" ht="21" x14ac:dyDescent="0.25">
      <c r="A97" s="452" t="s">
        <v>253</v>
      </c>
      <c r="B97" s="453" t="s">
        <v>322</v>
      </c>
      <c r="C97" s="454" t="s">
        <v>100</v>
      </c>
      <c r="D97" s="454" t="s">
        <v>100</v>
      </c>
      <c r="E97" s="455" t="s">
        <v>323</v>
      </c>
      <c r="F97" s="456">
        <v>0</v>
      </c>
      <c r="G97" s="447">
        <f t="shared" si="2"/>
        <v>150</v>
      </c>
      <c r="H97" s="448">
        <f t="shared" si="0"/>
        <v>150</v>
      </c>
      <c r="I97" s="11" t="s">
        <v>215</v>
      </c>
    </row>
    <row r="98" spans="1:9" ht="10.5" x14ac:dyDescent="0.25">
      <c r="A98" s="457"/>
      <c r="B98" s="458"/>
      <c r="C98" s="449" t="s">
        <v>250</v>
      </c>
      <c r="D98" s="449" t="s">
        <v>251</v>
      </c>
      <c r="E98" s="450" t="s">
        <v>252</v>
      </c>
      <c r="F98" s="451">
        <v>0</v>
      </c>
      <c r="G98" s="403">
        <v>150</v>
      </c>
      <c r="H98" s="404">
        <f t="shared" si="0"/>
        <v>150</v>
      </c>
    </row>
    <row r="99" spans="1:9" ht="10.5" x14ac:dyDescent="0.25">
      <c r="A99" s="459" t="s">
        <v>106</v>
      </c>
      <c r="B99" s="436" t="s">
        <v>100</v>
      </c>
      <c r="C99" s="437" t="s">
        <v>100</v>
      </c>
      <c r="D99" s="437" t="s">
        <v>100</v>
      </c>
      <c r="E99" s="438" t="s">
        <v>324</v>
      </c>
      <c r="F99" s="439">
        <v>2750</v>
      </c>
      <c r="G99" s="440">
        <f>+G100+G102+G104+G106+G108+G110</f>
        <v>0</v>
      </c>
      <c r="H99" s="441">
        <f t="shared" si="0"/>
        <v>2750</v>
      </c>
      <c r="I99" s="11" t="s">
        <v>215</v>
      </c>
    </row>
    <row r="100" spans="1:9" ht="10.5" x14ac:dyDescent="0.25">
      <c r="A100" s="460" t="s">
        <v>106</v>
      </c>
      <c r="B100" s="443" t="s">
        <v>325</v>
      </c>
      <c r="C100" s="444" t="s">
        <v>100</v>
      </c>
      <c r="D100" s="444" t="s">
        <v>100</v>
      </c>
      <c r="E100" s="445" t="s">
        <v>324</v>
      </c>
      <c r="F100" s="446">
        <v>2750</v>
      </c>
      <c r="G100" s="447">
        <f>+G101</f>
        <v>-2750</v>
      </c>
      <c r="H100" s="448">
        <f t="shared" si="0"/>
        <v>0</v>
      </c>
      <c r="I100" s="11" t="s">
        <v>215</v>
      </c>
    </row>
    <row r="101" spans="1:9" ht="10.5" x14ac:dyDescent="0.25">
      <c r="A101" s="459"/>
      <c r="B101" s="436"/>
      <c r="C101" s="449" t="s">
        <v>250</v>
      </c>
      <c r="D101" s="449" t="s">
        <v>251</v>
      </c>
      <c r="E101" s="450" t="s">
        <v>252</v>
      </c>
      <c r="F101" s="461">
        <v>2750</v>
      </c>
      <c r="G101" s="403">
        <v>-2750</v>
      </c>
      <c r="H101" s="404">
        <f t="shared" si="0"/>
        <v>0</v>
      </c>
    </row>
    <row r="102" spans="1:9" ht="21" x14ac:dyDescent="0.25">
      <c r="A102" s="452" t="s">
        <v>253</v>
      </c>
      <c r="B102" s="453" t="s">
        <v>326</v>
      </c>
      <c r="C102" s="454" t="s">
        <v>100</v>
      </c>
      <c r="D102" s="454" t="s">
        <v>100</v>
      </c>
      <c r="E102" s="455" t="s">
        <v>327</v>
      </c>
      <c r="F102" s="456">
        <v>0</v>
      </c>
      <c r="G102" s="447">
        <f>+G103</f>
        <v>200</v>
      </c>
      <c r="H102" s="448">
        <f t="shared" si="0"/>
        <v>200</v>
      </c>
      <c r="I102" s="11" t="s">
        <v>215</v>
      </c>
    </row>
    <row r="103" spans="1:9" ht="10.5" x14ac:dyDescent="0.25">
      <c r="A103" s="457"/>
      <c r="B103" s="458"/>
      <c r="C103" s="449" t="s">
        <v>250</v>
      </c>
      <c r="D103" s="449" t="s">
        <v>251</v>
      </c>
      <c r="E103" s="450" t="s">
        <v>252</v>
      </c>
      <c r="F103" s="451">
        <v>0</v>
      </c>
      <c r="G103" s="403">
        <v>200</v>
      </c>
      <c r="H103" s="404">
        <f t="shared" si="0"/>
        <v>200</v>
      </c>
    </row>
    <row r="104" spans="1:9" ht="21" x14ac:dyDescent="0.25">
      <c r="A104" s="452" t="s">
        <v>253</v>
      </c>
      <c r="B104" s="453" t="s">
        <v>328</v>
      </c>
      <c r="C104" s="454" t="s">
        <v>100</v>
      </c>
      <c r="D104" s="454" t="s">
        <v>100</v>
      </c>
      <c r="E104" s="455" t="s">
        <v>329</v>
      </c>
      <c r="F104" s="456">
        <v>0</v>
      </c>
      <c r="G104" s="447">
        <f t="shared" ref="G104" si="3">+G105</f>
        <v>750</v>
      </c>
      <c r="H104" s="448">
        <f t="shared" si="0"/>
        <v>750</v>
      </c>
      <c r="I104" s="11" t="s">
        <v>215</v>
      </c>
    </row>
    <row r="105" spans="1:9" ht="10.5" x14ac:dyDescent="0.25">
      <c r="A105" s="457"/>
      <c r="B105" s="458"/>
      <c r="C105" s="449" t="s">
        <v>250</v>
      </c>
      <c r="D105" s="449" t="s">
        <v>251</v>
      </c>
      <c r="E105" s="450" t="s">
        <v>252</v>
      </c>
      <c r="F105" s="451">
        <v>0</v>
      </c>
      <c r="G105" s="403">
        <v>750</v>
      </c>
      <c r="H105" s="404">
        <f t="shared" si="0"/>
        <v>750</v>
      </c>
    </row>
    <row r="106" spans="1:9" ht="21" x14ac:dyDescent="0.25">
      <c r="A106" s="452" t="s">
        <v>253</v>
      </c>
      <c r="B106" s="453" t="s">
        <v>330</v>
      </c>
      <c r="C106" s="454" t="s">
        <v>100</v>
      </c>
      <c r="D106" s="454" t="s">
        <v>100</v>
      </c>
      <c r="E106" s="455" t="s">
        <v>331</v>
      </c>
      <c r="F106" s="456">
        <v>0</v>
      </c>
      <c r="G106" s="447">
        <f t="shared" ref="G106" si="4">+G107</f>
        <v>750</v>
      </c>
      <c r="H106" s="448">
        <f t="shared" si="0"/>
        <v>750</v>
      </c>
      <c r="I106" s="11" t="s">
        <v>215</v>
      </c>
    </row>
    <row r="107" spans="1:9" ht="10.5" x14ac:dyDescent="0.25">
      <c r="A107" s="457"/>
      <c r="B107" s="458"/>
      <c r="C107" s="449" t="s">
        <v>250</v>
      </c>
      <c r="D107" s="449" t="s">
        <v>277</v>
      </c>
      <c r="E107" s="450" t="s">
        <v>278</v>
      </c>
      <c r="F107" s="451">
        <v>0</v>
      </c>
      <c r="G107" s="403">
        <v>750</v>
      </c>
      <c r="H107" s="404">
        <f t="shared" si="0"/>
        <v>750</v>
      </c>
    </row>
    <row r="108" spans="1:9" ht="10.5" x14ac:dyDescent="0.25">
      <c r="A108" s="452" t="s">
        <v>253</v>
      </c>
      <c r="B108" s="453" t="s">
        <v>332</v>
      </c>
      <c r="C108" s="454" t="s">
        <v>100</v>
      </c>
      <c r="D108" s="454" t="s">
        <v>100</v>
      </c>
      <c r="E108" s="455" t="s">
        <v>333</v>
      </c>
      <c r="F108" s="456">
        <v>0</v>
      </c>
      <c r="G108" s="447">
        <f t="shared" ref="G108" si="5">+G109</f>
        <v>300</v>
      </c>
      <c r="H108" s="448">
        <f t="shared" si="0"/>
        <v>300</v>
      </c>
      <c r="I108" s="11" t="s">
        <v>215</v>
      </c>
    </row>
    <row r="109" spans="1:9" ht="10.5" x14ac:dyDescent="0.25">
      <c r="A109" s="457"/>
      <c r="B109" s="458"/>
      <c r="C109" s="449" t="s">
        <v>250</v>
      </c>
      <c r="D109" s="449" t="s">
        <v>251</v>
      </c>
      <c r="E109" s="450" t="s">
        <v>252</v>
      </c>
      <c r="F109" s="451">
        <v>0</v>
      </c>
      <c r="G109" s="403">
        <v>300</v>
      </c>
      <c r="H109" s="404">
        <f t="shared" si="0"/>
        <v>300</v>
      </c>
    </row>
    <row r="110" spans="1:9" ht="21" x14ac:dyDescent="0.25">
      <c r="A110" s="452" t="s">
        <v>253</v>
      </c>
      <c r="B110" s="453" t="s">
        <v>334</v>
      </c>
      <c r="C110" s="454" t="s">
        <v>100</v>
      </c>
      <c r="D110" s="454" t="s">
        <v>100</v>
      </c>
      <c r="E110" s="455" t="s">
        <v>335</v>
      </c>
      <c r="F110" s="456">
        <v>0</v>
      </c>
      <c r="G110" s="447">
        <f t="shared" ref="G110" si="6">+G111</f>
        <v>750</v>
      </c>
      <c r="H110" s="448">
        <f t="shared" si="0"/>
        <v>750</v>
      </c>
      <c r="I110" s="11" t="s">
        <v>215</v>
      </c>
    </row>
    <row r="111" spans="1:9" ht="10.5" x14ac:dyDescent="0.25">
      <c r="A111" s="457"/>
      <c r="B111" s="458"/>
      <c r="C111" s="449" t="s">
        <v>250</v>
      </c>
      <c r="D111" s="449" t="s">
        <v>251</v>
      </c>
      <c r="E111" s="450" t="s">
        <v>252</v>
      </c>
      <c r="F111" s="451">
        <v>0</v>
      </c>
      <c r="G111" s="403">
        <v>750</v>
      </c>
      <c r="H111" s="404">
        <f t="shared" si="0"/>
        <v>750</v>
      </c>
    </row>
    <row r="112" spans="1:9" ht="10.5" x14ac:dyDescent="0.25">
      <c r="A112" s="459" t="s">
        <v>106</v>
      </c>
      <c r="B112" s="436" t="s">
        <v>100</v>
      </c>
      <c r="C112" s="437" t="s">
        <v>100</v>
      </c>
      <c r="D112" s="437" t="s">
        <v>100</v>
      </c>
      <c r="E112" s="462" t="s">
        <v>336</v>
      </c>
      <c r="F112" s="439">
        <v>1750</v>
      </c>
      <c r="G112" s="440">
        <f>+G113+G115+G117+G119+G121+G123+G125+G127+G129</f>
        <v>0</v>
      </c>
      <c r="H112" s="441">
        <f t="shared" si="0"/>
        <v>1750</v>
      </c>
      <c r="I112" s="11" t="s">
        <v>215</v>
      </c>
    </row>
    <row r="113" spans="1:9" ht="10.5" x14ac:dyDescent="0.25">
      <c r="A113" s="460" t="s">
        <v>106</v>
      </c>
      <c r="B113" s="443" t="s">
        <v>337</v>
      </c>
      <c r="C113" s="444" t="s">
        <v>100</v>
      </c>
      <c r="D113" s="444" t="s">
        <v>100</v>
      </c>
      <c r="E113" s="463" t="s">
        <v>336</v>
      </c>
      <c r="F113" s="446">
        <v>1750</v>
      </c>
      <c r="G113" s="447">
        <f>+G114</f>
        <v>-1750</v>
      </c>
      <c r="H113" s="448">
        <f t="shared" si="0"/>
        <v>0</v>
      </c>
      <c r="I113" s="11" t="s">
        <v>215</v>
      </c>
    </row>
    <row r="114" spans="1:9" ht="10.5" x14ac:dyDescent="0.25">
      <c r="A114" s="464"/>
      <c r="B114" s="465"/>
      <c r="C114" s="428" t="s">
        <v>250</v>
      </c>
      <c r="D114" s="428" t="s">
        <v>251</v>
      </c>
      <c r="E114" s="466" t="s">
        <v>252</v>
      </c>
      <c r="F114" s="461">
        <v>1750</v>
      </c>
      <c r="G114" s="403">
        <v>-1750</v>
      </c>
      <c r="H114" s="404">
        <f t="shared" si="0"/>
        <v>0</v>
      </c>
      <c r="I114" s="467"/>
    </row>
    <row r="115" spans="1:9" ht="31.5" x14ac:dyDescent="0.25">
      <c r="A115" s="460" t="s">
        <v>253</v>
      </c>
      <c r="B115" s="443" t="s">
        <v>338</v>
      </c>
      <c r="C115" s="444" t="s">
        <v>100</v>
      </c>
      <c r="D115" s="444" t="s">
        <v>100</v>
      </c>
      <c r="E115" s="463" t="s">
        <v>339</v>
      </c>
      <c r="F115" s="446">
        <v>0</v>
      </c>
      <c r="G115" s="447">
        <f t="shared" ref="G115:G129" si="7">+G116</f>
        <v>50</v>
      </c>
      <c r="H115" s="448">
        <f t="shared" si="0"/>
        <v>50</v>
      </c>
      <c r="I115" s="11" t="s">
        <v>215</v>
      </c>
    </row>
    <row r="116" spans="1:9" ht="10.5" x14ac:dyDescent="0.25">
      <c r="A116" s="468"/>
      <c r="B116" s="469"/>
      <c r="C116" s="428" t="s">
        <v>250</v>
      </c>
      <c r="D116" s="428" t="s">
        <v>251</v>
      </c>
      <c r="E116" s="466" t="s">
        <v>252</v>
      </c>
      <c r="F116" s="461">
        <v>0</v>
      </c>
      <c r="G116" s="403">
        <v>50</v>
      </c>
      <c r="H116" s="404">
        <f t="shared" si="0"/>
        <v>50</v>
      </c>
    </row>
    <row r="117" spans="1:9" ht="21" x14ac:dyDescent="0.25">
      <c r="A117" s="460" t="s">
        <v>253</v>
      </c>
      <c r="B117" s="443" t="s">
        <v>340</v>
      </c>
      <c r="C117" s="444" t="s">
        <v>100</v>
      </c>
      <c r="D117" s="444" t="s">
        <v>100</v>
      </c>
      <c r="E117" s="463" t="s">
        <v>341</v>
      </c>
      <c r="F117" s="446">
        <v>0</v>
      </c>
      <c r="G117" s="447">
        <f t="shared" si="7"/>
        <v>600</v>
      </c>
      <c r="H117" s="448">
        <f t="shared" si="0"/>
        <v>600</v>
      </c>
      <c r="I117" s="11" t="s">
        <v>215</v>
      </c>
    </row>
    <row r="118" spans="1:9" ht="10.5" x14ac:dyDescent="0.25">
      <c r="A118" s="468"/>
      <c r="B118" s="469"/>
      <c r="C118" s="428" t="s">
        <v>250</v>
      </c>
      <c r="D118" s="428" t="s">
        <v>342</v>
      </c>
      <c r="E118" s="466" t="s">
        <v>343</v>
      </c>
      <c r="F118" s="461">
        <v>0</v>
      </c>
      <c r="G118" s="403">
        <v>600</v>
      </c>
      <c r="H118" s="404">
        <f t="shared" si="0"/>
        <v>600</v>
      </c>
    </row>
    <row r="119" spans="1:9" ht="31.5" x14ac:dyDescent="0.25">
      <c r="A119" s="460" t="s">
        <v>253</v>
      </c>
      <c r="B119" s="443" t="s">
        <v>344</v>
      </c>
      <c r="C119" s="444" t="s">
        <v>100</v>
      </c>
      <c r="D119" s="444" t="s">
        <v>100</v>
      </c>
      <c r="E119" s="463" t="s">
        <v>345</v>
      </c>
      <c r="F119" s="446">
        <v>0</v>
      </c>
      <c r="G119" s="447">
        <f t="shared" si="7"/>
        <v>450</v>
      </c>
      <c r="H119" s="448">
        <f t="shared" si="0"/>
        <v>450</v>
      </c>
      <c r="I119" s="11" t="s">
        <v>215</v>
      </c>
    </row>
    <row r="120" spans="1:9" ht="10.5" x14ac:dyDescent="0.25">
      <c r="A120" s="468"/>
      <c r="B120" s="470" t="s">
        <v>346</v>
      </c>
      <c r="C120" s="428" t="s">
        <v>250</v>
      </c>
      <c r="D120" s="428" t="s">
        <v>347</v>
      </c>
      <c r="E120" s="466" t="s">
        <v>348</v>
      </c>
      <c r="F120" s="461">
        <v>0</v>
      </c>
      <c r="G120" s="403">
        <v>450</v>
      </c>
      <c r="H120" s="404">
        <f t="shared" si="0"/>
        <v>450</v>
      </c>
    </row>
    <row r="121" spans="1:9" ht="21" x14ac:dyDescent="0.25">
      <c r="A121" s="460" t="s">
        <v>253</v>
      </c>
      <c r="B121" s="443" t="s">
        <v>349</v>
      </c>
      <c r="C121" s="444" t="s">
        <v>100</v>
      </c>
      <c r="D121" s="444" t="s">
        <v>100</v>
      </c>
      <c r="E121" s="463" t="s">
        <v>350</v>
      </c>
      <c r="F121" s="446">
        <v>0</v>
      </c>
      <c r="G121" s="447">
        <f t="shared" si="7"/>
        <v>200</v>
      </c>
      <c r="H121" s="448">
        <f t="shared" si="0"/>
        <v>200</v>
      </c>
      <c r="I121" s="11" t="s">
        <v>215</v>
      </c>
    </row>
    <row r="122" spans="1:9" ht="10.5" x14ac:dyDescent="0.25">
      <c r="A122" s="468"/>
      <c r="B122" s="469"/>
      <c r="C122" s="428" t="s">
        <v>250</v>
      </c>
      <c r="D122" s="449" t="s">
        <v>277</v>
      </c>
      <c r="E122" s="450" t="s">
        <v>278</v>
      </c>
      <c r="F122" s="461">
        <v>0</v>
      </c>
      <c r="G122" s="403">
        <v>200</v>
      </c>
      <c r="H122" s="404">
        <f t="shared" si="0"/>
        <v>200</v>
      </c>
    </row>
    <row r="123" spans="1:9" ht="21" x14ac:dyDescent="0.25">
      <c r="A123" s="460" t="s">
        <v>253</v>
      </c>
      <c r="B123" s="443" t="s">
        <v>351</v>
      </c>
      <c r="C123" s="444" t="s">
        <v>100</v>
      </c>
      <c r="D123" s="444" t="s">
        <v>100</v>
      </c>
      <c r="E123" s="463" t="s">
        <v>352</v>
      </c>
      <c r="F123" s="446">
        <v>0</v>
      </c>
      <c r="G123" s="447">
        <f t="shared" si="7"/>
        <v>100</v>
      </c>
      <c r="H123" s="448">
        <f t="shared" si="0"/>
        <v>100</v>
      </c>
      <c r="I123" s="11" t="s">
        <v>215</v>
      </c>
    </row>
    <row r="124" spans="1:9" ht="10.5" x14ac:dyDescent="0.25">
      <c r="A124" s="468"/>
      <c r="B124" s="469"/>
      <c r="C124" s="428" t="s">
        <v>250</v>
      </c>
      <c r="D124" s="428" t="s">
        <v>251</v>
      </c>
      <c r="E124" s="466" t="s">
        <v>252</v>
      </c>
      <c r="F124" s="461">
        <v>0</v>
      </c>
      <c r="G124" s="403">
        <v>100</v>
      </c>
      <c r="H124" s="404">
        <f t="shared" si="0"/>
        <v>100</v>
      </c>
    </row>
    <row r="125" spans="1:9" ht="10.5" x14ac:dyDescent="0.25">
      <c r="A125" s="460" t="s">
        <v>253</v>
      </c>
      <c r="B125" s="443" t="s">
        <v>353</v>
      </c>
      <c r="C125" s="444" t="s">
        <v>100</v>
      </c>
      <c r="D125" s="444" t="s">
        <v>100</v>
      </c>
      <c r="E125" s="463" t="s">
        <v>354</v>
      </c>
      <c r="F125" s="446">
        <v>0</v>
      </c>
      <c r="G125" s="447">
        <f t="shared" si="7"/>
        <v>100</v>
      </c>
      <c r="H125" s="448">
        <f t="shared" si="0"/>
        <v>100</v>
      </c>
      <c r="I125" s="11" t="s">
        <v>215</v>
      </c>
    </row>
    <row r="126" spans="1:9" ht="10.5" x14ac:dyDescent="0.25">
      <c r="A126" s="468"/>
      <c r="B126" s="469"/>
      <c r="C126" s="428" t="s">
        <v>250</v>
      </c>
      <c r="D126" s="428" t="s">
        <v>355</v>
      </c>
      <c r="E126" s="466" t="s">
        <v>356</v>
      </c>
      <c r="F126" s="461">
        <v>0</v>
      </c>
      <c r="G126" s="403">
        <v>100</v>
      </c>
      <c r="H126" s="404">
        <f t="shared" si="0"/>
        <v>100</v>
      </c>
    </row>
    <row r="127" spans="1:9" ht="31.5" x14ac:dyDescent="0.25">
      <c r="A127" s="460" t="s">
        <v>253</v>
      </c>
      <c r="B127" s="443" t="s">
        <v>357</v>
      </c>
      <c r="C127" s="444" t="s">
        <v>100</v>
      </c>
      <c r="D127" s="444" t="s">
        <v>100</v>
      </c>
      <c r="E127" s="463" t="s">
        <v>358</v>
      </c>
      <c r="F127" s="446">
        <v>0</v>
      </c>
      <c r="G127" s="447">
        <f t="shared" si="7"/>
        <v>50</v>
      </c>
      <c r="H127" s="448">
        <f t="shared" si="0"/>
        <v>50</v>
      </c>
      <c r="I127" s="11" t="s">
        <v>215</v>
      </c>
    </row>
    <row r="128" spans="1:9" ht="10.5" x14ac:dyDescent="0.25">
      <c r="A128" s="468"/>
      <c r="B128" s="469"/>
      <c r="C128" s="428" t="s">
        <v>250</v>
      </c>
      <c r="D128" s="428" t="s">
        <v>251</v>
      </c>
      <c r="E128" s="466" t="s">
        <v>252</v>
      </c>
      <c r="F128" s="461">
        <v>0</v>
      </c>
      <c r="G128" s="403">
        <v>50</v>
      </c>
      <c r="H128" s="404">
        <f t="shared" si="0"/>
        <v>50</v>
      </c>
    </row>
    <row r="129" spans="1:9" ht="21" x14ac:dyDescent="0.25">
      <c r="A129" s="460" t="s">
        <v>253</v>
      </c>
      <c r="B129" s="443" t="s">
        <v>359</v>
      </c>
      <c r="C129" s="444" t="s">
        <v>100</v>
      </c>
      <c r="D129" s="444" t="s">
        <v>100</v>
      </c>
      <c r="E129" s="463" t="s">
        <v>360</v>
      </c>
      <c r="F129" s="446">
        <v>0</v>
      </c>
      <c r="G129" s="447">
        <f t="shared" si="7"/>
        <v>200</v>
      </c>
      <c r="H129" s="448">
        <f t="shared" si="0"/>
        <v>200</v>
      </c>
      <c r="I129" s="11" t="s">
        <v>215</v>
      </c>
    </row>
    <row r="130" spans="1:9" ht="10.5" x14ac:dyDescent="0.25">
      <c r="A130" s="468"/>
      <c r="B130" s="469"/>
      <c r="C130" s="428" t="s">
        <v>250</v>
      </c>
      <c r="D130" s="428" t="s">
        <v>347</v>
      </c>
      <c r="E130" s="466" t="s">
        <v>348</v>
      </c>
      <c r="F130" s="461">
        <v>0</v>
      </c>
      <c r="G130" s="403">
        <v>200</v>
      </c>
      <c r="H130" s="404">
        <f t="shared" si="0"/>
        <v>200</v>
      </c>
    </row>
    <row r="131" spans="1:9" ht="10.5" x14ac:dyDescent="0.25">
      <c r="A131" s="459" t="s">
        <v>106</v>
      </c>
      <c r="B131" s="436" t="s">
        <v>100</v>
      </c>
      <c r="C131" s="437" t="s">
        <v>100</v>
      </c>
      <c r="D131" s="437" t="s">
        <v>100</v>
      </c>
      <c r="E131" s="462" t="s">
        <v>361</v>
      </c>
      <c r="F131" s="439">
        <v>2750</v>
      </c>
      <c r="G131" s="440">
        <f>+G132+G134+G136+G138</f>
        <v>0</v>
      </c>
      <c r="H131" s="441">
        <f t="shared" si="0"/>
        <v>2750</v>
      </c>
      <c r="I131" s="11" t="s">
        <v>215</v>
      </c>
    </row>
    <row r="132" spans="1:9" ht="10.5" x14ac:dyDescent="0.25">
      <c r="A132" s="460" t="s">
        <v>106</v>
      </c>
      <c r="B132" s="443" t="s">
        <v>362</v>
      </c>
      <c r="C132" s="444" t="s">
        <v>100</v>
      </c>
      <c r="D132" s="444" t="s">
        <v>100</v>
      </c>
      <c r="E132" s="463" t="s">
        <v>361</v>
      </c>
      <c r="F132" s="446">
        <v>2750</v>
      </c>
      <c r="G132" s="447">
        <f>+G133</f>
        <v>-1560</v>
      </c>
      <c r="H132" s="448">
        <f t="shared" si="0"/>
        <v>1190</v>
      </c>
      <c r="I132" s="11" t="s">
        <v>215</v>
      </c>
    </row>
    <row r="133" spans="1:9" x14ac:dyDescent="0.2">
      <c r="A133" s="471"/>
      <c r="B133" s="472"/>
      <c r="C133" s="449" t="s">
        <v>250</v>
      </c>
      <c r="D133" s="449" t="s">
        <v>251</v>
      </c>
      <c r="E133" s="450" t="s">
        <v>252</v>
      </c>
      <c r="F133" s="451">
        <v>2750</v>
      </c>
      <c r="G133" s="403">
        <v>-1560</v>
      </c>
      <c r="H133" s="404">
        <f t="shared" si="0"/>
        <v>1190</v>
      </c>
    </row>
    <row r="134" spans="1:9" ht="21" x14ac:dyDescent="0.25">
      <c r="A134" s="452" t="s">
        <v>253</v>
      </c>
      <c r="B134" s="453" t="s">
        <v>363</v>
      </c>
      <c r="C134" s="454" t="s">
        <v>100</v>
      </c>
      <c r="D134" s="454" t="s">
        <v>100</v>
      </c>
      <c r="E134" s="455" t="s">
        <v>364</v>
      </c>
      <c r="F134" s="456">
        <v>0</v>
      </c>
      <c r="G134" s="447">
        <f>+G135</f>
        <v>156</v>
      </c>
      <c r="H134" s="448">
        <f t="shared" si="0"/>
        <v>156</v>
      </c>
      <c r="I134" s="11" t="s">
        <v>215</v>
      </c>
    </row>
    <row r="135" spans="1:9" ht="10.5" x14ac:dyDescent="0.25">
      <c r="A135" s="457"/>
      <c r="B135" s="458"/>
      <c r="C135" s="449" t="s">
        <v>250</v>
      </c>
      <c r="D135" s="449" t="s">
        <v>251</v>
      </c>
      <c r="E135" s="450" t="s">
        <v>252</v>
      </c>
      <c r="F135" s="451">
        <v>0</v>
      </c>
      <c r="G135" s="403">
        <v>156</v>
      </c>
      <c r="H135" s="404">
        <f t="shared" si="0"/>
        <v>156</v>
      </c>
    </row>
    <row r="136" spans="1:9" ht="21" x14ac:dyDescent="0.25">
      <c r="A136" s="452" t="s">
        <v>253</v>
      </c>
      <c r="B136" s="453" t="s">
        <v>365</v>
      </c>
      <c r="C136" s="454" t="s">
        <v>100</v>
      </c>
      <c r="D136" s="454" t="s">
        <v>100</v>
      </c>
      <c r="E136" s="455" t="s">
        <v>366</v>
      </c>
      <c r="F136" s="456">
        <v>0</v>
      </c>
      <c r="G136" s="447">
        <f t="shared" ref="G136" si="8">+G137</f>
        <v>780</v>
      </c>
      <c r="H136" s="448">
        <f t="shared" si="0"/>
        <v>780</v>
      </c>
      <c r="I136" s="11" t="s">
        <v>215</v>
      </c>
    </row>
    <row r="137" spans="1:9" ht="10.5" x14ac:dyDescent="0.25">
      <c r="A137" s="457"/>
      <c r="B137" s="458"/>
      <c r="C137" s="449" t="s">
        <v>250</v>
      </c>
      <c r="D137" s="449" t="s">
        <v>251</v>
      </c>
      <c r="E137" s="450" t="s">
        <v>252</v>
      </c>
      <c r="F137" s="451">
        <v>0</v>
      </c>
      <c r="G137" s="403">
        <v>780</v>
      </c>
      <c r="H137" s="404">
        <f t="shared" si="0"/>
        <v>780</v>
      </c>
    </row>
    <row r="138" spans="1:9" ht="21" x14ac:dyDescent="0.25">
      <c r="A138" s="452" t="s">
        <v>253</v>
      </c>
      <c r="B138" s="453" t="s">
        <v>367</v>
      </c>
      <c r="C138" s="454" t="s">
        <v>100</v>
      </c>
      <c r="D138" s="454" t="s">
        <v>100</v>
      </c>
      <c r="E138" s="455" t="s">
        <v>368</v>
      </c>
      <c r="F138" s="456">
        <v>0</v>
      </c>
      <c r="G138" s="447">
        <f t="shared" ref="G138" si="9">+G139</f>
        <v>624</v>
      </c>
      <c r="H138" s="448">
        <f t="shared" si="0"/>
        <v>624</v>
      </c>
      <c r="I138" s="11" t="s">
        <v>215</v>
      </c>
    </row>
    <row r="139" spans="1:9" ht="10.5" x14ac:dyDescent="0.25">
      <c r="A139" s="457"/>
      <c r="B139" s="458"/>
      <c r="C139" s="449" t="s">
        <v>250</v>
      </c>
      <c r="D139" s="449" t="s">
        <v>251</v>
      </c>
      <c r="E139" s="450" t="s">
        <v>252</v>
      </c>
      <c r="F139" s="451">
        <v>0</v>
      </c>
      <c r="G139" s="403">
        <v>624</v>
      </c>
      <c r="H139" s="404">
        <f t="shared" si="0"/>
        <v>624</v>
      </c>
    </row>
    <row r="140" spans="1:9" ht="10.5" x14ac:dyDescent="0.25">
      <c r="A140" s="459" t="s">
        <v>106</v>
      </c>
      <c r="B140" s="436" t="s">
        <v>100</v>
      </c>
      <c r="C140" s="437" t="s">
        <v>100</v>
      </c>
      <c r="D140" s="437" t="s">
        <v>100</v>
      </c>
      <c r="E140" s="462" t="s">
        <v>369</v>
      </c>
      <c r="F140" s="439">
        <v>750</v>
      </c>
      <c r="G140" s="440">
        <f>+G141+G143+G145+G147+G149+G151+G153+G155+G157</f>
        <v>0</v>
      </c>
      <c r="H140" s="441">
        <f t="shared" si="0"/>
        <v>750</v>
      </c>
      <c r="I140" s="11" t="s">
        <v>215</v>
      </c>
    </row>
    <row r="141" spans="1:9" ht="10.5" x14ac:dyDescent="0.25">
      <c r="A141" s="460" t="s">
        <v>253</v>
      </c>
      <c r="B141" s="443" t="s">
        <v>370</v>
      </c>
      <c r="C141" s="444" t="s">
        <v>100</v>
      </c>
      <c r="D141" s="444" t="s">
        <v>100</v>
      </c>
      <c r="E141" s="463" t="s">
        <v>369</v>
      </c>
      <c r="F141" s="446">
        <v>750</v>
      </c>
      <c r="G141" s="447">
        <f>+G142</f>
        <v>-750</v>
      </c>
      <c r="H141" s="448">
        <f>+F141+G141</f>
        <v>0</v>
      </c>
      <c r="I141" s="11" t="s">
        <v>215</v>
      </c>
    </row>
    <row r="142" spans="1:9" ht="10.5" x14ac:dyDescent="0.25">
      <c r="A142" s="468"/>
      <c r="B142" s="473"/>
      <c r="C142" s="428" t="s">
        <v>250</v>
      </c>
      <c r="D142" s="428" t="s">
        <v>251</v>
      </c>
      <c r="E142" s="466" t="s">
        <v>252</v>
      </c>
      <c r="F142" s="474">
        <v>750</v>
      </c>
      <c r="G142" s="404">
        <v>-750</v>
      </c>
      <c r="H142" s="404">
        <f>+F142+G142</f>
        <v>0</v>
      </c>
    </row>
    <row r="143" spans="1:9" ht="21" x14ac:dyDescent="0.25">
      <c r="A143" s="460" t="s">
        <v>253</v>
      </c>
      <c r="B143" s="443" t="s">
        <v>371</v>
      </c>
      <c r="C143" s="444" t="s">
        <v>100</v>
      </c>
      <c r="D143" s="444" t="s">
        <v>100</v>
      </c>
      <c r="E143" s="463" t="s">
        <v>372</v>
      </c>
      <c r="F143" s="446">
        <v>0</v>
      </c>
      <c r="G143" s="447">
        <f t="shared" ref="G143" si="10">+G144</f>
        <v>100</v>
      </c>
      <c r="H143" s="448">
        <f t="shared" ref="H143:H158" si="11">+F143+G143</f>
        <v>100</v>
      </c>
      <c r="I143" s="11" t="s">
        <v>215</v>
      </c>
    </row>
    <row r="144" spans="1:9" ht="10.5" x14ac:dyDescent="0.25">
      <c r="A144" s="468"/>
      <c r="B144" s="473"/>
      <c r="C144" s="428" t="s">
        <v>250</v>
      </c>
      <c r="D144" s="428" t="s">
        <v>251</v>
      </c>
      <c r="E144" s="466" t="s">
        <v>252</v>
      </c>
      <c r="F144" s="474">
        <v>0</v>
      </c>
      <c r="G144" s="404">
        <v>100</v>
      </c>
      <c r="H144" s="404">
        <f t="shared" si="11"/>
        <v>100</v>
      </c>
    </row>
    <row r="145" spans="1:9" ht="31.5" x14ac:dyDescent="0.25">
      <c r="A145" s="460" t="s">
        <v>253</v>
      </c>
      <c r="B145" s="443" t="s">
        <v>373</v>
      </c>
      <c r="C145" s="444" t="s">
        <v>100</v>
      </c>
      <c r="D145" s="444" t="s">
        <v>100</v>
      </c>
      <c r="E145" s="463" t="s">
        <v>374</v>
      </c>
      <c r="F145" s="446">
        <v>0</v>
      </c>
      <c r="G145" s="447">
        <f t="shared" ref="G145" si="12">+G146</f>
        <v>60</v>
      </c>
      <c r="H145" s="448">
        <f t="shared" si="11"/>
        <v>60</v>
      </c>
      <c r="I145" s="11" t="s">
        <v>215</v>
      </c>
    </row>
    <row r="146" spans="1:9" ht="10.5" x14ac:dyDescent="0.25">
      <c r="A146" s="468"/>
      <c r="B146" s="473"/>
      <c r="C146" s="428" t="s">
        <v>250</v>
      </c>
      <c r="D146" s="428" t="s">
        <v>251</v>
      </c>
      <c r="E146" s="466" t="s">
        <v>252</v>
      </c>
      <c r="F146" s="474">
        <v>0</v>
      </c>
      <c r="G146" s="404">
        <v>60</v>
      </c>
      <c r="H146" s="404">
        <f t="shared" si="11"/>
        <v>60</v>
      </c>
    </row>
    <row r="147" spans="1:9" ht="31.5" x14ac:dyDescent="0.25">
      <c r="A147" s="460" t="s">
        <v>253</v>
      </c>
      <c r="B147" s="443" t="s">
        <v>375</v>
      </c>
      <c r="C147" s="444" t="s">
        <v>100</v>
      </c>
      <c r="D147" s="444" t="s">
        <v>100</v>
      </c>
      <c r="E147" s="463" t="s">
        <v>376</v>
      </c>
      <c r="F147" s="446">
        <v>0</v>
      </c>
      <c r="G147" s="447">
        <f t="shared" ref="G147" si="13">+G148</f>
        <v>100</v>
      </c>
      <c r="H147" s="448">
        <f t="shared" si="11"/>
        <v>100</v>
      </c>
      <c r="I147" s="11" t="s">
        <v>215</v>
      </c>
    </row>
    <row r="148" spans="1:9" ht="10.5" x14ac:dyDescent="0.25">
      <c r="A148" s="468"/>
      <c r="B148" s="473"/>
      <c r="C148" s="428" t="s">
        <v>250</v>
      </c>
      <c r="D148" s="428" t="s">
        <v>251</v>
      </c>
      <c r="E148" s="466" t="s">
        <v>252</v>
      </c>
      <c r="F148" s="474">
        <v>0</v>
      </c>
      <c r="G148" s="404">
        <v>100</v>
      </c>
      <c r="H148" s="404">
        <f t="shared" si="11"/>
        <v>100</v>
      </c>
    </row>
    <row r="149" spans="1:9" ht="31.5" x14ac:dyDescent="0.25">
      <c r="A149" s="460" t="s">
        <v>253</v>
      </c>
      <c r="B149" s="443" t="s">
        <v>377</v>
      </c>
      <c r="C149" s="444" t="s">
        <v>100</v>
      </c>
      <c r="D149" s="444" t="s">
        <v>100</v>
      </c>
      <c r="E149" s="463" t="s">
        <v>378</v>
      </c>
      <c r="F149" s="446">
        <v>0</v>
      </c>
      <c r="G149" s="447">
        <f t="shared" ref="G149" si="14">+G150</f>
        <v>100</v>
      </c>
      <c r="H149" s="448">
        <f t="shared" si="11"/>
        <v>100</v>
      </c>
      <c r="I149" s="11" t="s">
        <v>215</v>
      </c>
    </row>
    <row r="150" spans="1:9" ht="10.5" x14ac:dyDescent="0.25">
      <c r="A150" s="468"/>
      <c r="B150" s="473"/>
      <c r="C150" s="428" t="s">
        <v>250</v>
      </c>
      <c r="D150" s="428" t="s">
        <v>251</v>
      </c>
      <c r="E150" s="466" t="s">
        <v>252</v>
      </c>
      <c r="F150" s="474">
        <v>0</v>
      </c>
      <c r="G150" s="404">
        <v>100</v>
      </c>
      <c r="H150" s="404">
        <f t="shared" si="11"/>
        <v>100</v>
      </c>
    </row>
    <row r="151" spans="1:9" ht="21" x14ac:dyDescent="0.25">
      <c r="A151" s="460" t="s">
        <v>253</v>
      </c>
      <c r="B151" s="443" t="s">
        <v>379</v>
      </c>
      <c r="C151" s="444" t="s">
        <v>100</v>
      </c>
      <c r="D151" s="444" t="s">
        <v>100</v>
      </c>
      <c r="E151" s="463" t="s">
        <v>380</v>
      </c>
      <c r="F151" s="446">
        <v>0</v>
      </c>
      <c r="G151" s="447">
        <f t="shared" ref="G151" si="15">+G152</f>
        <v>200</v>
      </c>
      <c r="H151" s="448">
        <f t="shared" si="11"/>
        <v>200</v>
      </c>
      <c r="I151" s="11" t="s">
        <v>215</v>
      </c>
    </row>
    <row r="152" spans="1:9" ht="10.5" x14ac:dyDescent="0.25">
      <c r="A152" s="468"/>
      <c r="B152" s="473"/>
      <c r="C152" s="428" t="s">
        <v>250</v>
      </c>
      <c r="D152" s="428" t="s">
        <v>251</v>
      </c>
      <c r="E152" s="466" t="s">
        <v>252</v>
      </c>
      <c r="F152" s="474">
        <v>0</v>
      </c>
      <c r="G152" s="404">
        <v>200</v>
      </c>
      <c r="H152" s="404">
        <f t="shared" si="11"/>
        <v>200</v>
      </c>
    </row>
    <row r="153" spans="1:9" ht="31.5" x14ac:dyDescent="0.25">
      <c r="A153" s="460" t="s">
        <v>253</v>
      </c>
      <c r="B153" s="443" t="s">
        <v>381</v>
      </c>
      <c r="C153" s="444" t="s">
        <v>100</v>
      </c>
      <c r="D153" s="444" t="s">
        <v>100</v>
      </c>
      <c r="E153" s="463" t="s">
        <v>382</v>
      </c>
      <c r="F153" s="446">
        <v>0</v>
      </c>
      <c r="G153" s="447">
        <f t="shared" ref="G153" si="16">+G154</f>
        <v>100</v>
      </c>
      <c r="H153" s="448">
        <f t="shared" si="11"/>
        <v>100</v>
      </c>
      <c r="I153" s="11" t="s">
        <v>215</v>
      </c>
    </row>
    <row r="154" spans="1:9" ht="10.5" x14ac:dyDescent="0.25">
      <c r="A154" s="468"/>
      <c r="B154" s="473"/>
      <c r="C154" s="428" t="s">
        <v>250</v>
      </c>
      <c r="D154" s="428" t="s">
        <v>251</v>
      </c>
      <c r="E154" s="466" t="s">
        <v>252</v>
      </c>
      <c r="F154" s="474">
        <v>0</v>
      </c>
      <c r="G154" s="404">
        <v>100</v>
      </c>
      <c r="H154" s="404">
        <f t="shared" si="11"/>
        <v>100</v>
      </c>
    </row>
    <row r="155" spans="1:9" ht="21" x14ac:dyDescent="0.25">
      <c r="A155" s="460" t="s">
        <v>253</v>
      </c>
      <c r="B155" s="443" t="s">
        <v>383</v>
      </c>
      <c r="C155" s="444" t="s">
        <v>100</v>
      </c>
      <c r="D155" s="444" t="s">
        <v>100</v>
      </c>
      <c r="E155" s="463" t="s">
        <v>384</v>
      </c>
      <c r="F155" s="446">
        <v>0</v>
      </c>
      <c r="G155" s="447">
        <f t="shared" ref="G155" si="17">+G156</f>
        <v>30</v>
      </c>
      <c r="H155" s="448">
        <f t="shared" si="11"/>
        <v>30</v>
      </c>
      <c r="I155" s="11" t="s">
        <v>215</v>
      </c>
    </row>
    <row r="156" spans="1:9" ht="10.5" x14ac:dyDescent="0.25">
      <c r="A156" s="468"/>
      <c r="B156" s="473"/>
      <c r="C156" s="428" t="s">
        <v>250</v>
      </c>
      <c r="D156" s="428" t="s">
        <v>251</v>
      </c>
      <c r="E156" s="466" t="s">
        <v>252</v>
      </c>
      <c r="F156" s="474">
        <v>0</v>
      </c>
      <c r="G156" s="404">
        <v>30</v>
      </c>
      <c r="H156" s="404">
        <f t="shared" si="11"/>
        <v>30</v>
      </c>
    </row>
    <row r="157" spans="1:9" ht="21" x14ac:dyDescent="0.25">
      <c r="A157" s="460" t="s">
        <v>253</v>
      </c>
      <c r="B157" s="443" t="s">
        <v>385</v>
      </c>
      <c r="C157" s="444" t="s">
        <v>100</v>
      </c>
      <c r="D157" s="444" t="s">
        <v>100</v>
      </c>
      <c r="E157" s="463" t="s">
        <v>386</v>
      </c>
      <c r="F157" s="446">
        <v>0</v>
      </c>
      <c r="G157" s="447">
        <f t="shared" ref="G157" si="18">+G158</f>
        <v>60</v>
      </c>
      <c r="H157" s="448">
        <f t="shared" si="11"/>
        <v>60</v>
      </c>
      <c r="I157" s="11" t="s">
        <v>215</v>
      </c>
    </row>
    <row r="158" spans="1:9" ht="11" thickBot="1" x14ac:dyDescent="0.3">
      <c r="A158" s="475"/>
      <c r="B158" s="476"/>
      <c r="C158" s="477" t="s">
        <v>250</v>
      </c>
      <c r="D158" s="477" t="s">
        <v>251</v>
      </c>
      <c r="E158" s="478" t="s">
        <v>252</v>
      </c>
      <c r="F158" s="479">
        <v>0</v>
      </c>
      <c r="G158" s="479">
        <v>60</v>
      </c>
      <c r="H158" s="479">
        <f t="shared" si="11"/>
        <v>60</v>
      </c>
    </row>
    <row r="159" spans="1:9" x14ac:dyDescent="0.2">
      <c r="B159" s="480"/>
      <c r="C159" s="480"/>
      <c r="D159" s="480"/>
      <c r="E159" s="480"/>
      <c r="F159" s="481"/>
      <c r="G159" s="481"/>
      <c r="H159" s="481"/>
    </row>
    <row r="160" spans="1:9" x14ac:dyDescent="0.2">
      <c r="B160" s="480"/>
      <c r="C160" s="480"/>
      <c r="D160" s="480"/>
      <c r="E160" s="482">
        <v>42010</v>
      </c>
      <c r="F160" s="481"/>
      <c r="G160" s="481"/>
      <c r="H160" s="481"/>
    </row>
    <row r="161" spans="2:8" s="11" customFormat="1" x14ac:dyDescent="0.2">
      <c r="B161" s="480"/>
      <c r="C161" s="480"/>
      <c r="D161" s="480"/>
      <c r="E161" s="480"/>
      <c r="F161" s="481"/>
      <c r="G161" s="481"/>
      <c r="H161" s="481"/>
    </row>
    <row r="162" spans="2:8" s="11" customFormat="1" x14ac:dyDescent="0.2">
      <c r="B162" s="480"/>
      <c r="C162" s="480"/>
      <c r="D162" s="480"/>
      <c r="E162" s="480"/>
      <c r="F162" s="481"/>
      <c r="G162" s="481"/>
      <c r="H162" s="481"/>
    </row>
    <row r="163" spans="2:8" s="11" customFormat="1" x14ac:dyDescent="0.2">
      <c r="B163" s="480"/>
      <c r="C163" s="480"/>
      <c r="D163" s="480"/>
      <c r="E163" s="480"/>
      <c r="F163" s="481"/>
      <c r="G163" s="481"/>
      <c r="H163" s="481"/>
    </row>
    <row r="164" spans="2:8" s="11" customFormat="1" x14ac:dyDescent="0.2">
      <c r="B164" s="480"/>
      <c r="C164" s="480"/>
      <c r="D164" s="480"/>
      <c r="E164" s="480"/>
      <c r="F164" s="481"/>
      <c r="G164" s="481"/>
      <c r="H164" s="481"/>
    </row>
    <row r="165" spans="2:8" s="11" customFormat="1" x14ac:dyDescent="0.2">
      <c r="B165" s="480"/>
      <c r="C165" s="480"/>
      <c r="D165" s="480"/>
      <c r="E165" s="480"/>
      <c r="F165" s="481"/>
      <c r="G165" s="481"/>
      <c r="H165" s="481"/>
    </row>
    <row r="166" spans="2:8" s="11" customFormat="1" x14ac:dyDescent="0.2">
      <c r="B166" s="480"/>
      <c r="C166" s="480"/>
      <c r="D166" s="480"/>
      <c r="E166" s="480"/>
      <c r="F166" s="481"/>
      <c r="G166" s="481"/>
      <c r="H166" s="481"/>
    </row>
    <row r="167" spans="2:8" s="11" customFormat="1" x14ac:dyDescent="0.2">
      <c r="B167" s="480"/>
      <c r="C167" s="480"/>
      <c r="D167" s="480"/>
      <c r="E167" s="480"/>
      <c r="F167" s="481"/>
      <c r="G167" s="481"/>
      <c r="H167" s="481"/>
    </row>
    <row r="168" spans="2:8" s="11" customFormat="1" x14ac:dyDescent="0.2">
      <c r="B168" s="480"/>
      <c r="C168" s="480"/>
      <c r="D168" s="480"/>
      <c r="E168" s="480"/>
      <c r="F168" s="481"/>
      <c r="G168" s="481"/>
      <c r="H168" s="481"/>
    </row>
    <row r="169" spans="2:8" s="11" customFormat="1" x14ac:dyDescent="0.2">
      <c r="B169" s="480"/>
      <c r="C169" s="480"/>
      <c r="D169" s="480"/>
      <c r="E169" s="480"/>
      <c r="F169" s="481"/>
      <c r="G169" s="481"/>
      <c r="H169" s="481"/>
    </row>
    <row r="170" spans="2:8" s="11" customFormat="1" x14ac:dyDescent="0.2">
      <c r="B170" s="480"/>
      <c r="C170" s="480"/>
      <c r="D170" s="480"/>
      <c r="E170" s="480"/>
      <c r="F170" s="481"/>
      <c r="G170" s="481"/>
      <c r="H170" s="481"/>
    </row>
    <row r="171" spans="2:8" s="11" customFormat="1" x14ac:dyDescent="0.2">
      <c r="B171" s="480"/>
      <c r="C171" s="480"/>
      <c r="D171" s="480"/>
      <c r="E171" s="480"/>
      <c r="F171" s="481"/>
      <c r="G171" s="481"/>
      <c r="H171" s="481"/>
    </row>
    <row r="172" spans="2:8" s="11" customFormat="1" x14ac:dyDescent="0.2">
      <c r="B172" s="480"/>
      <c r="C172" s="480"/>
      <c r="D172" s="480"/>
      <c r="E172" s="480"/>
      <c r="F172" s="481"/>
      <c r="G172" s="481"/>
      <c r="H172" s="481"/>
    </row>
    <row r="173" spans="2:8" s="11" customFormat="1" x14ac:dyDescent="0.2">
      <c r="B173" s="480"/>
      <c r="C173" s="480"/>
      <c r="D173" s="480"/>
      <c r="E173" s="480"/>
      <c r="F173" s="481"/>
      <c r="G173" s="481"/>
      <c r="H173" s="481"/>
    </row>
    <row r="174" spans="2:8" s="11" customFormat="1" x14ac:dyDescent="0.2">
      <c r="B174" s="480"/>
      <c r="C174" s="480"/>
      <c r="D174" s="480"/>
      <c r="E174" s="480"/>
      <c r="F174" s="481"/>
      <c r="G174" s="481"/>
      <c r="H174" s="481"/>
    </row>
    <row r="175" spans="2:8" s="11" customFormat="1" x14ac:dyDescent="0.2">
      <c r="B175" s="480"/>
      <c r="C175" s="480"/>
      <c r="D175" s="480"/>
      <c r="E175" s="480"/>
      <c r="F175" s="481"/>
      <c r="G175" s="481"/>
      <c r="H175" s="481"/>
    </row>
    <row r="176" spans="2:8" s="11" customFormat="1" x14ac:dyDescent="0.2">
      <c r="B176" s="480"/>
      <c r="C176" s="480"/>
      <c r="D176" s="480"/>
      <c r="E176" s="480"/>
      <c r="F176" s="481"/>
      <c r="G176" s="481"/>
      <c r="H176" s="481"/>
    </row>
    <row r="177" spans="2:8" s="11" customFormat="1" x14ac:dyDescent="0.2">
      <c r="B177" s="480"/>
      <c r="C177" s="480"/>
      <c r="D177" s="480"/>
      <c r="E177" s="480"/>
      <c r="F177" s="481"/>
      <c r="G177" s="481"/>
      <c r="H177" s="481"/>
    </row>
    <row r="178" spans="2:8" s="11" customFormat="1" x14ac:dyDescent="0.2">
      <c r="B178" s="480"/>
      <c r="C178" s="480"/>
      <c r="D178" s="480"/>
      <c r="E178" s="480"/>
      <c r="F178" s="481"/>
      <c r="G178" s="481"/>
      <c r="H178" s="481"/>
    </row>
    <row r="179" spans="2:8" s="11" customFormat="1" x14ac:dyDescent="0.2">
      <c r="B179" s="480"/>
      <c r="C179" s="480"/>
      <c r="D179" s="480"/>
      <c r="E179" s="480"/>
      <c r="F179" s="481"/>
      <c r="G179" s="481"/>
      <c r="H179" s="481"/>
    </row>
    <row r="180" spans="2:8" s="11" customFormat="1" x14ac:dyDescent="0.2">
      <c r="B180" s="480"/>
      <c r="C180" s="480"/>
      <c r="D180" s="480"/>
      <c r="E180" s="480"/>
      <c r="F180" s="481"/>
      <c r="G180" s="481"/>
      <c r="H180" s="481"/>
    </row>
    <row r="181" spans="2:8" s="11" customFormat="1" x14ac:dyDescent="0.2">
      <c r="B181" s="480"/>
      <c r="C181" s="480"/>
      <c r="D181" s="480"/>
      <c r="E181" s="480"/>
      <c r="F181" s="481"/>
      <c r="G181" s="481"/>
      <c r="H181" s="481"/>
    </row>
    <row r="182" spans="2:8" s="11" customFormat="1" x14ac:dyDescent="0.2">
      <c r="B182" s="480"/>
      <c r="C182" s="480"/>
      <c r="D182" s="480"/>
      <c r="E182" s="480"/>
      <c r="F182" s="481"/>
      <c r="G182" s="481"/>
      <c r="H182" s="481"/>
    </row>
    <row r="183" spans="2:8" s="11" customFormat="1" x14ac:dyDescent="0.2">
      <c r="B183" s="480"/>
      <c r="C183" s="480"/>
      <c r="D183" s="480"/>
      <c r="E183" s="480"/>
      <c r="F183" s="481"/>
      <c r="G183" s="481"/>
      <c r="H183" s="481"/>
    </row>
    <row r="184" spans="2:8" s="11" customFormat="1" x14ac:dyDescent="0.2">
      <c r="B184" s="480"/>
      <c r="C184" s="480"/>
      <c r="D184" s="480"/>
      <c r="E184" s="480"/>
      <c r="F184" s="481"/>
      <c r="G184" s="481"/>
      <c r="H184" s="481"/>
    </row>
    <row r="185" spans="2:8" s="11" customFormat="1" x14ac:dyDescent="0.2">
      <c r="B185" s="480"/>
      <c r="C185" s="480"/>
      <c r="D185" s="480"/>
      <c r="E185" s="480"/>
      <c r="F185" s="481"/>
      <c r="G185" s="481"/>
      <c r="H185" s="481"/>
    </row>
    <row r="186" spans="2:8" s="11" customFormat="1" x14ac:dyDescent="0.2">
      <c r="B186" s="480"/>
      <c r="C186" s="480"/>
      <c r="D186" s="480"/>
      <c r="E186" s="480"/>
      <c r="F186" s="481"/>
      <c r="G186" s="481"/>
      <c r="H186" s="481"/>
    </row>
    <row r="187" spans="2:8" s="11" customFormat="1" x14ac:dyDescent="0.2">
      <c r="B187" s="480"/>
      <c r="C187" s="480"/>
      <c r="D187" s="480"/>
      <c r="E187" s="480"/>
      <c r="F187" s="481"/>
      <c r="G187" s="481"/>
      <c r="H187" s="481"/>
    </row>
    <row r="188" spans="2:8" s="11" customFormat="1" x14ac:dyDescent="0.2">
      <c r="B188" s="480"/>
      <c r="C188" s="480"/>
      <c r="D188" s="480"/>
      <c r="E188" s="480"/>
      <c r="F188" s="481"/>
      <c r="G188" s="481"/>
      <c r="H188" s="481"/>
    </row>
    <row r="189" spans="2:8" s="11" customFormat="1" x14ac:dyDescent="0.2">
      <c r="B189" s="480"/>
      <c r="C189" s="480"/>
      <c r="D189" s="480"/>
      <c r="E189" s="480"/>
      <c r="F189" s="481"/>
      <c r="G189" s="481"/>
      <c r="H189" s="481"/>
    </row>
    <row r="190" spans="2:8" s="11" customFormat="1" x14ac:dyDescent="0.2">
      <c r="B190" s="480"/>
      <c r="C190" s="480"/>
      <c r="D190" s="480"/>
      <c r="E190" s="480"/>
      <c r="F190" s="481"/>
      <c r="G190" s="481"/>
      <c r="H190" s="481"/>
    </row>
    <row r="191" spans="2:8" s="11" customFormat="1" x14ac:dyDescent="0.2">
      <c r="B191" s="480"/>
      <c r="C191" s="480"/>
      <c r="D191" s="480"/>
      <c r="E191" s="480"/>
      <c r="F191" s="481"/>
      <c r="G191" s="481"/>
      <c r="H191" s="481"/>
    </row>
    <row r="192" spans="2:8" s="11" customFormat="1" x14ac:dyDescent="0.2">
      <c r="B192" s="480"/>
      <c r="C192" s="480"/>
      <c r="D192" s="480"/>
      <c r="E192" s="480"/>
      <c r="F192" s="481"/>
      <c r="G192" s="481"/>
      <c r="H192" s="481"/>
    </row>
    <row r="193" spans="2:8" s="11" customFormat="1" x14ac:dyDescent="0.2">
      <c r="B193" s="480"/>
      <c r="C193" s="480"/>
      <c r="D193" s="480"/>
      <c r="E193" s="480"/>
      <c r="F193" s="481"/>
      <c r="G193" s="481"/>
      <c r="H193" s="481"/>
    </row>
    <row r="194" spans="2:8" s="11" customFormat="1" x14ac:dyDescent="0.2">
      <c r="B194" s="480"/>
      <c r="C194" s="480"/>
      <c r="D194" s="480"/>
      <c r="E194" s="480"/>
      <c r="F194" s="481"/>
      <c r="G194" s="481"/>
      <c r="H194" s="481"/>
    </row>
    <row r="195" spans="2:8" s="11" customFormat="1" x14ac:dyDescent="0.2">
      <c r="B195" s="480"/>
      <c r="C195" s="480"/>
      <c r="D195" s="480"/>
      <c r="E195" s="480"/>
      <c r="F195" s="481"/>
      <c r="G195" s="481"/>
      <c r="H195" s="481"/>
    </row>
    <row r="196" spans="2:8" s="11" customFormat="1" x14ac:dyDescent="0.2">
      <c r="B196" s="480"/>
      <c r="C196" s="480"/>
      <c r="D196" s="480"/>
      <c r="E196" s="480"/>
      <c r="F196" s="481"/>
      <c r="G196" s="481"/>
      <c r="H196" s="481"/>
    </row>
    <row r="197" spans="2:8" s="11" customFormat="1" x14ac:dyDescent="0.2">
      <c r="B197" s="480"/>
      <c r="C197" s="480"/>
      <c r="D197" s="480"/>
      <c r="E197" s="480"/>
      <c r="F197" s="481"/>
      <c r="G197" s="481"/>
      <c r="H197" s="481"/>
    </row>
    <row r="198" spans="2:8" s="11" customFormat="1" x14ac:dyDescent="0.2">
      <c r="B198" s="480"/>
      <c r="C198" s="480"/>
      <c r="D198" s="480"/>
      <c r="E198" s="480"/>
      <c r="F198" s="481"/>
      <c r="G198" s="481"/>
      <c r="H198" s="481"/>
    </row>
    <row r="199" spans="2:8" s="11" customFormat="1" x14ac:dyDescent="0.2">
      <c r="F199" s="481"/>
      <c r="G199" s="481"/>
      <c r="H199" s="481"/>
    </row>
    <row r="200" spans="2:8" s="11" customFormat="1" x14ac:dyDescent="0.2">
      <c r="F200" s="481"/>
      <c r="G200" s="481"/>
      <c r="H200" s="481"/>
    </row>
    <row r="201" spans="2:8" s="11" customFormat="1" x14ac:dyDescent="0.2">
      <c r="F201" s="481"/>
      <c r="G201" s="481"/>
      <c r="H201" s="481"/>
    </row>
    <row r="202" spans="2:8" s="11" customFormat="1" x14ac:dyDescent="0.2">
      <c r="F202" s="483"/>
      <c r="G202" s="483"/>
      <c r="H202" s="483"/>
    </row>
  </sheetData>
  <mergeCells count="9">
    <mergeCell ref="G7:G8"/>
    <mergeCell ref="H7:H8"/>
    <mergeCell ref="A1:F1"/>
    <mergeCell ref="A3:F3"/>
    <mergeCell ref="A5:F5"/>
    <mergeCell ref="A7:A8"/>
    <mergeCell ref="B7:B8"/>
    <mergeCell ref="E7:E8"/>
    <mergeCell ref="F7:F8"/>
  </mergeCells>
  <pageMargins left="0.7" right="0.7" top="0.78740157499999996" bottom="0.78740157499999996" header="0.3" footer="0.3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Hejtman upravený (2)</vt:lpstr>
      <vt:lpstr>Hejtman</vt:lpstr>
      <vt:lpstr>příloha č. 1</vt:lpstr>
      <vt:lpstr>Hejtman!Názvy_tisku</vt:lpstr>
      <vt:lpstr>'Hejtman upravený (2)'!Názvy_tisku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Sulcova Lenka</cp:lastModifiedBy>
  <cp:lastPrinted>2014-12-29T08:50:20Z</cp:lastPrinted>
  <dcterms:created xsi:type="dcterms:W3CDTF">1997-01-24T11:07:25Z</dcterms:created>
  <dcterms:modified xsi:type="dcterms:W3CDTF">2015-01-06T08:50:44Z</dcterms:modified>
</cp:coreProperties>
</file>