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68" windowHeight="910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<sst xmlns="http://schemas.openxmlformats.org/spreadsheetml/2006/main" count="208" uniqueCount="92">
  <si>
    <t>stav k 30.11.2013</t>
  </si>
  <si>
    <t>stav k 30.11.2014</t>
  </si>
  <si>
    <t>Nemocnice České Budějovice, a.s.</t>
  </si>
  <si>
    <t>Nemocnice Český Krumlov, a.s.</t>
  </si>
  <si>
    <t>Nemocnice Dačice, a.s.</t>
  </si>
  <si>
    <t>Nemocnice Jindřichův Hradec, a.s.</t>
  </si>
  <si>
    <t>Nemocnice Písek, a.s.</t>
  </si>
  <si>
    <t>Nemocnice Prachatice, a.s.</t>
  </si>
  <si>
    <t>Nemocnice Strakonice, a.s.</t>
  </si>
  <si>
    <t>Nemocnice Tábor, a.s.</t>
  </si>
  <si>
    <t>Jihočeský kraj</t>
  </si>
  <si>
    <t>Náchod</t>
  </si>
  <si>
    <t>Jičín</t>
  </si>
  <si>
    <t>Trutnov</t>
  </si>
  <si>
    <t>Dvůr Králové</t>
  </si>
  <si>
    <t>CELKEM</t>
  </si>
  <si>
    <t>Královéhradecký kraj</t>
  </si>
  <si>
    <t>Krajská zdravotní, a.s. (Děčín, Chomutov, Most, Teplice, Ústí n.L.)</t>
  </si>
  <si>
    <t>Nemocnice následné péče Most, p.o.</t>
  </si>
  <si>
    <t>Nemocnice následné péče Ryjice p.o.</t>
  </si>
  <si>
    <t xml:space="preserve">Psychiatrická léčebna Petrohrad , p.o. </t>
  </si>
  <si>
    <t>Ústecký kraj</t>
  </si>
  <si>
    <t>Nemocnice Ivančice</t>
  </si>
  <si>
    <t>Nemocnice MB Letovice</t>
  </si>
  <si>
    <t>Nemocnice Vyškov</t>
  </si>
  <si>
    <t>Nemocnice Tišnov</t>
  </si>
  <si>
    <t>Nemocnice Břeclav</t>
  </si>
  <si>
    <t>Nemocnice Znojmo</t>
  </si>
  <si>
    <t>Nemocnice TGM Hodonín</t>
  </si>
  <si>
    <t>Nemocnice Kyjov</t>
  </si>
  <si>
    <t>Jihomoravský kraj</t>
  </si>
  <si>
    <r>
      <t xml:space="preserve">Náklady 1-11 2013
</t>
    </r>
    <r>
      <rPr>
        <b/>
        <sz val="11"/>
        <rFont val="Calibri"/>
        <family val="2"/>
      </rPr>
      <t>(v Kč)</t>
    </r>
  </si>
  <si>
    <r>
      <t xml:space="preserve">Výnosy 1-11 2013
</t>
    </r>
    <r>
      <rPr>
        <b/>
        <sz val="11"/>
        <rFont val="Calibri"/>
        <family val="2"/>
      </rPr>
      <t>(v Kč)</t>
    </r>
  </si>
  <si>
    <r>
      <t xml:space="preserve">Výsledek hospodaření
k 30.11.2013
</t>
    </r>
    <r>
      <rPr>
        <b/>
        <sz val="11"/>
        <rFont val="Calibri"/>
        <family val="2"/>
      </rPr>
      <t>(v Kč)</t>
    </r>
  </si>
  <si>
    <r>
      <t xml:space="preserve">Náklady 1-11 2014
</t>
    </r>
    <r>
      <rPr>
        <b/>
        <sz val="11"/>
        <rFont val="Calibri"/>
        <family val="2"/>
      </rPr>
      <t>(v Kč)</t>
    </r>
  </si>
  <si>
    <r>
      <t xml:space="preserve">Výnosy 1-11 2014
</t>
    </r>
    <r>
      <rPr>
        <b/>
        <sz val="11"/>
        <rFont val="Calibri"/>
        <family val="2"/>
      </rPr>
      <t>(v Kč)</t>
    </r>
  </si>
  <si>
    <r>
      <t xml:space="preserve">Výsledek hospodaření
k 30.11.2014
</t>
    </r>
    <r>
      <rPr>
        <b/>
        <sz val="11"/>
        <rFont val="Calibri"/>
        <family val="2"/>
      </rPr>
      <t>(v Kč)</t>
    </r>
  </si>
  <si>
    <t>Plzeňský kraj</t>
  </si>
  <si>
    <t>Klatovská nemocnice, a.s.</t>
  </si>
  <si>
    <t>Domažlická nemocnice, a.s.</t>
  </si>
  <si>
    <t>Rokycanská nemocnice, a.s.</t>
  </si>
  <si>
    <t>Stodská nemocnice, a.s.</t>
  </si>
  <si>
    <t>Nemocnice následné péče LDN Horažďovice, s.r.o.</t>
  </si>
  <si>
    <t>Nemocnice následné péče Svatá Anna, s.r.o.</t>
  </si>
  <si>
    <t>Moravskoslezský kraj</t>
  </si>
  <si>
    <t>Sdružené zdravotnické zařízení Krnov, p.o.</t>
  </si>
  <si>
    <t>Nemocnice ve Frýdku-Mísku, p.o.</t>
  </si>
  <si>
    <t>Nemocnice Třinec, p.o.</t>
  </si>
  <si>
    <t>Nemocnice s poliklinikou Havířov, p.o.</t>
  </si>
  <si>
    <t>Nemocnice s poliklinikou Karviná-Ráj, p.o.</t>
  </si>
  <si>
    <t xml:space="preserve">Slezská nemocnice v Opavě, p.o. </t>
  </si>
  <si>
    <t>Liberecký kraj</t>
  </si>
  <si>
    <t>Nemocnice s pol. Česká Lípa, a.s .</t>
  </si>
  <si>
    <t>Krajská nemocnice Liberec, a. s. (Liberec + Turnov)</t>
  </si>
  <si>
    <t>Kraj Vysočina</t>
  </si>
  <si>
    <t>Nemocnice Havlíčkův Brod</t>
  </si>
  <si>
    <t>Nemocnice Jihlava</t>
  </si>
  <si>
    <t>Nemocnice Nové Město na Moravě</t>
  </si>
  <si>
    <t>Nemocnice Pelhřimov</t>
  </si>
  <si>
    <t>Nemocnice Třebíč</t>
  </si>
  <si>
    <t>Karlovarský kraj</t>
  </si>
  <si>
    <t>Karlovarská krajská nemocnice a.s.</t>
  </si>
  <si>
    <t>Pardubický kraj</t>
  </si>
  <si>
    <t xml:space="preserve">Chrudimská nemocnice, a.s. </t>
  </si>
  <si>
    <t>Orlickoústecká nemocnice, a.s.</t>
  </si>
  <si>
    <t xml:space="preserve">Litomyšlská nemocnice, a.s. </t>
  </si>
  <si>
    <t xml:space="preserve">Svitavská nemocnice, a.s. </t>
  </si>
  <si>
    <t>Pardubická krajská nemocnice, a.s.</t>
  </si>
  <si>
    <t>Středočeský kraj</t>
  </si>
  <si>
    <t>R + S Benešov, a.s.</t>
  </si>
  <si>
    <t>ON Kladno, a.s.</t>
  </si>
  <si>
    <t>ON Kolín, a.s.</t>
  </si>
  <si>
    <t>ON Ml. Boleslav, a.s.</t>
  </si>
  <si>
    <t>ON Příbram, a.s.</t>
  </si>
  <si>
    <t>Zlínský kraj</t>
  </si>
  <si>
    <t>Krajská nemocnice T. Bati, a. s.</t>
  </si>
  <si>
    <t>Uherskohradišťská nemocnice a.s.</t>
  </si>
  <si>
    <t>Kroměřížská nemocnice a.s.</t>
  </si>
  <si>
    <t>Vsetínská nemocnice a.s.</t>
  </si>
  <si>
    <t>Olomouvcký kraj</t>
  </si>
  <si>
    <t>Fakultní nemocnice Olomocu</t>
  </si>
  <si>
    <t>zřizovatel Ministerstvo zdravotnictví, údaje neposkytla</t>
  </si>
  <si>
    <t>Vojenská nemocnice Olomouc</t>
  </si>
  <si>
    <t>zřizovatel Ministerstvo obrany, údaje neposkytla se zdůvodněním, že budou zveřejněny za celý rok ve veřejně dostupných zdrojích</t>
  </si>
  <si>
    <t>Středomoravská nemocniční a.s.</t>
  </si>
  <si>
    <t>Nemocnice Hranice a.s.</t>
  </si>
  <si>
    <t>Šumperská nemocnice a.s.</t>
  </si>
  <si>
    <t>Jesenická nemocnice s.r.o.</t>
  </si>
  <si>
    <t>soukromý vlastník, údaje neposkytla</t>
  </si>
  <si>
    <t>CELKEM VŠECHNY KRAJE</t>
  </si>
  <si>
    <t>HOSPODAŘENÍ NEMOCNIC 2013/2014</t>
  </si>
  <si>
    <t>soukromý vlastník, poskytla přibližné údaje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</si>
</sst>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6" fontId="22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6" fontId="22" fillId="0" borderId="11" xfId="0" applyNumberFormat="1" applyFont="1" applyBorder="1" applyAlignment="1">
      <alignment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6" fontId="22" fillId="0" borderId="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3" fillId="2" borderId="10" xfId="0" applyFont="1" applyFill="1" applyBorder="1" applyAlignment="1">
      <alignment horizontal="center" wrapText="1"/>
    </xf>
    <xf numFmtId="6" fontId="22" fillId="2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6" fontId="22" fillId="0" borderId="13" xfId="0" applyNumberFormat="1" applyFont="1" applyBorder="1" applyAlignment="1">
      <alignment vertical="center"/>
    </xf>
    <xf numFmtId="6" fontId="22" fillId="2" borderId="13" xfId="0" applyNumberFormat="1" applyFont="1" applyFill="1" applyBorder="1" applyAlignment="1">
      <alignment vertical="center"/>
    </xf>
    <xf numFmtId="6" fontId="22" fillId="33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6" fontId="22" fillId="0" borderId="12" xfId="0" applyNumberFormat="1" applyFont="1" applyBorder="1" applyAlignment="1">
      <alignment/>
    </xf>
    <xf numFmtId="0" fontId="22" fillId="0" borderId="16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6" fontId="22" fillId="0" borderId="13" xfId="0" applyNumberFormat="1" applyFont="1" applyBorder="1" applyAlignment="1">
      <alignment/>
    </xf>
    <xf numFmtId="6" fontId="22" fillId="2" borderId="13" xfId="0" applyNumberFormat="1" applyFont="1" applyFill="1" applyBorder="1" applyAlignment="1">
      <alignment/>
    </xf>
    <xf numFmtId="6" fontId="22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6" fontId="0" fillId="0" borderId="13" xfId="0" applyNumberFormat="1" applyFont="1" applyBorder="1" applyAlignment="1">
      <alignment/>
    </xf>
    <xf numFmtId="0" fontId="22" fillId="0" borderId="17" xfId="0" applyFont="1" applyBorder="1" applyAlignment="1">
      <alignment/>
    </xf>
    <xf numFmtId="6" fontId="22" fillId="33" borderId="18" xfId="0" applyNumberFormat="1" applyFont="1" applyFill="1" applyBorder="1" applyAlignment="1">
      <alignment/>
    </xf>
    <xf numFmtId="6" fontId="0" fillId="0" borderId="10" xfId="0" applyNumberFormat="1" applyFont="1" applyBorder="1" applyAlignment="1">
      <alignment horizontal="left"/>
    </xf>
    <xf numFmtId="6" fontId="0" fillId="0" borderId="12" xfId="0" applyNumberFormat="1" applyFont="1" applyBorder="1" applyAlignment="1">
      <alignment horizontal="left"/>
    </xf>
    <xf numFmtId="6" fontId="0" fillId="0" borderId="13" xfId="0" applyNumberFormat="1" applyFont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22" fillId="33" borderId="16" xfId="0" applyFont="1" applyFill="1" applyBorder="1" applyAlignment="1">
      <alignment horizontal="left" vertical="center"/>
    </xf>
    <xf numFmtId="0" fontId="22" fillId="33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="75" zoomScaleNormal="75" zoomScalePageLayoutView="0" workbookViewId="0" topLeftCell="A1">
      <selection activeCell="A3" sqref="A3:A5"/>
    </sheetView>
  </sheetViews>
  <sheetFormatPr defaultColWidth="9.140625" defaultRowHeight="15"/>
  <cols>
    <col min="1" max="1" width="43.28125" style="1" customWidth="1"/>
    <col min="2" max="2" width="17.28125" style="1" customWidth="1"/>
    <col min="3" max="3" width="18.57421875" style="1" customWidth="1"/>
    <col min="4" max="4" width="17.28125" style="3" customWidth="1"/>
    <col min="5" max="6" width="17.28125" style="0" customWidth="1"/>
    <col min="7" max="7" width="17.8515625" style="3" customWidth="1"/>
    <col min="8" max="8" width="9.140625" style="0" customWidth="1"/>
  </cols>
  <sheetData>
    <row r="1" spans="1:7" s="2" customFormat="1" ht="21">
      <c r="A1" s="11" t="s">
        <v>90</v>
      </c>
      <c r="B1" s="3"/>
      <c r="C1" s="3"/>
      <c r="D1" s="3"/>
      <c r="G1" s="3"/>
    </row>
    <row r="2" spans="1:7" s="2" customFormat="1" ht="15" thickBot="1">
      <c r="A2" s="3"/>
      <c r="B2" s="3"/>
      <c r="C2" s="3"/>
      <c r="D2" s="3"/>
      <c r="G2" s="3"/>
    </row>
    <row r="3" spans="1:7" s="2" customFormat="1" ht="15" thickTop="1">
      <c r="A3" s="38" t="s">
        <v>89</v>
      </c>
      <c r="B3" s="35" t="s">
        <v>0</v>
      </c>
      <c r="C3" s="35"/>
      <c r="D3" s="35"/>
      <c r="E3" s="36" t="s">
        <v>1</v>
      </c>
      <c r="F3" s="36"/>
      <c r="G3" s="37"/>
    </row>
    <row r="4" spans="1:7" s="2" customFormat="1" ht="57">
      <c r="A4" s="39"/>
      <c r="B4" s="12" t="s">
        <v>31</v>
      </c>
      <c r="C4" s="12" t="s">
        <v>32</v>
      </c>
      <c r="D4" s="12" t="s">
        <v>33</v>
      </c>
      <c r="E4" s="6" t="s">
        <v>34</v>
      </c>
      <c r="F4" s="6" t="s">
        <v>35</v>
      </c>
      <c r="G4" s="14" t="s">
        <v>36</v>
      </c>
    </row>
    <row r="5" spans="1:7" s="2" customFormat="1" ht="28.5" customHeight="1" thickBot="1">
      <c r="A5" s="40"/>
      <c r="B5" s="15">
        <f>+B17+B24+B31+B42+B51+B60+B65+B73+B76+B84+B92+B99</f>
        <v>41510368089.1324</v>
      </c>
      <c r="C5" s="15">
        <f>+C17+C24+C31+C42+C51+C60+C65+C73+C76+C84+C92+C99</f>
        <v>40205708608.56</v>
      </c>
      <c r="D5" s="16">
        <f>+D17+D24+D31+D42+D51+D60+D65+D73+D76+D84+D92+D99+D107</f>
        <v>-1306159480.5723991</v>
      </c>
      <c r="E5" s="15">
        <f>+E17+E24+E31+E42+E51+E60+E65+E73+E76+E84+E92+E99+E107</f>
        <v>42526464500.1905</v>
      </c>
      <c r="F5" s="15">
        <f>+F17+F24+F31+F42+F51+F60+F65+F73+F76+F84+F92+F99+F107</f>
        <v>43268021229.68</v>
      </c>
      <c r="G5" s="17">
        <f>+G17+G24+G31+G42+G51+G60+G65+G73+G76+G84+G92+G99+G107</f>
        <v>744556729.4894991</v>
      </c>
    </row>
    <row r="6" spans="1:7" s="2" customFormat="1" ht="15" thickBot="1" thickTop="1">
      <c r="A6" s="9"/>
      <c r="B6" s="10"/>
      <c r="C6" s="10"/>
      <c r="D6" s="10"/>
      <c r="E6" s="10"/>
      <c r="F6" s="10"/>
      <c r="G6" s="10"/>
    </row>
    <row r="7" spans="1:7" ht="15" thickTop="1">
      <c r="A7" s="38" t="s">
        <v>10</v>
      </c>
      <c r="B7" s="35" t="s">
        <v>0</v>
      </c>
      <c r="C7" s="35"/>
      <c r="D7" s="35"/>
      <c r="E7" s="36" t="s">
        <v>1</v>
      </c>
      <c r="F7" s="36"/>
      <c r="G7" s="37"/>
    </row>
    <row r="8" spans="1:7" ht="57">
      <c r="A8" s="39"/>
      <c r="B8" s="12" t="s">
        <v>31</v>
      </c>
      <c r="C8" s="12" t="s">
        <v>32</v>
      </c>
      <c r="D8" s="12" t="s">
        <v>33</v>
      </c>
      <c r="E8" s="6" t="s">
        <v>34</v>
      </c>
      <c r="F8" s="6" t="s">
        <v>35</v>
      </c>
      <c r="G8" s="14" t="s">
        <v>36</v>
      </c>
    </row>
    <row r="9" spans="1:7" ht="14.25">
      <c r="A9" s="18" t="s">
        <v>2</v>
      </c>
      <c r="B9" s="5">
        <v>2953127589.29</v>
      </c>
      <c r="C9" s="5">
        <v>3102719227.73</v>
      </c>
      <c r="D9" s="4">
        <f>+C9-B9</f>
        <v>149591638.44000006</v>
      </c>
      <c r="E9" s="5">
        <v>3152058468.89</v>
      </c>
      <c r="F9" s="5">
        <v>3317083025.0599995</v>
      </c>
      <c r="G9" s="19">
        <f>+F9-E9</f>
        <v>165024556.1699996</v>
      </c>
    </row>
    <row r="10" spans="1:7" ht="14.25">
      <c r="A10" s="18" t="s">
        <v>3</v>
      </c>
      <c r="B10" s="5">
        <v>328482820</v>
      </c>
      <c r="C10" s="5">
        <v>335167493</v>
      </c>
      <c r="D10" s="4">
        <f aca="true" t="shared" si="0" ref="D10:D16">+C10-B10</f>
        <v>6684673</v>
      </c>
      <c r="E10" s="5">
        <v>331503021</v>
      </c>
      <c r="F10" s="5">
        <v>344124037</v>
      </c>
      <c r="G10" s="19">
        <f aca="true" t="shared" si="1" ref="G10:G16">+F10-E10</f>
        <v>12621016</v>
      </c>
    </row>
    <row r="11" spans="1:7" ht="14.25">
      <c r="A11" s="18" t="s">
        <v>4</v>
      </c>
      <c r="B11" s="5">
        <v>43467652.292</v>
      </c>
      <c r="C11" s="5">
        <v>44553578.8</v>
      </c>
      <c r="D11" s="4">
        <f t="shared" si="0"/>
        <v>1085926.5079999939</v>
      </c>
      <c r="E11" s="5">
        <v>46016421.419999994</v>
      </c>
      <c r="F11" s="5">
        <v>47885047.02</v>
      </c>
      <c r="G11" s="19">
        <f t="shared" si="1"/>
        <v>1868625.600000009</v>
      </c>
    </row>
    <row r="12" spans="1:7" ht="14.25">
      <c r="A12" s="18" t="s">
        <v>5</v>
      </c>
      <c r="B12" s="5">
        <v>450046992.12</v>
      </c>
      <c r="C12" s="5">
        <v>446872411.2400002</v>
      </c>
      <c r="D12" s="4">
        <f t="shared" si="0"/>
        <v>-3174580.8799998164</v>
      </c>
      <c r="E12" s="5">
        <v>480083493.11999995</v>
      </c>
      <c r="F12" s="5">
        <v>484177592.1600001</v>
      </c>
      <c r="G12" s="19">
        <f t="shared" si="1"/>
        <v>4094099.0400001407</v>
      </c>
    </row>
    <row r="13" spans="1:7" ht="14.25">
      <c r="A13" s="18" t="s">
        <v>6</v>
      </c>
      <c r="B13" s="5">
        <v>553205894.65</v>
      </c>
      <c r="C13" s="5">
        <v>561610709.47</v>
      </c>
      <c r="D13" s="4">
        <f t="shared" si="0"/>
        <v>8404814.820000052</v>
      </c>
      <c r="E13" s="5">
        <v>576099338.49</v>
      </c>
      <c r="F13" s="5">
        <v>586246069.59</v>
      </c>
      <c r="G13" s="19">
        <f t="shared" si="1"/>
        <v>10146731.100000024</v>
      </c>
    </row>
    <row r="14" spans="1:7" ht="14.25">
      <c r="A14" s="18" t="s">
        <v>7</v>
      </c>
      <c r="B14" s="5">
        <v>243715306</v>
      </c>
      <c r="C14" s="5">
        <v>255499375</v>
      </c>
      <c r="D14" s="4">
        <f t="shared" si="0"/>
        <v>11784069</v>
      </c>
      <c r="E14" s="5">
        <v>248621082</v>
      </c>
      <c r="F14" s="5">
        <v>253527014</v>
      </c>
      <c r="G14" s="19">
        <f t="shared" si="1"/>
        <v>4905932</v>
      </c>
    </row>
    <row r="15" spans="1:7" ht="14.25">
      <c r="A15" s="18" t="s">
        <v>8</v>
      </c>
      <c r="B15" s="5">
        <v>412401873.21999997</v>
      </c>
      <c r="C15" s="5">
        <v>419374343.46000016</v>
      </c>
      <c r="D15" s="4">
        <f t="shared" si="0"/>
        <v>6972470.240000188</v>
      </c>
      <c r="E15" s="5">
        <v>443941576.62</v>
      </c>
      <c r="F15" s="5">
        <v>444431976.45000005</v>
      </c>
      <c r="G15" s="19">
        <f t="shared" si="1"/>
        <v>490399.8300000429</v>
      </c>
    </row>
    <row r="16" spans="1:7" ht="14.25">
      <c r="A16" s="18" t="s">
        <v>9</v>
      </c>
      <c r="B16" s="5">
        <v>643865621.91</v>
      </c>
      <c r="C16" s="5">
        <v>651539311.8000001</v>
      </c>
      <c r="D16" s="4">
        <f t="shared" si="0"/>
        <v>7673689.890000105</v>
      </c>
      <c r="E16" s="5">
        <v>683688806.1899999</v>
      </c>
      <c r="F16" s="5">
        <v>703042316.41</v>
      </c>
      <c r="G16" s="19">
        <f t="shared" si="1"/>
        <v>19353510.22000003</v>
      </c>
    </row>
    <row r="17" spans="1:7" s="8" customFormat="1" ht="28.5" customHeight="1" thickBot="1">
      <c r="A17" s="20" t="s">
        <v>15</v>
      </c>
      <c r="B17" s="15">
        <f aca="true" t="shared" si="2" ref="B17:G17">SUM(B9:B16)</f>
        <v>5628313749.481999</v>
      </c>
      <c r="C17" s="15">
        <f t="shared" si="2"/>
        <v>5817336450.500001</v>
      </c>
      <c r="D17" s="16">
        <f t="shared" si="2"/>
        <v>189022701.01800057</v>
      </c>
      <c r="E17" s="15">
        <f t="shared" si="2"/>
        <v>5962012207.73</v>
      </c>
      <c r="F17" s="15">
        <f t="shared" si="2"/>
        <v>6180517077.69</v>
      </c>
      <c r="G17" s="17">
        <f t="shared" si="2"/>
        <v>218504869.95999986</v>
      </c>
    </row>
    <row r="18" spans="1:7" ht="15" thickTop="1">
      <c r="A18" s="41" t="s">
        <v>16</v>
      </c>
      <c r="B18" s="42" t="s">
        <v>0</v>
      </c>
      <c r="C18" s="42"/>
      <c r="D18" s="42"/>
      <c r="E18" s="43" t="s">
        <v>1</v>
      </c>
      <c r="F18" s="43"/>
      <c r="G18" s="44"/>
    </row>
    <row r="19" spans="1:7" ht="57">
      <c r="A19" s="39"/>
      <c r="B19" s="12" t="s">
        <v>31</v>
      </c>
      <c r="C19" s="12" t="s">
        <v>32</v>
      </c>
      <c r="D19" s="12" t="s">
        <v>33</v>
      </c>
      <c r="E19" s="6" t="s">
        <v>34</v>
      </c>
      <c r="F19" s="6" t="s">
        <v>35</v>
      </c>
      <c r="G19" s="14" t="s">
        <v>36</v>
      </c>
    </row>
    <row r="20" spans="1:7" ht="14.25">
      <c r="A20" s="18" t="s">
        <v>11</v>
      </c>
      <c r="B20" s="5">
        <v>930864143</v>
      </c>
      <c r="C20" s="5">
        <v>889889803</v>
      </c>
      <c r="D20" s="4">
        <f>+C20-B20</f>
        <v>-40974340</v>
      </c>
      <c r="E20" s="5">
        <v>947706568</v>
      </c>
      <c r="F20" s="5">
        <v>1011807137</v>
      </c>
      <c r="G20" s="19">
        <f>+F20-E20</f>
        <v>64100569</v>
      </c>
    </row>
    <row r="21" spans="1:7" ht="14.25">
      <c r="A21" s="18" t="s">
        <v>12</v>
      </c>
      <c r="B21" s="5">
        <v>554307191</v>
      </c>
      <c r="C21" s="5">
        <v>550762711</v>
      </c>
      <c r="D21" s="4">
        <f>+C21-B21</f>
        <v>-3544480</v>
      </c>
      <c r="E21" s="5">
        <v>556668682</v>
      </c>
      <c r="F21" s="5">
        <v>587679048</v>
      </c>
      <c r="G21" s="19">
        <f>+F21-E21</f>
        <v>31010366</v>
      </c>
    </row>
    <row r="22" spans="1:7" ht="14.25">
      <c r="A22" s="18" t="s">
        <v>13</v>
      </c>
      <c r="B22" s="5">
        <v>448866443</v>
      </c>
      <c r="C22" s="5">
        <v>440860485</v>
      </c>
      <c r="D22" s="4">
        <f>+C22-B22</f>
        <v>-8005958</v>
      </c>
      <c r="E22" s="5">
        <v>450496856</v>
      </c>
      <c r="F22" s="5">
        <v>462722612</v>
      </c>
      <c r="G22" s="19">
        <f>+F22-E22</f>
        <v>12225756</v>
      </c>
    </row>
    <row r="23" spans="1:7" ht="14.25">
      <c r="A23" s="18" t="s">
        <v>14</v>
      </c>
      <c r="B23" s="5">
        <v>121551478</v>
      </c>
      <c r="C23" s="5">
        <v>123184300</v>
      </c>
      <c r="D23" s="4">
        <f>+C23-B23</f>
        <v>1632822</v>
      </c>
      <c r="E23" s="5">
        <v>124880865</v>
      </c>
      <c r="F23" s="5">
        <v>130879836</v>
      </c>
      <c r="G23" s="19">
        <f>+F23-E23</f>
        <v>5998971</v>
      </c>
    </row>
    <row r="24" spans="1:7" ht="15" thickBot="1">
      <c r="A24" s="30" t="s">
        <v>15</v>
      </c>
      <c r="B24" s="7">
        <f aca="true" t="shared" si="3" ref="B24:G24">SUM(B20:B23)</f>
        <v>2055589255</v>
      </c>
      <c r="C24" s="7">
        <f t="shared" si="3"/>
        <v>2004697299</v>
      </c>
      <c r="D24" s="13">
        <f t="shared" si="3"/>
        <v>-50891956</v>
      </c>
      <c r="E24" s="7">
        <f t="shared" si="3"/>
        <v>2079752971</v>
      </c>
      <c r="F24" s="7">
        <f t="shared" si="3"/>
        <v>2193088633</v>
      </c>
      <c r="G24" s="31">
        <f t="shared" si="3"/>
        <v>113335662</v>
      </c>
    </row>
    <row r="25" spans="1:7" ht="15" thickTop="1">
      <c r="A25" s="38" t="s">
        <v>21</v>
      </c>
      <c r="B25" s="35" t="s">
        <v>0</v>
      </c>
      <c r="C25" s="35"/>
      <c r="D25" s="35"/>
      <c r="E25" s="36" t="s">
        <v>1</v>
      </c>
      <c r="F25" s="36"/>
      <c r="G25" s="37"/>
    </row>
    <row r="26" spans="1:7" ht="57">
      <c r="A26" s="39"/>
      <c r="B26" s="12" t="s">
        <v>31</v>
      </c>
      <c r="C26" s="12" t="s">
        <v>32</v>
      </c>
      <c r="D26" s="12" t="s">
        <v>33</v>
      </c>
      <c r="E26" s="6" t="s">
        <v>34</v>
      </c>
      <c r="F26" s="6" t="s">
        <v>35</v>
      </c>
      <c r="G26" s="14" t="s">
        <v>36</v>
      </c>
    </row>
    <row r="27" spans="1:7" ht="28.5">
      <c r="A27" s="21" t="s">
        <v>17</v>
      </c>
      <c r="B27" s="5">
        <v>5324932556.4800005</v>
      </c>
      <c r="C27" s="5">
        <v>5010226761.06</v>
      </c>
      <c r="D27" s="4">
        <f>+C27-B27</f>
        <v>-314705795.4200001</v>
      </c>
      <c r="E27" s="5">
        <v>5388520733.5199995</v>
      </c>
      <c r="F27" s="5">
        <v>5469068572.860001</v>
      </c>
      <c r="G27" s="19">
        <f>+F27-E27</f>
        <v>80547839.3400011</v>
      </c>
    </row>
    <row r="28" spans="1:7" ht="14.25">
      <c r="A28" s="22" t="s">
        <v>18</v>
      </c>
      <c r="B28" s="5">
        <v>44900573.2</v>
      </c>
      <c r="C28" s="5">
        <v>43756457.59</v>
      </c>
      <c r="D28" s="4">
        <f>+C28-B28</f>
        <v>-1144115.6099999994</v>
      </c>
      <c r="E28" s="5">
        <v>48825859.82</v>
      </c>
      <c r="F28" s="5">
        <v>50062410</v>
      </c>
      <c r="G28" s="19">
        <f>+F28-E28</f>
        <v>1236550.1799999997</v>
      </c>
    </row>
    <row r="29" spans="1:7" s="2" customFormat="1" ht="14.25">
      <c r="A29" s="22" t="s">
        <v>19</v>
      </c>
      <c r="B29" s="5">
        <v>52567284</v>
      </c>
      <c r="C29" s="5">
        <v>53875153</v>
      </c>
      <c r="D29" s="4">
        <f>+C29-B29</f>
        <v>1307869</v>
      </c>
      <c r="E29" s="5">
        <v>53815381.57</v>
      </c>
      <c r="F29" s="5">
        <v>55466930.81</v>
      </c>
      <c r="G29" s="19">
        <f>+F29-E29</f>
        <v>1651549.240000002</v>
      </c>
    </row>
    <row r="30" spans="1:7" s="2" customFormat="1" ht="14.25">
      <c r="A30" s="18" t="s">
        <v>20</v>
      </c>
      <c r="B30" s="5">
        <v>65501739.88</v>
      </c>
      <c r="C30" s="5">
        <v>65689718.04</v>
      </c>
      <c r="D30" s="4">
        <f>+C30-B30</f>
        <v>187978.15999999642</v>
      </c>
      <c r="E30" s="5">
        <v>69879984.73</v>
      </c>
      <c r="F30" s="5">
        <v>72036234.63</v>
      </c>
      <c r="G30" s="19">
        <f>+F30-E30</f>
        <v>2156249.899999991</v>
      </c>
    </row>
    <row r="31" spans="1:7" s="2" customFormat="1" ht="15" thickBot="1">
      <c r="A31" s="23" t="s">
        <v>15</v>
      </c>
      <c r="B31" s="24">
        <f aca="true" t="shared" si="4" ref="B31:G31">SUM(B27:B30)</f>
        <v>5487902153.56</v>
      </c>
      <c r="C31" s="24">
        <f t="shared" si="4"/>
        <v>5173548089.690001</v>
      </c>
      <c r="D31" s="25">
        <f t="shared" si="4"/>
        <v>-314354063.8700001</v>
      </c>
      <c r="E31" s="24">
        <f t="shared" si="4"/>
        <v>5561041959.639998</v>
      </c>
      <c r="F31" s="24">
        <f t="shared" si="4"/>
        <v>5646634148.300001</v>
      </c>
      <c r="G31" s="26">
        <f t="shared" si="4"/>
        <v>85592188.66000111</v>
      </c>
    </row>
    <row r="32" spans="1:7" s="2" customFormat="1" ht="15" thickTop="1">
      <c r="A32" s="41" t="s">
        <v>30</v>
      </c>
      <c r="B32" s="42" t="s">
        <v>0</v>
      </c>
      <c r="C32" s="42"/>
      <c r="D32" s="42"/>
      <c r="E32" s="43" t="s">
        <v>1</v>
      </c>
      <c r="F32" s="43"/>
      <c r="G32" s="44"/>
    </row>
    <row r="33" spans="1:7" s="2" customFormat="1" ht="57">
      <c r="A33" s="39"/>
      <c r="B33" s="12" t="s">
        <v>31</v>
      </c>
      <c r="C33" s="12" t="s">
        <v>32</v>
      </c>
      <c r="D33" s="12" t="s">
        <v>33</v>
      </c>
      <c r="E33" s="6" t="s">
        <v>34</v>
      </c>
      <c r="F33" s="6" t="s">
        <v>35</v>
      </c>
      <c r="G33" s="14" t="s">
        <v>36</v>
      </c>
    </row>
    <row r="34" spans="1:7" s="2" customFormat="1" ht="14.25">
      <c r="A34" s="21" t="s">
        <v>22</v>
      </c>
      <c r="B34" s="5">
        <v>245757000</v>
      </c>
      <c r="C34" s="5">
        <v>230543000</v>
      </c>
      <c r="D34" s="4">
        <f>+C34-B34</f>
        <v>-15214000</v>
      </c>
      <c r="E34" s="5">
        <v>244548000</v>
      </c>
      <c r="F34" s="5">
        <v>241599000</v>
      </c>
      <c r="G34" s="19">
        <f>+F34-E34</f>
        <v>-2949000</v>
      </c>
    </row>
    <row r="35" spans="1:7" s="2" customFormat="1" ht="14.25">
      <c r="A35" s="21" t="s">
        <v>23</v>
      </c>
      <c r="B35" s="5">
        <v>54791000</v>
      </c>
      <c r="C35" s="5">
        <v>54133000</v>
      </c>
      <c r="D35" s="4">
        <f aca="true" t="shared" si="5" ref="D35:D40">+C35-B35</f>
        <v>-658000</v>
      </c>
      <c r="E35" s="5">
        <v>56797000</v>
      </c>
      <c r="F35" s="5">
        <v>61365000</v>
      </c>
      <c r="G35" s="19">
        <f aca="true" t="shared" si="6" ref="G35:G41">+F35-E35</f>
        <v>4568000</v>
      </c>
    </row>
    <row r="36" spans="1:7" s="2" customFormat="1" ht="14.25">
      <c r="A36" s="21" t="s">
        <v>24</v>
      </c>
      <c r="B36" s="5">
        <v>491846000</v>
      </c>
      <c r="C36" s="5">
        <v>490736000</v>
      </c>
      <c r="D36" s="4">
        <f t="shared" si="5"/>
        <v>-1110000</v>
      </c>
      <c r="E36" s="5">
        <v>489186000</v>
      </c>
      <c r="F36" s="5">
        <v>490686000</v>
      </c>
      <c r="G36" s="19">
        <f t="shared" si="6"/>
        <v>1500000</v>
      </c>
    </row>
    <row r="37" spans="1:7" s="2" customFormat="1" ht="14.25">
      <c r="A37" s="21" t="s">
        <v>25</v>
      </c>
      <c r="B37" s="5">
        <v>74103000</v>
      </c>
      <c r="C37" s="5">
        <v>73806000</v>
      </c>
      <c r="D37" s="4">
        <f t="shared" si="5"/>
        <v>-297000</v>
      </c>
      <c r="E37" s="5">
        <v>68951000</v>
      </c>
      <c r="F37" s="5">
        <v>67537000</v>
      </c>
      <c r="G37" s="19">
        <f t="shared" si="6"/>
        <v>-1414000</v>
      </c>
    </row>
    <row r="38" spans="1:7" s="2" customFormat="1" ht="14.25">
      <c r="A38" s="21" t="s">
        <v>26</v>
      </c>
      <c r="B38" s="5">
        <v>593491000</v>
      </c>
      <c r="C38" s="5">
        <v>560913000</v>
      </c>
      <c r="D38" s="4">
        <f t="shared" si="5"/>
        <v>-32578000</v>
      </c>
      <c r="E38" s="5">
        <v>591262000</v>
      </c>
      <c r="F38" s="5">
        <v>568779000</v>
      </c>
      <c r="G38" s="19">
        <f t="shared" si="6"/>
        <v>-22483000</v>
      </c>
    </row>
    <row r="39" spans="1:7" s="2" customFormat="1" ht="14.25">
      <c r="A39" s="21" t="s">
        <v>27</v>
      </c>
      <c r="B39" s="5">
        <v>860692000</v>
      </c>
      <c r="C39" s="5">
        <v>857655000</v>
      </c>
      <c r="D39" s="4">
        <f t="shared" si="5"/>
        <v>-3037000</v>
      </c>
      <c r="E39" s="5">
        <v>894975000</v>
      </c>
      <c r="F39" s="5">
        <v>901921000</v>
      </c>
      <c r="G39" s="19">
        <f t="shared" si="6"/>
        <v>6946000</v>
      </c>
    </row>
    <row r="40" spans="1:7" s="2" customFormat="1" ht="14.25">
      <c r="A40" s="21" t="s">
        <v>28</v>
      </c>
      <c r="B40" s="5">
        <v>348280000</v>
      </c>
      <c r="C40" s="5">
        <v>349701000</v>
      </c>
      <c r="D40" s="4">
        <f t="shared" si="5"/>
        <v>1421000</v>
      </c>
      <c r="E40" s="5">
        <v>349026000</v>
      </c>
      <c r="F40" s="5">
        <v>362331000</v>
      </c>
      <c r="G40" s="19">
        <f t="shared" si="6"/>
        <v>13305000</v>
      </c>
    </row>
    <row r="41" spans="1:7" s="2" customFormat="1" ht="14.25">
      <c r="A41" s="22" t="s">
        <v>29</v>
      </c>
      <c r="B41" s="5">
        <v>582861000</v>
      </c>
      <c r="C41" s="5">
        <v>574574000</v>
      </c>
      <c r="D41" s="4">
        <f>+C41-B41</f>
        <v>-8287000</v>
      </c>
      <c r="E41" s="5">
        <v>616806000</v>
      </c>
      <c r="F41" s="5">
        <v>636303000</v>
      </c>
      <c r="G41" s="19">
        <f t="shared" si="6"/>
        <v>19497000</v>
      </c>
    </row>
    <row r="42" spans="1:7" s="2" customFormat="1" ht="15" thickBot="1">
      <c r="A42" s="30" t="s">
        <v>15</v>
      </c>
      <c r="B42" s="7">
        <f aca="true" t="shared" si="7" ref="B42:G42">SUM(B34:B41)</f>
        <v>3251821000</v>
      </c>
      <c r="C42" s="7">
        <f t="shared" si="7"/>
        <v>3192061000</v>
      </c>
      <c r="D42" s="13">
        <f t="shared" si="7"/>
        <v>-59760000</v>
      </c>
      <c r="E42" s="7">
        <f t="shared" si="7"/>
        <v>3311551000</v>
      </c>
      <c r="F42" s="7">
        <f t="shared" si="7"/>
        <v>3330521000</v>
      </c>
      <c r="G42" s="31">
        <f t="shared" si="7"/>
        <v>18970000</v>
      </c>
    </row>
    <row r="43" spans="1:7" s="2" customFormat="1" ht="15" thickTop="1">
      <c r="A43" s="38" t="s">
        <v>37</v>
      </c>
      <c r="B43" s="35" t="s">
        <v>0</v>
      </c>
      <c r="C43" s="35"/>
      <c r="D43" s="35"/>
      <c r="E43" s="36" t="s">
        <v>1</v>
      </c>
      <c r="F43" s="36"/>
      <c r="G43" s="37"/>
    </row>
    <row r="44" spans="1:7" s="2" customFormat="1" ht="57">
      <c r="A44" s="39"/>
      <c r="B44" s="12" t="s">
        <v>31</v>
      </c>
      <c r="C44" s="12" t="s">
        <v>32</v>
      </c>
      <c r="D44" s="12" t="s">
        <v>33</v>
      </c>
      <c r="E44" s="6" t="s">
        <v>34</v>
      </c>
      <c r="F44" s="6" t="s">
        <v>35</v>
      </c>
      <c r="G44" s="14" t="s">
        <v>36</v>
      </c>
    </row>
    <row r="45" spans="1:7" s="2" customFormat="1" ht="14.25">
      <c r="A45" s="21" t="s">
        <v>38</v>
      </c>
      <c r="B45" s="5">
        <v>569576920.2200001</v>
      </c>
      <c r="C45" s="5">
        <v>467780236.11</v>
      </c>
      <c r="D45" s="4">
        <f aca="true" t="shared" si="8" ref="D45:D50">+C45-B45</f>
        <v>-101796684.11000013</v>
      </c>
      <c r="E45" s="5">
        <v>547641212.57</v>
      </c>
      <c r="F45" s="5">
        <v>548355670.33</v>
      </c>
      <c r="G45" s="19">
        <f aca="true" t="shared" si="9" ref="G45:G50">+F45-E45</f>
        <v>714457.7599999905</v>
      </c>
    </row>
    <row r="46" spans="1:7" s="2" customFormat="1" ht="14.25">
      <c r="A46" s="21" t="s">
        <v>39</v>
      </c>
      <c r="B46" s="5">
        <v>228811315.42999998</v>
      </c>
      <c r="C46" s="5">
        <v>226298852.98000002</v>
      </c>
      <c r="D46" s="4">
        <f t="shared" si="8"/>
        <v>-2512462.4499999583</v>
      </c>
      <c r="E46" s="5">
        <v>226449760.51</v>
      </c>
      <c r="F46" s="5">
        <v>238463705.42999998</v>
      </c>
      <c r="G46" s="19">
        <f t="shared" si="9"/>
        <v>12013944.919999987</v>
      </c>
    </row>
    <row r="47" spans="1:7" s="2" customFormat="1" ht="14.25">
      <c r="A47" s="21" t="s">
        <v>40</v>
      </c>
      <c r="B47" s="5">
        <v>190912308.26000002</v>
      </c>
      <c r="C47" s="5">
        <v>188978393.23000005</v>
      </c>
      <c r="D47" s="4">
        <f t="shared" si="8"/>
        <v>-1933915.0299999714</v>
      </c>
      <c r="E47" s="5">
        <v>191331279.83999997</v>
      </c>
      <c r="F47" s="5">
        <v>187753893.21000004</v>
      </c>
      <c r="G47" s="19">
        <f t="shared" si="9"/>
        <v>-3577386.6299999356</v>
      </c>
    </row>
    <row r="48" spans="1:7" s="2" customFormat="1" ht="14.25">
      <c r="A48" s="21" t="s">
        <v>41</v>
      </c>
      <c r="B48" s="5">
        <v>179762976.86999997</v>
      </c>
      <c r="C48" s="5">
        <v>175551139.29</v>
      </c>
      <c r="D48" s="4">
        <f t="shared" si="8"/>
        <v>-4211837.579999983</v>
      </c>
      <c r="E48" s="5">
        <v>180565029.64000002</v>
      </c>
      <c r="F48" s="5">
        <v>180249725.86999997</v>
      </c>
      <c r="G48" s="19">
        <f t="shared" si="9"/>
        <v>-315303.77000004053</v>
      </c>
    </row>
    <row r="49" spans="1:7" s="2" customFormat="1" ht="14.25">
      <c r="A49" s="27" t="s">
        <v>42</v>
      </c>
      <c r="B49" s="5">
        <v>70349134.19000001</v>
      </c>
      <c r="C49" s="5">
        <v>69172127.71</v>
      </c>
      <c r="D49" s="4">
        <f t="shared" si="8"/>
        <v>-1177006.480000019</v>
      </c>
      <c r="E49" s="5">
        <v>77882741.82000002</v>
      </c>
      <c r="F49" s="5">
        <v>77614394.07000001</v>
      </c>
      <c r="G49" s="19">
        <f t="shared" si="9"/>
        <v>-268347.7500000149</v>
      </c>
    </row>
    <row r="50" spans="1:7" s="2" customFormat="1" ht="14.25">
      <c r="A50" s="21" t="s">
        <v>43</v>
      </c>
      <c r="B50" s="5">
        <v>38613330.04</v>
      </c>
      <c r="C50" s="5">
        <v>36936691.59</v>
      </c>
      <c r="D50" s="4">
        <f t="shared" si="8"/>
        <v>-1676638.4499999955</v>
      </c>
      <c r="E50" s="5">
        <v>37363348.33</v>
      </c>
      <c r="F50" s="5">
        <v>39280128.48</v>
      </c>
      <c r="G50" s="19">
        <f t="shared" si="9"/>
        <v>1916780.1499999985</v>
      </c>
    </row>
    <row r="51" spans="1:7" s="2" customFormat="1" ht="15" thickBot="1">
      <c r="A51" s="23" t="s">
        <v>15</v>
      </c>
      <c r="B51" s="24">
        <f aca="true" t="shared" si="10" ref="B51:G51">SUM(B45:B50)</f>
        <v>1278025985.01</v>
      </c>
      <c r="C51" s="24">
        <f t="shared" si="10"/>
        <v>1164717440.9099998</v>
      </c>
      <c r="D51" s="25">
        <f t="shared" si="10"/>
        <v>-113308544.10000005</v>
      </c>
      <c r="E51" s="24">
        <f t="shared" si="10"/>
        <v>1261233372.71</v>
      </c>
      <c r="F51" s="24">
        <f t="shared" si="10"/>
        <v>1271717517.3899999</v>
      </c>
      <c r="G51" s="26">
        <f t="shared" si="10"/>
        <v>10484144.679999985</v>
      </c>
    </row>
    <row r="52" spans="1:7" s="2" customFormat="1" ht="15" thickTop="1">
      <c r="A52" s="41" t="s">
        <v>44</v>
      </c>
      <c r="B52" s="42" t="s">
        <v>0</v>
      </c>
      <c r="C52" s="42"/>
      <c r="D52" s="42"/>
      <c r="E52" s="43" t="s">
        <v>1</v>
      </c>
      <c r="F52" s="43"/>
      <c r="G52" s="44"/>
    </row>
    <row r="53" spans="1:7" s="2" customFormat="1" ht="57">
      <c r="A53" s="39"/>
      <c r="B53" s="12" t="s">
        <v>31</v>
      </c>
      <c r="C53" s="12" t="s">
        <v>32</v>
      </c>
      <c r="D53" s="12" t="s">
        <v>33</v>
      </c>
      <c r="E53" s="6" t="s">
        <v>34</v>
      </c>
      <c r="F53" s="6" t="s">
        <v>35</v>
      </c>
      <c r="G53" s="14" t="s">
        <v>36</v>
      </c>
    </row>
    <row r="54" spans="1:7" s="2" customFormat="1" ht="14.25">
      <c r="A54" s="21" t="s">
        <v>45</v>
      </c>
      <c r="B54" s="5">
        <v>585775679</v>
      </c>
      <c r="C54" s="5">
        <v>565604557</v>
      </c>
      <c r="D54" s="4">
        <f aca="true" t="shared" si="11" ref="D54:D59">+C54-B54</f>
        <v>-20171122</v>
      </c>
      <c r="E54" s="5">
        <v>604385559</v>
      </c>
      <c r="F54" s="5">
        <v>616001455</v>
      </c>
      <c r="G54" s="19">
        <f aca="true" t="shared" si="12" ref="G54:G59">+F54-E54</f>
        <v>11615896</v>
      </c>
    </row>
    <row r="55" spans="1:7" s="2" customFormat="1" ht="14.25">
      <c r="A55" s="21" t="s">
        <v>46</v>
      </c>
      <c r="B55" s="5">
        <v>704290366</v>
      </c>
      <c r="C55" s="5">
        <v>642021193</v>
      </c>
      <c r="D55" s="4">
        <f t="shared" si="11"/>
        <v>-62269173</v>
      </c>
      <c r="E55" s="5">
        <v>722627001</v>
      </c>
      <c r="F55" s="5">
        <v>761196521</v>
      </c>
      <c r="G55" s="19">
        <f t="shared" si="12"/>
        <v>38569520</v>
      </c>
    </row>
    <row r="56" spans="1:7" s="2" customFormat="1" ht="14.25">
      <c r="A56" s="21" t="s">
        <v>47</v>
      </c>
      <c r="B56" s="5">
        <v>542041520</v>
      </c>
      <c r="C56" s="5">
        <v>531935199.99999994</v>
      </c>
      <c r="D56" s="4">
        <f t="shared" si="11"/>
        <v>-10106320.00000006</v>
      </c>
      <c r="E56" s="5">
        <v>568137540</v>
      </c>
      <c r="F56" s="5">
        <v>569875010</v>
      </c>
      <c r="G56" s="19">
        <f t="shared" si="12"/>
        <v>1737470</v>
      </c>
    </row>
    <row r="57" spans="1:7" s="2" customFormat="1" ht="14.25">
      <c r="A57" s="21" t="s">
        <v>48</v>
      </c>
      <c r="B57" s="5">
        <v>691668466</v>
      </c>
      <c r="C57" s="5">
        <v>674266587</v>
      </c>
      <c r="D57" s="4">
        <f t="shared" si="11"/>
        <v>-17401879</v>
      </c>
      <c r="E57" s="5">
        <v>698928773</v>
      </c>
      <c r="F57" s="5">
        <v>669148736</v>
      </c>
      <c r="G57" s="19">
        <f t="shared" si="12"/>
        <v>-29780037</v>
      </c>
    </row>
    <row r="58" spans="1:7" s="2" customFormat="1" ht="14.25">
      <c r="A58" s="21" t="s">
        <v>49</v>
      </c>
      <c r="B58" s="5">
        <v>885506970</v>
      </c>
      <c r="C58" s="5">
        <v>854605788</v>
      </c>
      <c r="D58" s="4">
        <f t="shared" si="11"/>
        <v>-30901182</v>
      </c>
      <c r="E58" s="5">
        <v>880904837</v>
      </c>
      <c r="F58" s="5">
        <v>844723241</v>
      </c>
      <c r="G58" s="19">
        <f t="shared" si="12"/>
        <v>-36181596</v>
      </c>
    </row>
    <row r="59" spans="1:7" s="2" customFormat="1" ht="14.25">
      <c r="A59" s="21" t="s">
        <v>50</v>
      </c>
      <c r="B59" s="5">
        <v>865391604</v>
      </c>
      <c r="C59" s="5">
        <v>824620001</v>
      </c>
      <c r="D59" s="4">
        <f t="shared" si="11"/>
        <v>-40771603</v>
      </c>
      <c r="E59" s="5">
        <v>875222282</v>
      </c>
      <c r="F59" s="5">
        <v>886611665</v>
      </c>
      <c r="G59" s="19">
        <f t="shared" si="12"/>
        <v>11389383</v>
      </c>
    </row>
    <row r="60" spans="1:7" s="2" customFormat="1" ht="15" thickBot="1">
      <c r="A60" s="30" t="s">
        <v>15</v>
      </c>
      <c r="B60" s="7">
        <f aca="true" t="shared" si="13" ref="B60:G60">SUM(B54:B59)</f>
        <v>4274674605</v>
      </c>
      <c r="C60" s="7">
        <f t="shared" si="13"/>
        <v>4093053326</v>
      </c>
      <c r="D60" s="13">
        <f t="shared" si="13"/>
        <v>-181621279.00000006</v>
      </c>
      <c r="E60" s="7">
        <f t="shared" si="13"/>
        <v>4350205992</v>
      </c>
      <c r="F60" s="7">
        <f t="shared" si="13"/>
        <v>4347556628</v>
      </c>
      <c r="G60" s="31">
        <f t="shared" si="13"/>
        <v>-2649364</v>
      </c>
    </row>
    <row r="61" spans="1:7" s="2" customFormat="1" ht="15" thickTop="1">
      <c r="A61" s="38" t="s">
        <v>51</v>
      </c>
      <c r="B61" s="35" t="s">
        <v>0</v>
      </c>
      <c r="C61" s="35"/>
      <c r="D61" s="35"/>
      <c r="E61" s="36" t="s">
        <v>1</v>
      </c>
      <c r="F61" s="36"/>
      <c r="G61" s="37"/>
    </row>
    <row r="62" spans="1:7" s="2" customFormat="1" ht="57">
      <c r="A62" s="39"/>
      <c r="B62" s="12" t="s">
        <v>31</v>
      </c>
      <c r="C62" s="12" t="s">
        <v>32</v>
      </c>
      <c r="D62" s="12" t="s">
        <v>33</v>
      </c>
      <c r="E62" s="6" t="s">
        <v>34</v>
      </c>
      <c r="F62" s="6" t="s">
        <v>35</v>
      </c>
      <c r="G62" s="14" t="s">
        <v>36</v>
      </c>
    </row>
    <row r="63" spans="1:7" s="2" customFormat="1" ht="14.25">
      <c r="A63" s="21" t="s">
        <v>52</v>
      </c>
      <c r="B63" s="5">
        <v>604128408</v>
      </c>
      <c r="C63" s="5">
        <v>563359012</v>
      </c>
      <c r="D63" s="4">
        <f>+C63-B63</f>
        <v>-40769396</v>
      </c>
      <c r="E63" s="5">
        <v>602839817</v>
      </c>
      <c r="F63" s="5">
        <v>613229270</v>
      </c>
      <c r="G63" s="19">
        <f>+F63-E63</f>
        <v>10389453</v>
      </c>
    </row>
    <row r="64" spans="1:7" s="2" customFormat="1" ht="14.25">
      <c r="A64" s="21" t="s">
        <v>53</v>
      </c>
      <c r="B64" s="5">
        <v>2549875921</v>
      </c>
      <c r="C64" s="5">
        <v>2526996941</v>
      </c>
      <c r="D64" s="4">
        <f>+C64-B64</f>
        <v>-22878980</v>
      </c>
      <c r="E64" s="5">
        <v>2608913642</v>
      </c>
      <c r="F64" s="5">
        <v>2676037678</v>
      </c>
      <c r="G64" s="19">
        <f>+F64-E64</f>
        <v>67124036</v>
      </c>
    </row>
    <row r="65" spans="1:7" ht="15" thickBot="1">
      <c r="A65" s="23" t="s">
        <v>15</v>
      </c>
      <c r="B65" s="24">
        <f aca="true" t="shared" si="14" ref="B65:G65">SUM(B63:B64)</f>
        <v>3154004329</v>
      </c>
      <c r="C65" s="24">
        <f t="shared" si="14"/>
        <v>3090355953</v>
      </c>
      <c r="D65" s="25">
        <f t="shared" si="14"/>
        <v>-63648376</v>
      </c>
      <c r="E65" s="24">
        <f t="shared" si="14"/>
        <v>3211753459</v>
      </c>
      <c r="F65" s="24">
        <f t="shared" si="14"/>
        <v>3289266948</v>
      </c>
      <c r="G65" s="26">
        <f t="shared" si="14"/>
        <v>77513489</v>
      </c>
    </row>
    <row r="66" spans="1:7" s="2" customFormat="1" ht="15" thickTop="1">
      <c r="A66" s="41" t="s">
        <v>54</v>
      </c>
      <c r="B66" s="42" t="s">
        <v>0</v>
      </c>
      <c r="C66" s="42"/>
      <c r="D66" s="42"/>
      <c r="E66" s="43" t="s">
        <v>1</v>
      </c>
      <c r="F66" s="43"/>
      <c r="G66" s="44"/>
    </row>
    <row r="67" spans="1:7" s="2" customFormat="1" ht="57">
      <c r="A67" s="39"/>
      <c r="B67" s="12" t="s">
        <v>31</v>
      </c>
      <c r="C67" s="12" t="s">
        <v>32</v>
      </c>
      <c r="D67" s="12" t="s">
        <v>33</v>
      </c>
      <c r="E67" s="6" t="s">
        <v>34</v>
      </c>
      <c r="F67" s="6" t="s">
        <v>35</v>
      </c>
      <c r="G67" s="14" t="s">
        <v>36</v>
      </c>
    </row>
    <row r="68" spans="1:7" s="2" customFormat="1" ht="14.25">
      <c r="A68" s="21" t="s">
        <v>55</v>
      </c>
      <c r="B68" s="5">
        <v>739734005.3703988</v>
      </c>
      <c r="C68" s="5">
        <v>722682965.0199997</v>
      </c>
      <c r="D68" s="4">
        <f>+C68-B68</f>
        <v>-17051040.350399017</v>
      </c>
      <c r="E68" s="5">
        <v>775622319.110498</v>
      </c>
      <c r="F68" s="5">
        <v>773073216.3499995</v>
      </c>
      <c r="G68" s="19">
        <f>+F68-E68</f>
        <v>-2549102.7604984045</v>
      </c>
    </row>
    <row r="69" spans="1:7" s="2" customFormat="1" ht="14.25">
      <c r="A69" s="21" t="s">
        <v>56</v>
      </c>
      <c r="B69" s="5">
        <v>1136258424.2999995</v>
      </c>
      <c r="C69" s="5">
        <v>1124007027.25</v>
      </c>
      <c r="D69" s="4">
        <f>+C69-B69</f>
        <v>-12251397.049999475</v>
      </c>
      <c r="E69" s="5">
        <v>1224681470.5900033</v>
      </c>
      <c r="F69" s="5">
        <v>1250089386.7900004</v>
      </c>
      <c r="G69" s="19">
        <f>+F69-E69</f>
        <v>25407916.199997187</v>
      </c>
    </row>
    <row r="70" spans="1:7" s="2" customFormat="1" ht="14.25">
      <c r="A70" s="21" t="s">
        <v>57</v>
      </c>
      <c r="B70" s="5">
        <v>636701192.7500004</v>
      </c>
      <c r="C70" s="5">
        <v>598897243.71</v>
      </c>
      <c r="D70" s="4">
        <f>+C70-B70</f>
        <v>-37803949.04000032</v>
      </c>
      <c r="E70" s="5">
        <v>633286898.2100006</v>
      </c>
      <c r="F70" s="5">
        <v>634610316.5199996</v>
      </c>
      <c r="G70" s="19">
        <f>+F70-E70</f>
        <v>1323418.309998989</v>
      </c>
    </row>
    <row r="71" spans="1:7" s="2" customFormat="1" ht="14.25">
      <c r="A71" s="21" t="s">
        <v>58</v>
      </c>
      <c r="B71" s="5">
        <v>465371073.76</v>
      </c>
      <c r="C71" s="5">
        <v>459724058.1699999</v>
      </c>
      <c r="D71" s="4">
        <f>+C71-B71</f>
        <v>-5647015.590000093</v>
      </c>
      <c r="E71" s="5">
        <v>479902483.03999925</v>
      </c>
      <c r="F71" s="5">
        <v>484199712.6899992</v>
      </c>
      <c r="G71" s="19">
        <f>+F71-E71</f>
        <v>4297229.649999976</v>
      </c>
    </row>
    <row r="72" spans="1:7" s="2" customFormat="1" ht="14.25">
      <c r="A72" s="21" t="s">
        <v>59</v>
      </c>
      <c r="B72" s="5">
        <v>653127551.9000006</v>
      </c>
      <c r="C72" s="5">
        <v>626409681.31</v>
      </c>
      <c r="D72" s="4">
        <f>+C72-B72</f>
        <v>-26717870.59000063</v>
      </c>
      <c r="E72" s="5">
        <v>642410073.16</v>
      </c>
      <c r="F72" s="5">
        <v>670840599.9500004</v>
      </c>
      <c r="G72" s="19">
        <f>+F72-E72</f>
        <v>28430526.79000044</v>
      </c>
    </row>
    <row r="73" spans="1:7" s="2" customFormat="1" ht="15" thickBot="1">
      <c r="A73" s="30" t="s">
        <v>15</v>
      </c>
      <c r="B73" s="7">
        <f aca="true" t="shared" si="15" ref="B73:G73">SUM(B68:B72)</f>
        <v>3631192248.0803995</v>
      </c>
      <c r="C73" s="7">
        <f t="shared" si="15"/>
        <v>3531720975.4599996</v>
      </c>
      <c r="D73" s="13">
        <f t="shared" si="15"/>
        <v>-99471272.62039953</v>
      </c>
      <c r="E73" s="7">
        <f t="shared" si="15"/>
        <v>3755903244.1105013</v>
      </c>
      <c r="F73" s="7">
        <f t="shared" si="15"/>
        <v>3812813232.2999988</v>
      </c>
      <c r="G73" s="31">
        <f t="shared" si="15"/>
        <v>56909988.189498186</v>
      </c>
    </row>
    <row r="74" spans="1:7" s="2" customFormat="1" ht="15" thickTop="1">
      <c r="A74" s="38" t="s">
        <v>60</v>
      </c>
      <c r="B74" s="35" t="s">
        <v>0</v>
      </c>
      <c r="C74" s="35"/>
      <c r="D74" s="35"/>
      <c r="E74" s="36" t="s">
        <v>1</v>
      </c>
      <c r="F74" s="36"/>
      <c r="G74" s="37"/>
    </row>
    <row r="75" spans="1:7" s="2" customFormat="1" ht="57">
      <c r="A75" s="39"/>
      <c r="B75" s="12" t="s">
        <v>31</v>
      </c>
      <c r="C75" s="12" t="s">
        <v>32</v>
      </c>
      <c r="D75" s="12" t="s">
        <v>33</v>
      </c>
      <c r="E75" s="6" t="s">
        <v>34</v>
      </c>
      <c r="F75" s="6" t="s">
        <v>35</v>
      </c>
      <c r="G75" s="14" t="s">
        <v>36</v>
      </c>
    </row>
    <row r="76" spans="1:7" s="2" customFormat="1" ht="15" thickBot="1">
      <c r="A76" s="28" t="s">
        <v>61</v>
      </c>
      <c r="B76" s="29">
        <v>1097280000</v>
      </c>
      <c r="C76" s="29">
        <v>1017006000</v>
      </c>
      <c r="D76" s="25">
        <f>+C76-B76</f>
        <v>-80274000</v>
      </c>
      <c r="E76" s="29">
        <v>1154030000</v>
      </c>
      <c r="F76" s="29">
        <v>1151079000</v>
      </c>
      <c r="G76" s="26">
        <f>+F76-E76</f>
        <v>-2951000</v>
      </c>
    </row>
    <row r="77" spans="1:7" s="2" customFormat="1" ht="15" thickTop="1">
      <c r="A77" s="41" t="s">
        <v>62</v>
      </c>
      <c r="B77" s="42" t="s">
        <v>0</v>
      </c>
      <c r="C77" s="42"/>
      <c r="D77" s="42"/>
      <c r="E77" s="43" t="s">
        <v>1</v>
      </c>
      <c r="F77" s="43"/>
      <c r="G77" s="44"/>
    </row>
    <row r="78" spans="1:7" s="2" customFormat="1" ht="57">
      <c r="A78" s="39"/>
      <c r="B78" s="12" t="s">
        <v>31</v>
      </c>
      <c r="C78" s="12" t="s">
        <v>32</v>
      </c>
      <c r="D78" s="12" t="s">
        <v>33</v>
      </c>
      <c r="E78" s="6" t="s">
        <v>34</v>
      </c>
      <c r="F78" s="6" t="s">
        <v>35</v>
      </c>
      <c r="G78" s="14" t="s">
        <v>36</v>
      </c>
    </row>
    <row r="79" spans="1:7" s="2" customFormat="1" ht="14.25">
      <c r="A79" s="21" t="s">
        <v>67</v>
      </c>
      <c r="B79" s="5">
        <v>1431116676</v>
      </c>
      <c r="C79" s="5">
        <v>1402698686</v>
      </c>
      <c r="D79" s="4">
        <f>+C79-B79</f>
        <v>-28417990</v>
      </c>
      <c r="E79" s="5">
        <v>1485217626</v>
      </c>
      <c r="F79" s="5">
        <v>1574995045</v>
      </c>
      <c r="G79" s="19">
        <f>+F79-E79</f>
        <v>89777419</v>
      </c>
    </row>
    <row r="80" spans="1:7" s="2" customFormat="1" ht="14.25">
      <c r="A80" s="21" t="s">
        <v>63</v>
      </c>
      <c r="B80" s="5">
        <v>470836138</v>
      </c>
      <c r="C80" s="5">
        <v>448923008</v>
      </c>
      <c r="D80" s="4">
        <f>+C80-B80</f>
        <v>-21913130</v>
      </c>
      <c r="E80" s="5">
        <v>483353309</v>
      </c>
      <c r="F80" s="5">
        <v>467008234</v>
      </c>
      <c r="G80" s="19">
        <f>+F80-E80</f>
        <v>-16345075</v>
      </c>
    </row>
    <row r="81" spans="1:7" s="2" customFormat="1" ht="14.25">
      <c r="A81" s="21" t="s">
        <v>64</v>
      </c>
      <c r="B81" s="5">
        <v>535937412</v>
      </c>
      <c r="C81" s="5">
        <v>528411709</v>
      </c>
      <c r="D81" s="4">
        <f>+C81-B81</f>
        <v>-7525703</v>
      </c>
      <c r="E81" s="5">
        <v>543473811</v>
      </c>
      <c r="F81" s="5">
        <v>580414303</v>
      </c>
      <c r="G81" s="19">
        <f>+F81-E81</f>
        <v>36940492</v>
      </c>
    </row>
    <row r="82" spans="1:7" s="2" customFormat="1" ht="14.25">
      <c r="A82" s="21" t="s">
        <v>65</v>
      </c>
      <c r="B82" s="5">
        <v>397468755</v>
      </c>
      <c r="C82" s="5">
        <v>385483792</v>
      </c>
      <c r="D82" s="4">
        <f>+C82-B82</f>
        <v>-11984963</v>
      </c>
      <c r="E82" s="5">
        <v>391995935</v>
      </c>
      <c r="F82" s="5">
        <v>380939237</v>
      </c>
      <c r="G82" s="19">
        <f>+F82-E82</f>
        <v>-11056698</v>
      </c>
    </row>
    <row r="83" spans="1:7" s="2" customFormat="1" ht="14.25">
      <c r="A83" s="21" t="s">
        <v>66</v>
      </c>
      <c r="B83" s="5">
        <v>366402703</v>
      </c>
      <c r="C83" s="5">
        <v>354215942</v>
      </c>
      <c r="D83" s="4">
        <f>+C83-B83</f>
        <v>-12186761</v>
      </c>
      <c r="E83" s="5">
        <v>389980047</v>
      </c>
      <c r="F83" s="5">
        <v>368410428</v>
      </c>
      <c r="G83" s="19">
        <f>+F83-E83</f>
        <v>-21569619</v>
      </c>
    </row>
    <row r="84" spans="1:7" ht="15" thickBot="1">
      <c r="A84" s="30" t="s">
        <v>15</v>
      </c>
      <c r="B84" s="7">
        <f aca="true" t="shared" si="16" ref="B84:G84">SUM(B79:B83)</f>
        <v>3201761684</v>
      </c>
      <c r="C84" s="7">
        <f t="shared" si="16"/>
        <v>3119733137</v>
      </c>
      <c r="D84" s="13">
        <f t="shared" si="16"/>
        <v>-82028547</v>
      </c>
      <c r="E84" s="7">
        <f t="shared" si="16"/>
        <v>3294020728</v>
      </c>
      <c r="F84" s="7">
        <f t="shared" si="16"/>
        <v>3371767247</v>
      </c>
      <c r="G84" s="31">
        <f t="shared" si="16"/>
        <v>77746519</v>
      </c>
    </row>
    <row r="85" spans="1:7" s="2" customFormat="1" ht="15" thickTop="1">
      <c r="A85" s="38" t="s">
        <v>68</v>
      </c>
      <c r="B85" s="35" t="s">
        <v>0</v>
      </c>
      <c r="C85" s="35"/>
      <c r="D85" s="35"/>
      <c r="E85" s="36" t="s">
        <v>1</v>
      </c>
      <c r="F85" s="36"/>
      <c r="G85" s="37"/>
    </row>
    <row r="86" spans="1:7" s="2" customFormat="1" ht="57">
      <c r="A86" s="39"/>
      <c r="B86" s="12" t="s">
        <v>31</v>
      </c>
      <c r="C86" s="12" t="s">
        <v>32</v>
      </c>
      <c r="D86" s="12" t="s">
        <v>33</v>
      </c>
      <c r="E86" s="6" t="s">
        <v>34</v>
      </c>
      <c r="F86" s="6" t="s">
        <v>35</v>
      </c>
      <c r="G86" s="14" t="s">
        <v>36</v>
      </c>
    </row>
    <row r="87" spans="1:7" s="2" customFormat="1" ht="14.25">
      <c r="A87" s="21" t="s">
        <v>69</v>
      </c>
      <c r="B87" s="5">
        <v>678733672</v>
      </c>
      <c r="C87" s="5">
        <v>657344027</v>
      </c>
      <c r="D87" s="4">
        <f>+C87-B87</f>
        <v>-21389645</v>
      </c>
      <c r="E87" s="5">
        <v>689955301</v>
      </c>
      <c r="F87" s="5">
        <v>703978807</v>
      </c>
      <c r="G87" s="19">
        <f>+F87-E87</f>
        <v>14023506</v>
      </c>
    </row>
    <row r="88" spans="1:7" s="2" customFormat="1" ht="14.25">
      <c r="A88" s="21" t="s">
        <v>70</v>
      </c>
      <c r="B88" s="5">
        <v>1034656431</v>
      </c>
      <c r="C88" s="5">
        <v>949369663</v>
      </c>
      <c r="D88" s="4">
        <f>+C88-B88</f>
        <v>-85286768</v>
      </c>
      <c r="E88" s="5">
        <v>1071741778</v>
      </c>
      <c r="F88" s="5">
        <v>1060676602</v>
      </c>
      <c r="G88" s="19">
        <f>+F88-E88</f>
        <v>-11065176</v>
      </c>
    </row>
    <row r="89" spans="1:7" s="2" customFormat="1" ht="14.25">
      <c r="A89" s="21" t="s">
        <v>71</v>
      </c>
      <c r="B89" s="5">
        <v>1139973552</v>
      </c>
      <c r="C89" s="5">
        <v>1146324200</v>
      </c>
      <c r="D89" s="4">
        <f>+C89-B89</f>
        <v>6350648</v>
      </c>
      <c r="E89" s="5">
        <v>1174852899</v>
      </c>
      <c r="F89" s="5">
        <v>1202076639</v>
      </c>
      <c r="G89" s="19">
        <f>+F89-E89</f>
        <v>27223740</v>
      </c>
    </row>
    <row r="90" spans="1:7" s="2" customFormat="1" ht="14.25">
      <c r="A90" s="21" t="s">
        <v>72</v>
      </c>
      <c r="B90" s="5">
        <v>1165174221</v>
      </c>
      <c r="C90" s="5">
        <v>1110876397</v>
      </c>
      <c r="D90" s="4">
        <f>+C90-B90</f>
        <v>-54297824</v>
      </c>
      <c r="E90" s="5">
        <v>1153649031</v>
      </c>
      <c r="F90" s="5">
        <v>1167422978</v>
      </c>
      <c r="G90" s="19">
        <f>+F90-E90</f>
        <v>13773947</v>
      </c>
    </row>
    <row r="91" spans="1:7" s="2" customFormat="1" ht="14.25">
      <c r="A91" s="21" t="s">
        <v>73</v>
      </c>
      <c r="B91" s="5">
        <v>788243204</v>
      </c>
      <c r="C91" s="5">
        <v>737733650</v>
      </c>
      <c r="D91" s="4">
        <f>+C91-B91</f>
        <v>-50509554</v>
      </c>
      <c r="E91" s="5">
        <v>801637557</v>
      </c>
      <c r="F91" s="5">
        <v>802924772</v>
      </c>
      <c r="G91" s="19">
        <f>+F91-E91</f>
        <v>1287215</v>
      </c>
    </row>
    <row r="92" spans="1:7" s="2" customFormat="1" ht="15" thickBot="1">
      <c r="A92" s="23" t="s">
        <v>15</v>
      </c>
      <c r="B92" s="24">
        <f aca="true" t="shared" si="17" ref="B92:G92">SUM(B87:B91)</f>
        <v>4806781080</v>
      </c>
      <c r="C92" s="24">
        <f t="shared" si="17"/>
        <v>4601647937</v>
      </c>
      <c r="D92" s="25">
        <f t="shared" si="17"/>
        <v>-205133143</v>
      </c>
      <c r="E92" s="24">
        <f t="shared" si="17"/>
        <v>4891836566</v>
      </c>
      <c r="F92" s="24">
        <f t="shared" si="17"/>
        <v>4937079798</v>
      </c>
      <c r="G92" s="26">
        <f t="shared" si="17"/>
        <v>45243232</v>
      </c>
    </row>
    <row r="93" spans="1:7" s="2" customFormat="1" ht="15" thickTop="1">
      <c r="A93" s="41" t="s">
        <v>74</v>
      </c>
      <c r="B93" s="42" t="s">
        <v>0</v>
      </c>
      <c r="C93" s="42"/>
      <c r="D93" s="42"/>
      <c r="E93" s="43" t="s">
        <v>1</v>
      </c>
      <c r="F93" s="43"/>
      <c r="G93" s="44"/>
    </row>
    <row r="94" spans="1:7" s="2" customFormat="1" ht="57">
      <c r="A94" s="39"/>
      <c r="B94" s="12" t="s">
        <v>31</v>
      </c>
      <c r="C94" s="12" t="s">
        <v>32</v>
      </c>
      <c r="D94" s="12" t="s">
        <v>33</v>
      </c>
      <c r="E94" s="6" t="s">
        <v>34</v>
      </c>
      <c r="F94" s="6" t="s">
        <v>35</v>
      </c>
      <c r="G94" s="14" t="s">
        <v>36</v>
      </c>
    </row>
    <row r="95" spans="1:7" s="2" customFormat="1" ht="14.25">
      <c r="A95" s="21" t="s">
        <v>75</v>
      </c>
      <c r="B95" s="5">
        <v>1784273000</v>
      </c>
      <c r="C95" s="5">
        <v>1599926000</v>
      </c>
      <c r="D95" s="4">
        <f>+C95-B95</f>
        <v>-184347000</v>
      </c>
      <c r="E95" s="5">
        <v>1778467000</v>
      </c>
      <c r="F95" s="5">
        <v>1787134000</v>
      </c>
      <c r="G95" s="19">
        <f>+F95-E95</f>
        <v>8667000</v>
      </c>
    </row>
    <row r="96" spans="1:7" s="2" customFormat="1" ht="14.25">
      <c r="A96" s="21" t="s">
        <v>76</v>
      </c>
      <c r="B96" s="5">
        <v>911917000</v>
      </c>
      <c r="C96" s="5">
        <v>912867000</v>
      </c>
      <c r="D96" s="4">
        <f>+C96-B96</f>
        <v>950000</v>
      </c>
      <c r="E96" s="5">
        <v>975888000</v>
      </c>
      <c r="F96" s="5">
        <v>986058000</v>
      </c>
      <c r="G96" s="19">
        <f>+F96-E96</f>
        <v>10170000</v>
      </c>
    </row>
    <row r="97" spans="1:7" s="2" customFormat="1" ht="14.25">
      <c r="A97" s="21" t="s">
        <v>77</v>
      </c>
      <c r="B97" s="5">
        <v>510835000</v>
      </c>
      <c r="C97" s="5">
        <v>476865000</v>
      </c>
      <c r="D97" s="4">
        <f>+C97-B97</f>
        <v>-33970000</v>
      </c>
      <c r="E97" s="5">
        <v>497604000</v>
      </c>
      <c r="F97" s="5">
        <v>507560000</v>
      </c>
      <c r="G97" s="19">
        <f>+F97-E97</f>
        <v>9956000</v>
      </c>
    </row>
    <row r="98" spans="1:7" s="2" customFormat="1" ht="14.25">
      <c r="A98" s="21" t="s">
        <v>78</v>
      </c>
      <c r="B98" s="5">
        <v>435997000</v>
      </c>
      <c r="C98" s="5">
        <v>410173000</v>
      </c>
      <c r="D98" s="4">
        <f>+C98-B98</f>
        <v>-25824000</v>
      </c>
      <c r="E98" s="5">
        <v>441164000</v>
      </c>
      <c r="F98" s="5">
        <v>455228000</v>
      </c>
      <c r="G98" s="19">
        <f>+F98-E98</f>
        <v>14064000</v>
      </c>
    </row>
    <row r="99" spans="1:7" s="2" customFormat="1" ht="15" thickBot="1">
      <c r="A99" s="30" t="s">
        <v>15</v>
      </c>
      <c r="B99" s="7">
        <f aca="true" t="shared" si="18" ref="B99:G99">SUM(B95:B98)</f>
        <v>3643022000</v>
      </c>
      <c r="C99" s="7">
        <f t="shared" si="18"/>
        <v>3399831000</v>
      </c>
      <c r="D99" s="13">
        <f t="shared" si="18"/>
        <v>-243191000</v>
      </c>
      <c r="E99" s="7">
        <f t="shared" si="18"/>
        <v>3693123000</v>
      </c>
      <c r="F99" s="7">
        <f t="shared" si="18"/>
        <v>3735980000</v>
      </c>
      <c r="G99" s="31">
        <f t="shared" si="18"/>
        <v>42857000</v>
      </c>
    </row>
    <row r="100" spans="1:7" s="2" customFormat="1" ht="15" thickTop="1">
      <c r="A100" s="38" t="s">
        <v>79</v>
      </c>
      <c r="B100" s="35" t="s">
        <v>0</v>
      </c>
      <c r="C100" s="35"/>
      <c r="D100" s="35"/>
      <c r="E100" s="36" t="s">
        <v>1</v>
      </c>
      <c r="F100" s="36"/>
      <c r="G100" s="37"/>
    </row>
    <row r="101" spans="1:7" s="2" customFormat="1" ht="57">
      <c r="A101" s="39"/>
      <c r="B101" s="12" t="s">
        <v>31</v>
      </c>
      <c r="C101" s="12" t="s">
        <v>32</v>
      </c>
      <c r="D101" s="12" t="s">
        <v>33</v>
      </c>
      <c r="E101" s="6" t="s">
        <v>34</v>
      </c>
      <c r="F101" s="6" t="s">
        <v>35</v>
      </c>
      <c r="G101" s="14" t="s">
        <v>36</v>
      </c>
    </row>
    <row r="102" spans="1:7" s="2" customFormat="1" ht="14.25">
      <c r="A102" s="21" t="s">
        <v>80</v>
      </c>
      <c r="B102" s="32" t="s">
        <v>81</v>
      </c>
      <c r="C102" s="32"/>
      <c r="D102" s="32"/>
      <c r="E102" s="32"/>
      <c r="F102" s="32"/>
      <c r="G102" s="33"/>
    </row>
    <row r="103" spans="1:7" s="2" customFormat="1" ht="14.25">
      <c r="A103" s="21" t="s">
        <v>82</v>
      </c>
      <c r="B103" s="32" t="s">
        <v>83</v>
      </c>
      <c r="C103" s="32"/>
      <c r="D103" s="32"/>
      <c r="E103" s="32"/>
      <c r="F103" s="32"/>
      <c r="G103" s="33"/>
    </row>
    <row r="104" spans="1:7" s="2" customFormat="1" ht="14.25">
      <c r="A104" s="21" t="s">
        <v>84</v>
      </c>
      <c r="B104" s="32" t="s">
        <v>88</v>
      </c>
      <c r="C104" s="32"/>
      <c r="D104" s="32"/>
      <c r="E104" s="32"/>
      <c r="F104" s="32"/>
      <c r="G104" s="33"/>
    </row>
    <row r="105" spans="1:7" s="2" customFormat="1" ht="14.25">
      <c r="A105" s="21" t="s">
        <v>85</v>
      </c>
      <c r="B105" s="32" t="s">
        <v>88</v>
      </c>
      <c r="C105" s="32"/>
      <c r="D105" s="32"/>
      <c r="E105" s="32"/>
      <c r="F105" s="32"/>
      <c r="G105" s="33"/>
    </row>
    <row r="106" spans="1:7" s="2" customFormat="1" ht="14.25">
      <c r="A106" s="21" t="s">
        <v>86</v>
      </c>
      <c r="B106" s="32" t="s">
        <v>88</v>
      </c>
      <c r="C106" s="32"/>
      <c r="D106" s="32"/>
      <c r="E106" s="32"/>
      <c r="F106" s="32"/>
      <c r="G106" s="33"/>
    </row>
    <row r="107" spans="1:7" s="2" customFormat="1" ht="15" thickBot="1">
      <c r="A107" s="28" t="s">
        <v>87</v>
      </c>
      <c r="B107" s="34" t="s">
        <v>91</v>
      </c>
      <c r="C107" s="34"/>
      <c r="D107" s="25">
        <v>-1500000</v>
      </c>
      <c r="E107" s="29"/>
      <c r="F107" s="29"/>
      <c r="G107" s="26">
        <v>3000000</v>
      </c>
    </row>
    <row r="108" ht="15" thickTop="1"/>
  </sheetData>
  <sheetProtection/>
  <mergeCells count="48">
    <mergeCell ref="A7:A8"/>
    <mergeCell ref="E7:G7"/>
    <mergeCell ref="A18:A19"/>
    <mergeCell ref="B18:D18"/>
    <mergeCell ref="E18:G18"/>
    <mergeCell ref="A25:A26"/>
    <mergeCell ref="B25:D25"/>
    <mergeCell ref="E25:G25"/>
    <mergeCell ref="A32:A33"/>
    <mergeCell ref="B32:D32"/>
    <mergeCell ref="E32:G32"/>
    <mergeCell ref="A43:A44"/>
    <mergeCell ref="B43:D43"/>
    <mergeCell ref="E43:G43"/>
    <mergeCell ref="A52:A53"/>
    <mergeCell ref="B52:D52"/>
    <mergeCell ref="E52:G52"/>
    <mergeCell ref="A61:A62"/>
    <mergeCell ref="B61:D61"/>
    <mergeCell ref="E61:G61"/>
    <mergeCell ref="A66:A67"/>
    <mergeCell ref="B66:D66"/>
    <mergeCell ref="E66:G66"/>
    <mergeCell ref="A74:A75"/>
    <mergeCell ref="B74:D74"/>
    <mergeCell ref="E74:G74"/>
    <mergeCell ref="A77:A78"/>
    <mergeCell ref="B77:D77"/>
    <mergeCell ref="E77:G77"/>
    <mergeCell ref="A3:A5"/>
    <mergeCell ref="A100:A101"/>
    <mergeCell ref="B100:D100"/>
    <mergeCell ref="E100:G100"/>
    <mergeCell ref="B102:G102"/>
    <mergeCell ref="B103:G103"/>
    <mergeCell ref="A85:A86"/>
    <mergeCell ref="B85:D85"/>
    <mergeCell ref="E85:G85"/>
    <mergeCell ref="A93:A94"/>
    <mergeCell ref="B104:G104"/>
    <mergeCell ref="B105:G105"/>
    <mergeCell ref="B106:G106"/>
    <mergeCell ref="B107:C107"/>
    <mergeCell ref="B3:D3"/>
    <mergeCell ref="E3:G3"/>
    <mergeCell ref="B93:D93"/>
    <mergeCell ref="E93:G93"/>
    <mergeCell ref="B7:D7"/>
  </mergeCells>
  <printOptions/>
  <pageMargins left="0.7" right="0.7" top="0.75" bottom="0.75" header="0.3" footer="0.3"/>
  <pageSetup fitToHeight="0" fitToWidth="1"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Krupičková Renata Bc.</dc:creator>
  <cp:keywords/>
  <dc:description/>
  <cp:lastModifiedBy>Krupičková Renata Bc.</cp:lastModifiedBy>
  <cp:lastPrinted>2015-01-12T14:07:52Z</cp:lastPrinted>
  <dcterms:created xsi:type="dcterms:W3CDTF">2015-01-06T14:33:25Z</dcterms:created>
  <dcterms:modified xsi:type="dcterms:W3CDTF">2015-01-13T10:49:15Z</dcterms:modified>
  <cp:category/>
  <cp:version/>
  <cp:contentType/>
  <cp:contentStatus/>
</cp:coreProperties>
</file>