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95" windowWidth="18195" windowHeight="11640"/>
  </bookViews>
  <sheets>
    <sheet name="Rozpis akcí" sheetId="1" r:id="rId1"/>
    <sheet name="ID" sheetId="3" r:id="rId2"/>
    <sheet name="Pokyny k vyplnění" sheetId="2" r:id="rId3"/>
  </sheets>
  <calcPr calcId="145621"/>
</workbook>
</file>

<file path=xl/calcChain.xml><?xml version="1.0" encoding="utf-8"?>
<calcChain xmlns="http://schemas.openxmlformats.org/spreadsheetml/2006/main">
  <c r="H62" i="1" l="1"/>
  <c r="H61" i="1"/>
  <c r="G62" i="1"/>
  <c r="G61" i="1"/>
  <c r="G59" i="1"/>
  <c r="H59" i="1"/>
  <c r="G57" i="1" l="1"/>
  <c r="C5" i="3" l="1"/>
  <c r="G56" i="1" l="1"/>
  <c r="M56" i="1" s="1"/>
  <c r="G55" i="1"/>
  <c r="M55" i="1" s="1"/>
  <c r="G54" i="1"/>
  <c r="M54" i="1" s="1"/>
  <c r="G53" i="1"/>
  <c r="M53" i="1" s="1"/>
  <c r="G52" i="1"/>
  <c r="M52" i="1" s="1"/>
  <c r="G51" i="1"/>
  <c r="M51" i="1" s="1"/>
  <c r="G50" i="1"/>
  <c r="M50" i="1" s="1"/>
  <c r="G49" i="1"/>
  <c r="M49" i="1" s="1"/>
  <c r="G48" i="1"/>
  <c r="G47" i="1"/>
  <c r="M47" i="1" s="1"/>
  <c r="G46" i="1"/>
  <c r="M46" i="1" s="1"/>
  <c r="G58" i="1"/>
  <c r="M58" i="1" s="1"/>
  <c r="G45" i="1"/>
  <c r="M45" i="1" s="1"/>
  <c r="G44" i="1"/>
  <c r="M44" i="1" s="1"/>
  <c r="G43" i="1"/>
  <c r="M43" i="1" s="1"/>
  <c r="G42" i="1"/>
  <c r="M42" i="1" s="1"/>
  <c r="G41" i="1"/>
  <c r="M41" i="1" s="1"/>
  <c r="G40" i="1"/>
  <c r="M40" i="1" s="1"/>
  <c r="G39" i="1"/>
  <c r="M39" i="1" s="1"/>
  <c r="G38" i="1"/>
  <c r="M38" i="1" s="1"/>
  <c r="G37" i="1"/>
  <c r="M37" i="1" s="1"/>
  <c r="G36" i="1"/>
  <c r="M36" i="1" s="1"/>
  <c r="G35" i="1"/>
  <c r="M35" i="1" s="1"/>
  <c r="G34" i="1"/>
  <c r="M34" i="1" s="1"/>
  <c r="G33" i="1"/>
  <c r="M33" i="1" s="1"/>
  <c r="G32" i="1"/>
  <c r="M32" i="1" s="1"/>
  <c r="G31" i="1"/>
  <c r="M31" i="1" s="1"/>
  <c r="G30" i="1"/>
  <c r="M30" i="1" s="1"/>
  <c r="G29" i="1"/>
  <c r="M29" i="1" s="1"/>
  <c r="G28" i="1"/>
  <c r="M28" i="1" s="1"/>
  <c r="G27" i="1"/>
  <c r="M27" i="1" s="1"/>
  <c r="G23" i="1"/>
  <c r="M48" i="1" l="1"/>
  <c r="G26" i="1"/>
  <c r="G25" i="1"/>
  <c r="G24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C6" i="3" l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10" i="1"/>
</calcChain>
</file>

<file path=xl/sharedStrings.xml><?xml version="1.0" encoding="utf-8"?>
<sst xmlns="http://schemas.openxmlformats.org/spreadsheetml/2006/main" count="320" uniqueCount="218">
  <si>
    <t>Označení komunikace</t>
  </si>
  <si>
    <t>Staničení</t>
  </si>
  <si>
    <t>Termín realizace</t>
  </si>
  <si>
    <t>od</t>
  </si>
  <si>
    <t>do</t>
  </si>
  <si>
    <t>Stručný popis vč. ekonomického zdůvodnění</t>
  </si>
  <si>
    <t>NPV</t>
  </si>
  <si>
    <t>IRR</t>
  </si>
  <si>
    <t>Objízdné trasy (po R, D, I. třídy)</t>
  </si>
  <si>
    <t>N - nehodová lokalita</t>
  </si>
  <si>
    <t>M - mostní konstrukce</t>
  </si>
  <si>
    <t>O - ostatní</t>
  </si>
  <si>
    <t>bez DPH</t>
  </si>
  <si>
    <t>s DPH</t>
  </si>
  <si>
    <t>dne……………………………</t>
  </si>
  <si>
    <t>Celkem</t>
  </si>
  <si>
    <t>Příjemce:</t>
  </si>
  <si>
    <t>Prohlášení o dodržení principu 3E:</t>
  </si>
  <si>
    <t>V …………………….. dne………...</t>
  </si>
  <si>
    <t>statutární zástupce příjemce</t>
  </si>
  <si>
    <r>
      <t>Já, níže podepsaný……….(</t>
    </r>
    <r>
      <rPr>
        <i/>
        <sz val="10"/>
        <color theme="1"/>
        <rFont val="Arial"/>
        <family val="2"/>
        <charset val="238"/>
      </rPr>
      <t>statutární zástupce příjemce</t>
    </r>
    <r>
      <rPr>
        <sz val="10"/>
        <color theme="1"/>
        <rFont val="Arial"/>
        <family val="2"/>
        <charset val="238"/>
      </rPr>
      <t>), tímto četným prohlášením osvědčuji, že při výběru akcí určených k financování v rámci Programu financování silnic II. a III. třídy z rozpočtu Státního fondu dopravní infrastruktury v roce 2015 bylo postupováno s péčí řádného hospodáře a byl dodržen princip 3E tj. hospodárnost, efektivnost, účelnost.</t>
    </r>
  </si>
  <si>
    <r>
      <t>Já, níže podepsaný…….</t>
    </r>
    <r>
      <rPr>
        <i/>
        <sz val="10"/>
        <color theme="1"/>
        <rFont val="Arial"/>
        <family val="2"/>
        <charset val="238"/>
      </rPr>
      <t>(statutární zástupce zřizovatele příjemce)</t>
    </r>
    <r>
      <rPr>
        <sz val="10"/>
        <color theme="1"/>
        <rFont val="Arial"/>
        <family val="2"/>
        <charset val="238"/>
      </rPr>
      <t>, tímto souhlasím s výběrem akcí určených k financování v rámci Programu financování silnic II. a III. třídy z rozpočtu Státního fondu dopravní infrastruktury v roce 2015.</t>
    </r>
  </si>
  <si>
    <t>Souhlas zřizovatele příjemce:</t>
  </si>
  <si>
    <t>statutární zástupce zřizovatele příjemce</t>
  </si>
  <si>
    <t>Kód</t>
  </si>
  <si>
    <t>Předpokládaná výše nákladů v tis. Kč</t>
  </si>
  <si>
    <t>8a</t>
  </si>
  <si>
    <t>8b</t>
  </si>
  <si>
    <t>sloupec 2</t>
  </si>
  <si>
    <t>sloupec 3</t>
  </si>
  <si>
    <t>50 - neinvestice</t>
  </si>
  <si>
    <t>60 - investice</t>
  </si>
  <si>
    <t>sloupec 1</t>
  </si>
  <si>
    <t>ID</t>
  </si>
  <si>
    <t>Příjemce vyplní trojmístné identifikační číslo akce (např. 001). Každá akce musí mít jedinečné číslo.</t>
  </si>
  <si>
    <t>Příjemce označí, zda se jedná o akci investičního nebo neinvestičního charakteru.</t>
  </si>
  <si>
    <t>Příjemce označí, zda se jedná o mostní konstrukci, bezpečnostní opatření opatření na lokalitě identifikované jako Nehodová lokalita nebo jinou akci (viz Míra spolufinancování).</t>
  </si>
  <si>
    <t>sloupec 4</t>
  </si>
  <si>
    <t>Příjemce vyplní název akce</t>
  </si>
  <si>
    <t>sloupec 5</t>
  </si>
  <si>
    <t>Příjemce uvede označení komunikace. V případě objektů bude uvedeno také uvedeno označení komunikace. Evidenční číslo bude uvedeno v názvu akce.</t>
  </si>
  <si>
    <t>Příjemce uvede staničení.</t>
  </si>
  <si>
    <t>sloupec 6</t>
  </si>
  <si>
    <t>sloupec 7</t>
  </si>
  <si>
    <t>sloupec 8</t>
  </si>
  <si>
    <t>sloupec 9</t>
  </si>
  <si>
    <t>sloupec 10</t>
  </si>
  <si>
    <t>sloupec 11</t>
  </si>
  <si>
    <t>Příjemce uvede předpokládanou výši nákladů v tis. Kč včetně max. 10% rezervy (viz Výběr akcí k financování).</t>
  </si>
  <si>
    <t>Příjemce uvede stručný popis akce vč. ekonomického zdůvodnění realizace (viz Výběr akcí k financování).</t>
  </si>
  <si>
    <t>Příjemce uvede předpokládané objízdné trasy, pokud povedou po dálnicích, rychlostních komunikacích nebo po silnicích I. Třídy. V ostatních případech se tato kolonka nevyplňuje.</t>
  </si>
  <si>
    <t>Příjemce uvede předpokládaný termín realizace ve formátu MM/RR</t>
  </si>
  <si>
    <t>ISPROFOND:</t>
  </si>
  <si>
    <t>7a</t>
  </si>
  <si>
    <t>7b</t>
  </si>
  <si>
    <t>Název podakce</t>
  </si>
  <si>
    <t>Typ podakce</t>
  </si>
  <si>
    <t>Investiční podakce s náklady nad 30 mil. Kč bez DPH</t>
  </si>
  <si>
    <t>V kolonce je nastaven vzorec. Pokud náklady podakce budou vyšší než 30 mil. Kč bez DPH, vyplní se "ANO" (v ostatních případech kolonka zůstane prázdná). Ke každé z těchto podakcí musí příjemce vyplnit záložku s podrobnějšími infromacemi. Jako název záložky bude uvedeno ID číslo podakce.</t>
  </si>
  <si>
    <t>financovaných v rámci Programu  pro financování silnic II. a III. třídy z rozpočtu SFDI předložený k odsouhlasení Centrální komisi</t>
  </si>
  <si>
    <t>Popis současného stavu:</t>
  </si>
  <si>
    <t>Požadavky na řešení stavby:</t>
  </si>
  <si>
    <t>Zdůvodnění požadavků:</t>
  </si>
  <si>
    <t>Hodnocení efektivnosti:</t>
  </si>
  <si>
    <t xml:space="preserve">Celkem </t>
  </si>
  <si>
    <t xml:space="preserve">Rozpis akcí </t>
  </si>
  <si>
    <t>Typ akce</t>
  </si>
  <si>
    <t>Název akce</t>
  </si>
  <si>
    <t>Investiční akce s náklady nad 30 mil. Kč bez DPH</t>
  </si>
  <si>
    <t>ID akce:</t>
  </si>
  <si>
    <t>Název akce:</t>
  </si>
  <si>
    <t>MOST ev. č. 290-016 – MOST PŘES ŘEKU SMĚDOU ZA OBCÍ BÍLÝ POTOK</t>
  </si>
  <si>
    <t>II/290</t>
  </si>
  <si>
    <t>Staničení
(Km)</t>
  </si>
  <si>
    <t>M</t>
  </si>
  <si>
    <t>Rekonstrukce mostu přes potok Tampelačka u železniční stanice Roztoky u Jilemnice ev. č. 28614-7</t>
  </si>
  <si>
    <t>III/28614</t>
  </si>
  <si>
    <t>Most ev.č. 270-013 - přes potok u Postřelné</t>
  </si>
  <si>
    <t>II/270</t>
  </si>
  <si>
    <t>Silnice III/2711 Bílý Kostel nad Nisou – rekonstrukce silnice vč. sesuvu svahu náspu</t>
  </si>
  <si>
    <t>III/2711</t>
  </si>
  <si>
    <t>0,513 - 0,623</t>
  </si>
  <si>
    <t>O</t>
  </si>
  <si>
    <t>Silnice III/28315 Turnov, zajištění stability svahu</t>
  </si>
  <si>
    <t>III/28315</t>
  </si>
  <si>
    <t>0,830 - 1,059</t>
  </si>
  <si>
    <t>Silnice III/2903 Frýdlant – ul. Zámecká, havárie propustku</t>
  </si>
  <si>
    <t>II/291 Hajniště - havárie propustku</t>
  </si>
  <si>
    <t>III/28621 Víchová nad Jizerou – oprava čela propustku</t>
  </si>
  <si>
    <t>Silnice III/3527 Žďárek – sesuv svahu</t>
  </si>
  <si>
    <t>III/2903</t>
  </si>
  <si>
    <t>II/291</t>
  </si>
  <si>
    <t>III/28621</t>
  </si>
  <si>
    <t>III/03527</t>
  </si>
  <si>
    <t>4,070 - 4,090</t>
  </si>
  <si>
    <t>Silnice III/2887 Bozkov II. etapa – rekonstrukce silnice</t>
  </si>
  <si>
    <t>III/2887</t>
  </si>
  <si>
    <t>2,239 - 2,430</t>
  </si>
  <si>
    <t>Silnice III/26817 Osečná - Vlachové, oprava svahu</t>
  </si>
  <si>
    <t>Silnice III/2713 Václavice, oprava svahu</t>
  </si>
  <si>
    <t>Silnice III/28726 Odolenovice - Jenišovice, sanace svahu</t>
  </si>
  <si>
    <t>Silnice III/2798 a III/27910 Soběslavice, havárie 4 propustků</t>
  </si>
  <si>
    <t>III/26817</t>
  </si>
  <si>
    <t>III/2713</t>
  </si>
  <si>
    <t>III/28726</t>
  </si>
  <si>
    <t>III/2798
III/2798
III/27910
III/27910</t>
  </si>
  <si>
    <t>1,986
2,010
2,147
2,520</t>
  </si>
  <si>
    <t>17,960 - 18,060</t>
  </si>
  <si>
    <t>0,191 - 0,224</t>
  </si>
  <si>
    <t>1,282 - 1,367</t>
  </si>
  <si>
    <t>Silnice III/27716 - Český Dub - havárie propustku</t>
  </si>
  <si>
    <t>III/27716</t>
  </si>
  <si>
    <t>Silnice III/27921 Vyskeř - havárie propustku</t>
  </si>
  <si>
    <t>III/27921</t>
  </si>
  <si>
    <t xml:space="preserve">Silnice III/29042 - Tanvald - havárie propustku </t>
  </si>
  <si>
    <t>III/29042</t>
  </si>
  <si>
    <t>Silnice II/290 Smědava, havárie propustku</t>
  </si>
  <si>
    <t>Silnice II/268 Svojkov, deformace tělesa komunikace</t>
  </si>
  <si>
    <t>II/268</t>
  </si>
  <si>
    <t>Oprava dopravní infrastruktury po přívalových deštích 05/2014 – Silnice II/277, Podhora – havárie silnice</t>
  </si>
  <si>
    <t>Silnice III/2631 - Kravaře - hranice kraje</t>
  </si>
  <si>
    <t>Silnice III/2791 Radimovice - R35 (zámek Sychrov)</t>
  </si>
  <si>
    <t>Silnice III/27242 Křížany - Zdislava</t>
  </si>
  <si>
    <t>Silnice III/0353 - Kunratice</t>
  </si>
  <si>
    <t>Silnice III/29056 - Paseky nad Jizerou</t>
  </si>
  <si>
    <t>Silnice III/28619 - Peřimov</t>
  </si>
  <si>
    <t>Silnice III/29037 - Lučany - Horní Lučany</t>
  </si>
  <si>
    <t>Silnice III/29058 - Zlatá Olešnice</t>
  </si>
  <si>
    <t>II/277</t>
  </si>
  <si>
    <t>III/2631</t>
  </si>
  <si>
    <t>III/27242</t>
  </si>
  <si>
    <t>III/0353</t>
  </si>
  <si>
    <t>III/2791</t>
  </si>
  <si>
    <t>III/29056</t>
  </si>
  <si>
    <t>III/28619</t>
  </si>
  <si>
    <t>III/29037</t>
  </si>
  <si>
    <t>III/29058</t>
  </si>
  <si>
    <t>10,743 - 10,801</t>
  </si>
  <si>
    <t>0,479 - 2,429</t>
  </si>
  <si>
    <t>14,956 - 16,856</t>
  </si>
  <si>
    <t>1,655 - 4,155</t>
  </si>
  <si>
    <t>12,642 - 12,992</t>
  </si>
  <si>
    <t>2,324 - 3,524</t>
  </si>
  <si>
    <t>3,117 - 4,217</t>
  </si>
  <si>
    <t>4,078 - 5,378</t>
  </si>
  <si>
    <t>8,026 - 9,176</t>
  </si>
  <si>
    <t>Silnice III/25935 Hranice Libereckého kraje - hranice Středočekého kraje</t>
  </si>
  <si>
    <t>Silnice II/263 Heřmanice</t>
  </si>
  <si>
    <t>Silnice III/28713 Radoňovice, sesuv svahu</t>
  </si>
  <si>
    <t>Silnice III/28713 Hodkovice, podjezd pod mostem SŽDC</t>
  </si>
  <si>
    <t>Silnice III/2892 Semily - Bítouchov</t>
  </si>
  <si>
    <t>Silnice III/29022 Josefův Důl</t>
  </si>
  <si>
    <t>Silnice III/2719 Hrádek - Oldřichov na Hranicích</t>
  </si>
  <si>
    <t>Silnice III/2711 Hrádek n. N. - odvodnění Donínská</t>
  </si>
  <si>
    <t>Silnice III/2903 Frýdlant (ulice Bělíkova)</t>
  </si>
  <si>
    <t xml:space="preserve">Silnice III/29035 Jindřichov nad Nisou </t>
  </si>
  <si>
    <t>Silnice III/28721 Malá Skála - Sněhov</t>
  </si>
  <si>
    <t>Silnice III/2931 Horka u Staré Paky</t>
  </si>
  <si>
    <t>Silnice II/278 Osečná</t>
  </si>
  <si>
    <t>Silnice II/268 Mimoň Oprava silnice nám. 1. Máje</t>
  </si>
  <si>
    <t>Silnice III/27019 Jablonné v Podještědí, od křižovatky s I/13 po křižovatku s III/27014</t>
  </si>
  <si>
    <t>Silnice II/270 Jablonné v Podještědí, úsek od I/13 po železniční přejezd (Jablonné v Podještědí)</t>
  </si>
  <si>
    <t>Silnice II/290 Hejnice</t>
  </si>
  <si>
    <t>III/25935</t>
  </si>
  <si>
    <t>II/263</t>
  </si>
  <si>
    <t>III/28713</t>
  </si>
  <si>
    <t>III/2892</t>
  </si>
  <si>
    <t>III/26318</t>
  </si>
  <si>
    <t>III/27015</t>
  </si>
  <si>
    <t>III/29022</t>
  </si>
  <si>
    <t>III/2719</t>
  </si>
  <si>
    <t>III/29035</t>
  </si>
  <si>
    <t>III/28721</t>
  </si>
  <si>
    <t>III/2931</t>
  </si>
  <si>
    <t>II/278</t>
  </si>
  <si>
    <t>II/27019</t>
  </si>
  <si>
    <t>0,860 - 1,546</t>
  </si>
  <si>
    <t>4,900 - 5,100</t>
  </si>
  <si>
    <t>4,319 - 4,334</t>
  </si>
  <si>
    <t>5,613 - 5,717</t>
  </si>
  <si>
    <t>0,000 - 1,250</t>
  </si>
  <si>
    <t>0,000 - 3,450</t>
  </si>
  <si>
    <t>0,000 - 0,847</t>
  </si>
  <si>
    <t>4,204 - 7,232</t>
  </si>
  <si>
    <t>11,635 - 13,035</t>
  </si>
  <si>
    <t>0,000 - 1,059</t>
  </si>
  <si>
    <t>7,786 - 7,897</t>
  </si>
  <si>
    <t>0,260 - 0,410</t>
  </si>
  <si>
    <t>9,554 - 10,254</t>
  </si>
  <si>
    <t>1,061 - 3,101</t>
  </si>
  <si>
    <t>0,250 - 0,650</t>
  </si>
  <si>
    <t>11,792 - 13,092</t>
  </si>
  <si>
    <t>37,500 - 37,600</t>
  </si>
  <si>
    <t>37,792 - 38,262</t>
  </si>
  <si>
    <t>0,000 - 1,012</t>
  </si>
  <si>
    <t>Oprava mostních říms</t>
  </si>
  <si>
    <t>rekonstrukce mostu</t>
  </si>
  <si>
    <t>sanace svahu opěrnou zdí</t>
  </si>
  <si>
    <t>sanace svahu opěrnou zdí založené na mikropilotech kotvená do okolního terénu</t>
  </si>
  <si>
    <t>rekonstrukce propustku</t>
  </si>
  <si>
    <t>oprava svahu</t>
  </si>
  <si>
    <t>rekonstrukce silnice</t>
  </si>
  <si>
    <t>sanace svahu</t>
  </si>
  <si>
    <t>rekonstrukce 4 propustků</t>
  </si>
  <si>
    <t>velkoplošná oprava silnice</t>
  </si>
  <si>
    <t>rekonstrukce silnice, částečné rozšíření silnice, tak aby navazovala šířkově na silnici ve Středočeském kraji</t>
  </si>
  <si>
    <t>rozšíření stávající silnice v návaznosti na rekonstrukci mostu SŽDC</t>
  </si>
  <si>
    <t>celková rekonstrukce silnice + odvodnění silnice</t>
  </si>
  <si>
    <t>oprava odvodnění silnice včetně nového povrchu</t>
  </si>
  <si>
    <t>rekonstrukce konstrukčních vrsev komunikace + odvodnění</t>
  </si>
  <si>
    <t>N</t>
  </si>
  <si>
    <t>Silnice II/268 Bohatice, vjezdový ostrůvek</t>
  </si>
  <si>
    <t>nový vjezdový ostrůvek</t>
  </si>
  <si>
    <t>40,545 - 40,620</t>
  </si>
  <si>
    <t>Rekonstrukce silnice III/26318 od I/13 - Polevsko</t>
  </si>
  <si>
    <t>49,100 - 49,200</t>
  </si>
  <si>
    <t>Rekonstrukce silnice III/27015 Jablonné v Podještědí</t>
  </si>
  <si>
    <t>Rekonstrukce silnic III. třídy v Bedřichově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</si>
</sst>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9" fillId="0" borderId="0"/>
    <xf numFmtId="0" fontId="9" fillId="0" borderId="0"/>
  </cellStyleXfs>
  <cellXfs count="9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5" fillId="0" borderId="16" xfId="0" applyFont="1" applyBorder="1"/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1" fillId="0" borderId="1" xfId="0" applyFont="1" applyBorder="1" applyAlignment="1">
      <alignment horizontal="center"/>
    </xf>
    <xf numFmtId="0" fontId="0" fillId="0" borderId="0" xfId="0" applyBorder="1"/>
    <xf numFmtId="0" fontId="4" fillId="0" borderId="0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/>
    <xf numFmtId="3" fontId="5" fillId="0" borderId="3" xfId="0" applyNumberFormat="1" applyFont="1" applyBorder="1"/>
    <xf numFmtId="3" fontId="5" fillId="0" borderId="4" xfId="0" applyNumberFormat="1" applyFont="1" applyBorder="1"/>
    <xf numFmtId="3" fontId="5" fillId="0" borderId="8" xfId="0" applyNumberFormat="1" applyFont="1" applyBorder="1"/>
    <xf numFmtId="3" fontId="5" fillId="0" borderId="9" xfId="0" applyNumberFormat="1" applyFont="1" applyBorder="1"/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 shrinkToFit="1"/>
    </xf>
    <xf numFmtId="3" fontId="5" fillId="0" borderId="11" xfId="0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 shrinkToFit="1"/>
    </xf>
    <xf numFmtId="3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3" fontId="4" fillId="0" borderId="14" xfId="0" applyNumberFormat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17" fontId="5" fillId="0" borderId="1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 shrinkToFit="1"/>
    </xf>
    <xf numFmtId="0" fontId="9" fillId="0" borderId="20" xfId="1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shrinkToFit="1"/>
    </xf>
    <xf numFmtId="3" fontId="1" fillId="0" borderId="0" xfId="0" applyNumberFormat="1" applyFont="1"/>
    <xf numFmtId="3" fontId="5" fillId="0" borderId="1" xfId="0" applyNumberFormat="1" applyFont="1" applyFill="1" applyBorder="1" applyAlignment="1">
      <alignment horizontal="right" vertical="center"/>
    </xf>
    <xf numFmtId="0" fontId="5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" fontId="5" fillId="0" borderId="1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 shrinkToFit="1"/>
    </xf>
    <xf numFmtId="0" fontId="5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19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/>
    </xf>
    <xf numFmtId="0" fontId="5" fillId="0" borderId="22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23" xfId="0" applyFont="1" applyBorder="1" applyAlignment="1">
      <alignment horizontal="left" vertical="top"/>
    </xf>
    <xf numFmtId="0" fontId="5" fillId="0" borderId="24" xfId="0" applyFont="1" applyBorder="1" applyAlignment="1">
      <alignment horizontal="left" vertical="top"/>
    </xf>
    <xf numFmtId="0" fontId="5" fillId="0" borderId="16" xfId="0" applyFont="1" applyBorder="1" applyAlignment="1">
      <alignment horizontal="left" vertical="top"/>
    </xf>
    <xf numFmtId="0" fontId="5" fillId="0" borderId="17" xfId="0" applyFont="1" applyBorder="1" applyAlignment="1">
      <alignment horizontal="left" vertical="top"/>
    </xf>
    <xf numFmtId="0" fontId="5" fillId="0" borderId="0" xfId="0" applyFont="1" applyAlignment="1">
      <alignment horizontal="left" wrapText="1"/>
    </xf>
    <xf numFmtId="0" fontId="9" fillId="2" borderId="11" xfId="0" applyFont="1" applyFill="1" applyBorder="1" applyAlignment="1">
      <alignment horizontal="left" vertical="center" wrapText="1" shrinkToFit="1"/>
    </xf>
    <xf numFmtId="0" fontId="5" fillId="2" borderId="11" xfId="0" applyFont="1" applyFill="1" applyBorder="1" applyAlignment="1">
      <alignment horizontal="center" vertical="center"/>
    </xf>
    <xf numFmtId="3" fontId="5" fillId="2" borderId="1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7" fontId="5" fillId="0" borderId="1" xfId="0" applyNumberFormat="1" applyFont="1" applyBorder="1" applyAlignment="1">
      <alignment horizontal="center" vertical="center"/>
    </xf>
  </cellXfs>
  <cellStyles count="3">
    <cellStyle name="Normální" xfId="0" builtinId="0"/>
    <cellStyle name="normální 10" xfId="1"/>
    <cellStyle name="normální 2 10" xfId="2"/>
  </cellStyles>
  <dxfs count="1">
    <dxf>
      <fill>
        <patternFill>
          <bgColor theme="6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2"/>
  <sheetViews>
    <sheetView tabSelected="1" workbookViewId="0">
      <selection activeCell="D12" sqref="D12"/>
    </sheetView>
  </sheetViews>
  <sheetFormatPr defaultColWidth="9.140625" defaultRowHeight="14.25" x14ac:dyDescent="0.2"/>
  <cols>
    <col min="1" max="1" width="10" style="1" customWidth="1"/>
    <col min="2" max="3" width="9" style="1" customWidth="1"/>
    <col min="4" max="4" width="66.5703125" style="1" customWidth="1"/>
    <col min="5" max="5" width="15.28515625" style="1" customWidth="1"/>
    <col min="6" max="6" width="14.85546875" style="1" customWidth="1"/>
    <col min="7" max="8" width="19" style="1" customWidth="1"/>
    <col min="9" max="9" width="9.140625" style="1" customWidth="1"/>
    <col min="10" max="10" width="9.140625" style="1"/>
    <col min="11" max="11" width="45.140625" style="1" customWidth="1"/>
    <col min="12" max="12" width="16.85546875" style="1" customWidth="1"/>
    <col min="13" max="13" width="19.28515625" style="1" customWidth="1"/>
    <col min="14" max="14" width="16.85546875" style="1" customWidth="1"/>
    <col min="15" max="15" width="29.85546875" style="1" customWidth="1"/>
    <col min="16" max="16" width="29.5703125" style="1" customWidth="1"/>
    <col min="17" max="18" width="29.85546875" style="1" customWidth="1"/>
    <col min="19" max="19" width="8.5703125" style="1" customWidth="1"/>
    <col min="20" max="20" width="7.85546875" style="1" customWidth="1"/>
    <col min="21" max="16384" width="9.140625" style="1"/>
  </cols>
  <sheetData>
    <row r="1" spans="1:21" ht="15" x14ac:dyDescent="0.25">
      <c r="A1" s="69" t="s">
        <v>16</v>
      </c>
      <c r="B1" s="69"/>
      <c r="C1" s="73"/>
      <c r="D1" s="73"/>
    </row>
    <row r="2" spans="1:21" x14ac:dyDescent="0.2">
      <c r="A2" s="69" t="s">
        <v>52</v>
      </c>
      <c r="B2" s="69"/>
      <c r="C2" s="69"/>
      <c r="D2" s="69"/>
    </row>
    <row r="3" spans="1:21" ht="18" x14ac:dyDescent="0.2">
      <c r="A3" s="71" t="s">
        <v>65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22"/>
      <c r="O3" s="22"/>
      <c r="P3" s="22"/>
      <c r="Q3" s="22"/>
      <c r="R3" s="22"/>
      <c r="S3" s="22"/>
      <c r="T3" s="22"/>
    </row>
    <row r="4" spans="1:21" ht="15" customHeight="1" x14ac:dyDescent="0.2">
      <c r="A4" s="72" t="s">
        <v>59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23"/>
      <c r="O4" s="23"/>
      <c r="P4" s="23"/>
      <c r="Q4" s="23"/>
      <c r="R4" s="23"/>
      <c r="S4" s="23"/>
      <c r="T4" s="23"/>
    </row>
    <row r="5" spans="1:21" ht="15" customHeight="1" x14ac:dyDescent="0.2">
      <c r="A5" s="72" t="s">
        <v>14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23"/>
      <c r="O5" s="23"/>
      <c r="P5" s="23"/>
      <c r="Q5" s="23"/>
      <c r="R5" s="23"/>
      <c r="S5" s="23"/>
      <c r="T5" s="23"/>
    </row>
    <row r="6" spans="1:21" x14ac:dyDescent="0.2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15"/>
      <c r="N6" s="4"/>
      <c r="O6" s="4"/>
      <c r="P6" s="4"/>
      <c r="Q6" s="4"/>
      <c r="R6" s="4"/>
      <c r="S6" s="4"/>
      <c r="T6" s="4"/>
    </row>
    <row r="7" spans="1:21" s="16" customFormat="1" ht="12" thickBot="1" x14ac:dyDescent="0.3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24">
        <v>6</v>
      </c>
      <c r="G7" s="16" t="s">
        <v>53</v>
      </c>
      <c r="H7" s="16" t="s">
        <v>54</v>
      </c>
      <c r="I7" s="16" t="s">
        <v>26</v>
      </c>
      <c r="J7" s="16" t="s">
        <v>27</v>
      </c>
      <c r="K7" s="16">
        <v>9</v>
      </c>
      <c r="L7" s="16">
        <v>10</v>
      </c>
      <c r="M7" s="16">
        <v>11</v>
      </c>
    </row>
    <row r="8" spans="1:21" ht="15" customHeight="1" x14ac:dyDescent="0.2">
      <c r="A8" s="74" t="s">
        <v>33</v>
      </c>
      <c r="B8" s="70" t="s">
        <v>66</v>
      </c>
      <c r="C8" s="70" t="s">
        <v>24</v>
      </c>
      <c r="D8" s="70" t="s">
        <v>67</v>
      </c>
      <c r="E8" s="70" t="s">
        <v>0</v>
      </c>
      <c r="F8" s="70" t="s">
        <v>73</v>
      </c>
      <c r="G8" s="70" t="s">
        <v>25</v>
      </c>
      <c r="H8" s="70"/>
      <c r="I8" s="70" t="s">
        <v>2</v>
      </c>
      <c r="J8" s="70"/>
      <c r="K8" s="70" t="s">
        <v>5</v>
      </c>
      <c r="L8" s="70" t="s">
        <v>8</v>
      </c>
      <c r="M8" s="77" t="s">
        <v>68</v>
      </c>
      <c r="N8" s="19"/>
      <c r="O8" s="19"/>
      <c r="P8" s="19"/>
      <c r="Q8" s="19"/>
      <c r="R8" s="19"/>
      <c r="S8" s="19"/>
    </row>
    <row r="9" spans="1:21" ht="28.5" customHeight="1" thickBot="1" x14ac:dyDescent="0.25">
      <c r="A9" s="75"/>
      <c r="B9" s="76"/>
      <c r="C9" s="76"/>
      <c r="D9" s="76"/>
      <c r="E9" s="76"/>
      <c r="F9" s="76"/>
      <c r="G9" s="14" t="s">
        <v>12</v>
      </c>
      <c r="H9" s="14" t="s">
        <v>13</v>
      </c>
      <c r="I9" s="14" t="s">
        <v>3</v>
      </c>
      <c r="J9" s="14" t="s">
        <v>4</v>
      </c>
      <c r="K9" s="76"/>
      <c r="L9" s="76"/>
      <c r="M9" s="78"/>
      <c r="N9" s="20"/>
      <c r="O9" s="20"/>
      <c r="P9" s="20"/>
      <c r="Q9" s="20"/>
      <c r="R9" s="20"/>
      <c r="S9" s="20"/>
      <c r="U9" s="2"/>
    </row>
    <row r="10" spans="1:21" ht="25.5" x14ac:dyDescent="0.2">
      <c r="A10" s="37"/>
      <c r="B10" s="38" t="s">
        <v>74</v>
      </c>
      <c r="C10" s="38">
        <v>50</v>
      </c>
      <c r="D10" s="39" t="s">
        <v>71</v>
      </c>
      <c r="E10" s="38" t="s">
        <v>72</v>
      </c>
      <c r="F10" s="38">
        <v>16.355</v>
      </c>
      <c r="G10" s="40">
        <f>H10/1.21</f>
        <v>768.90826446280994</v>
      </c>
      <c r="H10" s="40">
        <v>930.37900000000002</v>
      </c>
      <c r="I10" s="53">
        <v>42095</v>
      </c>
      <c r="J10" s="53">
        <v>42338</v>
      </c>
      <c r="K10" s="41" t="s">
        <v>195</v>
      </c>
      <c r="L10" s="38"/>
      <c r="M10" s="42" t="str">
        <f>IF(G10&gt;30000,"ANO","")</f>
        <v/>
      </c>
      <c r="N10" s="21"/>
      <c r="O10" s="21"/>
      <c r="P10" s="21"/>
      <c r="Q10" s="21"/>
      <c r="R10" s="21"/>
      <c r="S10" s="21"/>
    </row>
    <row r="11" spans="1:21" ht="25.5" x14ac:dyDescent="0.2">
      <c r="A11" s="43"/>
      <c r="B11" s="44" t="s">
        <v>74</v>
      </c>
      <c r="C11" s="44">
        <v>60</v>
      </c>
      <c r="D11" s="45" t="s">
        <v>75</v>
      </c>
      <c r="E11" s="44" t="s">
        <v>76</v>
      </c>
      <c r="F11" s="44">
        <v>6.4489999999999998</v>
      </c>
      <c r="G11" s="46">
        <f t="shared" ref="G11:G56" si="0">H11/1.21</f>
        <v>3781.4146280991736</v>
      </c>
      <c r="H11" s="46">
        <v>4575.5117</v>
      </c>
      <c r="I11" s="53">
        <v>42095</v>
      </c>
      <c r="J11" s="53">
        <v>42338</v>
      </c>
      <c r="K11" s="47" t="s">
        <v>196</v>
      </c>
      <c r="L11" s="44"/>
      <c r="M11" s="48" t="str">
        <f t="shared" ref="M11:M56" si="1">IF(G11&gt;30000,"ANO","")</f>
        <v/>
      </c>
      <c r="N11" s="21"/>
      <c r="O11" s="21"/>
      <c r="P11" s="21"/>
      <c r="Q11" s="21"/>
      <c r="R11" s="21"/>
      <c r="S11" s="21"/>
    </row>
    <row r="12" spans="1:21" x14ac:dyDescent="0.2">
      <c r="A12" s="43"/>
      <c r="B12" s="44" t="s">
        <v>74</v>
      </c>
      <c r="C12" s="44">
        <v>60</v>
      </c>
      <c r="D12" s="45" t="s">
        <v>77</v>
      </c>
      <c r="E12" s="44" t="s">
        <v>78</v>
      </c>
      <c r="F12" s="44">
        <v>33.746000000000002</v>
      </c>
      <c r="G12" s="46">
        <f t="shared" si="0"/>
        <v>7562.92256</v>
      </c>
      <c r="H12" s="59">
        <v>9151.1362976</v>
      </c>
      <c r="I12" s="53">
        <v>42095</v>
      </c>
      <c r="J12" s="53">
        <v>42338</v>
      </c>
      <c r="K12" s="47" t="s">
        <v>196</v>
      </c>
      <c r="L12" s="44"/>
      <c r="M12" s="48" t="str">
        <f t="shared" si="1"/>
        <v/>
      </c>
      <c r="N12" s="21"/>
      <c r="O12" s="21"/>
      <c r="P12" s="21"/>
      <c r="Q12" s="21"/>
      <c r="R12" s="21"/>
      <c r="S12" s="21"/>
    </row>
    <row r="13" spans="1:21" ht="25.5" x14ac:dyDescent="0.2">
      <c r="A13" s="43"/>
      <c r="B13" s="44" t="s">
        <v>82</v>
      </c>
      <c r="C13" s="44">
        <v>60</v>
      </c>
      <c r="D13" s="45" t="s">
        <v>79</v>
      </c>
      <c r="E13" s="44" t="s">
        <v>80</v>
      </c>
      <c r="F13" s="44" t="s">
        <v>81</v>
      </c>
      <c r="G13" s="46">
        <f t="shared" si="0"/>
        <v>5064.6454545454544</v>
      </c>
      <c r="H13" s="46">
        <v>6128.2209999999995</v>
      </c>
      <c r="I13" s="53">
        <v>42095</v>
      </c>
      <c r="J13" s="53">
        <v>42338</v>
      </c>
      <c r="K13" s="47" t="s">
        <v>197</v>
      </c>
      <c r="L13" s="44"/>
      <c r="M13" s="48" t="str">
        <f t="shared" si="1"/>
        <v/>
      </c>
      <c r="N13" s="21"/>
      <c r="O13" s="21"/>
      <c r="P13" s="21"/>
      <c r="Q13" s="21"/>
      <c r="R13" s="21"/>
      <c r="S13" s="21"/>
    </row>
    <row r="14" spans="1:21" ht="25.5" x14ac:dyDescent="0.2">
      <c r="A14" s="43"/>
      <c r="B14" s="44" t="s">
        <v>82</v>
      </c>
      <c r="C14" s="44">
        <v>60</v>
      </c>
      <c r="D14" s="45" t="s">
        <v>83</v>
      </c>
      <c r="E14" s="44" t="s">
        <v>84</v>
      </c>
      <c r="F14" s="44" t="s">
        <v>85</v>
      </c>
      <c r="G14" s="46">
        <f t="shared" si="0"/>
        <v>10564.759504132233</v>
      </c>
      <c r="H14" s="46">
        <v>12783.359</v>
      </c>
      <c r="I14" s="53">
        <v>42095</v>
      </c>
      <c r="J14" s="53">
        <v>42338</v>
      </c>
      <c r="K14" s="47" t="s">
        <v>198</v>
      </c>
      <c r="L14" s="44"/>
      <c r="M14" s="48" t="str">
        <f t="shared" si="1"/>
        <v/>
      </c>
      <c r="N14" s="21"/>
      <c r="O14" s="21"/>
      <c r="P14" s="21"/>
      <c r="Q14" s="21"/>
      <c r="R14" s="21"/>
      <c r="S14" s="21"/>
    </row>
    <row r="15" spans="1:21" x14ac:dyDescent="0.2">
      <c r="A15" s="43"/>
      <c r="B15" s="44" t="s">
        <v>82</v>
      </c>
      <c r="C15" s="44">
        <v>60</v>
      </c>
      <c r="D15" s="45" t="s">
        <v>86</v>
      </c>
      <c r="E15" s="44" t="s">
        <v>90</v>
      </c>
      <c r="F15" s="44">
        <v>1.33</v>
      </c>
      <c r="G15" s="46">
        <f t="shared" si="0"/>
        <v>511.78925619834712</v>
      </c>
      <c r="H15" s="46">
        <v>619.26499999999999</v>
      </c>
      <c r="I15" s="53">
        <v>42095</v>
      </c>
      <c r="J15" s="53">
        <v>42338</v>
      </c>
      <c r="K15" s="47" t="s">
        <v>199</v>
      </c>
      <c r="L15" s="44"/>
      <c r="M15" s="48" t="str">
        <f t="shared" si="1"/>
        <v/>
      </c>
      <c r="N15" s="21"/>
      <c r="O15" s="21"/>
      <c r="P15" s="21"/>
      <c r="Q15" s="21"/>
      <c r="R15" s="21"/>
      <c r="S15" s="21"/>
    </row>
    <row r="16" spans="1:21" x14ac:dyDescent="0.2">
      <c r="A16" s="43"/>
      <c r="B16" s="44" t="s">
        <v>82</v>
      </c>
      <c r="C16" s="44">
        <v>60</v>
      </c>
      <c r="D16" s="45" t="s">
        <v>87</v>
      </c>
      <c r="E16" s="44" t="s">
        <v>91</v>
      </c>
      <c r="F16" s="44">
        <v>9.0069999999999997</v>
      </c>
      <c r="G16" s="46">
        <f t="shared" si="0"/>
        <v>699.18799999999999</v>
      </c>
      <c r="H16" s="46">
        <v>846.01747999999998</v>
      </c>
      <c r="I16" s="53">
        <v>42095</v>
      </c>
      <c r="J16" s="53">
        <v>42338</v>
      </c>
      <c r="K16" s="47" t="s">
        <v>199</v>
      </c>
      <c r="L16" s="44"/>
      <c r="M16" s="48" t="str">
        <f t="shared" si="1"/>
        <v/>
      </c>
      <c r="N16" s="21"/>
      <c r="O16" s="21"/>
      <c r="P16" s="21"/>
      <c r="Q16" s="21"/>
      <c r="R16" s="21"/>
      <c r="S16" s="21"/>
    </row>
    <row r="17" spans="1:19" x14ac:dyDescent="0.2">
      <c r="A17" s="43"/>
      <c r="B17" s="44" t="s">
        <v>82</v>
      </c>
      <c r="C17" s="44">
        <v>60</v>
      </c>
      <c r="D17" s="54" t="s">
        <v>88</v>
      </c>
      <c r="E17" s="44" t="s">
        <v>92</v>
      </c>
      <c r="F17" s="44">
        <v>2.359</v>
      </c>
      <c r="G17" s="46">
        <f t="shared" si="0"/>
        <v>765.02300000000002</v>
      </c>
      <c r="H17" s="46">
        <v>925.67782999999997</v>
      </c>
      <c r="I17" s="53">
        <v>42095</v>
      </c>
      <c r="J17" s="53">
        <v>42338</v>
      </c>
      <c r="K17" s="47" t="s">
        <v>199</v>
      </c>
      <c r="L17" s="44"/>
      <c r="M17" s="48" t="str">
        <f t="shared" si="1"/>
        <v/>
      </c>
      <c r="N17" s="21"/>
      <c r="O17" s="21"/>
      <c r="P17" s="21"/>
      <c r="Q17" s="21"/>
      <c r="R17" s="21"/>
      <c r="S17" s="21"/>
    </row>
    <row r="18" spans="1:19" x14ac:dyDescent="0.2">
      <c r="A18" s="43"/>
      <c r="B18" s="44" t="s">
        <v>82</v>
      </c>
      <c r="C18" s="44">
        <v>50</v>
      </c>
      <c r="D18" s="54" t="s">
        <v>89</v>
      </c>
      <c r="E18" s="44" t="s">
        <v>93</v>
      </c>
      <c r="F18" s="44" t="s">
        <v>94</v>
      </c>
      <c r="G18" s="46">
        <f t="shared" si="0"/>
        <v>1876.6661157024794</v>
      </c>
      <c r="H18" s="46">
        <v>2270.7660000000001</v>
      </c>
      <c r="I18" s="53">
        <v>42095</v>
      </c>
      <c r="J18" s="53">
        <v>42338</v>
      </c>
      <c r="K18" s="47" t="s">
        <v>200</v>
      </c>
      <c r="L18" s="44"/>
      <c r="M18" s="48" t="str">
        <f t="shared" si="1"/>
        <v/>
      </c>
      <c r="N18" s="21"/>
      <c r="O18" s="21"/>
      <c r="P18" s="21"/>
      <c r="Q18" s="21"/>
      <c r="R18" s="21"/>
      <c r="S18" s="21"/>
    </row>
    <row r="19" spans="1:19" x14ac:dyDescent="0.2">
      <c r="A19" s="43"/>
      <c r="B19" s="44" t="s">
        <v>82</v>
      </c>
      <c r="C19" s="44">
        <v>60</v>
      </c>
      <c r="D19" s="45" t="s">
        <v>95</v>
      </c>
      <c r="E19" s="44" t="s">
        <v>96</v>
      </c>
      <c r="F19" s="44" t="s">
        <v>97</v>
      </c>
      <c r="G19" s="46">
        <f t="shared" si="0"/>
        <v>2742.3314049586779</v>
      </c>
      <c r="H19" s="46">
        <v>3318.221</v>
      </c>
      <c r="I19" s="53">
        <v>42095</v>
      </c>
      <c r="J19" s="53">
        <v>42338</v>
      </c>
      <c r="K19" s="47" t="s">
        <v>201</v>
      </c>
      <c r="L19" s="44"/>
      <c r="M19" s="48" t="str">
        <f t="shared" si="1"/>
        <v/>
      </c>
      <c r="N19" s="21"/>
      <c r="O19" s="21"/>
      <c r="P19" s="21"/>
      <c r="Q19" s="21"/>
      <c r="R19" s="21"/>
      <c r="S19" s="21"/>
    </row>
    <row r="20" spans="1:19" x14ac:dyDescent="0.2">
      <c r="A20" s="43"/>
      <c r="B20" s="44" t="s">
        <v>82</v>
      </c>
      <c r="C20" s="44">
        <v>50</v>
      </c>
      <c r="D20" s="45" t="s">
        <v>98</v>
      </c>
      <c r="E20" s="44" t="s">
        <v>102</v>
      </c>
      <c r="F20" s="44" t="s">
        <v>107</v>
      </c>
      <c r="G20" s="46">
        <f t="shared" si="0"/>
        <v>1005.8933884297521</v>
      </c>
      <c r="H20" s="46">
        <v>1217.1310000000001</v>
      </c>
      <c r="I20" s="53">
        <v>42095</v>
      </c>
      <c r="J20" s="53">
        <v>42338</v>
      </c>
      <c r="K20" s="47" t="s">
        <v>200</v>
      </c>
      <c r="L20" s="44"/>
      <c r="M20" s="48" t="str">
        <f t="shared" si="1"/>
        <v/>
      </c>
      <c r="N20" s="21"/>
      <c r="O20" s="21"/>
      <c r="P20" s="21"/>
      <c r="Q20" s="21"/>
      <c r="R20" s="21"/>
      <c r="S20" s="21"/>
    </row>
    <row r="21" spans="1:19" x14ac:dyDescent="0.2">
      <c r="A21" s="43"/>
      <c r="B21" s="44" t="s">
        <v>82</v>
      </c>
      <c r="C21" s="44">
        <v>50</v>
      </c>
      <c r="D21" s="45" t="s">
        <v>99</v>
      </c>
      <c r="E21" s="44" t="s">
        <v>103</v>
      </c>
      <c r="F21" s="44" t="s">
        <v>108</v>
      </c>
      <c r="G21" s="46">
        <f t="shared" si="0"/>
        <v>1202.4504132231405</v>
      </c>
      <c r="H21" s="46">
        <v>1454.9649999999999</v>
      </c>
      <c r="I21" s="53">
        <v>42095</v>
      </c>
      <c r="J21" s="53">
        <v>42338</v>
      </c>
      <c r="K21" s="47" t="s">
        <v>200</v>
      </c>
      <c r="L21" s="44"/>
      <c r="M21" s="48" t="str">
        <f t="shared" si="1"/>
        <v/>
      </c>
      <c r="N21" s="21"/>
      <c r="O21" s="21"/>
      <c r="P21" s="21"/>
      <c r="Q21" s="21"/>
      <c r="R21" s="21"/>
      <c r="S21" s="21"/>
    </row>
    <row r="22" spans="1:19" x14ac:dyDescent="0.2">
      <c r="A22" s="43"/>
      <c r="B22" s="44" t="s">
        <v>82</v>
      </c>
      <c r="C22" s="44">
        <v>60</v>
      </c>
      <c r="D22" s="45" t="s">
        <v>100</v>
      </c>
      <c r="E22" s="44" t="s">
        <v>104</v>
      </c>
      <c r="F22" s="44" t="s">
        <v>109</v>
      </c>
      <c r="G22" s="46">
        <f t="shared" si="0"/>
        <v>3719.0082644628101</v>
      </c>
      <c r="H22" s="46">
        <v>4500</v>
      </c>
      <c r="I22" s="53">
        <v>42095</v>
      </c>
      <c r="J22" s="53">
        <v>42338</v>
      </c>
      <c r="K22" s="47" t="s">
        <v>202</v>
      </c>
      <c r="L22" s="44"/>
      <c r="M22" s="48" t="str">
        <f t="shared" si="1"/>
        <v/>
      </c>
      <c r="N22" s="21"/>
      <c r="O22" s="21"/>
      <c r="P22" s="21"/>
      <c r="Q22" s="21"/>
      <c r="R22" s="21"/>
      <c r="S22" s="21"/>
    </row>
    <row r="23" spans="1:19" ht="51" x14ac:dyDescent="0.2">
      <c r="A23" s="43"/>
      <c r="B23" s="44" t="s">
        <v>82</v>
      </c>
      <c r="C23" s="44">
        <v>60</v>
      </c>
      <c r="D23" s="45" t="s">
        <v>101</v>
      </c>
      <c r="E23" s="55" t="s">
        <v>105</v>
      </c>
      <c r="F23" s="56" t="s">
        <v>106</v>
      </c>
      <c r="G23" s="46">
        <f t="shared" si="0"/>
        <v>6697.4719008264465</v>
      </c>
      <c r="H23" s="46">
        <v>8103.9409999999998</v>
      </c>
      <c r="I23" s="53">
        <v>42095</v>
      </c>
      <c r="J23" s="53">
        <v>42338</v>
      </c>
      <c r="K23" s="47" t="s">
        <v>203</v>
      </c>
      <c r="L23" s="44"/>
      <c r="M23" s="48" t="str">
        <f t="shared" si="1"/>
        <v/>
      </c>
      <c r="N23" s="21"/>
      <c r="O23" s="21"/>
      <c r="P23" s="21"/>
      <c r="Q23" s="21"/>
      <c r="R23" s="21"/>
      <c r="S23" s="21"/>
    </row>
    <row r="24" spans="1:19" x14ac:dyDescent="0.2">
      <c r="A24" s="43"/>
      <c r="B24" s="44" t="s">
        <v>82</v>
      </c>
      <c r="C24" s="44">
        <v>60</v>
      </c>
      <c r="D24" s="45" t="s">
        <v>110</v>
      </c>
      <c r="E24" s="44" t="s">
        <v>111</v>
      </c>
      <c r="F24" s="44">
        <v>0.90500000000000003</v>
      </c>
      <c r="G24" s="46">
        <f t="shared" si="0"/>
        <v>771.3103801652893</v>
      </c>
      <c r="H24" s="46">
        <v>933.28556000000003</v>
      </c>
      <c r="I24" s="53">
        <v>42095</v>
      </c>
      <c r="J24" s="53">
        <v>42338</v>
      </c>
      <c r="K24" s="47" t="s">
        <v>199</v>
      </c>
      <c r="L24" s="44"/>
      <c r="M24" s="48" t="str">
        <f t="shared" si="1"/>
        <v/>
      </c>
      <c r="N24" s="21"/>
      <c r="O24" s="21"/>
      <c r="P24" s="21"/>
      <c r="Q24" s="21"/>
      <c r="R24" s="21"/>
      <c r="S24" s="21"/>
    </row>
    <row r="25" spans="1:19" x14ac:dyDescent="0.2">
      <c r="A25" s="43"/>
      <c r="B25" s="44" t="s">
        <v>82</v>
      </c>
      <c r="C25" s="44">
        <v>60</v>
      </c>
      <c r="D25" s="45" t="s">
        <v>112</v>
      </c>
      <c r="E25" s="44" t="s">
        <v>113</v>
      </c>
      <c r="F25" s="44">
        <v>11.022</v>
      </c>
      <c r="G25" s="46">
        <f t="shared" si="0"/>
        <v>2229.46693</v>
      </c>
      <c r="H25" s="46">
        <v>2697.6549853000001</v>
      </c>
      <c r="I25" s="53">
        <v>42095</v>
      </c>
      <c r="J25" s="53">
        <v>42338</v>
      </c>
      <c r="K25" s="47" t="s">
        <v>199</v>
      </c>
      <c r="L25" s="44"/>
      <c r="M25" s="48" t="str">
        <f t="shared" si="1"/>
        <v/>
      </c>
      <c r="N25" s="21"/>
      <c r="O25" s="21"/>
      <c r="P25" s="21"/>
      <c r="Q25" s="21"/>
      <c r="R25" s="21"/>
      <c r="S25" s="21"/>
    </row>
    <row r="26" spans="1:19" x14ac:dyDescent="0.2">
      <c r="A26" s="43"/>
      <c r="B26" s="44" t="s">
        <v>82</v>
      </c>
      <c r="C26" s="44">
        <v>60</v>
      </c>
      <c r="D26" s="45" t="s">
        <v>114</v>
      </c>
      <c r="E26" s="44" t="s">
        <v>115</v>
      </c>
      <c r="F26" s="44">
        <v>3.1960000000000002</v>
      </c>
      <c r="G26" s="46">
        <f t="shared" si="0"/>
        <v>793.10799999999995</v>
      </c>
      <c r="H26" s="46">
        <v>959.66067999999996</v>
      </c>
      <c r="I26" s="53">
        <v>42095</v>
      </c>
      <c r="J26" s="53">
        <v>42338</v>
      </c>
      <c r="K26" s="47" t="s">
        <v>199</v>
      </c>
      <c r="L26" s="44"/>
      <c r="M26" s="48" t="str">
        <f t="shared" si="1"/>
        <v/>
      </c>
      <c r="N26" s="21"/>
      <c r="O26" s="21"/>
      <c r="P26" s="21"/>
      <c r="Q26" s="21"/>
      <c r="R26" s="21"/>
      <c r="S26" s="21"/>
    </row>
    <row r="27" spans="1:19" x14ac:dyDescent="0.2">
      <c r="A27" s="43"/>
      <c r="B27" s="44" t="s">
        <v>82</v>
      </c>
      <c r="C27" s="44">
        <v>60</v>
      </c>
      <c r="D27" s="45" t="s">
        <v>116</v>
      </c>
      <c r="E27" s="44" t="s">
        <v>72</v>
      </c>
      <c r="F27" s="44">
        <v>23.217000000000002</v>
      </c>
      <c r="G27" s="46">
        <f t="shared" si="0"/>
        <v>1787.7429752066116</v>
      </c>
      <c r="H27" s="59">
        <v>2163.1689999999999</v>
      </c>
      <c r="I27" s="53">
        <v>42095</v>
      </c>
      <c r="J27" s="53">
        <v>42338</v>
      </c>
      <c r="K27" s="47" t="s">
        <v>199</v>
      </c>
      <c r="L27" s="44"/>
      <c r="M27" s="48" t="str">
        <f t="shared" si="1"/>
        <v/>
      </c>
      <c r="N27" s="21"/>
      <c r="O27" s="21"/>
      <c r="P27" s="21"/>
      <c r="Q27" s="21"/>
      <c r="R27" s="21"/>
      <c r="S27" s="21"/>
    </row>
    <row r="28" spans="1:19" x14ac:dyDescent="0.2">
      <c r="A28" s="43"/>
      <c r="B28" s="44" t="s">
        <v>82</v>
      </c>
      <c r="C28" s="63">
        <v>60</v>
      </c>
      <c r="D28" s="54" t="s">
        <v>117</v>
      </c>
      <c r="E28" s="63" t="s">
        <v>118</v>
      </c>
      <c r="F28" s="63" t="s">
        <v>215</v>
      </c>
      <c r="G28" s="59">
        <f t="shared" si="0"/>
        <v>1487.6033057851241</v>
      </c>
      <c r="H28" s="59">
        <v>1800</v>
      </c>
      <c r="I28" s="64">
        <v>42095</v>
      </c>
      <c r="J28" s="64">
        <v>42338</v>
      </c>
      <c r="K28" s="65" t="s">
        <v>199</v>
      </c>
      <c r="L28" s="44"/>
      <c r="M28" s="48" t="str">
        <f t="shared" si="1"/>
        <v/>
      </c>
      <c r="N28" s="21"/>
      <c r="O28" s="21"/>
      <c r="P28" s="21"/>
      <c r="Q28" s="21"/>
      <c r="R28" s="21"/>
      <c r="S28" s="21"/>
    </row>
    <row r="29" spans="1:19" ht="25.5" x14ac:dyDescent="0.2">
      <c r="A29" s="43"/>
      <c r="B29" s="44" t="s">
        <v>82</v>
      </c>
      <c r="C29" s="44">
        <v>60</v>
      </c>
      <c r="D29" s="45" t="s">
        <v>119</v>
      </c>
      <c r="E29" s="44" t="s">
        <v>128</v>
      </c>
      <c r="F29" s="44" t="s">
        <v>137</v>
      </c>
      <c r="G29" s="46">
        <f t="shared" si="0"/>
        <v>921.52396694214883</v>
      </c>
      <c r="H29" s="46">
        <v>1115.0440000000001</v>
      </c>
      <c r="I29" s="53">
        <v>42095</v>
      </c>
      <c r="J29" s="53">
        <v>42338</v>
      </c>
      <c r="K29" s="47" t="s">
        <v>201</v>
      </c>
      <c r="L29" s="44"/>
      <c r="M29" s="48" t="str">
        <f t="shared" si="1"/>
        <v/>
      </c>
      <c r="N29" s="21"/>
      <c r="O29" s="21"/>
      <c r="P29" s="21"/>
      <c r="Q29" s="21"/>
      <c r="R29" s="21"/>
      <c r="S29" s="21"/>
    </row>
    <row r="30" spans="1:19" x14ac:dyDescent="0.2">
      <c r="A30" s="43"/>
      <c r="B30" s="44" t="s">
        <v>82</v>
      </c>
      <c r="C30" s="44">
        <v>50</v>
      </c>
      <c r="D30" s="45" t="s">
        <v>120</v>
      </c>
      <c r="E30" s="44" t="s">
        <v>129</v>
      </c>
      <c r="F30" s="44" t="s">
        <v>138</v>
      </c>
      <c r="G30" s="46">
        <f t="shared" si="0"/>
        <v>4757.3529752066115</v>
      </c>
      <c r="H30" s="46">
        <v>5756.3971000000001</v>
      </c>
      <c r="I30" s="53">
        <v>42095</v>
      </c>
      <c r="J30" s="53">
        <v>42338</v>
      </c>
      <c r="K30" s="47" t="s">
        <v>204</v>
      </c>
      <c r="L30" s="44"/>
      <c r="M30" s="48" t="str">
        <f t="shared" si="1"/>
        <v/>
      </c>
      <c r="N30" s="21"/>
      <c r="O30" s="21"/>
      <c r="P30" s="21"/>
      <c r="Q30" s="21"/>
      <c r="R30" s="21"/>
      <c r="S30" s="21"/>
    </row>
    <row r="31" spans="1:19" x14ac:dyDescent="0.2">
      <c r="A31" s="43"/>
      <c r="B31" s="44" t="s">
        <v>82</v>
      </c>
      <c r="C31" s="44">
        <v>50</v>
      </c>
      <c r="D31" s="45" t="s">
        <v>121</v>
      </c>
      <c r="E31" s="44" t="s">
        <v>132</v>
      </c>
      <c r="F31" s="44" t="s">
        <v>139</v>
      </c>
      <c r="G31" s="46">
        <f t="shared" si="0"/>
        <v>5979.1380991735541</v>
      </c>
      <c r="H31" s="46">
        <v>7234.7570999999998</v>
      </c>
      <c r="I31" s="53">
        <v>42095</v>
      </c>
      <c r="J31" s="53">
        <v>42338</v>
      </c>
      <c r="K31" s="47" t="s">
        <v>204</v>
      </c>
      <c r="L31" s="44"/>
      <c r="M31" s="48" t="str">
        <f t="shared" si="1"/>
        <v/>
      </c>
      <c r="N31" s="21"/>
      <c r="O31" s="21"/>
      <c r="P31" s="21"/>
      <c r="Q31" s="21"/>
      <c r="R31" s="21"/>
      <c r="S31" s="21"/>
    </row>
    <row r="32" spans="1:19" x14ac:dyDescent="0.2">
      <c r="A32" s="43"/>
      <c r="B32" s="44" t="s">
        <v>82</v>
      </c>
      <c r="C32" s="44">
        <v>50</v>
      </c>
      <c r="D32" s="45" t="s">
        <v>122</v>
      </c>
      <c r="E32" s="44" t="s">
        <v>130</v>
      </c>
      <c r="F32" s="44" t="s">
        <v>140</v>
      </c>
      <c r="G32" s="46">
        <f t="shared" si="0"/>
        <v>5995.5997520661158</v>
      </c>
      <c r="H32" s="46">
        <v>7254.6756999999998</v>
      </c>
      <c r="I32" s="53">
        <v>42095</v>
      </c>
      <c r="J32" s="53">
        <v>42338</v>
      </c>
      <c r="K32" s="47" t="s">
        <v>204</v>
      </c>
      <c r="L32" s="44"/>
      <c r="M32" s="48" t="str">
        <f t="shared" si="1"/>
        <v/>
      </c>
      <c r="N32" s="21"/>
      <c r="O32" s="21"/>
      <c r="P32" s="21"/>
      <c r="Q32" s="21"/>
      <c r="R32" s="21"/>
      <c r="S32" s="21"/>
    </row>
    <row r="33" spans="1:19" x14ac:dyDescent="0.2">
      <c r="A33" s="43"/>
      <c r="B33" s="44" t="s">
        <v>82</v>
      </c>
      <c r="C33" s="44">
        <v>50</v>
      </c>
      <c r="D33" s="45" t="s">
        <v>123</v>
      </c>
      <c r="E33" s="44" t="s">
        <v>131</v>
      </c>
      <c r="F33" s="44" t="s">
        <v>141</v>
      </c>
      <c r="G33" s="46">
        <f t="shared" si="0"/>
        <v>1179.564958677686</v>
      </c>
      <c r="H33" s="46">
        <v>1427.2736</v>
      </c>
      <c r="I33" s="53">
        <v>42095</v>
      </c>
      <c r="J33" s="53">
        <v>42338</v>
      </c>
      <c r="K33" s="47" t="s">
        <v>204</v>
      </c>
      <c r="L33" s="44"/>
      <c r="M33" s="48" t="str">
        <f t="shared" si="1"/>
        <v/>
      </c>
      <c r="N33" s="21"/>
      <c r="O33" s="21"/>
      <c r="P33" s="21"/>
      <c r="Q33" s="21"/>
      <c r="R33" s="21"/>
      <c r="S33" s="21"/>
    </row>
    <row r="34" spans="1:19" x14ac:dyDescent="0.2">
      <c r="A34" s="43"/>
      <c r="B34" s="44" t="s">
        <v>82</v>
      </c>
      <c r="C34" s="44">
        <v>50</v>
      </c>
      <c r="D34" s="45" t="s">
        <v>124</v>
      </c>
      <c r="E34" s="44" t="s">
        <v>133</v>
      </c>
      <c r="F34" s="44" t="s">
        <v>142</v>
      </c>
      <c r="G34" s="46">
        <f t="shared" si="0"/>
        <v>3190.1116528925622</v>
      </c>
      <c r="H34" s="46">
        <v>3860.0351000000001</v>
      </c>
      <c r="I34" s="53">
        <v>42095</v>
      </c>
      <c r="J34" s="53">
        <v>42338</v>
      </c>
      <c r="K34" s="47" t="s">
        <v>204</v>
      </c>
      <c r="L34" s="44"/>
      <c r="M34" s="48" t="str">
        <f t="shared" si="1"/>
        <v/>
      </c>
      <c r="N34" s="21"/>
      <c r="O34" s="21"/>
      <c r="P34" s="21"/>
      <c r="Q34" s="21"/>
      <c r="R34" s="21"/>
      <c r="S34" s="21"/>
    </row>
    <row r="35" spans="1:19" x14ac:dyDescent="0.2">
      <c r="A35" s="43"/>
      <c r="B35" s="44" t="s">
        <v>82</v>
      </c>
      <c r="C35" s="44">
        <v>50</v>
      </c>
      <c r="D35" s="45" t="s">
        <v>125</v>
      </c>
      <c r="E35" s="44" t="s">
        <v>134</v>
      </c>
      <c r="F35" s="44" t="s">
        <v>143</v>
      </c>
      <c r="G35" s="46">
        <f t="shared" si="0"/>
        <v>3413.8257851239669</v>
      </c>
      <c r="H35" s="46">
        <v>4130.7291999999998</v>
      </c>
      <c r="I35" s="53">
        <v>42095</v>
      </c>
      <c r="J35" s="53">
        <v>42338</v>
      </c>
      <c r="K35" s="47" t="s">
        <v>204</v>
      </c>
      <c r="L35" s="44"/>
      <c r="M35" s="48" t="str">
        <f t="shared" si="1"/>
        <v/>
      </c>
      <c r="N35" s="21"/>
      <c r="O35" s="21"/>
      <c r="P35" s="21"/>
      <c r="Q35" s="21"/>
      <c r="R35" s="21"/>
      <c r="S35" s="21"/>
    </row>
    <row r="36" spans="1:19" x14ac:dyDescent="0.2">
      <c r="A36" s="43"/>
      <c r="B36" s="44" t="s">
        <v>82</v>
      </c>
      <c r="C36" s="44">
        <v>50</v>
      </c>
      <c r="D36" s="45" t="s">
        <v>126</v>
      </c>
      <c r="E36" s="44" t="s">
        <v>135</v>
      </c>
      <c r="F36" s="44" t="s">
        <v>144</v>
      </c>
      <c r="G36" s="46">
        <f t="shared" si="0"/>
        <v>5605.5884297520661</v>
      </c>
      <c r="H36" s="46">
        <v>6782.7619999999997</v>
      </c>
      <c r="I36" s="53">
        <v>42095</v>
      </c>
      <c r="J36" s="53">
        <v>42338</v>
      </c>
      <c r="K36" s="47" t="s">
        <v>204</v>
      </c>
      <c r="L36" s="44"/>
      <c r="M36" s="48" t="str">
        <f t="shared" si="1"/>
        <v/>
      </c>
      <c r="N36" s="21"/>
      <c r="O36" s="21"/>
      <c r="P36" s="21"/>
      <c r="Q36" s="21"/>
      <c r="R36" s="21"/>
      <c r="S36" s="21"/>
    </row>
    <row r="37" spans="1:19" x14ac:dyDescent="0.2">
      <c r="A37" s="43"/>
      <c r="B37" s="44" t="s">
        <v>82</v>
      </c>
      <c r="C37" s="44">
        <v>50</v>
      </c>
      <c r="D37" s="45" t="s">
        <v>127</v>
      </c>
      <c r="E37" s="44" t="s">
        <v>136</v>
      </c>
      <c r="F37" s="44" t="s">
        <v>145</v>
      </c>
      <c r="G37" s="46">
        <f t="shared" si="0"/>
        <v>4009.720578512397</v>
      </c>
      <c r="H37" s="46">
        <v>4851.7619000000004</v>
      </c>
      <c r="I37" s="53">
        <v>42095</v>
      </c>
      <c r="J37" s="53">
        <v>42338</v>
      </c>
      <c r="K37" s="47" t="s">
        <v>204</v>
      </c>
      <c r="L37" s="44"/>
      <c r="M37" s="48" t="str">
        <f t="shared" si="1"/>
        <v/>
      </c>
      <c r="N37" s="21"/>
      <c r="O37" s="21"/>
      <c r="P37" s="21"/>
      <c r="Q37" s="21"/>
      <c r="R37" s="21"/>
      <c r="S37" s="21"/>
    </row>
    <row r="38" spans="1:19" ht="38.25" x14ac:dyDescent="0.2">
      <c r="A38" s="43"/>
      <c r="B38" s="44" t="s">
        <v>82</v>
      </c>
      <c r="C38" s="44">
        <v>60</v>
      </c>
      <c r="D38" s="57" t="s">
        <v>146</v>
      </c>
      <c r="E38" s="44" t="s">
        <v>163</v>
      </c>
      <c r="F38" s="44" t="s">
        <v>176</v>
      </c>
      <c r="G38" s="46">
        <f t="shared" si="0"/>
        <v>4720</v>
      </c>
      <c r="H38" s="46">
        <v>5711.2</v>
      </c>
      <c r="I38" s="53">
        <v>42095</v>
      </c>
      <c r="J38" s="53">
        <v>42338</v>
      </c>
      <c r="K38" s="47" t="s">
        <v>205</v>
      </c>
      <c r="L38" s="44"/>
      <c r="M38" s="48" t="str">
        <f t="shared" si="1"/>
        <v/>
      </c>
      <c r="N38" s="21"/>
      <c r="O38" s="21"/>
      <c r="P38" s="21"/>
      <c r="Q38" s="21"/>
      <c r="R38" s="21"/>
      <c r="S38" s="21"/>
    </row>
    <row r="39" spans="1:19" x14ac:dyDescent="0.2">
      <c r="A39" s="43"/>
      <c r="B39" s="44" t="s">
        <v>82</v>
      </c>
      <c r="C39" s="44">
        <v>50</v>
      </c>
      <c r="D39" s="57" t="s">
        <v>147</v>
      </c>
      <c r="E39" s="44" t="s">
        <v>164</v>
      </c>
      <c r="F39" s="44" t="s">
        <v>177</v>
      </c>
      <c r="G39" s="46">
        <f t="shared" si="0"/>
        <v>1396.5000000000002</v>
      </c>
      <c r="H39" s="46">
        <v>1689.7650000000001</v>
      </c>
      <c r="I39" s="53">
        <v>42095</v>
      </c>
      <c r="J39" s="53">
        <v>42338</v>
      </c>
      <c r="K39" s="47" t="s">
        <v>204</v>
      </c>
      <c r="L39" s="44"/>
      <c r="M39" s="48" t="str">
        <f t="shared" si="1"/>
        <v/>
      </c>
      <c r="N39" s="21"/>
      <c r="O39" s="21"/>
      <c r="P39" s="21"/>
      <c r="Q39" s="21"/>
      <c r="R39" s="21"/>
      <c r="S39" s="21"/>
    </row>
    <row r="40" spans="1:19" x14ac:dyDescent="0.2">
      <c r="A40" s="43"/>
      <c r="B40" s="44" t="s">
        <v>82</v>
      </c>
      <c r="C40" s="44">
        <v>50</v>
      </c>
      <c r="D40" s="57" t="s">
        <v>148</v>
      </c>
      <c r="E40" s="44" t="s">
        <v>165</v>
      </c>
      <c r="F40" s="44" t="s">
        <v>178</v>
      </c>
      <c r="G40" s="46">
        <f t="shared" si="0"/>
        <v>2500</v>
      </c>
      <c r="H40" s="46">
        <v>3025</v>
      </c>
      <c r="I40" s="53">
        <v>42095</v>
      </c>
      <c r="J40" s="53">
        <v>42338</v>
      </c>
      <c r="K40" s="47" t="s">
        <v>200</v>
      </c>
      <c r="L40" s="44"/>
      <c r="M40" s="48" t="str">
        <f t="shared" si="1"/>
        <v/>
      </c>
      <c r="N40" s="21"/>
      <c r="O40" s="21"/>
      <c r="P40" s="21"/>
      <c r="Q40" s="21"/>
      <c r="R40" s="21"/>
      <c r="S40" s="21"/>
    </row>
    <row r="41" spans="1:19" ht="25.5" x14ac:dyDescent="0.2">
      <c r="A41" s="43"/>
      <c r="B41" s="44" t="s">
        <v>82</v>
      </c>
      <c r="C41" s="44">
        <v>60</v>
      </c>
      <c r="D41" s="57" t="s">
        <v>149</v>
      </c>
      <c r="E41" s="44" t="s">
        <v>165</v>
      </c>
      <c r="F41" s="44" t="s">
        <v>179</v>
      </c>
      <c r="G41" s="46">
        <f t="shared" si="0"/>
        <v>4000</v>
      </c>
      <c r="H41" s="46">
        <v>4840</v>
      </c>
      <c r="I41" s="53">
        <v>42095</v>
      </c>
      <c r="J41" s="53">
        <v>42338</v>
      </c>
      <c r="K41" s="47" t="s">
        <v>206</v>
      </c>
      <c r="L41" s="44"/>
      <c r="M41" s="48" t="str">
        <f t="shared" si="1"/>
        <v/>
      </c>
      <c r="N41" s="21"/>
      <c r="O41" s="21"/>
      <c r="P41" s="21"/>
      <c r="Q41" s="21"/>
      <c r="R41" s="21"/>
      <c r="S41" s="21"/>
    </row>
    <row r="42" spans="1:19" x14ac:dyDescent="0.2">
      <c r="A42" s="43"/>
      <c r="B42" s="44" t="s">
        <v>82</v>
      </c>
      <c r="C42" s="44">
        <v>60</v>
      </c>
      <c r="D42" s="66" t="s">
        <v>150</v>
      </c>
      <c r="E42" s="44" t="s">
        <v>166</v>
      </c>
      <c r="F42" s="44" t="s">
        <v>180</v>
      </c>
      <c r="G42" s="46">
        <f t="shared" si="0"/>
        <v>22000</v>
      </c>
      <c r="H42" s="46">
        <v>26620</v>
      </c>
      <c r="I42" s="53">
        <v>42095</v>
      </c>
      <c r="J42" s="53">
        <v>42338</v>
      </c>
      <c r="K42" s="47" t="s">
        <v>207</v>
      </c>
      <c r="L42" s="44"/>
      <c r="M42" s="48" t="str">
        <f t="shared" si="1"/>
        <v/>
      </c>
      <c r="N42" s="21"/>
      <c r="O42" s="21"/>
      <c r="P42" s="21"/>
      <c r="Q42" s="21"/>
      <c r="R42" s="21"/>
      <c r="S42" s="21"/>
    </row>
    <row r="43" spans="1:19" x14ac:dyDescent="0.2">
      <c r="A43" s="43"/>
      <c r="B43" s="44" t="s">
        <v>82</v>
      </c>
      <c r="C43" s="44">
        <v>60</v>
      </c>
      <c r="D43" s="57" t="s">
        <v>214</v>
      </c>
      <c r="E43" s="44" t="s">
        <v>167</v>
      </c>
      <c r="F43" s="44" t="s">
        <v>181</v>
      </c>
      <c r="G43" s="46">
        <f t="shared" si="0"/>
        <v>23497.706390000003</v>
      </c>
      <c r="H43" s="46">
        <v>28432.224731900002</v>
      </c>
      <c r="I43" s="53">
        <v>42095</v>
      </c>
      <c r="J43" s="53">
        <v>42338</v>
      </c>
      <c r="K43" s="47" t="s">
        <v>207</v>
      </c>
      <c r="L43" s="44"/>
      <c r="M43" s="48" t="str">
        <f t="shared" si="1"/>
        <v/>
      </c>
      <c r="N43" s="21"/>
      <c r="O43" s="21"/>
      <c r="P43" s="21"/>
      <c r="Q43" s="21"/>
      <c r="R43" s="21"/>
      <c r="S43" s="21"/>
    </row>
    <row r="44" spans="1:19" x14ac:dyDescent="0.2">
      <c r="A44" s="43"/>
      <c r="B44" s="44" t="s">
        <v>82</v>
      </c>
      <c r="C44" s="44">
        <v>60</v>
      </c>
      <c r="D44" s="66" t="s">
        <v>216</v>
      </c>
      <c r="E44" s="44" t="s">
        <v>168</v>
      </c>
      <c r="F44" s="44" t="s">
        <v>182</v>
      </c>
      <c r="G44" s="46">
        <f t="shared" si="0"/>
        <v>13214.075999999999</v>
      </c>
      <c r="H44" s="46">
        <v>15989.031959999998</v>
      </c>
      <c r="I44" s="53">
        <v>42095</v>
      </c>
      <c r="J44" s="53">
        <v>42338</v>
      </c>
      <c r="K44" s="47" t="s">
        <v>207</v>
      </c>
      <c r="L44" s="44"/>
      <c r="M44" s="48" t="str">
        <f t="shared" si="1"/>
        <v/>
      </c>
      <c r="N44" s="21"/>
      <c r="O44" s="21"/>
      <c r="P44" s="21"/>
      <c r="Q44" s="21"/>
      <c r="R44" s="21"/>
      <c r="S44" s="21"/>
    </row>
    <row r="45" spans="1:19" x14ac:dyDescent="0.2">
      <c r="A45" s="43"/>
      <c r="B45" s="44" t="s">
        <v>82</v>
      </c>
      <c r="C45" s="44">
        <v>60</v>
      </c>
      <c r="D45" s="57" t="s">
        <v>217</v>
      </c>
      <c r="E45" s="44" t="s">
        <v>169</v>
      </c>
      <c r="F45" s="44" t="s">
        <v>183</v>
      </c>
      <c r="G45" s="46">
        <f t="shared" si="0"/>
        <v>29537.594950413222</v>
      </c>
      <c r="H45" s="59">
        <v>35740.489889999997</v>
      </c>
      <c r="I45" s="53">
        <v>42095</v>
      </c>
      <c r="J45" s="53">
        <v>42338</v>
      </c>
      <c r="K45" s="47" t="s">
        <v>207</v>
      </c>
      <c r="L45" s="44"/>
      <c r="M45" s="48" t="str">
        <f t="shared" si="1"/>
        <v/>
      </c>
      <c r="N45" s="21"/>
      <c r="O45" s="21"/>
      <c r="P45" s="21"/>
      <c r="Q45" s="21"/>
      <c r="R45" s="21"/>
      <c r="S45" s="21"/>
    </row>
    <row r="46" spans="1:19" x14ac:dyDescent="0.2">
      <c r="A46" s="43"/>
      <c r="B46" s="44" t="s">
        <v>82</v>
      </c>
      <c r="C46" s="44">
        <v>50</v>
      </c>
      <c r="D46" s="57" t="s">
        <v>152</v>
      </c>
      <c r="E46" s="44" t="s">
        <v>170</v>
      </c>
      <c r="F46" s="44" t="s">
        <v>185</v>
      </c>
      <c r="G46" s="46">
        <f t="shared" si="0"/>
        <v>9022.2969999999987</v>
      </c>
      <c r="H46" s="46">
        <v>10916.979369999999</v>
      </c>
      <c r="I46" s="53">
        <v>42095</v>
      </c>
      <c r="J46" s="53">
        <v>42338</v>
      </c>
      <c r="K46" s="47" t="s">
        <v>204</v>
      </c>
      <c r="L46" s="44"/>
      <c r="M46" s="48" t="str">
        <f t="shared" si="1"/>
        <v/>
      </c>
      <c r="N46" s="21"/>
      <c r="O46" s="21"/>
      <c r="P46" s="21"/>
      <c r="Q46" s="21"/>
      <c r="R46" s="21"/>
      <c r="S46" s="21"/>
    </row>
    <row r="47" spans="1:19" x14ac:dyDescent="0.2">
      <c r="A47" s="43"/>
      <c r="B47" s="44" t="s">
        <v>82</v>
      </c>
      <c r="C47" s="44">
        <v>50</v>
      </c>
      <c r="D47" s="57" t="s">
        <v>153</v>
      </c>
      <c r="E47" s="44" t="s">
        <v>80</v>
      </c>
      <c r="F47" s="44" t="s">
        <v>186</v>
      </c>
      <c r="G47" s="46">
        <f t="shared" si="0"/>
        <v>2132.7909090909093</v>
      </c>
      <c r="H47" s="46">
        <v>2580.6770000000001</v>
      </c>
      <c r="I47" s="53">
        <v>42095</v>
      </c>
      <c r="J47" s="53">
        <v>42338</v>
      </c>
      <c r="K47" s="47" t="s">
        <v>208</v>
      </c>
      <c r="L47" s="44"/>
      <c r="M47" s="48" t="str">
        <f t="shared" si="1"/>
        <v/>
      </c>
      <c r="N47" s="21"/>
      <c r="O47" s="21"/>
      <c r="P47" s="21"/>
      <c r="Q47" s="21"/>
      <c r="R47" s="21"/>
      <c r="S47" s="21"/>
    </row>
    <row r="48" spans="1:19" x14ac:dyDescent="0.2">
      <c r="A48" s="43"/>
      <c r="B48" s="44" t="s">
        <v>82</v>
      </c>
      <c r="C48" s="44">
        <v>50</v>
      </c>
      <c r="D48" s="57" t="s">
        <v>154</v>
      </c>
      <c r="E48" s="44" t="s">
        <v>90</v>
      </c>
      <c r="F48" s="44" t="s">
        <v>187</v>
      </c>
      <c r="G48" s="46">
        <f t="shared" si="0"/>
        <v>2202.0926800000002</v>
      </c>
      <c r="H48" s="46">
        <v>2664.5321428000002</v>
      </c>
      <c r="I48" s="53">
        <v>42095</v>
      </c>
      <c r="J48" s="53">
        <v>42338</v>
      </c>
      <c r="K48" s="47" t="s">
        <v>204</v>
      </c>
      <c r="L48" s="44"/>
      <c r="M48" s="48" t="str">
        <f t="shared" si="1"/>
        <v/>
      </c>
      <c r="N48" s="21"/>
      <c r="O48" s="21"/>
      <c r="P48" s="21"/>
      <c r="Q48" s="21"/>
      <c r="R48" s="21"/>
      <c r="S48" s="21"/>
    </row>
    <row r="49" spans="1:19" x14ac:dyDescent="0.2">
      <c r="A49" s="43"/>
      <c r="B49" s="44" t="s">
        <v>82</v>
      </c>
      <c r="C49" s="44">
        <v>60</v>
      </c>
      <c r="D49" s="57" t="s">
        <v>155</v>
      </c>
      <c r="E49" s="44" t="s">
        <v>171</v>
      </c>
      <c r="F49" s="44">
        <v>0.45800000000000002</v>
      </c>
      <c r="G49" s="46">
        <f t="shared" si="0"/>
        <v>526.64560000000006</v>
      </c>
      <c r="H49" s="46">
        <v>637.241176</v>
      </c>
      <c r="I49" s="53">
        <v>42095</v>
      </c>
      <c r="J49" s="53">
        <v>42338</v>
      </c>
      <c r="K49" s="47" t="s">
        <v>199</v>
      </c>
      <c r="L49" s="44"/>
      <c r="M49" s="48" t="str">
        <f t="shared" si="1"/>
        <v/>
      </c>
      <c r="N49" s="21"/>
      <c r="O49" s="21"/>
      <c r="P49" s="21"/>
      <c r="Q49" s="21"/>
      <c r="R49" s="21"/>
      <c r="S49" s="21"/>
    </row>
    <row r="50" spans="1:19" x14ac:dyDescent="0.2">
      <c r="A50" s="43"/>
      <c r="B50" s="44" t="s">
        <v>82</v>
      </c>
      <c r="C50" s="44">
        <v>50</v>
      </c>
      <c r="D50" s="57" t="s">
        <v>162</v>
      </c>
      <c r="E50" s="44" t="s">
        <v>72</v>
      </c>
      <c r="F50" s="44" t="s">
        <v>188</v>
      </c>
      <c r="G50" s="46">
        <f t="shared" si="0"/>
        <v>4500</v>
      </c>
      <c r="H50" s="46">
        <v>5445</v>
      </c>
      <c r="I50" s="53">
        <v>42095</v>
      </c>
      <c r="J50" s="53">
        <v>42338</v>
      </c>
      <c r="K50" s="47" t="s">
        <v>204</v>
      </c>
      <c r="L50" s="44"/>
      <c r="M50" s="48" t="str">
        <f t="shared" si="1"/>
        <v/>
      </c>
      <c r="N50" s="21"/>
      <c r="O50" s="21"/>
      <c r="P50" s="21"/>
      <c r="Q50" s="21"/>
      <c r="R50" s="21"/>
      <c r="S50" s="21"/>
    </row>
    <row r="51" spans="1:19" x14ac:dyDescent="0.2">
      <c r="A51" s="43"/>
      <c r="B51" s="44" t="s">
        <v>82</v>
      </c>
      <c r="C51" s="44">
        <v>60</v>
      </c>
      <c r="D51" s="57" t="s">
        <v>156</v>
      </c>
      <c r="E51" s="44" t="s">
        <v>172</v>
      </c>
      <c r="F51" s="44" t="s">
        <v>189</v>
      </c>
      <c r="G51" s="46">
        <f t="shared" si="0"/>
        <v>26000</v>
      </c>
      <c r="H51" s="46">
        <v>31460</v>
      </c>
      <c r="I51" s="53">
        <v>42095</v>
      </c>
      <c r="J51" s="53">
        <v>42338</v>
      </c>
      <c r="K51" s="47" t="s">
        <v>207</v>
      </c>
      <c r="L51" s="44"/>
      <c r="M51" s="48" t="str">
        <f t="shared" si="1"/>
        <v/>
      </c>
      <c r="N51" s="21"/>
      <c r="O51" s="21"/>
      <c r="P51" s="21"/>
      <c r="Q51" s="21"/>
      <c r="R51" s="21"/>
      <c r="S51" s="21"/>
    </row>
    <row r="52" spans="1:19" x14ac:dyDescent="0.2">
      <c r="A52" s="43"/>
      <c r="B52" s="44" t="s">
        <v>82</v>
      </c>
      <c r="C52" s="44">
        <v>50</v>
      </c>
      <c r="D52" s="57" t="s">
        <v>157</v>
      </c>
      <c r="E52" s="44" t="s">
        <v>173</v>
      </c>
      <c r="F52" s="44" t="s">
        <v>190</v>
      </c>
      <c r="G52" s="46">
        <f t="shared" si="0"/>
        <v>4148</v>
      </c>
      <c r="H52" s="46">
        <v>5019.08</v>
      </c>
      <c r="I52" s="53">
        <v>42095</v>
      </c>
      <c r="J52" s="53">
        <v>42338</v>
      </c>
      <c r="K52" s="47" t="s">
        <v>204</v>
      </c>
      <c r="L52" s="44"/>
      <c r="M52" s="48" t="str">
        <f t="shared" si="1"/>
        <v/>
      </c>
      <c r="N52" s="21"/>
      <c r="O52" s="21"/>
      <c r="P52" s="21"/>
      <c r="Q52" s="21"/>
      <c r="R52" s="21"/>
      <c r="S52" s="21"/>
    </row>
    <row r="53" spans="1:19" ht="25.5" x14ac:dyDescent="0.2">
      <c r="A53" s="43"/>
      <c r="B53" s="44" t="s">
        <v>82</v>
      </c>
      <c r="C53" s="44">
        <v>60</v>
      </c>
      <c r="D53" s="57" t="s">
        <v>158</v>
      </c>
      <c r="E53" s="44" t="s">
        <v>174</v>
      </c>
      <c r="F53" s="44" t="s">
        <v>191</v>
      </c>
      <c r="G53" s="46">
        <f t="shared" si="0"/>
        <v>10000</v>
      </c>
      <c r="H53" s="46">
        <v>12100</v>
      </c>
      <c r="I53" s="53">
        <v>42095</v>
      </c>
      <c r="J53" s="53">
        <v>42338</v>
      </c>
      <c r="K53" s="47" t="s">
        <v>209</v>
      </c>
      <c r="L53" s="44"/>
      <c r="M53" s="48" t="str">
        <f t="shared" si="1"/>
        <v/>
      </c>
      <c r="N53" s="21"/>
      <c r="O53" s="21"/>
      <c r="P53" s="21"/>
      <c r="Q53" s="21"/>
      <c r="R53" s="21"/>
      <c r="S53" s="21"/>
    </row>
    <row r="54" spans="1:19" x14ac:dyDescent="0.2">
      <c r="A54" s="43"/>
      <c r="B54" s="44" t="s">
        <v>82</v>
      </c>
      <c r="C54" s="44">
        <v>50</v>
      </c>
      <c r="D54" s="57" t="s">
        <v>159</v>
      </c>
      <c r="E54" s="44" t="s">
        <v>118</v>
      </c>
      <c r="F54" s="44" t="s">
        <v>192</v>
      </c>
      <c r="G54" s="46">
        <f t="shared" si="0"/>
        <v>1099.331223305785</v>
      </c>
      <c r="H54" s="46">
        <v>1330.1907801999998</v>
      </c>
      <c r="I54" s="53">
        <v>42095</v>
      </c>
      <c r="J54" s="53">
        <v>42338</v>
      </c>
      <c r="K54" s="47" t="s">
        <v>204</v>
      </c>
      <c r="L54" s="44"/>
      <c r="M54" s="48" t="str">
        <f t="shared" si="1"/>
        <v/>
      </c>
      <c r="N54" s="21"/>
      <c r="O54" s="21"/>
      <c r="P54" s="21"/>
      <c r="Q54" s="21"/>
      <c r="R54" s="21"/>
      <c r="S54" s="21"/>
    </row>
    <row r="55" spans="1:19" ht="27" customHeight="1" x14ac:dyDescent="0.2">
      <c r="A55" s="43"/>
      <c r="B55" s="44" t="s">
        <v>82</v>
      </c>
      <c r="C55" s="44">
        <v>50</v>
      </c>
      <c r="D55" s="57" t="s">
        <v>161</v>
      </c>
      <c r="E55" s="44" t="s">
        <v>78</v>
      </c>
      <c r="F55" s="44" t="s">
        <v>193</v>
      </c>
      <c r="G55" s="46">
        <f t="shared" si="0"/>
        <v>3305.7851239669421</v>
      </c>
      <c r="H55" s="46">
        <v>4000</v>
      </c>
      <c r="I55" s="53">
        <v>42095</v>
      </c>
      <c r="J55" s="53">
        <v>42338</v>
      </c>
      <c r="K55" s="47" t="s">
        <v>204</v>
      </c>
      <c r="L55" s="44"/>
      <c r="M55" s="48" t="str">
        <f t="shared" si="1"/>
        <v/>
      </c>
      <c r="N55" s="21"/>
      <c r="O55" s="21"/>
      <c r="P55" s="21"/>
      <c r="Q55" s="21"/>
      <c r="R55" s="21"/>
      <c r="S55" s="21"/>
    </row>
    <row r="56" spans="1:19" ht="27" customHeight="1" x14ac:dyDescent="0.2">
      <c r="A56" s="43"/>
      <c r="B56" s="44" t="s">
        <v>82</v>
      </c>
      <c r="C56" s="44">
        <v>50</v>
      </c>
      <c r="D56" s="57" t="s">
        <v>160</v>
      </c>
      <c r="E56" s="44" t="s">
        <v>175</v>
      </c>
      <c r="F56" s="44" t="s">
        <v>194</v>
      </c>
      <c r="G56" s="46">
        <f t="shared" si="0"/>
        <v>5371.9008264462809</v>
      </c>
      <c r="H56" s="46">
        <v>6500</v>
      </c>
      <c r="I56" s="53">
        <v>42095</v>
      </c>
      <c r="J56" s="53">
        <v>42338</v>
      </c>
      <c r="K56" s="47" t="s">
        <v>204</v>
      </c>
      <c r="L56" s="44"/>
      <c r="M56" s="48" t="str">
        <f t="shared" si="1"/>
        <v/>
      </c>
      <c r="N56" s="21"/>
      <c r="O56" s="21"/>
      <c r="P56" s="21"/>
      <c r="Q56" s="21"/>
      <c r="R56" s="21"/>
      <c r="S56" s="21"/>
    </row>
    <row r="57" spans="1:19" ht="27" customHeight="1" x14ac:dyDescent="0.2">
      <c r="A57" s="95"/>
      <c r="B57" s="44" t="s">
        <v>210</v>
      </c>
      <c r="C57" s="44">
        <v>60</v>
      </c>
      <c r="D57" s="57" t="s">
        <v>211</v>
      </c>
      <c r="E57" s="44" t="s">
        <v>118</v>
      </c>
      <c r="F57" s="44" t="s">
        <v>213</v>
      </c>
      <c r="G57" s="46">
        <f>H57/1.21</f>
        <v>2479.3388429752067</v>
      </c>
      <c r="H57" s="46">
        <v>3000</v>
      </c>
      <c r="I57" s="96">
        <v>42095</v>
      </c>
      <c r="J57" s="96">
        <v>42338</v>
      </c>
      <c r="K57" s="61" t="s">
        <v>212</v>
      </c>
      <c r="L57" s="60"/>
      <c r="M57" s="62"/>
      <c r="N57" s="21"/>
      <c r="O57" s="21"/>
      <c r="P57" s="21"/>
      <c r="Q57" s="21"/>
      <c r="R57" s="21"/>
      <c r="S57" s="21"/>
    </row>
    <row r="58" spans="1:19" ht="15" thickBot="1" x14ac:dyDescent="0.25">
      <c r="A58" s="37"/>
      <c r="B58" s="38" t="s">
        <v>82</v>
      </c>
      <c r="C58" s="38">
        <v>60</v>
      </c>
      <c r="D58" s="92" t="s">
        <v>151</v>
      </c>
      <c r="E58" s="93" t="s">
        <v>169</v>
      </c>
      <c r="F58" s="93" t="s">
        <v>184</v>
      </c>
      <c r="G58" s="94">
        <f>H58/1.21</f>
        <v>9927.8279999999995</v>
      </c>
      <c r="H58" s="40">
        <v>12012.671879999998</v>
      </c>
      <c r="I58" s="53">
        <v>42095</v>
      </c>
      <c r="J58" s="53">
        <v>42338</v>
      </c>
      <c r="K58" s="47" t="s">
        <v>207</v>
      </c>
      <c r="L58" s="44"/>
      <c r="M58" s="48" t="str">
        <f>IF(G58&gt;30000,"ANO","")</f>
        <v/>
      </c>
      <c r="N58" s="21"/>
      <c r="O58" s="21"/>
      <c r="P58" s="21"/>
      <c r="Q58" s="21"/>
      <c r="R58" s="21"/>
      <c r="S58" s="21"/>
    </row>
    <row r="59" spans="1:19" ht="15" thickBot="1" x14ac:dyDescent="0.25">
      <c r="A59" s="49"/>
      <c r="B59" s="50"/>
      <c r="C59" s="50"/>
      <c r="D59" s="50" t="s">
        <v>15</v>
      </c>
      <c r="E59" s="50"/>
      <c r="F59" s="50"/>
      <c r="G59" s="51">
        <f>SUM(G10:G58)</f>
        <v>270666.01749074378</v>
      </c>
      <c r="H59" s="51">
        <f>SUM(H10:H58)</f>
        <v>327505.88116379996</v>
      </c>
      <c r="I59" s="50"/>
      <c r="J59" s="50"/>
      <c r="K59" s="50"/>
      <c r="L59" s="50"/>
      <c r="M59" s="52"/>
      <c r="N59" s="21"/>
      <c r="O59" s="21"/>
      <c r="P59" s="21"/>
      <c r="Q59" s="21"/>
      <c r="R59" s="21"/>
      <c r="S59" s="21"/>
    </row>
    <row r="60" spans="1:19" ht="15" thickBot="1" x14ac:dyDescent="0.25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1"/>
      <c r="O60" s="21"/>
      <c r="P60" s="21"/>
      <c r="Q60" s="21"/>
      <c r="R60" s="21"/>
      <c r="S60" s="21"/>
    </row>
    <row r="61" spans="1:19" x14ac:dyDescent="0.2">
      <c r="A61" s="28"/>
      <c r="B61" s="28"/>
      <c r="C61" s="29">
        <v>50</v>
      </c>
      <c r="D61" s="30" t="s">
        <v>15</v>
      </c>
      <c r="E61" s="30"/>
      <c r="F61" s="30"/>
      <c r="G61" s="33">
        <f>SUMIF($C$10:$C$58,50,G10:G58)</f>
        <v>74663.518176033045</v>
      </c>
      <c r="H61" s="34">
        <f>SUMIF($C$10:$C$58,50,H10:H58)</f>
        <v>90342.856993000009</v>
      </c>
      <c r="I61" s="28"/>
      <c r="J61" s="28"/>
      <c r="K61" s="28"/>
      <c r="L61" s="28"/>
      <c r="M61" s="28"/>
      <c r="N61" s="21"/>
      <c r="O61" s="21"/>
      <c r="P61" s="21"/>
      <c r="Q61" s="21"/>
      <c r="R61" s="21"/>
      <c r="S61" s="21"/>
    </row>
    <row r="62" spans="1:19" ht="15" thickBot="1" x14ac:dyDescent="0.25">
      <c r="A62" s="28"/>
      <c r="B62" s="28"/>
      <c r="C62" s="31">
        <v>60</v>
      </c>
      <c r="D62" s="32" t="s">
        <v>64</v>
      </c>
      <c r="E62" s="32"/>
      <c r="F62" s="32"/>
      <c r="G62" s="35">
        <f>SUMIF($C$10:$C$58,60,G10:G58)</f>
        <v>196002.49931471073</v>
      </c>
      <c r="H62" s="36">
        <f>SUMIF($C$10:$C$58,60,H10:H58)</f>
        <v>237163.02417080002</v>
      </c>
      <c r="I62" s="28"/>
      <c r="J62" s="28"/>
      <c r="K62" s="28"/>
      <c r="L62" s="28"/>
      <c r="M62" s="28"/>
      <c r="N62" s="21"/>
      <c r="O62" s="21"/>
      <c r="P62" s="21"/>
      <c r="Q62" s="21"/>
      <c r="R62" s="21"/>
      <c r="S62" s="21"/>
    </row>
    <row r="63" spans="1:19" x14ac:dyDescent="0.2">
      <c r="H63" s="58"/>
    </row>
    <row r="64" spans="1:19" x14ac:dyDescent="0.2">
      <c r="A64" s="17" t="s">
        <v>28</v>
      </c>
      <c r="C64" s="6" t="s">
        <v>9</v>
      </c>
    </row>
    <row r="65" spans="1:20" x14ac:dyDescent="0.2">
      <c r="A65" s="17"/>
      <c r="C65" s="6" t="s">
        <v>10</v>
      </c>
    </row>
    <row r="66" spans="1:20" x14ac:dyDescent="0.2">
      <c r="A66" s="17"/>
      <c r="C66" s="6" t="s">
        <v>11</v>
      </c>
    </row>
    <row r="67" spans="1:20" x14ac:dyDescent="0.2">
      <c r="A67" s="17"/>
      <c r="B67" s="6"/>
      <c r="C67" s="6"/>
    </row>
    <row r="68" spans="1:20" x14ac:dyDescent="0.2">
      <c r="A68" s="17" t="s">
        <v>29</v>
      </c>
      <c r="B68" s="6"/>
      <c r="C68" s="6" t="s">
        <v>30</v>
      </c>
    </row>
    <row r="69" spans="1:20" x14ac:dyDescent="0.2">
      <c r="A69" s="3"/>
      <c r="B69" s="6"/>
      <c r="C69" s="6" t="s">
        <v>31</v>
      </c>
    </row>
    <row r="70" spans="1:20" x14ac:dyDescent="0.2">
      <c r="A70" s="3"/>
      <c r="B70" s="6"/>
      <c r="C70" s="6"/>
    </row>
    <row r="72" spans="1:20" s="5" customFormat="1" ht="12.75" x14ac:dyDescent="0.2">
      <c r="A72" s="7" t="s">
        <v>17</v>
      </c>
      <c r="N72" s="7"/>
    </row>
    <row r="73" spans="1:20" s="5" customFormat="1" ht="12.75" x14ac:dyDescent="0.2">
      <c r="B73" s="7"/>
      <c r="C73" s="7"/>
    </row>
    <row r="74" spans="1:20" s="8" customFormat="1" ht="14.25" customHeight="1" x14ac:dyDescent="0.25">
      <c r="A74" s="67" t="s">
        <v>20</v>
      </c>
      <c r="B74" s="67"/>
      <c r="C74" s="67"/>
      <c r="D74" s="67"/>
      <c r="E74" s="67"/>
      <c r="F74" s="67"/>
      <c r="G74" s="67"/>
      <c r="H74" s="67"/>
      <c r="I74" s="67"/>
      <c r="J74" s="67"/>
      <c r="K74" s="67"/>
      <c r="N74" s="25"/>
      <c r="O74" s="25"/>
      <c r="P74" s="25"/>
      <c r="Q74" s="25"/>
      <c r="R74" s="25"/>
      <c r="S74" s="25"/>
      <c r="T74" s="25"/>
    </row>
    <row r="75" spans="1:20" s="8" customFormat="1" ht="14.25" customHeight="1" x14ac:dyDescent="0.25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9"/>
      <c r="M75" s="13"/>
      <c r="N75" s="25"/>
      <c r="O75" s="25"/>
      <c r="P75" s="25"/>
      <c r="Q75" s="25"/>
      <c r="R75" s="25"/>
      <c r="S75" s="25"/>
      <c r="T75" s="25"/>
    </row>
    <row r="76" spans="1:20" s="8" customFormat="1" ht="14.25" customHeight="1" x14ac:dyDescent="0.25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9"/>
      <c r="M76" s="13"/>
      <c r="N76" s="25"/>
      <c r="O76" s="25"/>
      <c r="P76" s="25"/>
      <c r="Q76" s="25"/>
      <c r="R76" s="25"/>
      <c r="S76" s="25"/>
      <c r="T76" s="25"/>
    </row>
    <row r="77" spans="1:20" s="8" customFormat="1" ht="14.25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L77" s="9"/>
      <c r="M77" s="13"/>
      <c r="N77" s="9"/>
      <c r="O77" s="9"/>
      <c r="P77" s="9"/>
      <c r="Q77" s="9"/>
      <c r="R77" s="9"/>
      <c r="S77" s="9"/>
      <c r="T77" s="9"/>
    </row>
    <row r="78" spans="1:20" s="8" customFormat="1" ht="14.25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L78" s="9"/>
      <c r="M78" s="13"/>
      <c r="N78" s="9"/>
      <c r="O78" s="9"/>
      <c r="P78" s="9"/>
      <c r="Q78" s="9"/>
      <c r="R78" s="9"/>
      <c r="S78" s="9"/>
      <c r="T78" s="9"/>
    </row>
    <row r="79" spans="1:20" s="8" customFormat="1" ht="14.25" customHeight="1" x14ac:dyDescent="0.25">
      <c r="A79" s="67" t="s">
        <v>18</v>
      </c>
      <c r="B79" s="67"/>
      <c r="C79" s="67"/>
      <c r="D79" s="67"/>
      <c r="E79" s="67"/>
      <c r="F79" s="9"/>
      <c r="G79" s="9"/>
      <c r="H79" s="9"/>
      <c r="I79" s="9"/>
      <c r="J79" s="9"/>
      <c r="L79" s="9"/>
      <c r="M79" s="13"/>
      <c r="N79" s="67"/>
      <c r="O79" s="67"/>
      <c r="P79" s="67"/>
      <c r="S79" s="9"/>
      <c r="T79" s="9"/>
    </row>
    <row r="80" spans="1:20" s="5" customFormat="1" ht="12.75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L80" s="8"/>
      <c r="M80" s="8"/>
      <c r="N80" s="8"/>
      <c r="O80" s="8"/>
      <c r="P80" s="8"/>
      <c r="S80" s="8"/>
      <c r="T80" s="8"/>
    </row>
    <row r="81" spans="1:20" s="5" customFormat="1" ht="12.75" x14ac:dyDescent="0.2">
      <c r="A81" s="9"/>
      <c r="B81" s="9"/>
      <c r="C81" s="9"/>
      <c r="D81" s="9"/>
      <c r="E81" s="9"/>
      <c r="F81" s="9"/>
      <c r="G81" s="9"/>
      <c r="H81" s="9"/>
      <c r="I81" s="9"/>
      <c r="J81" s="9"/>
      <c r="L81" s="9"/>
      <c r="M81" s="13"/>
      <c r="N81" s="9"/>
      <c r="O81" s="9"/>
      <c r="P81" s="9"/>
      <c r="S81" s="9"/>
      <c r="T81" s="9"/>
    </row>
    <row r="82" spans="1:20" s="5" customFormat="1" ht="12.75" x14ac:dyDescent="0.2">
      <c r="A82" s="10"/>
      <c r="B82" s="10"/>
      <c r="C82" s="10"/>
      <c r="D82" s="10"/>
      <c r="E82" s="10"/>
      <c r="F82" s="9"/>
      <c r="G82" s="9"/>
      <c r="H82" s="9"/>
      <c r="I82" s="9"/>
      <c r="J82" s="9"/>
      <c r="L82" s="9"/>
      <c r="M82" s="13"/>
      <c r="N82" s="12"/>
      <c r="O82" s="12"/>
      <c r="P82" s="12"/>
      <c r="S82" s="9"/>
      <c r="T82" s="9"/>
    </row>
    <row r="83" spans="1:20" s="5" customFormat="1" ht="12.75" x14ac:dyDescent="0.2">
      <c r="A83" s="68" t="s">
        <v>19</v>
      </c>
      <c r="B83" s="68"/>
      <c r="C83" s="68"/>
      <c r="D83" s="68"/>
      <c r="E83" s="68"/>
      <c r="N83" s="68"/>
      <c r="O83" s="68"/>
      <c r="P83" s="68"/>
    </row>
    <row r="84" spans="1:20" s="5" customFormat="1" ht="12.75" x14ac:dyDescent="0.2">
      <c r="B84" s="11"/>
      <c r="C84" s="11"/>
      <c r="D84" s="11"/>
    </row>
    <row r="85" spans="1:20" s="5" customFormat="1" ht="12.75" x14ac:dyDescent="0.2">
      <c r="B85" s="11"/>
      <c r="C85" s="11"/>
      <c r="D85" s="11"/>
    </row>
    <row r="86" spans="1:20" s="5" customFormat="1" ht="12.75" x14ac:dyDescent="0.2">
      <c r="B86" s="7"/>
    </row>
    <row r="87" spans="1:20" s="5" customFormat="1" ht="12.75" x14ac:dyDescent="0.2"/>
    <row r="88" spans="1:20" s="5" customFormat="1" ht="12.75" x14ac:dyDescent="0.2"/>
    <row r="89" spans="1:20" s="5" customFormat="1" ht="12.75" x14ac:dyDescent="0.2"/>
    <row r="90" spans="1:20" s="5" customFormat="1" ht="12.75" x14ac:dyDescent="0.2"/>
    <row r="91" spans="1:20" s="5" customFormat="1" ht="12.75" customHeight="1" x14ac:dyDescent="0.2">
      <c r="A91" s="7" t="s">
        <v>22</v>
      </c>
    </row>
    <row r="92" spans="1:20" s="5" customFormat="1" ht="12.75" x14ac:dyDescent="0.2"/>
    <row r="93" spans="1:20" s="5" customFormat="1" ht="12.75" customHeight="1" x14ac:dyDescent="0.2">
      <c r="A93" s="67" t="s">
        <v>21</v>
      </c>
      <c r="B93" s="67"/>
      <c r="C93" s="67"/>
      <c r="D93" s="67"/>
      <c r="E93" s="67"/>
      <c r="F93" s="67"/>
      <c r="G93" s="67"/>
      <c r="H93" s="67"/>
      <c r="I93" s="67"/>
      <c r="J93" s="67"/>
      <c r="K93" s="67"/>
    </row>
    <row r="94" spans="1:20" x14ac:dyDescent="0.2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</row>
    <row r="95" spans="1:20" x14ac:dyDescent="0.2">
      <c r="A95" s="8"/>
      <c r="B95" s="8"/>
      <c r="C95" s="8"/>
      <c r="D95" s="8"/>
      <c r="E95" s="8"/>
      <c r="F95" s="8"/>
      <c r="G95" s="8"/>
    </row>
    <row r="96" spans="1:20" x14ac:dyDescent="0.2">
      <c r="A96" s="13"/>
      <c r="B96" s="13"/>
      <c r="C96" s="13"/>
      <c r="D96" s="13"/>
      <c r="E96" s="13"/>
      <c r="F96" s="13"/>
      <c r="G96" s="13"/>
    </row>
    <row r="97" spans="1:7" x14ac:dyDescent="0.2">
      <c r="A97" s="13"/>
      <c r="B97" s="13"/>
      <c r="C97" s="13"/>
      <c r="D97" s="13"/>
      <c r="E97" s="13"/>
      <c r="F97" s="13"/>
      <c r="G97" s="13"/>
    </row>
    <row r="98" spans="1:7" ht="14.25" customHeight="1" x14ac:dyDescent="0.2">
      <c r="A98" s="67" t="s">
        <v>18</v>
      </c>
      <c r="B98" s="67"/>
      <c r="C98" s="67"/>
      <c r="D98" s="67"/>
      <c r="E98" s="67"/>
      <c r="F98" s="13"/>
      <c r="G98" s="13"/>
    </row>
    <row r="99" spans="1:7" x14ac:dyDescent="0.2">
      <c r="A99" s="8"/>
      <c r="B99" s="8"/>
      <c r="C99" s="8"/>
      <c r="D99" s="5"/>
      <c r="E99" s="5"/>
      <c r="F99" s="8"/>
      <c r="G99" s="8"/>
    </row>
    <row r="100" spans="1:7" x14ac:dyDescent="0.2">
      <c r="A100" s="13"/>
      <c r="B100" s="13"/>
      <c r="C100" s="13"/>
      <c r="D100" s="5"/>
      <c r="E100" s="5"/>
      <c r="F100" s="13"/>
      <c r="G100" s="13"/>
    </row>
    <row r="101" spans="1:7" x14ac:dyDescent="0.2">
      <c r="A101" s="10"/>
      <c r="B101" s="10"/>
      <c r="C101" s="10"/>
      <c r="D101" s="18"/>
      <c r="E101" s="18"/>
      <c r="F101" s="13"/>
      <c r="G101" s="13"/>
    </row>
    <row r="102" spans="1:7" x14ac:dyDescent="0.2">
      <c r="A102" s="68" t="s">
        <v>23</v>
      </c>
      <c r="B102" s="68"/>
      <c r="C102" s="68"/>
      <c r="D102" s="68"/>
      <c r="E102" s="68"/>
      <c r="F102" s="5"/>
      <c r="G102" s="5"/>
    </row>
  </sheetData>
  <mergeCells count="26">
    <mergeCell ref="N79:P79"/>
    <mergeCell ref="N83:P83"/>
    <mergeCell ref="A8:A9"/>
    <mergeCell ref="A74:K76"/>
    <mergeCell ref="B8:B9"/>
    <mergeCell ref="C8:C9"/>
    <mergeCell ref="E8:E9"/>
    <mergeCell ref="F8:F9"/>
    <mergeCell ref="D8:D9"/>
    <mergeCell ref="I8:J8"/>
    <mergeCell ref="M8:M9"/>
    <mergeCell ref="K8:K9"/>
    <mergeCell ref="L8:L9"/>
    <mergeCell ref="A93:K94"/>
    <mergeCell ref="A102:E102"/>
    <mergeCell ref="A98:E98"/>
    <mergeCell ref="A1:B1"/>
    <mergeCell ref="A2:B2"/>
    <mergeCell ref="G8:H8"/>
    <mergeCell ref="A79:E79"/>
    <mergeCell ref="A83:E83"/>
    <mergeCell ref="A3:M3"/>
    <mergeCell ref="A4:M4"/>
    <mergeCell ref="A5:M5"/>
    <mergeCell ref="C1:D1"/>
    <mergeCell ref="C2:D2"/>
  </mergeCells>
  <conditionalFormatting sqref="C10:C58">
    <cfRule type="cellIs" dxfId="0" priority="1" operator="equal">
      <formula>60</formula>
    </cfRule>
  </conditionalFormatting>
  <pageMargins left="0.70866141732283472" right="0.70866141732283472" top="0.78740157480314965" bottom="0.78740157480314965" header="0.31496062992125984" footer="0.31496062992125984"/>
  <pageSetup paperSize="8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workbookViewId="0">
      <selection activeCell="A40" sqref="A40:K47"/>
    </sheetView>
  </sheetViews>
  <sheetFormatPr defaultRowHeight="15" x14ac:dyDescent="0.25"/>
  <sheetData>
    <row r="1" spans="1:11" x14ac:dyDescent="0.25">
      <c r="A1" s="79" t="s">
        <v>68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3" spans="1:11" x14ac:dyDescent="0.25">
      <c r="A3" s="69" t="s">
        <v>69</v>
      </c>
      <c r="B3" s="69"/>
      <c r="C3" s="69"/>
      <c r="D3" s="69"/>
      <c r="E3" s="69"/>
    </row>
    <row r="4" spans="1:11" x14ac:dyDescent="0.25">
      <c r="A4" s="69" t="s">
        <v>70</v>
      </c>
      <c r="B4" s="69"/>
      <c r="C4" s="73"/>
      <c r="D4" s="73"/>
      <c r="E4" s="73"/>
    </row>
    <row r="5" spans="1:11" x14ac:dyDescent="0.25">
      <c r="A5" s="69" t="s">
        <v>16</v>
      </c>
      <c r="B5" s="69"/>
      <c r="C5" s="69">
        <f>'Rozpis akcí'!C1:D1</f>
        <v>0</v>
      </c>
      <c r="D5" s="69"/>
      <c r="E5" s="69"/>
      <c r="J5" s="26" t="s">
        <v>6</v>
      </c>
      <c r="K5" s="26"/>
    </row>
    <row r="6" spans="1:11" x14ac:dyDescent="0.25">
      <c r="A6" s="69" t="s">
        <v>52</v>
      </c>
      <c r="B6" s="69"/>
      <c r="C6" s="69">
        <f>'Rozpis akcí'!C2:D2</f>
        <v>0</v>
      </c>
      <c r="D6" s="69"/>
      <c r="E6" s="69"/>
      <c r="J6" s="26" t="s">
        <v>7</v>
      </c>
      <c r="K6" s="26"/>
    </row>
    <row r="9" spans="1:11" x14ac:dyDescent="0.25">
      <c r="A9" s="80" t="s">
        <v>60</v>
      </c>
      <c r="B9" s="81"/>
      <c r="C9" s="81"/>
    </row>
    <row r="10" spans="1:11" x14ac:dyDescent="0.25">
      <c r="A10" s="82"/>
      <c r="B10" s="83"/>
      <c r="C10" s="83"/>
      <c r="D10" s="83"/>
      <c r="E10" s="83"/>
      <c r="F10" s="83"/>
      <c r="G10" s="83"/>
      <c r="H10" s="83"/>
      <c r="I10" s="83"/>
      <c r="J10" s="83"/>
      <c r="K10" s="84"/>
    </row>
    <row r="11" spans="1:11" x14ac:dyDescent="0.25">
      <c r="A11" s="85"/>
      <c r="B11" s="86"/>
      <c r="C11" s="86"/>
      <c r="D11" s="86"/>
      <c r="E11" s="86"/>
      <c r="F11" s="86"/>
      <c r="G11" s="86"/>
      <c r="H11" s="86"/>
      <c r="I11" s="86"/>
      <c r="J11" s="86"/>
      <c r="K11" s="87"/>
    </row>
    <row r="12" spans="1:11" x14ac:dyDescent="0.25">
      <c r="A12" s="85"/>
      <c r="B12" s="86"/>
      <c r="C12" s="86"/>
      <c r="D12" s="86"/>
      <c r="E12" s="86"/>
      <c r="F12" s="86"/>
      <c r="G12" s="86"/>
      <c r="H12" s="86"/>
      <c r="I12" s="86"/>
      <c r="J12" s="86"/>
      <c r="K12" s="87"/>
    </row>
    <row r="13" spans="1:11" x14ac:dyDescent="0.25">
      <c r="A13" s="85"/>
      <c r="B13" s="86"/>
      <c r="C13" s="86"/>
      <c r="D13" s="86"/>
      <c r="E13" s="86"/>
      <c r="F13" s="86"/>
      <c r="G13" s="86"/>
      <c r="H13" s="86"/>
      <c r="I13" s="86"/>
      <c r="J13" s="86"/>
      <c r="K13" s="87"/>
    </row>
    <row r="14" spans="1:11" x14ac:dyDescent="0.25">
      <c r="A14" s="85"/>
      <c r="B14" s="86"/>
      <c r="C14" s="86"/>
      <c r="D14" s="86"/>
      <c r="E14" s="86"/>
      <c r="F14" s="86"/>
      <c r="G14" s="86"/>
      <c r="H14" s="86"/>
      <c r="I14" s="86"/>
      <c r="J14" s="86"/>
      <c r="K14" s="87"/>
    </row>
    <row r="15" spans="1:11" x14ac:dyDescent="0.25">
      <c r="A15" s="85"/>
      <c r="B15" s="86"/>
      <c r="C15" s="86"/>
      <c r="D15" s="86"/>
      <c r="E15" s="86"/>
      <c r="F15" s="86"/>
      <c r="G15" s="86"/>
      <c r="H15" s="86"/>
      <c r="I15" s="86"/>
      <c r="J15" s="86"/>
      <c r="K15" s="87"/>
    </row>
    <row r="16" spans="1:11" x14ac:dyDescent="0.25">
      <c r="A16" s="85"/>
      <c r="B16" s="86"/>
      <c r="C16" s="86"/>
      <c r="D16" s="86"/>
      <c r="E16" s="86"/>
      <c r="F16" s="86"/>
      <c r="G16" s="86"/>
      <c r="H16" s="86"/>
      <c r="I16" s="86"/>
      <c r="J16" s="86"/>
      <c r="K16" s="87"/>
    </row>
    <row r="17" spans="1:11" x14ac:dyDescent="0.25">
      <c r="A17" s="88"/>
      <c r="B17" s="89"/>
      <c r="C17" s="89"/>
      <c r="D17" s="89"/>
      <c r="E17" s="89"/>
      <c r="F17" s="89"/>
      <c r="G17" s="89"/>
      <c r="H17" s="89"/>
      <c r="I17" s="89"/>
      <c r="J17" s="89"/>
      <c r="K17" s="90"/>
    </row>
    <row r="19" spans="1:11" x14ac:dyDescent="0.25">
      <c r="A19" s="80" t="s">
        <v>61</v>
      </c>
      <c r="B19" s="81"/>
      <c r="C19" s="81"/>
    </row>
    <row r="20" spans="1:11" x14ac:dyDescent="0.25">
      <c r="A20" s="82"/>
      <c r="B20" s="83"/>
      <c r="C20" s="83"/>
      <c r="D20" s="83"/>
      <c r="E20" s="83"/>
      <c r="F20" s="83"/>
      <c r="G20" s="83"/>
      <c r="H20" s="83"/>
      <c r="I20" s="83"/>
      <c r="J20" s="83"/>
      <c r="K20" s="84"/>
    </row>
    <row r="21" spans="1:11" x14ac:dyDescent="0.25">
      <c r="A21" s="85"/>
      <c r="B21" s="86"/>
      <c r="C21" s="86"/>
      <c r="D21" s="86"/>
      <c r="E21" s="86"/>
      <c r="F21" s="86"/>
      <c r="G21" s="86"/>
      <c r="H21" s="86"/>
      <c r="I21" s="86"/>
      <c r="J21" s="86"/>
      <c r="K21" s="87"/>
    </row>
    <row r="22" spans="1:11" x14ac:dyDescent="0.25">
      <c r="A22" s="85"/>
      <c r="B22" s="86"/>
      <c r="C22" s="86"/>
      <c r="D22" s="86"/>
      <c r="E22" s="86"/>
      <c r="F22" s="86"/>
      <c r="G22" s="86"/>
      <c r="H22" s="86"/>
      <c r="I22" s="86"/>
      <c r="J22" s="86"/>
      <c r="K22" s="87"/>
    </row>
    <row r="23" spans="1:11" x14ac:dyDescent="0.25">
      <c r="A23" s="85"/>
      <c r="B23" s="86"/>
      <c r="C23" s="86"/>
      <c r="D23" s="86"/>
      <c r="E23" s="86"/>
      <c r="F23" s="86"/>
      <c r="G23" s="86"/>
      <c r="H23" s="86"/>
      <c r="I23" s="86"/>
      <c r="J23" s="86"/>
      <c r="K23" s="87"/>
    </row>
    <row r="24" spans="1:11" x14ac:dyDescent="0.25">
      <c r="A24" s="85"/>
      <c r="B24" s="86"/>
      <c r="C24" s="86"/>
      <c r="D24" s="86"/>
      <c r="E24" s="86"/>
      <c r="F24" s="86"/>
      <c r="G24" s="86"/>
      <c r="H24" s="86"/>
      <c r="I24" s="86"/>
      <c r="J24" s="86"/>
      <c r="K24" s="87"/>
    </row>
    <row r="25" spans="1:11" x14ac:dyDescent="0.25">
      <c r="A25" s="85"/>
      <c r="B25" s="86"/>
      <c r="C25" s="86"/>
      <c r="D25" s="86"/>
      <c r="E25" s="86"/>
      <c r="F25" s="86"/>
      <c r="G25" s="86"/>
      <c r="H25" s="86"/>
      <c r="I25" s="86"/>
      <c r="J25" s="86"/>
      <c r="K25" s="87"/>
    </row>
    <row r="26" spans="1:11" x14ac:dyDescent="0.25">
      <c r="A26" s="85"/>
      <c r="B26" s="86"/>
      <c r="C26" s="86"/>
      <c r="D26" s="86"/>
      <c r="E26" s="86"/>
      <c r="F26" s="86"/>
      <c r="G26" s="86"/>
      <c r="H26" s="86"/>
      <c r="I26" s="86"/>
      <c r="J26" s="86"/>
      <c r="K26" s="87"/>
    </row>
    <row r="27" spans="1:11" x14ac:dyDescent="0.25">
      <c r="A27" s="88"/>
      <c r="B27" s="89"/>
      <c r="C27" s="89"/>
      <c r="D27" s="89"/>
      <c r="E27" s="89"/>
      <c r="F27" s="89"/>
      <c r="G27" s="89"/>
      <c r="H27" s="89"/>
      <c r="I27" s="89"/>
      <c r="J27" s="89"/>
      <c r="K27" s="90"/>
    </row>
    <row r="29" spans="1:11" x14ac:dyDescent="0.25">
      <c r="A29" s="80" t="s">
        <v>62</v>
      </c>
      <c r="B29" s="81"/>
      <c r="C29" s="81"/>
    </row>
    <row r="30" spans="1:11" x14ac:dyDescent="0.25">
      <c r="A30" s="82"/>
      <c r="B30" s="83"/>
      <c r="C30" s="83"/>
      <c r="D30" s="83"/>
      <c r="E30" s="83"/>
      <c r="F30" s="83"/>
      <c r="G30" s="83"/>
      <c r="H30" s="83"/>
      <c r="I30" s="83"/>
      <c r="J30" s="83"/>
      <c r="K30" s="84"/>
    </row>
    <row r="31" spans="1:11" x14ac:dyDescent="0.25">
      <c r="A31" s="85"/>
      <c r="B31" s="86"/>
      <c r="C31" s="86"/>
      <c r="D31" s="86"/>
      <c r="E31" s="86"/>
      <c r="F31" s="86"/>
      <c r="G31" s="86"/>
      <c r="H31" s="86"/>
      <c r="I31" s="86"/>
      <c r="J31" s="86"/>
      <c r="K31" s="87"/>
    </row>
    <row r="32" spans="1:11" x14ac:dyDescent="0.25">
      <c r="A32" s="85"/>
      <c r="B32" s="86"/>
      <c r="C32" s="86"/>
      <c r="D32" s="86"/>
      <c r="E32" s="86"/>
      <c r="F32" s="86"/>
      <c r="G32" s="86"/>
      <c r="H32" s="86"/>
      <c r="I32" s="86"/>
      <c r="J32" s="86"/>
      <c r="K32" s="87"/>
    </row>
    <row r="33" spans="1:11" x14ac:dyDescent="0.25">
      <c r="A33" s="85"/>
      <c r="B33" s="86"/>
      <c r="C33" s="86"/>
      <c r="D33" s="86"/>
      <c r="E33" s="86"/>
      <c r="F33" s="86"/>
      <c r="G33" s="86"/>
      <c r="H33" s="86"/>
      <c r="I33" s="86"/>
      <c r="J33" s="86"/>
      <c r="K33" s="87"/>
    </row>
    <row r="34" spans="1:11" x14ac:dyDescent="0.25">
      <c r="A34" s="85"/>
      <c r="B34" s="86"/>
      <c r="C34" s="86"/>
      <c r="D34" s="86"/>
      <c r="E34" s="86"/>
      <c r="F34" s="86"/>
      <c r="G34" s="86"/>
      <c r="H34" s="86"/>
      <c r="I34" s="86"/>
      <c r="J34" s="86"/>
      <c r="K34" s="87"/>
    </row>
    <row r="35" spans="1:11" x14ac:dyDescent="0.25">
      <c r="A35" s="85"/>
      <c r="B35" s="86"/>
      <c r="C35" s="86"/>
      <c r="D35" s="86"/>
      <c r="E35" s="86"/>
      <c r="F35" s="86"/>
      <c r="G35" s="86"/>
      <c r="H35" s="86"/>
      <c r="I35" s="86"/>
      <c r="J35" s="86"/>
      <c r="K35" s="87"/>
    </row>
    <row r="36" spans="1:11" x14ac:dyDescent="0.25">
      <c r="A36" s="85"/>
      <c r="B36" s="86"/>
      <c r="C36" s="86"/>
      <c r="D36" s="86"/>
      <c r="E36" s="86"/>
      <c r="F36" s="86"/>
      <c r="G36" s="86"/>
      <c r="H36" s="86"/>
      <c r="I36" s="86"/>
      <c r="J36" s="86"/>
      <c r="K36" s="87"/>
    </row>
    <row r="37" spans="1:11" x14ac:dyDescent="0.25">
      <c r="A37" s="88"/>
      <c r="B37" s="89"/>
      <c r="C37" s="89"/>
      <c r="D37" s="89"/>
      <c r="E37" s="89"/>
      <c r="F37" s="89"/>
      <c r="G37" s="89"/>
      <c r="H37" s="89"/>
      <c r="I37" s="89"/>
      <c r="J37" s="89"/>
      <c r="K37" s="90"/>
    </row>
    <row r="39" spans="1:11" x14ac:dyDescent="0.25">
      <c r="A39" s="80" t="s">
        <v>63</v>
      </c>
      <c r="B39" s="81"/>
      <c r="C39" s="81"/>
    </row>
    <row r="40" spans="1:11" x14ac:dyDescent="0.25">
      <c r="A40" s="82"/>
      <c r="B40" s="83"/>
      <c r="C40" s="83"/>
      <c r="D40" s="83"/>
      <c r="E40" s="83"/>
      <c r="F40" s="83"/>
      <c r="G40" s="83"/>
      <c r="H40" s="83"/>
      <c r="I40" s="83"/>
      <c r="J40" s="83"/>
      <c r="K40" s="84"/>
    </row>
    <row r="41" spans="1:11" x14ac:dyDescent="0.25">
      <c r="A41" s="85"/>
      <c r="B41" s="86"/>
      <c r="C41" s="86"/>
      <c r="D41" s="86"/>
      <c r="E41" s="86"/>
      <c r="F41" s="86"/>
      <c r="G41" s="86"/>
      <c r="H41" s="86"/>
      <c r="I41" s="86"/>
      <c r="J41" s="86"/>
      <c r="K41" s="87"/>
    </row>
    <row r="42" spans="1:11" x14ac:dyDescent="0.25">
      <c r="A42" s="85"/>
      <c r="B42" s="86"/>
      <c r="C42" s="86"/>
      <c r="D42" s="86"/>
      <c r="E42" s="86"/>
      <c r="F42" s="86"/>
      <c r="G42" s="86"/>
      <c r="H42" s="86"/>
      <c r="I42" s="86"/>
      <c r="J42" s="86"/>
      <c r="K42" s="87"/>
    </row>
    <row r="43" spans="1:11" x14ac:dyDescent="0.25">
      <c r="A43" s="85"/>
      <c r="B43" s="86"/>
      <c r="C43" s="86"/>
      <c r="D43" s="86"/>
      <c r="E43" s="86"/>
      <c r="F43" s="86"/>
      <c r="G43" s="86"/>
      <c r="H43" s="86"/>
      <c r="I43" s="86"/>
      <c r="J43" s="86"/>
      <c r="K43" s="87"/>
    </row>
    <row r="44" spans="1:11" x14ac:dyDescent="0.25">
      <c r="A44" s="85"/>
      <c r="B44" s="86"/>
      <c r="C44" s="86"/>
      <c r="D44" s="86"/>
      <c r="E44" s="86"/>
      <c r="F44" s="86"/>
      <c r="G44" s="86"/>
      <c r="H44" s="86"/>
      <c r="I44" s="86"/>
      <c r="J44" s="86"/>
      <c r="K44" s="87"/>
    </row>
    <row r="45" spans="1:11" x14ac:dyDescent="0.25">
      <c r="A45" s="85"/>
      <c r="B45" s="86"/>
      <c r="C45" s="86"/>
      <c r="D45" s="86"/>
      <c r="E45" s="86"/>
      <c r="F45" s="86"/>
      <c r="G45" s="86"/>
      <c r="H45" s="86"/>
      <c r="I45" s="86"/>
      <c r="J45" s="86"/>
      <c r="K45" s="87"/>
    </row>
    <row r="46" spans="1:11" x14ac:dyDescent="0.25">
      <c r="A46" s="85"/>
      <c r="B46" s="86"/>
      <c r="C46" s="86"/>
      <c r="D46" s="86"/>
      <c r="E46" s="86"/>
      <c r="F46" s="86"/>
      <c r="G46" s="86"/>
      <c r="H46" s="86"/>
      <c r="I46" s="86"/>
      <c r="J46" s="86"/>
      <c r="K46" s="87"/>
    </row>
    <row r="47" spans="1:11" x14ac:dyDescent="0.25">
      <c r="A47" s="88"/>
      <c r="B47" s="89"/>
      <c r="C47" s="89"/>
      <c r="D47" s="89"/>
      <c r="E47" s="89"/>
      <c r="F47" s="89"/>
      <c r="G47" s="89"/>
      <c r="H47" s="89"/>
      <c r="I47" s="89"/>
      <c r="J47" s="89"/>
      <c r="K47" s="90"/>
    </row>
    <row r="51" spans="1:7" x14ac:dyDescent="0.25">
      <c r="A51" s="27"/>
      <c r="B51" s="27"/>
      <c r="C51" s="27"/>
      <c r="D51" s="27"/>
      <c r="E51" s="27"/>
      <c r="F51" s="27"/>
      <c r="G51" s="27"/>
    </row>
    <row r="52" spans="1:7" x14ac:dyDescent="0.25">
      <c r="A52" s="19"/>
      <c r="B52" s="19"/>
      <c r="C52" s="19"/>
      <c r="D52" s="19"/>
      <c r="E52" s="19"/>
      <c r="F52" s="19"/>
      <c r="G52" s="27"/>
    </row>
    <row r="53" spans="1:7" x14ac:dyDescent="0.25">
      <c r="A53" s="20"/>
      <c r="B53" s="20"/>
      <c r="C53" s="20"/>
      <c r="D53" s="20"/>
      <c r="E53" s="20"/>
      <c r="F53" s="20"/>
      <c r="G53" s="27"/>
    </row>
    <row r="54" spans="1:7" x14ac:dyDescent="0.25">
      <c r="A54" s="21"/>
      <c r="B54" s="21"/>
      <c r="C54" s="21"/>
      <c r="D54" s="21"/>
      <c r="E54" s="21"/>
      <c r="F54" s="21"/>
      <c r="G54" s="27"/>
    </row>
    <row r="55" spans="1:7" x14ac:dyDescent="0.25">
      <c r="A55" s="21"/>
      <c r="B55" s="21"/>
      <c r="C55" s="21"/>
      <c r="D55" s="21"/>
      <c r="E55" s="21"/>
      <c r="F55" s="21"/>
      <c r="G55" s="27"/>
    </row>
    <row r="56" spans="1:7" x14ac:dyDescent="0.25">
      <c r="A56" s="21"/>
      <c r="B56" s="21"/>
      <c r="C56" s="21"/>
      <c r="D56" s="21"/>
      <c r="E56" s="21"/>
      <c r="F56" s="21"/>
      <c r="G56" s="27"/>
    </row>
    <row r="57" spans="1:7" x14ac:dyDescent="0.25">
      <c r="A57" s="21"/>
      <c r="B57" s="21"/>
      <c r="C57" s="21"/>
      <c r="D57" s="21"/>
      <c r="E57" s="21"/>
      <c r="F57" s="21"/>
      <c r="G57" s="27"/>
    </row>
    <row r="58" spans="1:7" x14ac:dyDescent="0.25">
      <c r="A58" s="21"/>
      <c r="B58" s="21"/>
      <c r="C58" s="21"/>
      <c r="D58" s="21"/>
      <c r="E58" s="21"/>
      <c r="F58" s="21"/>
      <c r="G58" s="27"/>
    </row>
    <row r="59" spans="1:7" x14ac:dyDescent="0.25">
      <c r="A59" s="21"/>
      <c r="B59" s="21"/>
      <c r="C59" s="21"/>
      <c r="D59" s="21"/>
      <c r="E59" s="21"/>
      <c r="F59" s="21"/>
      <c r="G59" s="27"/>
    </row>
    <row r="60" spans="1:7" x14ac:dyDescent="0.25">
      <c r="A60" s="21"/>
      <c r="B60" s="21"/>
      <c r="C60" s="21"/>
      <c r="D60" s="21"/>
      <c r="E60" s="21"/>
      <c r="F60" s="21"/>
      <c r="G60" s="27"/>
    </row>
    <row r="61" spans="1:7" x14ac:dyDescent="0.25">
      <c r="A61" s="21"/>
      <c r="B61" s="21"/>
      <c r="C61" s="21"/>
      <c r="D61" s="21"/>
      <c r="E61" s="21"/>
      <c r="F61" s="21"/>
      <c r="G61" s="27"/>
    </row>
    <row r="62" spans="1:7" x14ac:dyDescent="0.25">
      <c r="A62" s="21"/>
      <c r="B62" s="21"/>
      <c r="C62" s="21"/>
      <c r="D62" s="21"/>
      <c r="E62" s="21"/>
      <c r="F62" s="21"/>
      <c r="G62" s="27"/>
    </row>
    <row r="63" spans="1:7" x14ac:dyDescent="0.25">
      <c r="A63" s="21"/>
      <c r="B63" s="21"/>
      <c r="C63" s="21"/>
      <c r="D63" s="21"/>
      <c r="E63" s="21"/>
      <c r="F63" s="21"/>
      <c r="G63" s="27"/>
    </row>
    <row r="64" spans="1:7" x14ac:dyDescent="0.25">
      <c r="A64" s="21"/>
      <c r="B64" s="21"/>
      <c r="C64" s="21"/>
      <c r="D64" s="21"/>
      <c r="E64" s="21"/>
      <c r="F64" s="21"/>
      <c r="G64" s="27"/>
    </row>
    <row r="65" spans="1:7" x14ac:dyDescent="0.25">
      <c r="A65" s="21"/>
      <c r="B65" s="21"/>
      <c r="C65" s="21"/>
      <c r="D65" s="21"/>
      <c r="E65" s="21"/>
      <c r="F65" s="21"/>
      <c r="G65" s="27"/>
    </row>
    <row r="66" spans="1:7" x14ac:dyDescent="0.25">
      <c r="A66" s="21"/>
      <c r="B66" s="21"/>
      <c r="C66" s="21"/>
      <c r="D66" s="21"/>
      <c r="E66" s="21"/>
      <c r="F66" s="21"/>
      <c r="G66" s="27"/>
    </row>
    <row r="67" spans="1:7" x14ac:dyDescent="0.25">
      <c r="A67" s="21"/>
      <c r="B67" s="21"/>
      <c r="C67" s="21"/>
      <c r="D67" s="21"/>
      <c r="E67" s="21"/>
      <c r="F67" s="21"/>
      <c r="G67" s="27"/>
    </row>
    <row r="68" spans="1:7" x14ac:dyDescent="0.25">
      <c r="A68" s="21"/>
      <c r="B68" s="21"/>
      <c r="C68" s="21"/>
      <c r="D68" s="21"/>
      <c r="E68" s="21"/>
      <c r="F68" s="21"/>
      <c r="G68" s="27"/>
    </row>
    <row r="69" spans="1:7" x14ac:dyDescent="0.25">
      <c r="A69" s="21"/>
      <c r="B69" s="21"/>
      <c r="C69" s="21"/>
      <c r="D69" s="21"/>
      <c r="E69" s="21"/>
      <c r="F69" s="21"/>
      <c r="G69" s="27"/>
    </row>
    <row r="70" spans="1:7" x14ac:dyDescent="0.25">
      <c r="A70" s="21"/>
      <c r="B70" s="21"/>
      <c r="C70" s="21"/>
      <c r="D70" s="21"/>
      <c r="E70" s="21"/>
      <c r="F70" s="21"/>
      <c r="G70" s="27"/>
    </row>
    <row r="71" spans="1:7" x14ac:dyDescent="0.25">
      <c r="A71" s="21"/>
      <c r="B71" s="21"/>
      <c r="C71" s="21"/>
      <c r="D71" s="21"/>
      <c r="E71" s="21"/>
      <c r="F71" s="21"/>
      <c r="G71" s="27"/>
    </row>
    <row r="72" spans="1:7" x14ac:dyDescent="0.25">
      <c r="A72" s="21"/>
      <c r="B72" s="21"/>
      <c r="C72" s="21"/>
      <c r="D72" s="21"/>
      <c r="E72" s="21"/>
      <c r="F72" s="21"/>
      <c r="G72" s="27"/>
    </row>
    <row r="73" spans="1:7" x14ac:dyDescent="0.25">
      <c r="A73" s="21"/>
      <c r="B73" s="21"/>
      <c r="C73" s="21"/>
      <c r="D73" s="21"/>
      <c r="E73" s="21"/>
      <c r="F73" s="21"/>
      <c r="G73" s="27"/>
    </row>
    <row r="74" spans="1:7" x14ac:dyDescent="0.25">
      <c r="A74" s="21"/>
      <c r="B74" s="21"/>
      <c r="C74" s="21"/>
      <c r="D74" s="21"/>
      <c r="E74" s="21"/>
      <c r="F74" s="21"/>
      <c r="G74" s="27"/>
    </row>
    <row r="75" spans="1:7" x14ac:dyDescent="0.25">
      <c r="A75" s="21"/>
      <c r="B75" s="21"/>
      <c r="C75" s="21"/>
      <c r="D75" s="21"/>
      <c r="E75" s="21"/>
      <c r="F75" s="21"/>
      <c r="G75" s="27"/>
    </row>
    <row r="76" spans="1:7" x14ac:dyDescent="0.25">
      <c r="A76" s="21"/>
      <c r="B76" s="21"/>
      <c r="C76" s="21"/>
      <c r="D76" s="21"/>
      <c r="E76" s="21"/>
      <c r="F76" s="21"/>
      <c r="G76" s="27"/>
    </row>
    <row r="77" spans="1:7" x14ac:dyDescent="0.25">
      <c r="A77" s="21"/>
      <c r="B77" s="21"/>
      <c r="C77" s="21"/>
      <c r="D77" s="21"/>
      <c r="E77" s="21"/>
      <c r="F77" s="21"/>
      <c r="G77" s="27"/>
    </row>
    <row r="78" spans="1:7" x14ac:dyDescent="0.25">
      <c r="A78" s="21"/>
      <c r="B78" s="21"/>
      <c r="C78" s="21"/>
      <c r="D78" s="21"/>
      <c r="E78" s="21"/>
      <c r="F78" s="21"/>
      <c r="G78" s="27"/>
    </row>
    <row r="79" spans="1:7" x14ac:dyDescent="0.25">
      <c r="A79" s="21"/>
      <c r="B79" s="21"/>
      <c r="C79" s="21"/>
      <c r="D79" s="21"/>
      <c r="E79" s="21"/>
      <c r="F79" s="21"/>
      <c r="G79" s="27"/>
    </row>
    <row r="80" spans="1:7" x14ac:dyDescent="0.25">
      <c r="A80" s="21"/>
      <c r="B80" s="21"/>
      <c r="C80" s="21"/>
      <c r="D80" s="21"/>
      <c r="E80" s="21"/>
      <c r="F80" s="21"/>
      <c r="G80" s="27"/>
    </row>
    <row r="81" spans="1:7" x14ac:dyDescent="0.25">
      <c r="A81" s="27"/>
      <c r="B81" s="27"/>
      <c r="C81" s="27"/>
      <c r="D81" s="27"/>
      <c r="E81" s="27"/>
      <c r="F81" s="27"/>
      <c r="G81" s="27"/>
    </row>
  </sheetData>
  <mergeCells count="17">
    <mergeCell ref="A40:K47"/>
    <mergeCell ref="C4:E4"/>
    <mergeCell ref="C3:E3"/>
    <mergeCell ref="A1:K1"/>
    <mergeCell ref="A29:C29"/>
    <mergeCell ref="A30:K37"/>
    <mergeCell ref="A39:C39"/>
    <mergeCell ref="A9:C9"/>
    <mergeCell ref="A10:K17"/>
    <mergeCell ref="A19:C19"/>
    <mergeCell ref="A20:K27"/>
    <mergeCell ref="C5:E5"/>
    <mergeCell ref="C6:E6"/>
    <mergeCell ref="A5:B5"/>
    <mergeCell ref="A6:B6"/>
    <mergeCell ref="A4:B4"/>
    <mergeCell ref="A3:B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14"/>
  <sheetViews>
    <sheetView zoomScaleNormal="100" zoomScaleSheetLayoutView="115" workbookViewId="0">
      <selection activeCell="E12" sqref="E12"/>
    </sheetView>
  </sheetViews>
  <sheetFormatPr defaultColWidth="9.140625" defaultRowHeight="12.75" x14ac:dyDescent="0.2"/>
  <cols>
    <col min="1" max="1" width="10" style="5" bestFit="1" customWidth="1"/>
    <col min="2" max="2" width="3.140625" style="5" customWidth="1"/>
    <col min="3" max="3" width="46.5703125" style="5" bestFit="1" customWidth="1"/>
    <col min="4" max="4" width="3.140625" style="5" customWidth="1"/>
    <col min="5" max="16384" width="9.140625" style="5"/>
  </cols>
  <sheetData>
    <row r="3" spans="1:20" x14ac:dyDescent="0.2">
      <c r="A3" s="5" t="s">
        <v>32</v>
      </c>
      <c r="C3" s="5" t="s">
        <v>33</v>
      </c>
      <c r="E3" s="5" t="s">
        <v>34</v>
      </c>
    </row>
    <row r="4" spans="1:20" x14ac:dyDescent="0.2">
      <c r="A4" s="5" t="s">
        <v>28</v>
      </c>
      <c r="C4" s="5" t="s">
        <v>56</v>
      </c>
      <c r="E4" s="5" t="s">
        <v>36</v>
      </c>
    </row>
    <row r="5" spans="1:20" x14ac:dyDescent="0.2">
      <c r="A5" s="5" t="s">
        <v>29</v>
      </c>
      <c r="C5" s="5" t="s">
        <v>24</v>
      </c>
      <c r="E5" s="5" t="s">
        <v>35</v>
      </c>
    </row>
    <row r="6" spans="1:20" x14ac:dyDescent="0.2">
      <c r="A6" s="5" t="s">
        <v>37</v>
      </c>
      <c r="C6" s="5" t="s">
        <v>55</v>
      </c>
      <c r="E6" s="5" t="s">
        <v>38</v>
      </c>
    </row>
    <row r="7" spans="1:20" x14ac:dyDescent="0.2">
      <c r="A7" s="5" t="s">
        <v>39</v>
      </c>
      <c r="C7" s="5" t="s">
        <v>0</v>
      </c>
      <c r="E7" s="5" t="s">
        <v>40</v>
      </c>
    </row>
    <row r="8" spans="1:20" x14ac:dyDescent="0.2">
      <c r="A8" s="5" t="s">
        <v>42</v>
      </c>
      <c r="C8" s="5" t="s">
        <v>1</v>
      </c>
      <c r="E8" s="5" t="s">
        <v>41</v>
      </c>
    </row>
    <row r="9" spans="1:20" x14ac:dyDescent="0.2">
      <c r="A9" s="5" t="s">
        <v>43</v>
      </c>
      <c r="C9" s="5" t="s">
        <v>25</v>
      </c>
      <c r="E9" s="5" t="s">
        <v>48</v>
      </c>
    </row>
    <row r="10" spans="1:20" x14ac:dyDescent="0.2">
      <c r="A10" s="5" t="s">
        <v>44</v>
      </c>
      <c r="C10" s="5" t="s">
        <v>2</v>
      </c>
      <c r="E10" s="5" t="s">
        <v>51</v>
      </c>
    </row>
    <row r="11" spans="1:20" x14ac:dyDescent="0.2">
      <c r="A11" s="5" t="s">
        <v>45</v>
      </c>
      <c r="C11" s="5" t="s">
        <v>5</v>
      </c>
      <c r="E11" s="5" t="s">
        <v>49</v>
      </c>
    </row>
    <row r="12" spans="1:20" x14ac:dyDescent="0.2">
      <c r="A12" s="5" t="s">
        <v>46</v>
      </c>
      <c r="C12" s="5" t="s">
        <v>8</v>
      </c>
      <c r="E12" s="5" t="s">
        <v>50</v>
      </c>
    </row>
    <row r="13" spans="1:20" x14ac:dyDescent="0.2">
      <c r="A13" s="5" t="s">
        <v>47</v>
      </c>
      <c r="C13" s="5" t="s">
        <v>57</v>
      </c>
      <c r="E13" s="91" t="s">
        <v>58</v>
      </c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</row>
    <row r="14" spans="1:20" x14ac:dyDescent="0.2"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</row>
  </sheetData>
  <mergeCells count="1">
    <mergeCell ref="E13:T14"/>
  </mergeCells>
  <pageMargins left="0.70866141732283472" right="0.70866141732283472" top="0.78740157480314965" bottom="0.78740157480314965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Rozpis akcí</vt:lpstr>
      <vt:lpstr>ID</vt:lpstr>
      <vt:lpstr>Pokyny k vyplnění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denisa.plankova</dc:creator>
  <cp:lastModifiedBy>Cerny Petr</cp:lastModifiedBy>
  <cp:lastPrinted>2015-02-04T12:11:10Z</cp:lastPrinted>
  <dcterms:created xsi:type="dcterms:W3CDTF">2014-11-18T08:42:28Z</dcterms:created>
  <dcterms:modified xsi:type="dcterms:W3CDTF">2015-02-10T13:28:47Z</dcterms:modified>
</cp:coreProperties>
</file>