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2"/>
  </bookViews>
  <sheets>
    <sheet name="Bilance P+V" sheetId="1" r:id="rId1"/>
    <sheet name="příjmy OD" sheetId="2" r:id="rId2"/>
    <sheet name="92306" sheetId="3" r:id="rId3"/>
  </sheets>
  <definedNames>
    <definedName name="_xlnm.Print_Titles" localSheetId="2">'92306'!$5:$6</definedName>
  </definedNames>
  <calcPr fullCalcOnLoad="1"/>
</workbook>
</file>

<file path=xl/sharedStrings.xml><?xml version="1.0" encoding="utf-8"?>
<sst xmlns="http://schemas.openxmlformats.org/spreadsheetml/2006/main" count="353" uniqueCount="150">
  <si>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</si>
  <si>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</si>
  <si>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</si>
  <si>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</si>
  <si>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</si>
  <si>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</si>
  <si>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</si>
  <si>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</si>
  <si>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</si>
  <si>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</si>
  <si>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</si>
  <si>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</si>
  <si>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</si>
  <si>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</si>
  <si>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</si>
  <si>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</si>
  <si>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</si>
  <si>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</si>
  <si>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</si>
  <si>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</si>
  <si>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</si>
  <si>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</si>
  <si>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</si>
  <si>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</si>
  <si>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</si>
  <si>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</si>
  <si>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</si>
  <si>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</si>
  <si>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</si>
  <si>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</si>
  <si>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</si>
  <si>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</si>
  <si>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</si>
  <si>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</si>
  <si>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</si>
  <si>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</si>
  <si>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</si>
  <si>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</si>
  <si>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</si>
  <si>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</si>
  <si>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</si>
  <si>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</si>
  <si>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</si>
  <si>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</si>
  <si>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</si>
  <si>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</si>
  <si>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</si>
  <si>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</si>
  <si>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</si>
  <si>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</si>
  <si>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</si>
  <si>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</si>
  <si>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</si>
  <si>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</si>
  <si>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</si>
  <si>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</si>
  <si>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</si>
  <si>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</si>
  <si>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</si>
  <si>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</si>
  <si>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</si>
  <si>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</si>
  <si>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 xml:space="preserve">   neinv. dotace ze zahraničí</t>
  </si>
  <si>
    <t>415x</t>
  </si>
  <si>
    <t xml:space="preserve">    investiční dotace ze zahraničí</t>
  </si>
  <si>
    <t>Kap.926-dotační fond</t>
  </si>
  <si>
    <t>Kap.917-transfery</t>
  </si>
  <si>
    <t>tis.Kč</t>
  </si>
  <si>
    <t>ÚZ</t>
  </si>
  <si>
    <t>DU</t>
  </si>
  <si>
    <t>Krajská správa silnic LK p.o. - realizace příkazní smlouvy Silnice LK a.s. na ZIMNÍ ÚDRŽBU 2014</t>
  </si>
  <si>
    <t>Přijaté transfery (dotace a příspěvky) a zdroje (financování)</t>
  </si>
  <si>
    <t>ORJ</t>
  </si>
  <si>
    <t>příjmy celkem</t>
  </si>
  <si>
    <t>A1) vlastní příjmy - daňové příjmy</t>
  </si>
  <si>
    <t>0006</t>
  </si>
  <si>
    <t>správní poplatky</t>
  </si>
  <si>
    <t>A2) vlastní příjmy - nedaňové příjmy</t>
  </si>
  <si>
    <t>věcná břemena</t>
  </si>
  <si>
    <t>kauce a sankční platby</t>
  </si>
  <si>
    <t>1306</t>
  </si>
  <si>
    <t>ostatní přijaté vratky transferů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</si>
  <si>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</si>
  <si>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</si>
  <si>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</si>
  <si>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</si>
  <si>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</si>
  <si>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neinvestiční transfery přijaté od obcí</t>
  </si>
  <si>
    <t>Příjmy a finanční zdroje odboru dopravy 2015</t>
  </si>
  <si>
    <t>ZDROJOVÁ  A VÝDAJOVÁ ČÁST ROZPOČTU LK 2015</t>
  </si>
  <si>
    <t>SR 2015</t>
  </si>
  <si>
    <t>UR I 2015</t>
  </si>
  <si>
    <t>UR II 2015</t>
  </si>
  <si>
    <t>1. Zapojení fondů z r. 2014</t>
  </si>
  <si>
    <t>2. Zapojení  zvl.účtů z r. 2014</t>
  </si>
  <si>
    <t>3. Zapojení výsl. hosp.2014</t>
  </si>
  <si>
    <t>0689951601</t>
  </si>
  <si>
    <t>stavba nebo rekonstrukce silnice</t>
  </si>
  <si>
    <t>příjmy z licencí pro kamionovou dopravu</t>
  </si>
  <si>
    <t>49595029</t>
  </si>
  <si>
    <t>neinvestiční převody z Národního fondu</t>
  </si>
  <si>
    <t>2006</t>
  </si>
  <si>
    <t>0682320000</t>
  </si>
  <si>
    <t>0682510000</t>
  </si>
  <si>
    <t>0682570000</t>
  </si>
  <si>
    <t>0682580000</t>
  </si>
  <si>
    <t>0682590000</t>
  </si>
  <si>
    <t>0682600000</t>
  </si>
  <si>
    <t>0682610000</t>
  </si>
  <si>
    <t>0682630000</t>
  </si>
  <si>
    <t>0682640000</t>
  </si>
  <si>
    <t>0682650000</t>
  </si>
  <si>
    <t>0682660000</t>
  </si>
  <si>
    <t>0682880000</t>
  </si>
  <si>
    <t>0682910000</t>
  </si>
  <si>
    <t>III/03513 – Dětřichov, havárie silničního tělesa</t>
  </si>
  <si>
    <t>III/0357 Předlánce, havárie propustku</t>
  </si>
  <si>
    <t>III/29011 Raspenava, havárie silnice</t>
  </si>
  <si>
    <t>III/2916 Hajniště, havárie propustku</t>
  </si>
  <si>
    <t>III/2904 Oldřichov v H., havárie propustku, p.k. 111</t>
  </si>
  <si>
    <t>III/2904 Oldřichov v H., havárie propustku, p.k. 110</t>
  </si>
  <si>
    <t>III/2904 Oldřichov v H., havárie propustku, p.k. 28</t>
  </si>
  <si>
    <t>II/278 Hamr na Jezeře, havárie silnice</t>
  </si>
  <si>
    <t>II/278 Břevniště, havárie propustku</t>
  </si>
  <si>
    <t>III/26842 Rousínov, havárie propustku</t>
  </si>
  <si>
    <t>II/278 Stráž pod Ralskem, havárie silnice</t>
  </si>
  <si>
    <t>II/286 Dolní Štěpanice, havárie opěrné zdi</t>
  </si>
  <si>
    <t>III/2905 Mníšek, havárie propustku</t>
  </si>
  <si>
    <t>budovy, haly a stavby</t>
  </si>
  <si>
    <t>2306</t>
  </si>
  <si>
    <t>ROP 5 - Rekonstrukce silnice III/29024 Jablonec n.N. - ul.Želivského</t>
  </si>
  <si>
    <t>přijaté nekapitálové příspěvky a náhrady</t>
  </si>
  <si>
    <t>Rozpis výdajů kapitoly 923 - odbor dopravy</t>
  </si>
  <si>
    <t>92306 - Spolufinancování EU</t>
  </si>
  <si>
    <t>06</t>
  </si>
  <si>
    <t>S P O L U F I N A N C O V Á N Í   E U</t>
  </si>
  <si>
    <t>běžné a kapitálové výdaje resortu celkem</t>
  </si>
  <si>
    <t>ROP</t>
  </si>
  <si>
    <t>38585505</t>
  </si>
  <si>
    <t>00000000</t>
  </si>
  <si>
    <t>0650670000</t>
  </si>
  <si>
    <t>0651240000</t>
  </si>
  <si>
    <t>PD IROP - II/268 Mimoň - hranice Libereckého kraje</t>
  </si>
  <si>
    <t>0651250000</t>
  </si>
  <si>
    <t>PD IROP - II/290 Roprachtice - Kořenov</t>
  </si>
  <si>
    <t>0651260000</t>
  </si>
  <si>
    <t>PD IROP - II/610 Turnov - hranice Libereckého kraje</t>
  </si>
  <si>
    <t>P Ř Í J M Y   A  T R A N S F E R Y   2 0 1 5</t>
  </si>
  <si>
    <t>4.změna-RO č. 58/15</t>
  </si>
  <si>
    <t>1.změna-RO č. 58/15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</si>
</sst>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4"/>
      <name val="Arial"/>
      <family val="2"/>
    </font>
    <font>
      <sz val="8"/>
      <color indexed="10"/>
      <name val="Arial CE"/>
      <family val="0"/>
    </font>
    <font>
      <b/>
      <sz val="8"/>
      <color indexed="10"/>
      <name val="Arial"/>
      <family val="2"/>
    </font>
    <font>
      <b/>
      <sz val="14"/>
      <name val="Arial CE"/>
      <family val="0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color rgb="FFFF0000"/>
      <name val="Arial"/>
      <family val="2"/>
    </font>
    <font>
      <sz val="8"/>
      <color rgb="FFFF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 style="thin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263">
    <xf numFmtId="0" fontId="0" fillId="0" borderId="0" xfId="0" applyAlignment="1">
      <alignment/>
    </xf>
    <xf numFmtId="4" fontId="4" fillId="0" borderId="10" xfId="51" applyNumberFormat="1" applyFont="1" applyFill="1" applyBorder="1" applyAlignment="1">
      <alignment vertical="center"/>
      <protection/>
    </xf>
    <xf numFmtId="4" fontId="1" fillId="0" borderId="11" xfId="51" applyNumberFormat="1" applyFont="1" applyFill="1" applyBorder="1" applyAlignment="1">
      <alignment vertical="center"/>
      <protection/>
    </xf>
    <xf numFmtId="4" fontId="1" fillId="0" borderId="12" xfId="51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9" fillId="0" borderId="21" xfId="0" applyFont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4" fontId="9" fillId="0" borderId="24" xfId="0" applyNumberFormat="1" applyFont="1" applyBorder="1" applyAlignment="1">
      <alignment horizontal="right" vertical="center" wrapText="1"/>
    </xf>
    <xf numFmtId="0" fontId="8" fillId="0" borderId="21" xfId="0" applyFont="1" applyBorder="1" applyAlignment="1">
      <alignment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vertical="center" wrapText="1"/>
    </xf>
    <xf numFmtId="4" fontId="9" fillId="0" borderId="21" xfId="0" applyNumberFormat="1" applyFont="1" applyBorder="1" applyAlignment="1">
      <alignment horizontal="right" vertical="center" wrapText="1"/>
    </xf>
    <xf numFmtId="4" fontId="9" fillId="0" borderId="2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4" fontId="9" fillId="0" borderId="30" xfId="0" applyNumberFormat="1" applyFont="1" applyFill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8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4" fillId="0" borderId="32" xfId="51" applyNumberFormat="1" applyFont="1" applyFill="1" applyBorder="1" applyAlignment="1">
      <alignment vertical="center"/>
      <protection/>
    </xf>
    <xf numFmtId="0" fontId="4" fillId="0" borderId="19" xfId="51" applyFont="1" applyFill="1" applyBorder="1" applyAlignment="1">
      <alignment horizontal="center" vertical="center"/>
      <protection/>
    </xf>
    <xf numFmtId="49" fontId="1" fillId="0" borderId="33" xfId="51" applyNumberFormat="1" applyFont="1" applyFill="1" applyBorder="1" applyAlignment="1">
      <alignment horizontal="center" vertical="center"/>
      <protection/>
    </xf>
    <xf numFmtId="0" fontId="1" fillId="0" borderId="33" xfId="51" applyFont="1" applyFill="1" applyBorder="1" applyAlignment="1">
      <alignment horizontal="center" vertical="center"/>
      <protection/>
    </xf>
    <xf numFmtId="0" fontId="4" fillId="0" borderId="34" xfId="0" applyFont="1" applyBorder="1" applyAlignment="1">
      <alignment horizontal="center" vertical="center"/>
    </xf>
    <xf numFmtId="0" fontId="4" fillId="0" borderId="10" xfId="53" applyFont="1" applyBorder="1" applyAlignment="1">
      <alignment horizontal="center" vertical="center"/>
      <protection/>
    </xf>
    <xf numFmtId="0" fontId="1" fillId="0" borderId="23" xfId="51" applyFont="1" applyFill="1" applyBorder="1" applyAlignment="1">
      <alignment horizontal="center" vertical="center"/>
      <protection/>
    </xf>
    <xf numFmtId="49" fontId="1" fillId="0" borderId="23" xfId="51" applyNumberFormat="1" applyFont="1" applyFill="1" applyBorder="1" applyAlignment="1">
      <alignment horizontal="center" vertical="center"/>
      <protection/>
    </xf>
    <xf numFmtId="49" fontId="1" fillId="0" borderId="35" xfId="51" applyNumberFormat="1" applyFont="1" applyFill="1" applyBorder="1" applyAlignment="1">
      <alignment horizontal="center" vertical="center"/>
      <protection/>
    </xf>
    <xf numFmtId="4" fontId="1" fillId="0" borderId="17" xfId="51" applyNumberFormat="1" applyFont="1" applyFill="1" applyBorder="1" applyAlignment="1">
      <alignment vertical="center"/>
      <protection/>
    </xf>
    <xf numFmtId="4" fontId="1" fillId="0" borderId="36" xfId="51" applyNumberFormat="1" applyFont="1" applyFill="1" applyBorder="1" applyAlignment="1">
      <alignment vertical="center"/>
      <protection/>
    </xf>
    <xf numFmtId="4" fontId="1" fillId="0" borderId="32" xfId="51" applyNumberFormat="1" applyFont="1" applyFill="1" applyBorder="1" applyAlignment="1">
      <alignment vertical="center"/>
      <protection/>
    </xf>
    <xf numFmtId="4" fontId="1" fillId="0" borderId="37" xfId="51" applyNumberFormat="1" applyFont="1" applyFill="1" applyBorder="1" applyAlignment="1">
      <alignment vertical="center"/>
      <protection/>
    </xf>
    <xf numFmtId="0" fontId="1" fillId="0" borderId="38" xfId="51" applyFont="1" applyFill="1" applyBorder="1" applyAlignment="1">
      <alignment horizontal="center" vertical="center"/>
      <protection/>
    </xf>
    <xf numFmtId="0" fontId="4" fillId="0" borderId="20" xfId="52" applyFont="1" applyFill="1" applyBorder="1" applyAlignment="1">
      <alignment vertical="center"/>
      <protection/>
    </xf>
    <xf numFmtId="4" fontId="1" fillId="0" borderId="37" xfId="52" applyNumberFormat="1" applyFont="1" applyFill="1" applyBorder="1" applyAlignment="1">
      <alignment vertical="center"/>
      <protection/>
    </xf>
    <xf numFmtId="0" fontId="32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vertical="center"/>
      <protection/>
    </xf>
    <xf numFmtId="0" fontId="5" fillId="0" borderId="0" xfId="5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4" fillId="0" borderId="34" xfId="0" applyFont="1" applyFill="1" applyBorder="1" applyAlignment="1">
      <alignment horizontal="center" vertical="center"/>
    </xf>
    <xf numFmtId="0" fontId="4" fillId="0" borderId="10" xfId="51" applyFont="1" applyFill="1" applyBorder="1" applyAlignment="1">
      <alignment horizontal="center" vertical="center"/>
      <protection/>
    </xf>
    <xf numFmtId="49" fontId="4" fillId="0" borderId="28" xfId="51" applyNumberFormat="1" applyFont="1" applyFill="1" applyBorder="1" applyAlignment="1">
      <alignment horizontal="center" vertical="center"/>
      <protection/>
    </xf>
    <xf numFmtId="0" fontId="4" fillId="0" borderId="39" xfId="51" applyFont="1" applyFill="1" applyBorder="1" applyAlignment="1">
      <alignment horizontal="center" vertical="center"/>
      <protection/>
    </xf>
    <xf numFmtId="49" fontId="4" fillId="0" borderId="27" xfId="51" applyNumberFormat="1" applyFont="1" applyFill="1" applyBorder="1" applyAlignment="1">
      <alignment horizontal="center" vertical="center"/>
      <protection/>
    </xf>
    <xf numFmtId="0" fontId="4" fillId="0" borderId="27" xfId="51" applyFont="1" applyFill="1" applyBorder="1" applyAlignment="1">
      <alignment horizontal="center" vertical="center"/>
      <protection/>
    </xf>
    <xf numFmtId="49" fontId="4" fillId="0" borderId="14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4" fontId="4" fillId="0" borderId="40" xfId="51" applyNumberFormat="1" applyFont="1" applyFill="1" applyBorder="1" applyAlignment="1">
      <alignment vertical="center"/>
      <protection/>
    </xf>
    <xf numFmtId="4" fontId="4" fillId="0" borderId="13" xfId="51" applyNumberFormat="1" applyFont="1" applyFill="1" applyBorder="1" applyAlignment="1">
      <alignment vertical="center"/>
      <protection/>
    </xf>
    <xf numFmtId="4" fontId="4" fillId="0" borderId="41" xfId="51" applyNumberFormat="1" applyFont="1" applyFill="1" applyBorder="1" applyAlignment="1">
      <alignment vertical="center"/>
      <protection/>
    </xf>
    <xf numFmtId="0" fontId="5" fillId="0" borderId="0" xfId="51" applyFont="1" applyFill="1" applyAlignment="1">
      <alignment vertical="center"/>
      <protection/>
    </xf>
    <xf numFmtId="49" fontId="4" fillId="24" borderId="28" xfId="51" applyNumberFormat="1" applyFont="1" applyFill="1" applyBorder="1" applyAlignment="1">
      <alignment horizontal="center" vertical="center"/>
      <protection/>
    </xf>
    <xf numFmtId="0" fontId="4" fillId="24" borderId="39" xfId="51" applyFont="1" applyFill="1" applyBorder="1" applyAlignment="1">
      <alignment horizontal="center" vertical="center"/>
      <protection/>
    </xf>
    <xf numFmtId="49" fontId="4" fillId="24" borderId="27" xfId="51" applyNumberFormat="1" applyFont="1" applyFill="1" applyBorder="1" applyAlignment="1">
      <alignment horizontal="center" vertical="center"/>
      <protection/>
    </xf>
    <xf numFmtId="0" fontId="4" fillId="24" borderId="27" xfId="51" applyFont="1" applyFill="1" applyBorder="1" applyAlignment="1">
      <alignment horizontal="center" vertical="center"/>
      <protection/>
    </xf>
    <xf numFmtId="49" fontId="4" fillId="24" borderId="14" xfId="51" applyNumberFormat="1" applyFont="1" applyFill="1" applyBorder="1" applyAlignment="1">
      <alignment horizontal="center" vertical="center"/>
      <protection/>
    </xf>
    <xf numFmtId="0" fontId="4" fillId="24" borderId="15" xfId="51" applyFont="1" applyFill="1" applyBorder="1" applyAlignment="1">
      <alignment horizontal="left" vertical="center"/>
      <protection/>
    </xf>
    <xf numFmtId="4" fontId="4" fillId="24" borderId="40" xfId="51" applyNumberFormat="1" applyFont="1" applyFill="1" applyBorder="1" applyAlignment="1">
      <alignment vertical="center"/>
      <protection/>
    </xf>
    <xf numFmtId="4" fontId="4" fillId="24" borderId="13" xfId="51" applyNumberFormat="1" applyFont="1" applyFill="1" applyBorder="1" applyAlignment="1">
      <alignment vertical="center"/>
      <protection/>
    </xf>
    <xf numFmtId="4" fontId="4" fillId="24" borderId="10" xfId="51" applyNumberFormat="1" applyFont="1" applyFill="1" applyBorder="1" applyAlignment="1">
      <alignment vertical="center"/>
      <protection/>
    </xf>
    <xf numFmtId="4" fontId="4" fillId="24" borderId="41" xfId="51" applyNumberFormat="1" applyFont="1" applyFill="1" applyBorder="1" applyAlignment="1">
      <alignment vertical="center"/>
      <protection/>
    </xf>
    <xf numFmtId="49" fontId="1" fillId="0" borderId="36" xfId="51" applyNumberFormat="1" applyFont="1" applyFill="1" applyBorder="1" applyAlignment="1">
      <alignment horizontal="center" vertical="center"/>
      <protection/>
    </xf>
    <xf numFmtId="0" fontId="1" fillId="0" borderId="38" xfId="50" applyFont="1" applyBorder="1" applyAlignment="1">
      <alignment horizontal="center" vertical="center"/>
      <protection/>
    </xf>
    <xf numFmtId="0" fontId="1" fillId="0" borderId="18" xfId="51" applyFont="1" applyFill="1" applyBorder="1" applyAlignment="1">
      <alignment horizontal="center" vertical="center"/>
      <protection/>
    </xf>
    <xf numFmtId="0" fontId="1" fillId="0" borderId="30" xfId="50" applyFont="1" applyBorder="1" applyAlignment="1">
      <alignment horizontal="center" vertical="center"/>
      <protection/>
    </xf>
    <xf numFmtId="0" fontId="1" fillId="0" borderId="42" xfId="50" applyFont="1" applyBorder="1" applyAlignment="1">
      <alignment horizontal="center" vertical="center"/>
      <protection/>
    </xf>
    <xf numFmtId="0" fontId="0" fillId="0" borderId="38" xfId="51" applyFont="1" applyFill="1" applyBorder="1" applyAlignment="1">
      <alignment vertical="center"/>
      <protection/>
    </xf>
    <xf numFmtId="0" fontId="1" fillId="0" borderId="43" xfId="50" applyFont="1" applyBorder="1" applyAlignment="1">
      <alignment horizontal="left" vertical="center"/>
      <protection/>
    </xf>
    <xf numFmtId="4" fontId="1" fillId="0" borderId="0" xfId="50" applyNumberFormat="1" applyFont="1" applyBorder="1" applyAlignment="1">
      <alignment vertical="center"/>
      <protection/>
    </xf>
    <xf numFmtId="4" fontId="1" fillId="0" borderId="36" xfId="50" applyNumberFormat="1" applyFont="1" applyBorder="1" applyAlignment="1">
      <alignment vertical="center"/>
      <protection/>
    </xf>
    <xf numFmtId="4" fontId="4" fillId="0" borderId="36" xfId="51" applyNumberFormat="1" applyFont="1" applyFill="1" applyBorder="1" applyAlignment="1">
      <alignment vertical="center"/>
      <protection/>
    </xf>
    <xf numFmtId="4" fontId="1" fillId="0" borderId="44" xfId="51" applyNumberFormat="1" applyFont="1" applyFill="1" applyBorder="1" applyAlignment="1">
      <alignment vertical="center"/>
      <protection/>
    </xf>
    <xf numFmtId="49" fontId="1" fillId="0" borderId="45" xfId="51" applyNumberFormat="1" applyFont="1" applyFill="1" applyBorder="1" applyAlignment="1">
      <alignment horizontal="center" vertical="center"/>
      <protection/>
    </xf>
    <xf numFmtId="0" fontId="1" fillId="0" borderId="23" xfId="50" applyFont="1" applyFill="1" applyBorder="1" applyAlignment="1">
      <alignment horizontal="center" vertical="center"/>
      <protection/>
    </xf>
    <xf numFmtId="0" fontId="1" fillId="0" borderId="46" xfId="51" applyFont="1" applyFill="1" applyBorder="1" applyAlignment="1">
      <alignment horizontal="center" vertical="center"/>
      <protection/>
    </xf>
    <xf numFmtId="0" fontId="1" fillId="0" borderId="46" xfId="50" applyFont="1" applyBorder="1" applyAlignment="1">
      <alignment horizontal="center" vertical="center"/>
      <protection/>
    </xf>
    <xf numFmtId="0" fontId="0" fillId="0" borderId="46" xfId="51" applyFont="1" applyFill="1" applyBorder="1" applyAlignment="1">
      <alignment vertical="center"/>
      <protection/>
    </xf>
    <xf numFmtId="0" fontId="1" fillId="0" borderId="46" xfId="50" applyFont="1" applyBorder="1" applyAlignment="1">
      <alignment vertical="center"/>
      <protection/>
    </xf>
    <xf numFmtId="4" fontId="1" fillId="0" borderId="32" xfId="50" applyNumberFormat="1" applyFont="1" applyBorder="1" applyAlignment="1">
      <alignment vertical="center"/>
      <protection/>
    </xf>
    <xf numFmtId="4" fontId="4" fillId="0" borderId="47" xfId="51" applyNumberFormat="1" applyFont="1" applyFill="1" applyBorder="1" applyAlignment="1">
      <alignment vertical="center"/>
      <protection/>
    </xf>
    <xf numFmtId="0" fontId="1" fillId="0" borderId="38" xfId="50" applyFont="1" applyFill="1" applyBorder="1" applyAlignment="1">
      <alignment horizontal="center" vertical="center"/>
      <protection/>
    </xf>
    <xf numFmtId="0" fontId="1" fillId="0" borderId="48" xfId="51" applyFont="1" applyFill="1" applyBorder="1" applyAlignment="1">
      <alignment horizontal="center" vertical="center"/>
      <protection/>
    </xf>
    <xf numFmtId="0" fontId="1" fillId="0" borderId="48" xfId="50" applyFont="1" applyBorder="1" applyAlignment="1">
      <alignment horizontal="center" vertical="center"/>
      <protection/>
    </xf>
    <xf numFmtId="0" fontId="0" fillId="0" borderId="48" xfId="51" applyFont="1" applyFill="1" applyBorder="1" applyAlignment="1">
      <alignment vertical="center"/>
      <protection/>
    </xf>
    <xf numFmtId="0" fontId="1" fillId="0" borderId="48" xfId="50" applyFont="1" applyBorder="1" applyAlignment="1">
      <alignment vertical="center"/>
      <protection/>
    </xf>
    <xf numFmtId="4" fontId="1" fillId="0" borderId="37" xfId="50" applyNumberFormat="1" applyFont="1" applyBorder="1" applyAlignment="1">
      <alignment vertical="center"/>
      <protection/>
    </xf>
    <xf numFmtId="4" fontId="4" fillId="0" borderId="0" xfId="51" applyNumberFormat="1" applyFont="1" applyFill="1" applyBorder="1" applyAlignment="1">
      <alignment vertical="center"/>
      <protection/>
    </xf>
    <xf numFmtId="49" fontId="38" fillId="0" borderId="19" xfId="50" applyNumberFormat="1" applyFont="1" applyFill="1" applyBorder="1" applyAlignment="1">
      <alignment horizontal="center" vertical="center" wrapText="1"/>
      <protection/>
    </xf>
    <xf numFmtId="0" fontId="38" fillId="0" borderId="19" xfId="51" applyFont="1" applyFill="1" applyBorder="1" applyAlignment="1">
      <alignment horizontal="center" vertical="center" wrapText="1"/>
      <protection/>
    </xf>
    <xf numFmtId="2" fontId="39" fillId="0" borderId="20" xfId="54" applyNumberFormat="1" applyFont="1" applyFill="1" applyBorder="1" applyAlignment="1">
      <alignment horizontal="left" vertical="center" wrapText="1"/>
      <protection/>
    </xf>
    <xf numFmtId="4" fontId="38" fillId="0" borderId="32" xfId="50" applyNumberFormat="1" applyFont="1" applyFill="1" applyBorder="1" applyAlignment="1">
      <alignment vertical="center" wrapText="1"/>
      <protection/>
    </xf>
    <xf numFmtId="4" fontId="38" fillId="0" borderId="49" xfId="50" applyNumberFormat="1" applyFont="1" applyFill="1" applyBorder="1" applyAlignment="1">
      <alignment vertical="center" wrapText="1"/>
      <protection/>
    </xf>
    <xf numFmtId="0" fontId="6" fillId="0" borderId="50" xfId="50" applyFont="1" applyFill="1" applyBorder="1" applyAlignment="1">
      <alignment horizontal="center" vertical="center" wrapText="1"/>
      <protection/>
    </xf>
    <xf numFmtId="49" fontId="6" fillId="0" borderId="33" xfId="50" applyNumberFormat="1" applyFont="1" applyFill="1" applyBorder="1" applyAlignment="1">
      <alignment horizontal="center" vertical="center" wrapText="1"/>
      <protection/>
    </xf>
    <xf numFmtId="49" fontId="6" fillId="0" borderId="51" xfId="50" applyNumberFormat="1" applyFont="1" applyFill="1" applyBorder="1" applyAlignment="1">
      <alignment horizontal="center" vertical="center" wrapText="1"/>
      <protection/>
    </xf>
    <xf numFmtId="4" fontId="1" fillId="0" borderId="52" xfId="51" applyNumberFormat="1" applyFont="1" applyFill="1" applyBorder="1" applyAlignment="1">
      <alignment vertical="center"/>
      <protection/>
    </xf>
    <xf numFmtId="0" fontId="1" fillId="0" borderId="19" xfId="50" applyFont="1" applyFill="1" applyBorder="1" applyAlignment="1">
      <alignment horizontal="center" vertical="center"/>
      <protection/>
    </xf>
    <xf numFmtId="0" fontId="1" fillId="0" borderId="19" xfId="51" applyFont="1" applyFill="1" applyBorder="1" applyAlignment="1">
      <alignment horizontal="center" vertical="center"/>
      <protection/>
    </xf>
    <xf numFmtId="49" fontId="1" fillId="0" borderId="46" xfId="51" applyNumberFormat="1" applyFont="1" applyFill="1" applyBorder="1" applyAlignment="1">
      <alignment horizontal="center" vertical="center"/>
      <protection/>
    </xf>
    <xf numFmtId="0" fontId="1" fillId="0" borderId="20" xfId="51" applyFont="1" applyFill="1" applyBorder="1" applyAlignment="1">
      <alignment vertical="center"/>
      <protection/>
    </xf>
    <xf numFmtId="4" fontId="1" fillId="0" borderId="47" xfId="51" applyNumberFormat="1" applyFont="1" applyFill="1" applyBorder="1" applyAlignment="1">
      <alignment vertical="center"/>
      <protection/>
    </xf>
    <xf numFmtId="4" fontId="1" fillId="0" borderId="53" xfId="51" applyNumberFormat="1" applyFont="1" applyFill="1" applyBorder="1" applyAlignment="1">
      <alignment vertical="center"/>
      <protection/>
    </xf>
    <xf numFmtId="171" fontId="1" fillId="0" borderId="53" xfId="51" applyNumberFormat="1" applyFont="1" applyFill="1" applyBorder="1" applyAlignment="1">
      <alignment vertical="center"/>
      <protection/>
    </xf>
    <xf numFmtId="0" fontId="1" fillId="0" borderId="54" xfId="51" applyFont="1" applyFill="1" applyBorder="1" applyAlignment="1">
      <alignment horizontal="center" vertical="center"/>
      <protection/>
    </xf>
    <xf numFmtId="49" fontId="1" fillId="0" borderId="55" xfId="51" applyNumberFormat="1" applyFont="1" applyFill="1" applyBorder="1" applyAlignment="1">
      <alignment horizontal="center" vertical="center"/>
      <protection/>
    </xf>
    <xf numFmtId="0" fontId="1" fillId="0" borderId="56" xfId="51" applyFont="1" applyFill="1" applyBorder="1" applyAlignment="1">
      <alignment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0" fontId="1" fillId="0" borderId="43" xfId="50" applyFont="1" applyBorder="1" applyAlignment="1">
      <alignment vertical="center"/>
      <protection/>
    </xf>
    <xf numFmtId="4" fontId="1" fillId="0" borderId="57" xfId="50" applyNumberFormat="1" applyFont="1" applyBorder="1" applyAlignment="1">
      <alignment vertical="center"/>
      <protection/>
    </xf>
    <xf numFmtId="4" fontId="1" fillId="0" borderId="10" xfId="50" applyNumberFormat="1" applyFont="1" applyBorder="1" applyAlignment="1">
      <alignment vertical="center"/>
      <protection/>
    </xf>
    <xf numFmtId="49" fontId="38" fillId="0" borderId="53" xfId="52" applyNumberFormat="1" applyFont="1" applyFill="1" applyBorder="1" applyAlignment="1">
      <alignment horizontal="center" vertical="center"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49" fontId="38" fillId="0" borderId="46" xfId="52" applyNumberFormat="1" applyFont="1" applyBorder="1" applyAlignment="1">
      <alignment horizontal="center" vertical="center" wrapText="1"/>
      <protection/>
    </xf>
    <xf numFmtId="49" fontId="1" fillId="0" borderId="16" xfId="51" applyNumberFormat="1" applyFont="1" applyFill="1" applyBorder="1" applyAlignment="1">
      <alignment horizontal="center" vertical="center"/>
      <protection/>
    </xf>
    <xf numFmtId="0" fontId="0" fillId="0" borderId="30" xfId="51" applyFont="1" applyFill="1" applyBorder="1" applyAlignment="1">
      <alignment vertical="center"/>
      <protection/>
    </xf>
    <xf numFmtId="0" fontId="1" fillId="0" borderId="31" xfId="50" applyFont="1" applyBorder="1" applyAlignment="1">
      <alignment horizontal="left" vertical="center"/>
      <protection/>
    </xf>
    <xf numFmtId="4" fontId="1" fillId="0" borderId="42" xfId="50" applyNumberFormat="1" applyFont="1" applyBorder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49" fontId="4" fillId="0" borderId="53" xfId="51" applyNumberFormat="1" applyFont="1" applyFill="1" applyBorder="1" applyAlignment="1">
      <alignment horizontal="center" vertical="center"/>
      <protection/>
    </xf>
    <xf numFmtId="0" fontId="4" fillId="0" borderId="19" xfId="50" applyFont="1" applyFill="1" applyBorder="1" applyAlignment="1">
      <alignment horizontal="center" vertical="center"/>
      <protection/>
    </xf>
    <xf numFmtId="49" fontId="4" fillId="0" borderId="19" xfId="51" applyNumberFormat="1" applyFont="1" applyFill="1" applyBorder="1" applyAlignment="1">
      <alignment horizontal="center" vertical="center" wrapText="1"/>
      <protection/>
    </xf>
    <xf numFmtId="0" fontId="4" fillId="0" borderId="19" xfId="51" applyFont="1" applyFill="1" applyBorder="1" applyAlignment="1">
      <alignment horizontal="center" vertical="center" wrapText="1"/>
      <protection/>
    </xf>
    <xf numFmtId="0" fontId="1" fillId="0" borderId="58" xfId="48" applyFont="1" applyFill="1" applyBorder="1" applyAlignment="1">
      <alignment vertical="center"/>
      <protection/>
    </xf>
    <xf numFmtId="4" fontId="1" fillId="0" borderId="57" xfId="51" applyNumberFormat="1" applyFont="1" applyFill="1" applyBorder="1" applyAlignment="1">
      <alignment vertical="center"/>
      <protection/>
    </xf>
    <xf numFmtId="49" fontId="4" fillId="0" borderId="13" xfId="51" applyNumberFormat="1" applyFont="1" applyFill="1" applyBorder="1" applyAlignment="1">
      <alignment horizontal="center" vertical="center"/>
      <protection/>
    </xf>
    <xf numFmtId="0" fontId="4" fillId="0" borderId="27" xfId="50" applyFont="1" applyFill="1" applyBorder="1" applyAlignment="1">
      <alignment horizontal="center" vertical="center"/>
      <protection/>
    </xf>
    <xf numFmtId="0" fontId="0" fillId="0" borderId="0" xfId="51" applyFont="1" applyFill="1" applyAlignment="1">
      <alignment horizontal="center" vertical="center"/>
      <protection/>
    </xf>
    <xf numFmtId="4" fontId="4" fillId="0" borderId="53" xfId="51" applyNumberFormat="1" applyFont="1" applyFill="1" applyBorder="1" applyAlignment="1">
      <alignment vertical="center" wrapText="1"/>
      <protection/>
    </xf>
    <xf numFmtId="4" fontId="1" fillId="0" borderId="21" xfId="51" applyNumberFormat="1" applyFont="1" applyFill="1" applyBorder="1" applyAlignment="1">
      <alignment vertical="center"/>
      <protection/>
    </xf>
    <xf numFmtId="4" fontId="1" fillId="0" borderId="11" xfId="52" applyNumberFormat="1" applyFont="1" applyFill="1" applyBorder="1" applyAlignment="1">
      <alignment vertical="center"/>
      <protection/>
    </xf>
    <xf numFmtId="4" fontId="1" fillId="0" borderId="16" xfId="51" applyNumberFormat="1" applyFont="1" applyFill="1" applyBorder="1" applyAlignment="1">
      <alignment vertical="center"/>
      <protection/>
    </xf>
    <xf numFmtId="0" fontId="1" fillId="0" borderId="38" xfId="52" applyFont="1" applyBorder="1" applyAlignment="1">
      <alignment horizontal="center" vertical="center"/>
      <protection/>
    </xf>
    <xf numFmtId="0" fontId="0" fillId="0" borderId="48" xfId="52" applyFont="1" applyFill="1" applyBorder="1" applyAlignment="1">
      <alignment vertical="center"/>
      <protection/>
    </xf>
    <xf numFmtId="4" fontId="1" fillId="0" borderId="59" xfId="52" applyNumberFormat="1" applyFont="1" applyFill="1" applyBorder="1" applyAlignment="1">
      <alignment vertical="center"/>
      <protection/>
    </xf>
    <xf numFmtId="174" fontId="38" fillId="0" borderId="19" xfId="52" applyNumberFormat="1" applyFont="1" applyFill="1" applyBorder="1" applyAlignment="1">
      <alignment horizontal="center" vertical="center"/>
      <protection/>
    </xf>
    <xf numFmtId="0" fontId="33" fillId="0" borderId="20" xfId="48" applyFont="1" applyFill="1" applyBorder="1" applyAlignment="1">
      <alignment vertical="center"/>
      <protection/>
    </xf>
    <xf numFmtId="0" fontId="1" fillId="0" borderId="46" xfId="51" applyFont="1" applyBorder="1" applyAlignment="1">
      <alignment horizontal="center" vertical="center"/>
      <protection/>
    </xf>
    <xf numFmtId="0" fontId="1" fillId="0" borderId="38" xfId="51" applyFont="1" applyBorder="1" applyAlignment="1">
      <alignment horizontal="center" vertical="center"/>
      <protection/>
    </xf>
    <xf numFmtId="173" fontId="38" fillId="0" borderId="32" xfId="50" applyNumberFormat="1" applyFont="1" applyFill="1" applyBorder="1" applyAlignment="1">
      <alignment vertical="center" wrapText="1"/>
      <protection/>
    </xf>
    <xf numFmtId="173" fontId="1" fillId="0" borderId="59" xfId="52" applyNumberFormat="1" applyFont="1" applyFill="1" applyBorder="1" applyAlignment="1">
      <alignment vertical="center"/>
      <protection/>
    </xf>
    <xf numFmtId="173" fontId="4" fillId="24" borderId="10" xfId="51" applyNumberFormat="1" applyFont="1" applyFill="1" applyBorder="1" applyAlignment="1">
      <alignment vertical="center"/>
      <protection/>
    </xf>
    <xf numFmtId="173" fontId="4" fillId="0" borderId="10" xfId="51" applyNumberFormat="1" applyFont="1" applyFill="1" applyBorder="1" applyAlignment="1">
      <alignment vertical="center"/>
      <protection/>
    </xf>
    <xf numFmtId="0" fontId="32" fillId="0" borderId="0" xfId="53" applyFont="1" applyAlignment="1">
      <alignment vertical="center"/>
      <protection/>
    </xf>
    <xf numFmtId="49" fontId="36" fillId="0" borderId="0" xfId="50" applyNumberFormat="1" applyFont="1" applyBorder="1" applyAlignment="1">
      <alignment vertical="center" textRotation="90"/>
      <protection/>
    </xf>
    <xf numFmtId="0" fontId="1" fillId="0" borderId="0" xfId="53" applyFont="1" applyFill="1" applyBorder="1" applyAlignment="1">
      <alignment horizontal="center" vertical="center"/>
      <protection/>
    </xf>
    <xf numFmtId="49" fontId="1" fillId="0" borderId="0" xfId="53" applyNumberFormat="1" applyFont="1" applyFill="1" applyBorder="1" applyAlignment="1">
      <alignment horizontal="center" vertical="center"/>
      <protection/>
    </xf>
    <xf numFmtId="175" fontId="1" fillId="0" borderId="0" xfId="53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left" vertical="center"/>
      <protection/>
    </xf>
    <xf numFmtId="4" fontId="1" fillId="0" borderId="0" xfId="53" applyNumberFormat="1" applyFont="1" applyFill="1" applyBorder="1" applyAlignment="1">
      <alignment vertical="center"/>
      <protection/>
    </xf>
    <xf numFmtId="0" fontId="5" fillId="0" borderId="0" xfId="53" applyFont="1" applyBorder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0" fontId="4" fillId="0" borderId="39" xfId="51" applyFont="1" applyBorder="1" applyAlignment="1">
      <alignment horizontal="center" vertical="center"/>
      <protection/>
    </xf>
    <xf numFmtId="0" fontId="4" fillId="0" borderId="27" xfId="51" applyFont="1" applyBorder="1" applyAlignment="1">
      <alignment horizontal="center" vertical="center"/>
      <protection/>
    </xf>
    <xf numFmtId="49" fontId="4" fillId="0" borderId="14" xfId="51" applyNumberFormat="1" applyFont="1" applyBorder="1" applyAlignment="1">
      <alignment horizontal="center" vertical="center"/>
      <protection/>
    </xf>
    <xf numFmtId="0" fontId="4" fillId="0" borderId="15" xfId="51" applyFont="1" applyBorder="1" applyAlignment="1">
      <alignment horizontal="center" vertical="center"/>
      <protection/>
    </xf>
    <xf numFmtId="0" fontId="34" fillId="0" borderId="39" xfId="51" applyFont="1" applyBorder="1" applyAlignment="1">
      <alignment horizontal="center" vertical="center"/>
      <protection/>
    </xf>
    <xf numFmtId="49" fontId="34" fillId="0" borderId="27" xfId="51" applyNumberFormat="1" applyFont="1" applyBorder="1" applyAlignment="1">
      <alignment horizontal="center" vertical="center"/>
      <protection/>
    </xf>
    <xf numFmtId="0" fontId="34" fillId="0" borderId="27" xfId="51" applyFont="1" applyBorder="1" applyAlignment="1">
      <alignment horizontal="center" vertical="center"/>
      <protection/>
    </xf>
    <xf numFmtId="0" fontId="34" fillId="0" borderId="27" xfId="51" applyFont="1" applyBorder="1" applyAlignment="1">
      <alignment horizontal="center" vertical="center"/>
      <protection/>
    </xf>
    <xf numFmtId="49" fontId="34" fillId="0" borderId="14" xfId="51" applyNumberFormat="1" applyFont="1" applyBorder="1" applyAlignment="1">
      <alignment horizontal="center" vertical="center"/>
      <protection/>
    </xf>
    <xf numFmtId="0" fontId="37" fillId="0" borderId="15" xfId="48" applyFont="1" applyBorder="1" applyAlignment="1">
      <alignment vertical="center"/>
      <protection/>
    </xf>
    <xf numFmtId="4" fontId="34" fillId="0" borderId="13" xfId="51" applyNumberFormat="1" applyFont="1" applyFill="1" applyBorder="1" applyAlignment="1">
      <alignment vertical="center"/>
      <protection/>
    </xf>
    <xf numFmtId="4" fontId="34" fillId="0" borderId="10" xfId="51" applyNumberFormat="1" applyFont="1" applyFill="1" applyBorder="1" applyAlignment="1">
      <alignment vertical="center"/>
      <protection/>
    </xf>
    <xf numFmtId="49" fontId="6" fillId="0" borderId="19" xfId="51" applyNumberFormat="1" applyFont="1" applyFill="1" applyBorder="1" applyAlignment="1">
      <alignment horizontal="center" vertical="center"/>
      <protection/>
    </xf>
    <xf numFmtId="0" fontId="6" fillId="0" borderId="19" xfId="51" applyFont="1" applyFill="1" applyBorder="1" applyAlignment="1">
      <alignment horizontal="center" vertical="center"/>
      <protection/>
    </xf>
    <xf numFmtId="0" fontId="6" fillId="0" borderId="19" xfId="51" applyFont="1" applyFill="1" applyBorder="1" applyAlignment="1">
      <alignment horizontal="center" vertical="center"/>
      <protection/>
    </xf>
    <xf numFmtId="49" fontId="6" fillId="0" borderId="46" xfId="51" applyNumberFormat="1" applyFont="1" applyFill="1" applyBorder="1" applyAlignment="1">
      <alignment horizontal="center" vertical="center"/>
      <protection/>
    </xf>
    <xf numFmtId="0" fontId="1" fillId="0" borderId="50" xfId="51" applyFont="1" applyBorder="1" applyAlignment="1">
      <alignment horizontal="center" vertical="center"/>
      <protection/>
    </xf>
    <xf numFmtId="4" fontId="1" fillId="0" borderId="59" xfId="51" applyNumberFormat="1" applyFont="1" applyFill="1" applyBorder="1" applyAlignment="1">
      <alignment vertical="center"/>
      <protection/>
    </xf>
    <xf numFmtId="49" fontId="5" fillId="0" borderId="38" xfId="51" applyNumberFormat="1" applyFont="1" applyFill="1" applyBorder="1" applyAlignment="1">
      <alignment horizontal="center" vertical="center"/>
      <protection/>
    </xf>
    <xf numFmtId="0" fontId="6" fillId="0" borderId="45" xfId="51" applyFont="1" applyFill="1" applyBorder="1" applyAlignment="1">
      <alignment vertical="center"/>
      <protection/>
    </xf>
    <xf numFmtId="0" fontId="33" fillId="0" borderId="20" xfId="49" applyFont="1" applyFill="1" applyBorder="1" applyAlignment="1">
      <alignment vertical="center"/>
      <protection/>
    </xf>
    <xf numFmtId="4" fontId="6" fillId="0" borderId="17" xfId="51" applyNumberFormat="1" applyFont="1" applyFill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1" fillId="0" borderId="60" xfId="51" applyFont="1" applyFill="1" applyBorder="1" applyAlignment="1">
      <alignment vertical="center"/>
      <protection/>
    </xf>
    <xf numFmtId="0" fontId="1" fillId="0" borderId="33" xfId="51" applyFont="1" applyFill="1" applyBorder="1" applyAlignment="1">
      <alignment horizontal="center" vertical="center"/>
      <protection/>
    </xf>
    <xf numFmtId="0" fontId="31" fillId="0" borderId="43" xfId="49" applyFont="1" applyFill="1" applyBorder="1" applyAlignment="1">
      <alignment vertical="center" wrapText="1"/>
      <protection/>
    </xf>
    <xf numFmtId="0" fontId="6" fillId="0" borderId="61" xfId="51" applyFont="1" applyBorder="1" applyAlignment="1">
      <alignment horizontal="center" vertical="center"/>
      <protection/>
    </xf>
    <xf numFmtId="49" fontId="6" fillId="0" borderId="30" xfId="51" applyNumberFormat="1" applyFont="1" applyFill="1" applyBorder="1" applyAlignment="1">
      <alignment horizontal="center" vertical="center"/>
      <protection/>
    </xf>
    <xf numFmtId="0" fontId="6" fillId="0" borderId="30" xfId="51" applyFont="1" applyBorder="1" applyAlignment="1">
      <alignment horizontal="center" vertical="center"/>
      <protection/>
    </xf>
    <xf numFmtId="0" fontId="6" fillId="0" borderId="30" xfId="51" applyFont="1" applyBorder="1" applyAlignment="1">
      <alignment horizontal="center" vertical="center"/>
      <protection/>
    </xf>
    <xf numFmtId="0" fontId="33" fillId="0" borderId="31" xfId="48" applyFont="1" applyFill="1" applyBorder="1" applyAlignment="1">
      <alignment vertical="center"/>
      <protection/>
    </xf>
    <xf numFmtId="0" fontId="1" fillId="0" borderId="33" xfId="53" applyFont="1" applyFill="1" applyBorder="1" applyAlignment="1">
      <alignment horizontal="center" vertical="center"/>
      <protection/>
    </xf>
    <xf numFmtId="0" fontId="1" fillId="0" borderId="35" xfId="53" applyFont="1" applyFill="1" applyBorder="1" applyAlignment="1">
      <alignment horizontal="center" vertical="center"/>
      <protection/>
    </xf>
    <xf numFmtId="4" fontId="6" fillId="0" borderId="17" xfId="52" applyNumberFormat="1" applyFont="1" applyFill="1" applyBorder="1" applyAlignment="1">
      <alignment vertical="center"/>
      <protection/>
    </xf>
    <xf numFmtId="0" fontId="31" fillId="0" borderId="43" xfId="48" applyFont="1" applyFill="1" applyBorder="1" applyAlignment="1">
      <alignment vertical="center" wrapText="1"/>
      <protection/>
    </xf>
    <xf numFmtId="173" fontId="34" fillId="0" borderId="13" xfId="51" applyNumberFormat="1" applyFont="1" applyFill="1" applyBorder="1" applyAlignment="1">
      <alignment vertical="center"/>
      <protection/>
    </xf>
    <xf numFmtId="173" fontId="4" fillId="0" borderId="13" xfId="51" applyNumberFormat="1" applyFont="1" applyFill="1" applyBorder="1" applyAlignment="1">
      <alignment vertical="center"/>
      <protection/>
    </xf>
    <xf numFmtId="173" fontId="6" fillId="0" borderId="16" xfId="51" applyNumberFormat="1" applyFont="1" applyFill="1" applyBorder="1" applyAlignment="1">
      <alignment vertical="center"/>
      <protection/>
    </xf>
    <xf numFmtId="4" fontId="6" fillId="0" borderId="16" xfId="51" applyNumberFormat="1" applyFont="1" applyFill="1" applyBorder="1" applyAlignment="1">
      <alignment vertical="center"/>
      <protection/>
    </xf>
    <xf numFmtId="4" fontId="8" fillId="0" borderId="19" xfId="0" applyNumberFormat="1" applyFont="1" applyBorder="1" applyAlignment="1">
      <alignment horizontal="right" vertical="center" wrapText="1"/>
    </xf>
    <xf numFmtId="4" fontId="9" fillId="0" borderId="33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4" fillId="0" borderId="62" xfId="51" applyNumberFormat="1" applyFont="1" applyFill="1" applyBorder="1" applyAlignment="1">
      <alignment horizontal="center" vertical="center"/>
      <protection/>
    </xf>
    <xf numFmtId="49" fontId="4" fillId="0" borderId="34" xfId="51" applyNumberFormat="1" applyFont="1" applyFill="1" applyBorder="1" applyAlignment="1">
      <alignment horizontal="center" vertical="center"/>
      <protection/>
    </xf>
    <xf numFmtId="0" fontId="4" fillId="0" borderId="63" xfId="51" applyFont="1" applyFill="1" applyBorder="1" applyAlignment="1">
      <alignment horizontal="center" vertical="center"/>
      <protection/>
    </xf>
    <xf numFmtId="0" fontId="4" fillId="0" borderId="38" xfId="51" applyFont="1" applyFill="1" applyBorder="1" applyAlignment="1">
      <alignment horizontal="center" vertical="center"/>
      <protection/>
    </xf>
    <xf numFmtId="0" fontId="32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horizontal="center" vertical="center"/>
      <protection/>
    </xf>
    <xf numFmtId="0" fontId="4" fillId="0" borderId="64" xfId="51" applyFont="1" applyFill="1" applyBorder="1" applyAlignment="1">
      <alignment horizontal="center" vertical="center"/>
      <protection/>
    </xf>
    <xf numFmtId="0" fontId="4" fillId="0" borderId="37" xfId="5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" fillId="0" borderId="65" xfId="51" applyFont="1" applyFill="1" applyBorder="1" applyAlignment="1">
      <alignment horizontal="center" vertical="center"/>
      <protection/>
    </xf>
    <xf numFmtId="0" fontId="4" fillId="0" borderId="66" xfId="51" applyFont="1" applyFill="1" applyBorder="1" applyAlignment="1">
      <alignment horizontal="center" vertical="center"/>
      <protection/>
    </xf>
    <xf numFmtId="0" fontId="4" fillId="0" borderId="67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1" fillId="0" borderId="64" xfId="53" applyFont="1" applyBorder="1" applyAlignment="1">
      <alignment horizontal="center" vertical="center" textRotation="90" wrapText="1"/>
      <protection/>
    </xf>
    <xf numFmtId="0" fontId="1" fillId="0" borderId="44" xfId="53" applyFont="1" applyBorder="1" applyAlignment="1">
      <alignment horizontal="center" vertical="center" textRotation="90" wrapText="1"/>
      <protection/>
    </xf>
    <xf numFmtId="0" fontId="1" fillId="0" borderId="37" xfId="53" applyFont="1" applyBorder="1" applyAlignment="1">
      <alignment horizontal="center" vertical="center" textRotation="90" wrapText="1"/>
      <protection/>
    </xf>
    <xf numFmtId="0" fontId="4" fillId="0" borderId="63" xfId="53" applyFont="1" applyBorder="1" applyAlignment="1">
      <alignment horizontal="center" vertical="center"/>
      <protection/>
    </xf>
    <xf numFmtId="0" fontId="4" fillId="0" borderId="38" xfId="53" applyFont="1" applyBorder="1" applyAlignment="1">
      <alignment horizontal="center" vertical="center"/>
      <protection/>
    </xf>
    <xf numFmtId="0" fontId="35" fillId="0" borderId="0" xfId="50" applyFont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4" fillId="0" borderId="67" xfId="53" applyFont="1" applyBorder="1" applyAlignment="1">
      <alignment horizontal="center" vertical="center"/>
      <protection/>
    </xf>
    <xf numFmtId="0" fontId="4" fillId="0" borderId="57" xfId="53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4" xfId="53" applyFont="1" applyBorder="1" applyAlignment="1">
      <alignment horizontal="center" vertical="center"/>
      <protection/>
    </xf>
    <xf numFmtId="0" fontId="4" fillId="0" borderId="37" xfId="53" applyFont="1" applyBorder="1" applyAlignment="1">
      <alignment horizontal="center" vertical="center"/>
      <protection/>
    </xf>
    <xf numFmtId="0" fontId="4" fillId="0" borderId="63" xfId="53" applyFont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49" fontId="4" fillId="0" borderId="64" xfId="53" applyNumberFormat="1" applyFont="1" applyBorder="1" applyAlignment="1">
      <alignment horizontal="center" vertical="center"/>
      <protection/>
    </xf>
    <xf numFmtId="49" fontId="4" fillId="0" borderId="37" xfId="53" applyNumberFormat="1" applyFont="1" applyBorder="1" applyAlignment="1">
      <alignment horizontal="center" vertical="center"/>
      <protection/>
    </xf>
    <xf numFmtId="0" fontId="4" fillId="0" borderId="68" xfId="53" applyFont="1" applyBorder="1" applyAlignment="1">
      <alignment horizontal="center" vertical="center"/>
      <protection/>
    </xf>
    <xf numFmtId="0" fontId="4" fillId="0" borderId="60" xfId="53" applyFont="1" applyBorder="1" applyAlignment="1">
      <alignment horizontal="center" vertic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čtení rozpočtu 2006 - příjmy 2" xfId="49"/>
    <cellStyle name="normální_2. Rozpočet 2007 - tabulky" xfId="50"/>
    <cellStyle name="normální_Rozpis výdajů 03 bez PO 2" xfId="51"/>
    <cellStyle name="normální_Rozpis výdajů 03 bez PO 2 2" xfId="52"/>
    <cellStyle name="normální_Rozpis výdajů 03 bez PO 3" xfId="53"/>
    <cellStyle name="normální_Rozpočet 2005 (ZK)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0"/>
  <sheetViews>
    <sheetView zoomScalePageLayoutView="0" workbookViewId="0" topLeftCell="A22">
      <selection activeCell="D33" sqref="D33:D49"/>
    </sheetView>
  </sheetViews>
  <sheetFormatPr defaultColWidth="9.140625" defaultRowHeight="12.75"/>
  <cols>
    <col min="1" max="1" width="37.8515625" style="5" customWidth="1"/>
    <col min="2" max="2" width="7.421875" style="5" customWidth="1"/>
    <col min="3" max="4" width="12.8515625" style="5" customWidth="1"/>
    <col min="5" max="6" width="13.140625" style="5" bestFit="1" customWidth="1"/>
    <col min="7" max="16384" width="9.140625" style="5" customWidth="1"/>
  </cols>
  <sheetData>
    <row r="1" spans="1:6" ht="20.25">
      <c r="A1" s="227" t="s">
        <v>89</v>
      </c>
      <c r="B1" s="227"/>
      <c r="C1" s="227"/>
      <c r="D1" s="227"/>
      <c r="E1" s="227"/>
      <c r="F1" s="227"/>
    </row>
    <row r="2" ht="18" customHeight="1"/>
    <row r="3" spans="1:6" ht="16.5" customHeight="1">
      <c r="A3" s="228" t="s">
        <v>50</v>
      </c>
      <c r="B3" s="228"/>
      <c r="C3" s="228"/>
      <c r="D3" s="228"/>
      <c r="E3" s="228"/>
      <c r="F3" s="228"/>
    </row>
    <row r="4" ht="12.75" customHeight="1" thickBot="1"/>
    <row r="5" spans="1:6" ht="15" customHeight="1" thickBot="1">
      <c r="A5" s="6" t="s">
        <v>1</v>
      </c>
      <c r="B5" s="7" t="s">
        <v>2</v>
      </c>
      <c r="C5" s="8" t="s">
        <v>90</v>
      </c>
      <c r="D5" s="38" t="s">
        <v>91</v>
      </c>
      <c r="E5" s="8" t="s">
        <v>0</v>
      </c>
      <c r="F5" s="9" t="s">
        <v>92</v>
      </c>
    </row>
    <row r="6" spans="1:6" ht="15" customHeight="1">
      <c r="A6" s="10" t="s">
        <v>9</v>
      </c>
      <c r="B6" s="11" t="s">
        <v>27</v>
      </c>
      <c r="C6" s="12">
        <f>C7+C8+C9</f>
        <v>2280088</v>
      </c>
      <c r="D6" s="225">
        <f>D7+D8+D9</f>
        <v>2299343.8000000003</v>
      </c>
      <c r="E6" s="13">
        <f>SUM(E7:E9)</f>
        <v>3236.80793</v>
      </c>
      <c r="F6" s="14">
        <f>SUM(F7:F9)</f>
        <v>2302580.6079300004</v>
      </c>
    </row>
    <row r="7" spans="1:6" ht="15" customHeight="1">
      <c r="A7" s="15" t="s">
        <v>10</v>
      </c>
      <c r="B7" s="16" t="s">
        <v>11</v>
      </c>
      <c r="C7" s="17">
        <v>2211000</v>
      </c>
      <c r="D7" s="18">
        <v>2211005.22</v>
      </c>
      <c r="E7" s="27"/>
      <c r="F7" s="19">
        <f aca="true" t="shared" si="0" ref="F7:F23">D7+E7</f>
        <v>2211005.22</v>
      </c>
    </row>
    <row r="8" spans="1:6" ht="15" customHeight="1">
      <c r="A8" s="15" t="s">
        <v>12</v>
      </c>
      <c r="B8" s="16" t="s">
        <v>13</v>
      </c>
      <c r="C8" s="17">
        <v>69088</v>
      </c>
      <c r="D8" s="18">
        <v>88338.58</v>
      </c>
      <c r="E8" s="27">
        <f>'příjmy OD'!J11</f>
        <v>3236.80793</v>
      </c>
      <c r="F8" s="19">
        <f t="shared" si="0"/>
        <v>91575.38793</v>
      </c>
    </row>
    <row r="9" spans="1:6" ht="15" customHeight="1">
      <c r="A9" s="15" t="s">
        <v>14</v>
      </c>
      <c r="B9" s="16" t="s">
        <v>15</v>
      </c>
      <c r="C9" s="17">
        <v>0</v>
      </c>
      <c r="D9" s="18">
        <v>0</v>
      </c>
      <c r="E9" s="27"/>
      <c r="F9" s="19">
        <f t="shared" si="0"/>
        <v>0</v>
      </c>
    </row>
    <row r="10" spans="1:6" ht="15" customHeight="1">
      <c r="A10" s="20" t="s">
        <v>16</v>
      </c>
      <c r="B10" s="16" t="s">
        <v>17</v>
      </c>
      <c r="C10" s="21">
        <f>C11+C16</f>
        <v>85842</v>
      </c>
      <c r="D10" s="22">
        <f>D11+D16</f>
        <v>3929103.03</v>
      </c>
      <c r="E10" s="23">
        <f>E11+E16</f>
        <v>0</v>
      </c>
      <c r="F10" s="24">
        <f>F11+F16</f>
        <v>3929103.03</v>
      </c>
    </row>
    <row r="11" spans="1:6" ht="15" customHeight="1">
      <c r="A11" s="25" t="s">
        <v>52</v>
      </c>
      <c r="B11" s="16" t="s">
        <v>18</v>
      </c>
      <c r="C11" s="17">
        <f>SUM(C12:C15)</f>
        <v>85842</v>
      </c>
      <c r="D11" s="18">
        <f>SUM(D12:D15)</f>
        <v>3927489.17</v>
      </c>
      <c r="E11" s="18">
        <f>SUM(E12:E15)</f>
        <v>0</v>
      </c>
      <c r="F11" s="19">
        <f>SUM(F12:F15)</f>
        <v>3927489.17</v>
      </c>
    </row>
    <row r="12" spans="1:6" ht="15" customHeight="1">
      <c r="A12" s="25" t="s">
        <v>53</v>
      </c>
      <c r="B12" s="16" t="s">
        <v>19</v>
      </c>
      <c r="C12" s="26">
        <v>61072</v>
      </c>
      <c r="D12" s="18">
        <v>61072</v>
      </c>
      <c r="E12" s="27"/>
      <c r="F12" s="19">
        <f t="shared" si="0"/>
        <v>61072</v>
      </c>
    </row>
    <row r="13" spans="1:6" ht="15" customHeight="1">
      <c r="A13" s="25" t="s">
        <v>54</v>
      </c>
      <c r="B13" s="16" t="s">
        <v>18</v>
      </c>
      <c r="C13" s="26">
        <v>0</v>
      </c>
      <c r="D13" s="18">
        <v>3841647.17</v>
      </c>
      <c r="E13" s="27"/>
      <c r="F13" s="19">
        <f>D13+E13</f>
        <v>3841647.17</v>
      </c>
    </row>
    <row r="14" spans="1:6" ht="15" customHeight="1">
      <c r="A14" s="25" t="s">
        <v>62</v>
      </c>
      <c r="B14" s="16" t="s">
        <v>63</v>
      </c>
      <c r="C14" s="26">
        <v>0</v>
      </c>
      <c r="D14" s="18">
        <v>0</v>
      </c>
      <c r="E14" s="27"/>
      <c r="F14" s="19">
        <f>D14+E14</f>
        <v>0</v>
      </c>
    </row>
    <row r="15" spans="1:6" ht="15" customHeight="1">
      <c r="A15" s="25" t="s">
        <v>55</v>
      </c>
      <c r="B15" s="16">
        <v>4121</v>
      </c>
      <c r="C15" s="26">
        <v>24770</v>
      </c>
      <c r="D15" s="18">
        <v>24770</v>
      </c>
      <c r="E15" s="27"/>
      <c r="F15" s="19">
        <f t="shared" si="0"/>
        <v>24770</v>
      </c>
    </row>
    <row r="16" spans="1:6" ht="15" customHeight="1">
      <c r="A16" s="15" t="s">
        <v>28</v>
      </c>
      <c r="B16" s="16" t="s">
        <v>20</v>
      </c>
      <c r="C16" s="26">
        <f>SUM(C17:C19)</f>
        <v>0</v>
      </c>
      <c r="D16" s="18">
        <f>SUM(D17:D19)</f>
        <v>1613.86</v>
      </c>
      <c r="E16" s="18">
        <f>SUM(E17:E19)</f>
        <v>0</v>
      </c>
      <c r="F16" s="19">
        <f>SUM(F17:F19)</f>
        <v>1613.86</v>
      </c>
    </row>
    <row r="17" spans="1:6" ht="15" customHeight="1">
      <c r="A17" s="15" t="s">
        <v>59</v>
      </c>
      <c r="B17" s="16" t="s">
        <v>20</v>
      </c>
      <c r="C17" s="26">
        <v>0</v>
      </c>
      <c r="D17" s="18">
        <v>1613.86</v>
      </c>
      <c r="E17" s="27"/>
      <c r="F17" s="19">
        <f t="shared" si="0"/>
        <v>1613.86</v>
      </c>
    </row>
    <row r="18" spans="1:6" ht="15" customHeight="1">
      <c r="A18" s="25" t="s">
        <v>60</v>
      </c>
      <c r="B18" s="16">
        <v>4221</v>
      </c>
      <c r="C18" s="26">
        <v>0</v>
      </c>
      <c r="D18" s="18">
        <v>0</v>
      </c>
      <c r="E18" s="27"/>
      <c r="F18" s="19">
        <f>D18+E18</f>
        <v>0</v>
      </c>
    </row>
    <row r="19" spans="1:6" ht="15" customHeight="1">
      <c r="A19" s="25" t="s">
        <v>64</v>
      </c>
      <c r="B19" s="16">
        <v>4232</v>
      </c>
      <c r="C19" s="26">
        <v>0</v>
      </c>
      <c r="D19" s="18">
        <v>0</v>
      </c>
      <c r="E19" s="27"/>
      <c r="F19" s="19">
        <f>D19+E19</f>
        <v>0</v>
      </c>
    </row>
    <row r="20" spans="1:6" ht="15" customHeight="1">
      <c r="A20" s="20" t="s">
        <v>21</v>
      </c>
      <c r="B20" s="28" t="s">
        <v>29</v>
      </c>
      <c r="C20" s="21">
        <f>C6+C10</f>
        <v>2365930</v>
      </c>
      <c r="D20" s="22">
        <f>D6+D10</f>
        <v>6228446.83</v>
      </c>
      <c r="E20" s="22">
        <f>E6+E10</f>
        <v>3236.80793</v>
      </c>
      <c r="F20" s="24">
        <f>F6+F10</f>
        <v>6231683.63793</v>
      </c>
    </row>
    <row r="21" spans="1:6" ht="15" customHeight="1">
      <c r="A21" s="20" t="s">
        <v>22</v>
      </c>
      <c r="B21" s="28" t="s">
        <v>23</v>
      </c>
      <c r="C21" s="21">
        <f>SUM(C22:C26)</f>
        <v>-96875</v>
      </c>
      <c r="D21" s="22">
        <f>SUM(D22:D26)</f>
        <v>86433.82</v>
      </c>
      <c r="E21" s="22">
        <f>SUM(E22:E26)</f>
        <v>0</v>
      </c>
      <c r="F21" s="29">
        <f>SUM(F22:F26)</f>
        <v>86433.82</v>
      </c>
    </row>
    <row r="22" spans="1:6" ht="15" customHeight="1">
      <c r="A22" s="25" t="s">
        <v>93</v>
      </c>
      <c r="B22" s="16" t="s">
        <v>24</v>
      </c>
      <c r="C22" s="26">
        <v>0</v>
      </c>
      <c r="D22" s="18">
        <v>5786.17</v>
      </c>
      <c r="E22" s="30"/>
      <c r="F22" s="19">
        <f t="shared" si="0"/>
        <v>5786.17</v>
      </c>
    </row>
    <row r="23" spans="1:6" ht="15" customHeight="1">
      <c r="A23" s="25" t="s">
        <v>94</v>
      </c>
      <c r="B23" s="16" t="s">
        <v>24</v>
      </c>
      <c r="C23" s="26">
        <v>0</v>
      </c>
      <c r="D23" s="18">
        <v>0</v>
      </c>
      <c r="E23" s="31"/>
      <c r="F23" s="19">
        <f t="shared" si="0"/>
        <v>0</v>
      </c>
    </row>
    <row r="24" spans="1:6" ht="15" customHeight="1">
      <c r="A24" s="25" t="s">
        <v>95</v>
      </c>
      <c r="B24" s="16" t="s">
        <v>24</v>
      </c>
      <c r="C24" s="26">
        <v>0</v>
      </c>
      <c r="D24" s="18">
        <v>177522.65</v>
      </c>
      <c r="E24" s="31"/>
      <c r="F24" s="19">
        <f>D24+E24</f>
        <v>177522.65</v>
      </c>
    </row>
    <row r="25" spans="1:6" ht="15" customHeight="1">
      <c r="A25" s="25" t="s">
        <v>56</v>
      </c>
      <c r="B25" s="16" t="s">
        <v>57</v>
      </c>
      <c r="C25" s="26">
        <v>0</v>
      </c>
      <c r="D25" s="18">
        <v>0</v>
      </c>
      <c r="E25" s="27"/>
      <c r="F25" s="19">
        <f>D25+E25</f>
        <v>0</v>
      </c>
    </row>
    <row r="26" spans="1:6" ht="15" customHeight="1" thickBot="1">
      <c r="A26" s="25" t="s">
        <v>61</v>
      </c>
      <c r="B26" s="16">
        <v>8124</v>
      </c>
      <c r="C26" s="26">
        <v>-96875</v>
      </c>
      <c r="D26" s="226">
        <v>-96875</v>
      </c>
      <c r="E26" s="31"/>
      <c r="F26" s="19">
        <f>D26+E26</f>
        <v>-96875</v>
      </c>
    </row>
    <row r="27" spans="1:6" ht="15" customHeight="1" thickBot="1">
      <c r="A27" s="32" t="s">
        <v>25</v>
      </c>
      <c r="B27" s="33"/>
      <c r="C27" s="34">
        <f>C21+C10+C6</f>
        <v>2269055</v>
      </c>
      <c r="D27" s="35">
        <f>D21+D10+D6</f>
        <v>6314880.65</v>
      </c>
      <c r="E27" s="49">
        <f>E6+E10+E21</f>
        <v>3236.80793</v>
      </c>
      <c r="F27" s="36">
        <f>D27+E27</f>
        <v>6318117.4579300005</v>
      </c>
    </row>
    <row r="29" ht="11.25">
      <c r="E29" s="46"/>
    </row>
    <row r="30" spans="1:6" ht="18.75">
      <c r="A30" s="228" t="s">
        <v>51</v>
      </c>
      <c r="B30" s="228"/>
      <c r="C30" s="228"/>
      <c r="D30" s="228"/>
      <c r="E30" s="228"/>
      <c r="F30" s="228"/>
    </row>
    <row r="31" spans="1:6" ht="12" customHeight="1" thickBot="1">
      <c r="A31" s="4"/>
      <c r="B31" s="4"/>
      <c r="C31" s="4"/>
      <c r="D31" s="4"/>
      <c r="E31" s="4"/>
      <c r="F31" s="4"/>
    </row>
    <row r="32" spans="1:6" ht="15" customHeight="1" thickBot="1">
      <c r="A32" s="37" t="s">
        <v>30</v>
      </c>
      <c r="B32" s="38" t="s">
        <v>2</v>
      </c>
      <c r="C32" s="8" t="s">
        <v>90</v>
      </c>
      <c r="D32" s="38" t="s">
        <v>91</v>
      </c>
      <c r="E32" s="8" t="s">
        <v>0</v>
      </c>
      <c r="F32" s="9" t="s">
        <v>92</v>
      </c>
    </row>
    <row r="33" spans="1:6" ht="15" customHeight="1">
      <c r="A33" s="39" t="s">
        <v>31</v>
      </c>
      <c r="B33" s="40" t="s">
        <v>32</v>
      </c>
      <c r="C33" s="41">
        <v>26192.5</v>
      </c>
      <c r="D33" s="41">
        <v>26192.5</v>
      </c>
      <c r="E33" s="41"/>
      <c r="F33" s="43">
        <f>D33+E33</f>
        <v>26192.5</v>
      </c>
    </row>
    <row r="34" spans="1:6" ht="15" customHeight="1">
      <c r="A34" s="44" t="s">
        <v>33</v>
      </c>
      <c r="B34" s="45" t="s">
        <v>32</v>
      </c>
      <c r="C34" s="18">
        <v>238156.72</v>
      </c>
      <c r="D34" s="18">
        <v>239656.72</v>
      </c>
      <c r="E34" s="41"/>
      <c r="F34" s="43">
        <f>D34+E34</f>
        <v>239656.72</v>
      </c>
    </row>
    <row r="35" spans="1:6" ht="15" customHeight="1">
      <c r="A35" s="44" t="s">
        <v>34</v>
      </c>
      <c r="B35" s="45" t="s">
        <v>32</v>
      </c>
      <c r="C35" s="18">
        <v>857900</v>
      </c>
      <c r="D35" s="18">
        <v>858132.02</v>
      </c>
      <c r="E35" s="41"/>
      <c r="F35" s="43">
        <f aca="true" t="shared" si="1" ref="F35:F49">D35+E35</f>
        <v>858132.02</v>
      </c>
    </row>
    <row r="36" spans="1:6" ht="15" customHeight="1">
      <c r="A36" s="44" t="s">
        <v>35</v>
      </c>
      <c r="B36" s="45" t="s">
        <v>32</v>
      </c>
      <c r="C36" s="18">
        <v>607118.3</v>
      </c>
      <c r="D36" s="18">
        <v>610938.89</v>
      </c>
      <c r="E36" s="42"/>
      <c r="F36" s="43">
        <f>D36+E36</f>
        <v>610938.89</v>
      </c>
    </row>
    <row r="37" spans="1:6" ht="15" customHeight="1">
      <c r="A37" s="44" t="s">
        <v>36</v>
      </c>
      <c r="B37" s="45" t="s">
        <v>32</v>
      </c>
      <c r="C37" s="18">
        <v>0</v>
      </c>
      <c r="D37" s="18">
        <v>3509896.43</v>
      </c>
      <c r="E37" s="42"/>
      <c r="F37" s="43">
        <f>D37+E37</f>
        <v>3509896.43</v>
      </c>
    </row>
    <row r="38" spans="1:6" ht="15" customHeight="1">
      <c r="A38" s="44" t="s">
        <v>66</v>
      </c>
      <c r="B38" s="45" t="s">
        <v>32</v>
      </c>
      <c r="C38" s="18">
        <v>78089.98</v>
      </c>
      <c r="D38" s="18">
        <v>423997.65</v>
      </c>
      <c r="E38" s="42"/>
      <c r="F38" s="43">
        <f>D38+E38</f>
        <v>423997.65</v>
      </c>
    </row>
    <row r="39" spans="1:6" ht="15" customHeight="1">
      <c r="A39" s="44" t="s">
        <v>37</v>
      </c>
      <c r="B39" s="45" t="s">
        <v>32</v>
      </c>
      <c r="C39" s="18">
        <v>96358</v>
      </c>
      <c r="D39" s="18">
        <v>76358</v>
      </c>
      <c r="E39" s="42"/>
      <c r="F39" s="43">
        <f>D39+E39</f>
        <v>76358</v>
      </c>
    </row>
    <row r="40" spans="1:6" ht="15" customHeight="1">
      <c r="A40" s="44" t="s">
        <v>38</v>
      </c>
      <c r="B40" s="45" t="s">
        <v>39</v>
      </c>
      <c r="C40" s="18">
        <v>125197</v>
      </c>
      <c r="D40" s="18">
        <v>303316.16</v>
      </c>
      <c r="E40" s="42"/>
      <c r="F40" s="43">
        <f>D40+E40</f>
        <v>303316.16</v>
      </c>
    </row>
    <row r="41" spans="1:6" ht="15" customHeight="1">
      <c r="A41" s="44" t="s">
        <v>40</v>
      </c>
      <c r="B41" s="45" t="s">
        <v>39</v>
      </c>
      <c r="C41" s="18">
        <v>0</v>
      </c>
      <c r="D41" s="18">
        <v>0</v>
      </c>
      <c r="E41" s="42"/>
      <c r="F41" s="43">
        <f t="shared" si="1"/>
        <v>0</v>
      </c>
    </row>
    <row r="42" spans="1:6" ht="15" customHeight="1">
      <c r="A42" s="44" t="s">
        <v>41</v>
      </c>
      <c r="B42" s="45" t="s">
        <v>42</v>
      </c>
      <c r="C42" s="18">
        <v>157317</v>
      </c>
      <c r="D42" s="18">
        <v>157880.61</v>
      </c>
      <c r="E42" s="42">
        <f>'92306'!J7</f>
        <v>3236.80793</v>
      </c>
      <c r="F42" s="43">
        <f t="shared" si="1"/>
        <v>161117.41793</v>
      </c>
    </row>
    <row r="43" spans="1:8" ht="15" customHeight="1">
      <c r="A43" s="44" t="s">
        <v>43</v>
      </c>
      <c r="B43" s="45" t="s">
        <v>42</v>
      </c>
      <c r="C43" s="18">
        <v>22000</v>
      </c>
      <c r="D43" s="18">
        <v>22000</v>
      </c>
      <c r="E43" s="41"/>
      <c r="F43" s="43">
        <f t="shared" si="1"/>
        <v>22000</v>
      </c>
      <c r="H43" s="46"/>
    </row>
    <row r="44" spans="1:6" ht="15" customHeight="1">
      <c r="A44" s="44" t="s">
        <v>44</v>
      </c>
      <c r="B44" s="45" t="s">
        <v>32</v>
      </c>
      <c r="C44" s="18">
        <v>3725.5</v>
      </c>
      <c r="D44" s="18">
        <v>3725.5</v>
      </c>
      <c r="E44" s="41"/>
      <c r="F44" s="43">
        <f t="shared" si="1"/>
        <v>3725.5</v>
      </c>
    </row>
    <row r="45" spans="1:6" ht="15" customHeight="1">
      <c r="A45" s="44" t="s">
        <v>65</v>
      </c>
      <c r="B45" s="45" t="s">
        <v>42</v>
      </c>
      <c r="C45" s="18">
        <v>30000</v>
      </c>
      <c r="D45" s="18">
        <v>55050.87</v>
      </c>
      <c r="E45" s="41"/>
      <c r="F45" s="43">
        <f t="shared" si="1"/>
        <v>55050.87</v>
      </c>
    </row>
    <row r="46" spans="1:6" ht="15" customHeight="1">
      <c r="A46" s="44" t="s">
        <v>45</v>
      </c>
      <c r="B46" s="45" t="s">
        <v>42</v>
      </c>
      <c r="C46" s="18">
        <v>5000</v>
      </c>
      <c r="D46" s="18">
        <v>5000</v>
      </c>
      <c r="E46" s="41"/>
      <c r="F46" s="43">
        <f t="shared" si="1"/>
        <v>5000</v>
      </c>
    </row>
    <row r="47" spans="1:6" ht="15" customHeight="1">
      <c r="A47" s="44" t="s">
        <v>46</v>
      </c>
      <c r="B47" s="45" t="s">
        <v>42</v>
      </c>
      <c r="C47" s="18">
        <v>18000</v>
      </c>
      <c r="D47" s="18">
        <v>18735.3</v>
      </c>
      <c r="E47" s="41"/>
      <c r="F47" s="43">
        <f t="shared" si="1"/>
        <v>18735.3</v>
      </c>
    </row>
    <row r="48" spans="1:6" ht="15" customHeight="1">
      <c r="A48" s="44" t="s">
        <v>47</v>
      </c>
      <c r="B48" s="45" t="s">
        <v>42</v>
      </c>
      <c r="C48" s="18">
        <v>4000</v>
      </c>
      <c r="D48" s="18">
        <v>4000</v>
      </c>
      <c r="E48" s="41"/>
      <c r="F48" s="43">
        <f t="shared" si="1"/>
        <v>4000</v>
      </c>
    </row>
    <row r="49" spans="1:6" ht="15" customHeight="1" thickBot="1">
      <c r="A49" s="44" t="s">
        <v>48</v>
      </c>
      <c r="B49" s="45" t="s">
        <v>42</v>
      </c>
      <c r="C49" s="18">
        <v>0</v>
      </c>
      <c r="D49" s="18">
        <v>0</v>
      </c>
      <c r="E49" s="41"/>
      <c r="F49" s="43">
        <f t="shared" si="1"/>
        <v>0</v>
      </c>
    </row>
    <row r="50" spans="1:6" ht="15" customHeight="1" thickBot="1">
      <c r="A50" s="47" t="s">
        <v>49</v>
      </c>
      <c r="B50" s="48"/>
      <c r="C50" s="35">
        <f>SUM(C33:C49)</f>
        <v>2269055</v>
      </c>
      <c r="D50" s="35">
        <f>SUM(D33:D49)</f>
        <v>6314880.650000001</v>
      </c>
      <c r="E50" s="35">
        <f>SUM(E33:E49)</f>
        <v>3236.80793</v>
      </c>
      <c r="F50" s="36">
        <f>SUM(F33:F49)</f>
        <v>6318117.4579300005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64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52"/>
  <sheetViews>
    <sheetView zoomScalePageLayoutView="0" workbookViewId="0" topLeftCell="A1">
      <selection activeCell="J5" sqref="J5:K5"/>
    </sheetView>
  </sheetViews>
  <sheetFormatPr defaultColWidth="8.8515625" defaultRowHeight="12.75"/>
  <cols>
    <col min="1" max="1" width="4.7109375" style="67" customWidth="1"/>
    <col min="2" max="2" width="3.00390625" style="67" customWidth="1"/>
    <col min="3" max="3" width="8.8515625" style="67" customWidth="1"/>
    <col min="4" max="4" width="4.28125" style="158" customWidth="1"/>
    <col min="5" max="5" width="5.28125" style="67" customWidth="1"/>
    <col min="6" max="6" width="7.8515625" style="67" bestFit="1" customWidth="1"/>
    <col min="7" max="7" width="43.7109375" style="67" customWidth="1"/>
    <col min="8" max="9" width="8.7109375" style="67" customWidth="1"/>
    <col min="10" max="10" width="9.28125" style="67" customWidth="1"/>
    <col min="11" max="11" width="9.00390625" style="67" customWidth="1"/>
    <col min="12" max="16384" width="8.8515625" style="67" customWidth="1"/>
  </cols>
  <sheetData>
    <row r="1" spans="1:11" ht="18">
      <c r="A1" s="233" t="s">
        <v>88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8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2.75">
      <c r="A3" s="234" t="s">
        <v>71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 ht="13.5" thickBot="1">
      <c r="A4" s="68"/>
      <c r="B4" s="68"/>
      <c r="C4" s="68"/>
      <c r="D4" s="68"/>
      <c r="E4" s="68"/>
      <c r="F4" s="68"/>
      <c r="G4" s="68"/>
      <c r="H4" s="68"/>
      <c r="I4" s="69"/>
      <c r="K4" s="69" t="s">
        <v>67</v>
      </c>
    </row>
    <row r="5" spans="1:11" ht="13.5" thickBot="1">
      <c r="A5" s="229" t="s">
        <v>72</v>
      </c>
      <c r="B5" s="231" t="s">
        <v>4</v>
      </c>
      <c r="C5" s="231" t="s">
        <v>6</v>
      </c>
      <c r="D5" s="231" t="s">
        <v>7</v>
      </c>
      <c r="E5" s="231" t="s">
        <v>8</v>
      </c>
      <c r="F5" s="231" t="s">
        <v>68</v>
      </c>
      <c r="G5" s="240" t="s">
        <v>147</v>
      </c>
      <c r="H5" s="242" t="s">
        <v>90</v>
      </c>
      <c r="I5" s="235" t="s">
        <v>91</v>
      </c>
      <c r="J5" s="237" t="s">
        <v>148</v>
      </c>
      <c r="K5" s="238"/>
    </row>
    <row r="6" spans="1:11" ht="13.5" thickBot="1">
      <c r="A6" s="230"/>
      <c r="B6" s="232"/>
      <c r="C6" s="232"/>
      <c r="D6" s="232"/>
      <c r="E6" s="232"/>
      <c r="F6" s="239"/>
      <c r="G6" s="241"/>
      <c r="H6" s="243"/>
      <c r="I6" s="236"/>
      <c r="J6" s="70" t="s">
        <v>26</v>
      </c>
      <c r="K6" s="71" t="s">
        <v>92</v>
      </c>
    </row>
    <row r="7" spans="1:256" ht="13.5" thickBot="1">
      <c r="A7" s="72" t="s">
        <v>3</v>
      </c>
      <c r="B7" s="73" t="s">
        <v>5</v>
      </c>
      <c r="C7" s="74" t="s">
        <v>3</v>
      </c>
      <c r="D7" s="75" t="s">
        <v>3</v>
      </c>
      <c r="E7" s="75" t="s">
        <v>3</v>
      </c>
      <c r="F7" s="76"/>
      <c r="G7" s="77" t="s">
        <v>73</v>
      </c>
      <c r="H7" s="78">
        <f>H8+H11+H18+H21</f>
        <v>32730</v>
      </c>
      <c r="I7" s="79">
        <f>I8+I11+I18+I21</f>
        <v>46617</v>
      </c>
      <c r="J7" s="173">
        <f>J8+J11+J18+J21</f>
        <v>3236.80793</v>
      </c>
      <c r="K7" s="80">
        <f>K8+K11+K18+K21</f>
        <v>49853.807929999995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</row>
    <row r="8" spans="1:256" ht="13.5" thickBot="1">
      <c r="A8" s="82" t="s">
        <v>3</v>
      </c>
      <c r="B8" s="83" t="s">
        <v>5</v>
      </c>
      <c r="C8" s="84" t="s">
        <v>3</v>
      </c>
      <c r="D8" s="85" t="s">
        <v>3</v>
      </c>
      <c r="E8" s="85" t="s">
        <v>11</v>
      </c>
      <c r="F8" s="86"/>
      <c r="G8" s="87" t="s">
        <v>74</v>
      </c>
      <c r="H8" s="88">
        <f>H9+H10</f>
        <v>160</v>
      </c>
      <c r="I8" s="89">
        <f>I9+I10</f>
        <v>165.22061</v>
      </c>
      <c r="J8" s="90">
        <f>J9+J10</f>
        <v>0</v>
      </c>
      <c r="K8" s="91">
        <f>K9+K10</f>
        <v>165.22061</v>
      </c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  <c r="IU8" s="81"/>
      <c r="IV8" s="81"/>
    </row>
    <row r="9" spans="1:256" s="149" customFormat="1" ht="12.75">
      <c r="A9" s="144" t="s">
        <v>75</v>
      </c>
      <c r="B9" s="95" t="s">
        <v>69</v>
      </c>
      <c r="C9" s="94" t="s">
        <v>3</v>
      </c>
      <c r="D9" s="95" t="s">
        <v>3</v>
      </c>
      <c r="E9" s="96">
        <v>1354</v>
      </c>
      <c r="F9" s="145"/>
      <c r="G9" s="146" t="s">
        <v>98</v>
      </c>
      <c r="H9" s="147">
        <v>0</v>
      </c>
      <c r="I9" s="162">
        <v>5.22061</v>
      </c>
      <c r="J9" s="162"/>
      <c r="K9" s="59">
        <f>I9+J9</f>
        <v>5.22061</v>
      </c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  <c r="IL9" s="148"/>
      <c r="IM9" s="148"/>
      <c r="IN9" s="148"/>
      <c r="IO9" s="148"/>
      <c r="IP9" s="148"/>
      <c r="IQ9" s="148"/>
      <c r="IR9" s="148"/>
      <c r="IS9" s="148"/>
      <c r="IT9" s="148"/>
      <c r="IU9" s="148"/>
      <c r="IV9" s="148"/>
    </row>
    <row r="10" spans="1:256" ht="13.5" thickBot="1">
      <c r="A10" s="92" t="s">
        <v>75</v>
      </c>
      <c r="B10" s="93" t="s">
        <v>69</v>
      </c>
      <c r="C10" s="94" t="s">
        <v>3</v>
      </c>
      <c r="D10" s="95" t="s">
        <v>3</v>
      </c>
      <c r="E10" s="96">
        <v>1361</v>
      </c>
      <c r="F10" s="97"/>
      <c r="G10" s="98" t="s">
        <v>76</v>
      </c>
      <c r="H10" s="99">
        <v>160</v>
      </c>
      <c r="I10" s="100">
        <v>160</v>
      </c>
      <c r="J10" s="101"/>
      <c r="K10" s="102">
        <f>I10+J10</f>
        <v>160</v>
      </c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  <c r="IV10" s="81"/>
    </row>
    <row r="11" spans="1:256" ht="13.5" thickBot="1">
      <c r="A11" s="82" t="s">
        <v>3</v>
      </c>
      <c r="B11" s="83" t="s">
        <v>5</v>
      </c>
      <c r="C11" s="84" t="s">
        <v>3</v>
      </c>
      <c r="D11" s="85" t="s">
        <v>3</v>
      </c>
      <c r="E11" s="85" t="s">
        <v>13</v>
      </c>
      <c r="F11" s="86"/>
      <c r="G11" s="87" t="s">
        <v>77</v>
      </c>
      <c r="H11" s="88">
        <f>H12+H13+H14+H16</f>
        <v>7800</v>
      </c>
      <c r="I11" s="89">
        <f>I12+I13+I14+I16</f>
        <v>9300</v>
      </c>
      <c r="J11" s="172">
        <f>J12+J13+J14+J16</f>
        <v>3236.80793</v>
      </c>
      <c r="K11" s="91">
        <f>K12+K13+K14+K16</f>
        <v>12536.807929999999</v>
      </c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</row>
    <row r="12" spans="1:256" ht="12.75">
      <c r="A12" s="103" t="s">
        <v>75</v>
      </c>
      <c r="B12" s="104" t="s">
        <v>69</v>
      </c>
      <c r="C12" s="105" t="s">
        <v>3</v>
      </c>
      <c r="D12" s="168">
        <v>2229</v>
      </c>
      <c r="E12" s="106">
        <v>2119</v>
      </c>
      <c r="F12" s="107"/>
      <c r="G12" s="108" t="s">
        <v>78</v>
      </c>
      <c r="H12" s="109">
        <v>3500</v>
      </c>
      <c r="I12" s="109">
        <v>3500</v>
      </c>
      <c r="J12" s="110"/>
      <c r="K12" s="61">
        <f>I12+J12</f>
        <v>3500</v>
      </c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  <c r="IU12" s="81"/>
      <c r="IV12" s="81"/>
    </row>
    <row r="13" spans="1:256" ht="13.5" thickBot="1">
      <c r="A13" s="92" t="s">
        <v>75</v>
      </c>
      <c r="B13" s="111" t="s">
        <v>69</v>
      </c>
      <c r="C13" s="112" t="s">
        <v>3</v>
      </c>
      <c r="D13" s="169">
        <v>2299</v>
      </c>
      <c r="E13" s="113">
        <v>2212</v>
      </c>
      <c r="F13" s="114"/>
      <c r="G13" s="115" t="s">
        <v>79</v>
      </c>
      <c r="H13" s="116">
        <v>4300</v>
      </c>
      <c r="I13" s="116">
        <v>4300</v>
      </c>
      <c r="J13" s="117"/>
      <c r="K13" s="102">
        <f>I13+J13</f>
        <v>4300</v>
      </c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</row>
    <row r="14" spans="1:256" ht="22.5">
      <c r="A14" s="141" t="s">
        <v>80</v>
      </c>
      <c r="B14" s="142" t="s">
        <v>5</v>
      </c>
      <c r="C14" s="143" t="s">
        <v>96</v>
      </c>
      <c r="D14" s="118" t="s">
        <v>3</v>
      </c>
      <c r="E14" s="119" t="s">
        <v>3</v>
      </c>
      <c r="F14" s="118" t="s">
        <v>3</v>
      </c>
      <c r="G14" s="120" t="s">
        <v>70</v>
      </c>
      <c r="H14" s="121">
        <f>SUM(H15:H15)</f>
        <v>0</v>
      </c>
      <c r="I14" s="121">
        <f>SUM(I15:I15)</f>
        <v>1500</v>
      </c>
      <c r="J14" s="121">
        <f>SUM(J15:J15)</f>
        <v>0</v>
      </c>
      <c r="K14" s="122">
        <f>SUM(K15:K15)</f>
        <v>1500</v>
      </c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  <c r="IV14" s="81"/>
    </row>
    <row r="15" spans="1:256" ht="13.5" thickBot="1">
      <c r="A15" s="123"/>
      <c r="B15" s="124"/>
      <c r="C15" s="125"/>
      <c r="D15" s="169">
        <v>2212</v>
      </c>
      <c r="E15" s="113">
        <v>2229</v>
      </c>
      <c r="F15" s="114"/>
      <c r="G15" s="115" t="s">
        <v>81</v>
      </c>
      <c r="H15" s="116">
        <v>0</v>
      </c>
      <c r="I15" s="62">
        <v>1500</v>
      </c>
      <c r="J15" s="62"/>
      <c r="K15" s="126">
        <f>I15+J15</f>
        <v>1500</v>
      </c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  <c r="IU15" s="81"/>
      <c r="IV15" s="81"/>
    </row>
    <row r="16" spans="1:256" ht="12.75">
      <c r="A16" s="141" t="s">
        <v>129</v>
      </c>
      <c r="B16" s="142" t="s">
        <v>5</v>
      </c>
      <c r="C16" s="166">
        <v>650670000</v>
      </c>
      <c r="D16" s="118" t="s">
        <v>3</v>
      </c>
      <c r="E16" s="119" t="s">
        <v>3</v>
      </c>
      <c r="F16" s="118" t="s">
        <v>3</v>
      </c>
      <c r="G16" s="167" t="s">
        <v>130</v>
      </c>
      <c r="H16" s="121">
        <f>SUM(H17:H17)</f>
        <v>0</v>
      </c>
      <c r="I16" s="121">
        <f>SUM(I17:I17)</f>
        <v>0</v>
      </c>
      <c r="J16" s="170">
        <f>SUM(J17:J17)</f>
        <v>3236.80793</v>
      </c>
      <c r="K16" s="122">
        <f>SUM(K17:K17)</f>
        <v>3236.80793</v>
      </c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  <c r="IU16" s="81"/>
      <c r="IV16" s="81"/>
    </row>
    <row r="17" spans="1:256" ht="13.5" thickBot="1">
      <c r="A17" s="123"/>
      <c r="B17" s="124"/>
      <c r="C17" s="125"/>
      <c r="D17" s="163">
        <v>6409</v>
      </c>
      <c r="E17" s="113">
        <v>2324</v>
      </c>
      <c r="F17" s="164"/>
      <c r="G17" s="115" t="s">
        <v>131</v>
      </c>
      <c r="H17" s="65">
        <v>0</v>
      </c>
      <c r="I17" s="165">
        <v>0</v>
      </c>
      <c r="J17" s="171">
        <v>3236.80793</v>
      </c>
      <c r="K17" s="161">
        <f>I17+J17</f>
        <v>3236.80793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  <c r="IU17" s="81"/>
      <c r="IV17" s="81"/>
    </row>
    <row r="18" spans="1:256" ht="13.5" thickBot="1">
      <c r="A18" s="82" t="s">
        <v>3</v>
      </c>
      <c r="B18" s="83" t="s">
        <v>5</v>
      </c>
      <c r="C18" s="84" t="s">
        <v>3</v>
      </c>
      <c r="D18" s="85" t="s">
        <v>3</v>
      </c>
      <c r="E18" s="85" t="s">
        <v>15</v>
      </c>
      <c r="F18" s="86"/>
      <c r="G18" s="87" t="s">
        <v>82</v>
      </c>
      <c r="H18" s="88">
        <f>H19+H20</f>
        <v>0</v>
      </c>
      <c r="I18" s="89">
        <f>I19+I20</f>
        <v>0</v>
      </c>
      <c r="J18" s="90">
        <f>J19+J20</f>
        <v>0</v>
      </c>
      <c r="K18" s="91">
        <f>K19+K20</f>
        <v>0</v>
      </c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  <c r="IT18" s="81"/>
      <c r="IU18" s="81"/>
      <c r="IV18" s="81"/>
    </row>
    <row r="19" spans="1:256" ht="12.75">
      <c r="A19" s="103" t="s">
        <v>75</v>
      </c>
      <c r="B19" s="127" t="s">
        <v>69</v>
      </c>
      <c r="C19" s="105" t="s">
        <v>3</v>
      </c>
      <c r="D19" s="128">
        <v>6172</v>
      </c>
      <c r="E19" s="128">
        <v>3111</v>
      </c>
      <c r="F19" s="129"/>
      <c r="G19" s="130" t="s">
        <v>83</v>
      </c>
      <c r="H19" s="131">
        <v>0</v>
      </c>
      <c r="I19" s="132">
        <v>0</v>
      </c>
      <c r="J19" s="133"/>
      <c r="K19" s="3">
        <f>I19+J19</f>
        <v>0</v>
      </c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</row>
    <row r="20" spans="1:256" ht="13.5" thickBot="1">
      <c r="A20" s="92" t="s">
        <v>75</v>
      </c>
      <c r="B20" s="111" t="s">
        <v>69</v>
      </c>
      <c r="C20" s="112" t="s">
        <v>3</v>
      </c>
      <c r="D20" s="134">
        <v>6172</v>
      </c>
      <c r="E20" s="134">
        <v>3112</v>
      </c>
      <c r="F20" s="135"/>
      <c r="G20" s="136" t="s">
        <v>84</v>
      </c>
      <c r="H20" s="137">
        <v>0</v>
      </c>
      <c r="I20" s="60">
        <v>0</v>
      </c>
      <c r="J20" s="60"/>
      <c r="K20" s="102">
        <f>I20+J20</f>
        <v>0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  <c r="IV20" s="81"/>
    </row>
    <row r="21" spans="1:256" ht="13.5" thickBot="1">
      <c r="A21" s="82" t="s">
        <v>3</v>
      </c>
      <c r="B21" s="83" t="s">
        <v>5</v>
      </c>
      <c r="C21" s="84" t="s">
        <v>3</v>
      </c>
      <c r="D21" s="85" t="s">
        <v>3</v>
      </c>
      <c r="E21" s="85" t="s">
        <v>85</v>
      </c>
      <c r="F21" s="86"/>
      <c r="G21" s="87" t="s">
        <v>86</v>
      </c>
      <c r="H21" s="88">
        <f>H22+H24+H26+H28+H30+H32+H34+H36+H38+H40+H42+H44+H46+H48</f>
        <v>24770</v>
      </c>
      <c r="I21" s="89">
        <f>I22+I24+I26+I28+I30+I32+I34+I36+I38+I40+I42+I44+I46+I48</f>
        <v>37151.779389999996</v>
      </c>
      <c r="J21" s="90">
        <f>J22+J24+J26+J28+J30+J32+J34+J36+J38+J40+J42+J44+J46+J48</f>
        <v>0</v>
      </c>
      <c r="K21" s="91">
        <f>K22+K24+K26+K28+K30+K32+K34+K36+K38+K40+K42+K44+K46+K48</f>
        <v>37151.779389999996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</row>
    <row r="22" spans="1:11" s="149" customFormat="1" ht="22.5">
      <c r="A22" s="150" t="s">
        <v>101</v>
      </c>
      <c r="B22" s="151" t="s">
        <v>69</v>
      </c>
      <c r="C22" s="152" t="s">
        <v>102</v>
      </c>
      <c r="D22" s="51" t="s">
        <v>3</v>
      </c>
      <c r="E22" s="51" t="s">
        <v>3</v>
      </c>
      <c r="F22" s="153" t="s">
        <v>3</v>
      </c>
      <c r="G22" s="64" t="s">
        <v>115</v>
      </c>
      <c r="H22" s="110">
        <f>SUM(H23:H23)</f>
        <v>0</v>
      </c>
      <c r="I22" s="159">
        <f>SUM(I23:I23)</f>
        <v>1588.97168</v>
      </c>
      <c r="J22" s="159">
        <f>SUM(J23:J23)</f>
        <v>0</v>
      </c>
      <c r="K22" s="50">
        <f>SUM(K23:K23)</f>
        <v>1588.97168</v>
      </c>
    </row>
    <row r="23" spans="1:11" s="149" customFormat="1" ht="13.5" thickBot="1">
      <c r="A23" s="92"/>
      <c r="B23" s="134"/>
      <c r="C23" s="57"/>
      <c r="D23" s="56"/>
      <c r="E23" s="56">
        <v>4118</v>
      </c>
      <c r="F23" s="58" t="s">
        <v>99</v>
      </c>
      <c r="G23" s="154" t="s">
        <v>100</v>
      </c>
      <c r="H23" s="137">
        <v>0</v>
      </c>
      <c r="I23" s="160">
        <v>1588.97168</v>
      </c>
      <c r="J23" s="160"/>
      <c r="K23" s="3">
        <f>I23+J23</f>
        <v>1588.97168</v>
      </c>
    </row>
    <row r="24" spans="1:11" s="149" customFormat="1" ht="22.5">
      <c r="A24" s="150" t="s">
        <v>101</v>
      </c>
      <c r="B24" s="151" t="s">
        <v>69</v>
      </c>
      <c r="C24" s="152" t="s">
        <v>103</v>
      </c>
      <c r="D24" s="51" t="s">
        <v>3</v>
      </c>
      <c r="E24" s="51" t="s">
        <v>3</v>
      </c>
      <c r="F24" s="153" t="s">
        <v>3</v>
      </c>
      <c r="G24" s="64" t="s">
        <v>116</v>
      </c>
      <c r="H24" s="110">
        <f>SUM(H25:H25)</f>
        <v>0</v>
      </c>
      <c r="I24" s="159">
        <f>SUM(I25:I25)</f>
        <v>699.2918</v>
      </c>
      <c r="J24" s="159">
        <f>SUM(J25:J25)</f>
        <v>0</v>
      </c>
      <c r="K24" s="50">
        <f>SUM(K25:K25)</f>
        <v>699.2918</v>
      </c>
    </row>
    <row r="25" spans="1:11" s="149" customFormat="1" ht="13.5" thickBot="1">
      <c r="A25" s="92"/>
      <c r="B25" s="134"/>
      <c r="C25" s="57"/>
      <c r="D25" s="56"/>
      <c r="E25" s="56">
        <v>4118</v>
      </c>
      <c r="F25" s="58" t="s">
        <v>99</v>
      </c>
      <c r="G25" s="154" t="s">
        <v>100</v>
      </c>
      <c r="H25" s="137">
        <v>0</v>
      </c>
      <c r="I25" s="160">
        <v>699.2918</v>
      </c>
      <c r="J25" s="160"/>
      <c r="K25" s="3">
        <f>I25+J25</f>
        <v>699.2918</v>
      </c>
    </row>
    <row r="26" spans="1:11" s="149" customFormat="1" ht="22.5">
      <c r="A26" s="150" t="s">
        <v>101</v>
      </c>
      <c r="B26" s="151" t="s">
        <v>69</v>
      </c>
      <c r="C26" s="152" t="s">
        <v>104</v>
      </c>
      <c r="D26" s="51" t="s">
        <v>3</v>
      </c>
      <c r="E26" s="51" t="s">
        <v>3</v>
      </c>
      <c r="F26" s="153" t="s">
        <v>3</v>
      </c>
      <c r="G26" s="64" t="s">
        <v>117</v>
      </c>
      <c r="H26" s="110">
        <f>SUM(H27:H27)</f>
        <v>0</v>
      </c>
      <c r="I26" s="159">
        <f>SUM(I27:I27)</f>
        <v>2070.224</v>
      </c>
      <c r="J26" s="159">
        <f>SUM(J27:J27)</f>
        <v>0</v>
      </c>
      <c r="K26" s="50">
        <f>SUM(K27:K27)</f>
        <v>2070.224</v>
      </c>
    </row>
    <row r="27" spans="1:11" s="149" customFormat="1" ht="13.5" thickBot="1">
      <c r="A27" s="92"/>
      <c r="B27" s="63"/>
      <c r="C27" s="52"/>
      <c r="D27" s="53"/>
      <c r="E27" s="53">
        <v>4118</v>
      </c>
      <c r="F27" s="58" t="s">
        <v>99</v>
      </c>
      <c r="G27" s="154" t="s">
        <v>100</v>
      </c>
      <c r="H27" s="155">
        <v>0</v>
      </c>
      <c r="I27" s="160">
        <v>2070.224</v>
      </c>
      <c r="J27" s="160"/>
      <c r="K27" s="2">
        <f>I27+J27</f>
        <v>2070.224</v>
      </c>
    </row>
    <row r="28" spans="1:11" s="149" customFormat="1" ht="22.5">
      <c r="A28" s="150" t="s">
        <v>101</v>
      </c>
      <c r="B28" s="151" t="s">
        <v>69</v>
      </c>
      <c r="C28" s="152" t="s">
        <v>105</v>
      </c>
      <c r="D28" s="51" t="s">
        <v>3</v>
      </c>
      <c r="E28" s="51" t="s">
        <v>3</v>
      </c>
      <c r="F28" s="153" t="s">
        <v>3</v>
      </c>
      <c r="G28" s="64" t="s">
        <v>118</v>
      </c>
      <c r="H28" s="110">
        <f>SUM(H29:H29)</f>
        <v>0</v>
      </c>
      <c r="I28" s="159">
        <f>SUM(I29:I29)</f>
        <v>574.533</v>
      </c>
      <c r="J28" s="159">
        <f>SUM(J29:J29)</f>
        <v>0</v>
      </c>
      <c r="K28" s="50">
        <f>SUM(K29:K29)</f>
        <v>574.533</v>
      </c>
    </row>
    <row r="29" spans="1:11" s="149" customFormat="1" ht="13.5" thickBot="1">
      <c r="A29" s="92"/>
      <c r="B29" s="134"/>
      <c r="C29" s="57"/>
      <c r="D29" s="56"/>
      <c r="E29" s="56">
        <v>4118</v>
      </c>
      <c r="F29" s="58" t="s">
        <v>99</v>
      </c>
      <c r="G29" s="154" t="s">
        <v>100</v>
      </c>
      <c r="H29" s="137">
        <v>0</v>
      </c>
      <c r="I29" s="160">
        <v>574.533</v>
      </c>
      <c r="J29" s="160"/>
      <c r="K29" s="3">
        <f>I29+J29</f>
        <v>574.533</v>
      </c>
    </row>
    <row r="30" spans="1:11" s="149" customFormat="1" ht="22.5">
      <c r="A30" s="150" t="s">
        <v>101</v>
      </c>
      <c r="B30" s="151" t="s">
        <v>69</v>
      </c>
      <c r="C30" s="152" t="s">
        <v>106</v>
      </c>
      <c r="D30" s="51" t="s">
        <v>3</v>
      </c>
      <c r="E30" s="51" t="s">
        <v>3</v>
      </c>
      <c r="F30" s="153" t="s">
        <v>3</v>
      </c>
      <c r="G30" s="64" t="s">
        <v>119</v>
      </c>
      <c r="H30" s="110">
        <f>SUM(H31:H31)</f>
        <v>0</v>
      </c>
      <c r="I30" s="159">
        <f>SUM(I31:I31)</f>
        <v>708.61052</v>
      </c>
      <c r="J30" s="159">
        <f>SUM(J31:J31)</f>
        <v>0</v>
      </c>
      <c r="K30" s="50">
        <f>SUM(K31:K31)</f>
        <v>708.61052</v>
      </c>
    </row>
    <row r="31" spans="1:11" s="149" customFormat="1" ht="13.5" thickBot="1">
      <c r="A31" s="92"/>
      <c r="B31" s="134"/>
      <c r="C31" s="57"/>
      <c r="D31" s="56"/>
      <c r="E31" s="56">
        <v>4118</v>
      </c>
      <c r="F31" s="58" t="s">
        <v>99</v>
      </c>
      <c r="G31" s="154" t="s">
        <v>100</v>
      </c>
      <c r="H31" s="137">
        <v>0</v>
      </c>
      <c r="I31" s="160">
        <v>708.61052</v>
      </c>
      <c r="J31" s="160"/>
      <c r="K31" s="3">
        <f>I31+J31</f>
        <v>708.61052</v>
      </c>
    </row>
    <row r="32" spans="1:11" s="149" customFormat="1" ht="22.5">
      <c r="A32" s="150" t="s">
        <v>101</v>
      </c>
      <c r="B32" s="151" t="s">
        <v>69</v>
      </c>
      <c r="C32" s="152" t="s">
        <v>107</v>
      </c>
      <c r="D32" s="51" t="s">
        <v>3</v>
      </c>
      <c r="E32" s="51" t="s">
        <v>3</v>
      </c>
      <c r="F32" s="153" t="s">
        <v>3</v>
      </c>
      <c r="G32" s="64" t="s">
        <v>120</v>
      </c>
      <c r="H32" s="110">
        <f>SUM(H33:H33)</f>
        <v>0</v>
      </c>
      <c r="I32" s="159">
        <f>SUM(I33:I33)</f>
        <v>1699.48022</v>
      </c>
      <c r="J32" s="159">
        <f>SUM(J33:J33)</f>
        <v>0</v>
      </c>
      <c r="K32" s="50">
        <f>SUM(K33:K33)</f>
        <v>1699.48022</v>
      </c>
    </row>
    <row r="33" spans="1:11" s="149" customFormat="1" ht="13.5" thickBot="1">
      <c r="A33" s="92"/>
      <c r="B33" s="63"/>
      <c r="C33" s="52"/>
      <c r="D33" s="53"/>
      <c r="E33" s="53">
        <v>4118</v>
      </c>
      <c r="F33" s="58" t="s">
        <v>99</v>
      </c>
      <c r="G33" s="154" t="s">
        <v>100</v>
      </c>
      <c r="H33" s="155">
        <v>0</v>
      </c>
      <c r="I33" s="160">
        <v>1699.48022</v>
      </c>
      <c r="J33" s="160"/>
      <c r="K33" s="2">
        <f>I33+J33</f>
        <v>1699.48022</v>
      </c>
    </row>
    <row r="34" spans="1:11" s="149" customFormat="1" ht="22.5">
      <c r="A34" s="150" t="s">
        <v>101</v>
      </c>
      <c r="B34" s="151" t="s">
        <v>69</v>
      </c>
      <c r="C34" s="152" t="s">
        <v>108</v>
      </c>
      <c r="D34" s="51" t="s">
        <v>3</v>
      </c>
      <c r="E34" s="51" t="s">
        <v>3</v>
      </c>
      <c r="F34" s="153" t="s">
        <v>3</v>
      </c>
      <c r="G34" s="64" t="s">
        <v>121</v>
      </c>
      <c r="H34" s="110">
        <f>SUM(H35:H35)</f>
        <v>0</v>
      </c>
      <c r="I34" s="159">
        <f>SUM(I35:I35)</f>
        <v>1335.15844</v>
      </c>
      <c r="J34" s="159">
        <f>SUM(J35:J35)</f>
        <v>0</v>
      </c>
      <c r="K34" s="50">
        <f>SUM(K35:K35)</f>
        <v>1335.15844</v>
      </c>
    </row>
    <row r="35" spans="1:11" s="149" customFormat="1" ht="13.5" thickBot="1">
      <c r="A35" s="92"/>
      <c r="B35" s="63"/>
      <c r="C35" s="52"/>
      <c r="D35" s="53"/>
      <c r="E35" s="53">
        <v>4118</v>
      </c>
      <c r="F35" s="58" t="s">
        <v>99</v>
      </c>
      <c r="G35" s="154" t="s">
        <v>100</v>
      </c>
      <c r="H35" s="155">
        <v>0</v>
      </c>
      <c r="I35" s="160">
        <v>1335.15844</v>
      </c>
      <c r="J35" s="160"/>
      <c r="K35" s="2">
        <f>I35+J35</f>
        <v>1335.15844</v>
      </c>
    </row>
    <row r="36" spans="1:11" s="149" customFormat="1" ht="22.5">
      <c r="A36" s="150" t="s">
        <v>101</v>
      </c>
      <c r="B36" s="151" t="s">
        <v>69</v>
      </c>
      <c r="C36" s="152" t="s">
        <v>109</v>
      </c>
      <c r="D36" s="51" t="s">
        <v>3</v>
      </c>
      <c r="E36" s="51" t="s">
        <v>3</v>
      </c>
      <c r="F36" s="153" t="s">
        <v>3</v>
      </c>
      <c r="G36" s="64" t="s">
        <v>122</v>
      </c>
      <c r="H36" s="110">
        <f>SUM(H37:H37)</f>
        <v>0</v>
      </c>
      <c r="I36" s="159">
        <f>SUM(I37:I37)</f>
        <v>265.66696</v>
      </c>
      <c r="J36" s="159">
        <f>SUM(J37:J37)</f>
        <v>0</v>
      </c>
      <c r="K36" s="50">
        <f>SUM(K37:K37)</f>
        <v>265.66696</v>
      </c>
    </row>
    <row r="37" spans="1:11" s="149" customFormat="1" ht="13.5" thickBot="1">
      <c r="A37" s="92"/>
      <c r="B37" s="134"/>
      <c r="C37" s="57"/>
      <c r="D37" s="56"/>
      <c r="E37" s="56">
        <v>4118</v>
      </c>
      <c r="F37" s="58" t="s">
        <v>99</v>
      </c>
      <c r="G37" s="154" t="s">
        <v>100</v>
      </c>
      <c r="H37" s="137">
        <v>0</v>
      </c>
      <c r="I37" s="160">
        <v>265.66696</v>
      </c>
      <c r="J37" s="160"/>
      <c r="K37" s="3">
        <f>I37+J37</f>
        <v>265.66696</v>
      </c>
    </row>
    <row r="38" spans="1:11" s="149" customFormat="1" ht="22.5">
      <c r="A38" s="150" t="s">
        <v>101</v>
      </c>
      <c r="B38" s="151" t="s">
        <v>69</v>
      </c>
      <c r="C38" s="152" t="s">
        <v>110</v>
      </c>
      <c r="D38" s="51" t="s">
        <v>3</v>
      </c>
      <c r="E38" s="51" t="s">
        <v>3</v>
      </c>
      <c r="F38" s="153" t="s">
        <v>3</v>
      </c>
      <c r="G38" s="64" t="s">
        <v>123</v>
      </c>
      <c r="H38" s="110">
        <f>SUM(H39:H39)</f>
        <v>0</v>
      </c>
      <c r="I38" s="159">
        <f>SUM(I39:I39)</f>
        <v>1825.99958</v>
      </c>
      <c r="J38" s="159">
        <f>SUM(J39:J39)</f>
        <v>0</v>
      </c>
      <c r="K38" s="50">
        <f>SUM(K39:K39)</f>
        <v>1825.99958</v>
      </c>
    </row>
    <row r="39" spans="1:11" s="149" customFormat="1" ht="13.5" thickBot="1">
      <c r="A39" s="92"/>
      <c r="B39" s="134"/>
      <c r="C39" s="57"/>
      <c r="D39" s="56"/>
      <c r="E39" s="56">
        <v>4118</v>
      </c>
      <c r="F39" s="58" t="s">
        <v>99</v>
      </c>
      <c r="G39" s="154" t="s">
        <v>100</v>
      </c>
      <c r="H39" s="137">
        <v>0</v>
      </c>
      <c r="I39" s="160">
        <v>1825.99958</v>
      </c>
      <c r="J39" s="160"/>
      <c r="K39" s="3">
        <f>I39+J39</f>
        <v>1825.99958</v>
      </c>
    </row>
    <row r="40" spans="1:11" s="149" customFormat="1" ht="22.5">
      <c r="A40" s="150" t="s">
        <v>101</v>
      </c>
      <c r="B40" s="151" t="s">
        <v>69</v>
      </c>
      <c r="C40" s="152" t="s">
        <v>111</v>
      </c>
      <c r="D40" s="51" t="s">
        <v>3</v>
      </c>
      <c r="E40" s="51" t="s">
        <v>3</v>
      </c>
      <c r="F40" s="153" t="s">
        <v>3</v>
      </c>
      <c r="G40" s="64" t="s">
        <v>124</v>
      </c>
      <c r="H40" s="110">
        <f>SUM(H41:H41)</f>
        <v>0</v>
      </c>
      <c r="I40" s="159">
        <f>SUM(I41:I41)</f>
        <v>492.69489</v>
      </c>
      <c r="J40" s="159">
        <f>SUM(J41:J41)</f>
        <v>0</v>
      </c>
      <c r="K40" s="50">
        <f>SUM(K41:K41)</f>
        <v>492.69489</v>
      </c>
    </row>
    <row r="41" spans="1:11" s="149" customFormat="1" ht="13.5" thickBot="1">
      <c r="A41" s="92"/>
      <c r="B41" s="63"/>
      <c r="C41" s="52"/>
      <c r="D41" s="53"/>
      <c r="E41" s="53">
        <v>4118</v>
      </c>
      <c r="F41" s="58" t="s">
        <v>99</v>
      </c>
      <c r="G41" s="154" t="s">
        <v>100</v>
      </c>
      <c r="H41" s="155">
        <v>0</v>
      </c>
      <c r="I41" s="160">
        <v>492.69489</v>
      </c>
      <c r="J41" s="160"/>
      <c r="K41" s="2">
        <f>I41+J41</f>
        <v>492.69489</v>
      </c>
    </row>
    <row r="42" spans="1:11" s="149" customFormat="1" ht="22.5">
      <c r="A42" s="150" t="s">
        <v>101</v>
      </c>
      <c r="B42" s="151" t="s">
        <v>69</v>
      </c>
      <c r="C42" s="152" t="s">
        <v>112</v>
      </c>
      <c r="D42" s="51" t="s">
        <v>3</v>
      </c>
      <c r="E42" s="51" t="s">
        <v>3</v>
      </c>
      <c r="F42" s="153" t="s">
        <v>3</v>
      </c>
      <c r="G42" s="64" t="s">
        <v>125</v>
      </c>
      <c r="H42" s="110">
        <f>SUM(H43:H43)</f>
        <v>0</v>
      </c>
      <c r="I42" s="159">
        <f>SUM(I43:I43)</f>
        <v>180.49751</v>
      </c>
      <c r="J42" s="159">
        <f>SUM(J43:J43)</f>
        <v>0</v>
      </c>
      <c r="K42" s="50">
        <f>SUM(K43:K43)</f>
        <v>180.49751</v>
      </c>
    </row>
    <row r="43" spans="1:11" s="149" customFormat="1" ht="13.5" thickBot="1">
      <c r="A43" s="92"/>
      <c r="B43" s="134"/>
      <c r="C43" s="57"/>
      <c r="D43" s="56"/>
      <c r="E43" s="56">
        <v>4118</v>
      </c>
      <c r="F43" s="58" t="s">
        <v>99</v>
      </c>
      <c r="G43" s="154" t="s">
        <v>100</v>
      </c>
      <c r="H43" s="137">
        <v>0</v>
      </c>
      <c r="I43" s="160">
        <v>180.49751</v>
      </c>
      <c r="J43" s="160"/>
      <c r="K43" s="3">
        <f>I43+J43</f>
        <v>180.49751</v>
      </c>
    </row>
    <row r="44" spans="1:11" s="149" customFormat="1" ht="22.5">
      <c r="A44" s="150" t="s">
        <v>101</v>
      </c>
      <c r="B44" s="151" t="s">
        <v>69</v>
      </c>
      <c r="C44" s="152" t="s">
        <v>113</v>
      </c>
      <c r="D44" s="51" t="s">
        <v>3</v>
      </c>
      <c r="E44" s="51" t="s">
        <v>3</v>
      </c>
      <c r="F44" s="153" t="s">
        <v>3</v>
      </c>
      <c r="G44" s="64" t="s">
        <v>126</v>
      </c>
      <c r="H44" s="110">
        <f>SUM(H45:H45)</f>
        <v>0</v>
      </c>
      <c r="I44" s="159">
        <f>SUM(I45:I45)</f>
        <v>543.503</v>
      </c>
      <c r="J44" s="159">
        <f>SUM(J45:J45)</f>
        <v>0</v>
      </c>
      <c r="K44" s="50">
        <f>SUM(K45:K45)</f>
        <v>543.503</v>
      </c>
    </row>
    <row r="45" spans="1:11" s="149" customFormat="1" ht="13.5" thickBot="1">
      <c r="A45" s="92"/>
      <c r="B45" s="134"/>
      <c r="C45" s="57"/>
      <c r="D45" s="56"/>
      <c r="E45" s="56">
        <v>4118</v>
      </c>
      <c r="F45" s="58" t="s">
        <v>99</v>
      </c>
      <c r="G45" s="154" t="s">
        <v>100</v>
      </c>
      <c r="H45" s="137">
        <v>0</v>
      </c>
      <c r="I45" s="160">
        <v>543.503</v>
      </c>
      <c r="J45" s="160"/>
      <c r="K45" s="3">
        <f>I45+J45</f>
        <v>543.503</v>
      </c>
    </row>
    <row r="46" spans="1:11" s="149" customFormat="1" ht="22.5">
      <c r="A46" s="150" t="s">
        <v>101</v>
      </c>
      <c r="B46" s="151" t="s">
        <v>69</v>
      </c>
      <c r="C46" s="152" t="s">
        <v>114</v>
      </c>
      <c r="D46" s="51" t="s">
        <v>3</v>
      </c>
      <c r="E46" s="51" t="s">
        <v>3</v>
      </c>
      <c r="F46" s="153" t="s">
        <v>3</v>
      </c>
      <c r="G46" s="64" t="s">
        <v>127</v>
      </c>
      <c r="H46" s="110">
        <f>SUM(H47:H47)</f>
        <v>0</v>
      </c>
      <c r="I46" s="159">
        <f>SUM(I47:I47)</f>
        <v>397.14779</v>
      </c>
      <c r="J46" s="159">
        <f>SUM(J47:J47)</f>
        <v>0</v>
      </c>
      <c r="K46" s="50">
        <f>SUM(K47:K47)</f>
        <v>397.14779</v>
      </c>
    </row>
    <row r="47" spans="1:11" s="149" customFormat="1" ht="13.5" thickBot="1">
      <c r="A47" s="92"/>
      <c r="B47" s="63"/>
      <c r="C47" s="52"/>
      <c r="D47" s="53"/>
      <c r="E47" s="53">
        <v>4118</v>
      </c>
      <c r="F47" s="58" t="s">
        <v>99</v>
      </c>
      <c r="G47" s="154" t="s">
        <v>100</v>
      </c>
      <c r="H47" s="155">
        <v>0</v>
      </c>
      <c r="I47" s="160">
        <v>397.14779</v>
      </c>
      <c r="J47" s="160"/>
      <c r="K47" s="2">
        <f>I47+J47</f>
        <v>397.14779</v>
      </c>
    </row>
    <row r="48" spans="1:256" ht="13.5" thickBot="1">
      <c r="A48" s="156" t="s">
        <v>75</v>
      </c>
      <c r="B48" s="157" t="s">
        <v>69</v>
      </c>
      <c r="C48" s="112" t="s">
        <v>3</v>
      </c>
      <c r="D48" s="93" t="s">
        <v>3</v>
      </c>
      <c r="E48" s="113">
        <v>4121</v>
      </c>
      <c r="F48" s="97"/>
      <c r="G48" s="138" t="s">
        <v>87</v>
      </c>
      <c r="H48" s="139">
        <v>24770</v>
      </c>
      <c r="I48" s="140">
        <v>24770</v>
      </c>
      <c r="J48" s="1"/>
      <c r="K48" s="62">
        <f>I48+J48</f>
        <v>24770</v>
      </c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  <c r="IK48" s="81"/>
      <c r="IL48" s="81"/>
      <c r="IM48" s="81"/>
      <c r="IN48" s="81"/>
      <c r="IO48" s="81"/>
      <c r="IP48" s="81"/>
      <c r="IQ48" s="81"/>
      <c r="IR48" s="81"/>
      <c r="IS48" s="81"/>
      <c r="IT48" s="81"/>
      <c r="IU48" s="81"/>
      <c r="IV48" s="81"/>
    </row>
    <row r="51" spans="1:256" s="81" customFormat="1" ht="13.5" customHeight="1">
      <c r="A51" s="67"/>
      <c r="B51" s="67"/>
      <c r="C51" s="67"/>
      <c r="D51" s="158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  <c r="IR51" s="67"/>
      <c r="IS51" s="67"/>
      <c r="IT51" s="67"/>
      <c r="IU51" s="67"/>
      <c r="IV51" s="67"/>
    </row>
    <row r="52" spans="1:256" s="81" customFormat="1" ht="13.5" customHeight="1">
      <c r="A52" s="67"/>
      <c r="B52" s="67"/>
      <c r="C52" s="67"/>
      <c r="D52" s="158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  <c r="IT52" s="67"/>
      <c r="IU52" s="67"/>
      <c r="IV52" s="67"/>
    </row>
    <row r="54" ht="12.75" customHeight="1"/>
    <row r="70" ht="12.75" customHeight="1"/>
  </sheetData>
  <sheetProtection/>
  <mergeCells count="12">
    <mergeCell ref="G5:G6"/>
    <mergeCell ref="H5:H6"/>
    <mergeCell ref="A5:A6"/>
    <mergeCell ref="B5:B6"/>
    <mergeCell ref="C5:C6"/>
    <mergeCell ref="D5:D6"/>
    <mergeCell ref="A1:K1"/>
    <mergeCell ref="A3:K3"/>
    <mergeCell ref="I5:I6"/>
    <mergeCell ref="J5:K5"/>
    <mergeCell ref="E5:E6"/>
    <mergeCell ref="F5:F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87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K16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3.57421875" style="185" customWidth="1"/>
    <col min="2" max="2" width="3.00390625" style="185" customWidth="1"/>
    <col min="3" max="3" width="9.140625" style="185" customWidth="1"/>
    <col min="4" max="4" width="4.28125" style="185" customWidth="1"/>
    <col min="5" max="5" width="5.28125" style="185" customWidth="1"/>
    <col min="6" max="6" width="7.8515625" style="185" bestFit="1" customWidth="1"/>
    <col min="7" max="7" width="42.140625" style="185" customWidth="1"/>
    <col min="8" max="8" width="8.140625" style="185" customWidth="1"/>
    <col min="9" max="9" width="8.7109375" style="185" customWidth="1"/>
    <col min="10" max="10" width="10.421875" style="185" customWidth="1"/>
    <col min="11" max="11" width="8.7109375" style="185" customWidth="1"/>
    <col min="12" max="16384" width="9.140625" style="185" customWidth="1"/>
  </cols>
  <sheetData>
    <row r="1" spans="1:11" s="174" customFormat="1" ht="18">
      <c r="A1" s="249" t="s">
        <v>132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s="182" customFormat="1" ht="12.75">
      <c r="A2" s="175"/>
      <c r="B2" s="176"/>
      <c r="C2" s="177"/>
      <c r="D2" s="176"/>
      <c r="E2" s="176"/>
      <c r="F2" s="178"/>
      <c r="G2" s="179"/>
      <c r="H2" s="180"/>
      <c r="I2" s="180"/>
      <c r="J2" s="180"/>
      <c r="K2" s="181"/>
    </row>
    <row r="3" spans="1:11" s="182" customFormat="1" ht="15.75" customHeight="1">
      <c r="A3" s="250" t="s">
        <v>133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ht="13.5" thickBot="1">
      <c r="A4" s="183"/>
      <c r="B4" s="183"/>
      <c r="C4" s="183"/>
      <c r="D4" s="183"/>
      <c r="E4" s="183"/>
      <c r="F4" s="183"/>
      <c r="G4" s="183"/>
      <c r="H4" s="183"/>
      <c r="I4" s="184"/>
      <c r="K4" s="184" t="s">
        <v>67</v>
      </c>
    </row>
    <row r="5" spans="1:11" ht="12.75" customHeight="1" thickBot="1">
      <c r="A5" s="259" t="s">
        <v>134</v>
      </c>
      <c r="B5" s="261" t="s">
        <v>4</v>
      </c>
      <c r="C5" s="247" t="s">
        <v>6</v>
      </c>
      <c r="D5" s="247" t="s">
        <v>7</v>
      </c>
      <c r="E5" s="247" t="s">
        <v>8</v>
      </c>
      <c r="F5" s="257" t="s">
        <v>68</v>
      </c>
      <c r="G5" s="251" t="s">
        <v>135</v>
      </c>
      <c r="H5" s="255" t="s">
        <v>90</v>
      </c>
      <c r="I5" s="251" t="s">
        <v>91</v>
      </c>
      <c r="J5" s="253" t="s">
        <v>149</v>
      </c>
      <c r="K5" s="254"/>
    </row>
    <row r="6" spans="1:11" ht="12.75" customHeight="1" thickBot="1">
      <c r="A6" s="260"/>
      <c r="B6" s="262"/>
      <c r="C6" s="248"/>
      <c r="D6" s="248"/>
      <c r="E6" s="248"/>
      <c r="F6" s="258"/>
      <c r="G6" s="252"/>
      <c r="H6" s="256"/>
      <c r="I6" s="252"/>
      <c r="J6" s="54" t="s">
        <v>26</v>
      </c>
      <c r="K6" s="55" t="s">
        <v>92</v>
      </c>
    </row>
    <row r="7" spans="1:11" s="182" customFormat="1" ht="12.75" customHeight="1" thickBot="1">
      <c r="A7" s="244" t="s">
        <v>58</v>
      </c>
      <c r="B7" s="186" t="s">
        <v>5</v>
      </c>
      <c r="C7" s="187" t="s">
        <v>6</v>
      </c>
      <c r="D7" s="187" t="s">
        <v>7</v>
      </c>
      <c r="E7" s="187" t="s">
        <v>8</v>
      </c>
      <c r="F7" s="188"/>
      <c r="G7" s="189" t="s">
        <v>136</v>
      </c>
      <c r="H7" s="1">
        <f>H8</f>
        <v>10000</v>
      </c>
      <c r="I7" s="1">
        <f>I8</f>
        <v>10000</v>
      </c>
      <c r="J7" s="222">
        <f>J8</f>
        <v>3236.80793</v>
      </c>
      <c r="K7" s="1">
        <f>K8</f>
        <v>13236.807929999999</v>
      </c>
    </row>
    <row r="8" spans="1:11" ht="12.75" customHeight="1" thickBot="1">
      <c r="A8" s="245"/>
      <c r="B8" s="190" t="s">
        <v>5</v>
      </c>
      <c r="C8" s="191" t="s">
        <v>3</v>
      </c>
      <c r="D8" s="192" t="s">
        <v>3</v>
      </c>
      <c r="E8" s="193" t="s">
        <v>3</v>
      </c>
      <c r="F8" s="194"/>
      <c r="G8" s="195" t="s">
        <v>137</v>
      </c>
      <c r="H8" s="196">
        <f>H9+H11+H13+H15</f>
        <v>10000</v>
      </c>
      <c r="I8" s="196">
        <f>I9+I11+I13+I15</f>
        <v>10000</v>
      </c>
      <c r="J8" s="221">
        <f>J9+J11+J13+J15</f>
        <v>3236.80793</v>
      </c>
      <c r="K8" s="197">
        <f>K9+K11+K13+K15</f>
        <v>13236.807929999999</v>
      </c>
    </row>
    <row r="9" spans="1:11" s="208" customFormat="1" ht="12" customHeight="1">
      <c r="A9" s="245"/>
      <c r="B9" s="205" t="s">
        <v>5</v>
      </c>
      <c r="C9" s="198" t="s">
        <v>140</v>
      </c>
      <c r="D9" s="199"/>
      <c r="E9" s="200" t="s">
        <v>3</v>
      </c>
      <c r="F9" s="201"/>
      <c r="G9" s="206" t="s">
        <v>130</v>
      </c>
      <c r="H9" s="207">
        <f>SUM(H10:H10)</f>
        <v>0</v>
      </c>
      <c r="I9" s="207">
        <f>SUM(I10:I10)</f>
        <v>0</v>
      </c>
      <c r="J9" s="223">
        <f>SUM(J10:J10)</f>
        <v>3236.80793</v>
      </c>
      <c r="K9" s="207">
        <f>SUM(K10:K10)</f>
        <v>3236.80793</v>
      </c>
    </row>
    <row r="10" spans="1:11" s="208" customFormat="1" ht="12" customHeight="1" thickBot="1">
      <c r="A10" s="245"/>
      <c r="B10" s="209"/>
      <c r="C10" s="204"/>
      <c r="D10" s="53">
        <v>2212</v>
      </c>
      <c r="E10" s="210">
        <v>6121</v>
      </c>
      <c r="F10" s="58" t="s">
        <v>138</v>
      </c>
      <c r="G10" s="211" t="s">
        <v>128</v>
      </c>
      <c r="H10" s="2">
        <v>0</v>
      </c>
      <c r="I10" s="2">
        <v>0</v>
      </c>
      <c r="J10" s="171">
        <v>3236.80793</v>
      </c>
      <c r="K10" s="62">
        <f>I10+J10</f>
        <v>3236.80793</v>
      </c>
    </row>
    <row r="11" spans="1:11" s="208" customFormat="1" ht="12" customHeight="1">
      <c r="A11" s="245"/>
      <c r="B11" s="212" t="s">
        <v>5</v>
      </c>
      <c r="C11" s="213" t="s">
        <v>141</v>
      </c>
      <c r="D11" s="214" t="s">
        <v>3</v>
      </c>
      <c r="E11" s="215" t="s">
        <v>3</v>
      </c>
      <c r="F11" s="215" t="s">
        <v>3</v>
      </c>
      <c r="G11" s="216" t="s">
        <v>142</v>
      </c>
      <c r="H11" s="219">
        <f>H12</f>
        <v>4400</v>
      </c>
      <c r="I11" s="219">
        <f>I12</f>
        <v>4400</v>
      </c>
      <c r="J11" s="224">
        <f>SUM(J12:J12)</f>
        <v>0</v>
      </c>
      <c r="K11" s="207">
        <f>SUM(K12:K12)</f>
        <v>4400</v>
      </c>
    </row>
    <row r="12" spans="1:11" s="208" customFormat="1" ht="12" customHeight="1" thickBot="1">
      <c r="A12" s="245"/>
      <c r="B12" s="202"/>
      <c r="C12" s="52"/>
      <c r="D12" s="217">
        <v>2212</v>
      </c>
      <c r="E12" s="218">
        <v>6121</v>
      </c>
      <c r="F12" s="218" t="s">
        <v>139</v>
      </c>
      <c r="G12" s="220" t="s">
        <v>97</v>
      </c>
      <c r="H12" s="161">
        <v>4400</v>
      </c>
      <c r="I12" s="161">
        <v>4400</v>
      </c>
      <c r="J12" s="203"/>
      <c r="K12" s="62">
        <f>I12+J12</f>
        <v>4400</v>
      </c>
    </row>
    <row r="13" spans="1:11" s="208" customFormat="1" ht="12" customHeight="1">
      <c r="A13" s="245"/>
      <c r="B13" s="212" t="s">
        <v>5</v>
      </c>
      <c r="C13" s="213" t="s">
        <v>143</v>
      </c>
      <c r="D13" s="214" t="s">
        <v>3</v>
      </c>
      <c r="E13" s="215" t="s">
        <v>3</v>
      </c>
      <c r="F13" s="215" t="s">
        <v>3</v>
      </c>
      <c r="G13" s="167" t="s">
        <v>144</v>
      </c>
      <c r="H13" s="219">
        <f>H14</f>
        <v>2300</v>
      </c>
      <c r="I13" s="219">
        <f>I14</f>
        <v>2300</v>
      </c>
      <c r="J13" s="224">
        <f>SUM(J14:J14)</f>
        <v>0</v>
      </c>
      <c r="K13" s="207">
        <f>SUM(K14:K14)</f>
        <v>2300</v>
      </c>
    </row>
    <row r="14" spans="1:11" s="208" customFormat="1" ht="12" customHeight="1" thickBot="1">
      <c r="A14" s="245"/>
      <c r="B14" s="202"/>
      <c r="C14" s="52"/>
      <c r="D14" s="217">
        <v>2212</v>
      </c>
      <c r="E14" s="218">
        <v>6121</v>
      </c>
      <c r="F14" s="218" t="s">
        <v>139</v>
      </c>
      <c r="G14" s="220" t="s">
        <v>97</v>
      </c>
      <c r="H14" s="161">
        <v>2300</v>
      </c>
      <c r="I14" s="161">
        <v>2300</v>
      </c>
      <c r="J14" s="203"/>
      <c r="K14" s="62">
        <f>I14+J14</f>
        <v>2300</v>
      </c>
    </row>
    <row r="15" spans="1:11" s="208" customFormat="1" ht="12" customHeight="1">
      <c r="A15" s="245"/>
      <c r="B15" s="212" t="s">
        <v>5</v>
      </c>
      <c r="C15" s="213" t="s">
        <v>145</v>
      </c>
      <c r="D15" s="214" t="s">
        <v>3</v>
      </c>
      <c r="E15" s="215" t="s">
        <v>3</v>
      </c>
      <c r="F15" s="215" t="s">
        <v>3</v>
      </c>
      <c r="G15" s="167" t="s">
        <v>146</v>
      </c>
      <c r="H15" s="219">
        <f>H16</f>
        <v>3300</v>
      </c>
      <c r="I15" s="219">
        <f>I16</f>
        <v>3300</v>
      </c>
      <c r="J15" s="224">
        <f>SUM(J16:J16)</f>
        <v>0</v>
      </c>
      <c r="K15" s="207">
        <f>SUM(K16:K16)</f>
        <v>3300</v>
      </c>
    </row>
    <row r="16" spans="1:11" s="208" customFormat="1" ht="12" customHeight="1" thickBot="1">
      <c r="A16" s="246"/>
      <c r="B16" s="202"/>
      <c r="C16" s="52"/>
      <c r="D16" s="217">
        <v>2212</v>
      </c>
      <c r="E16" s="218">
        <v>6121</v>
      </c>
      <c r="F16" s="218" t="s">
        <v>139</v>
      </c>
      <c r="G16" s="220" t="s">
        <v>97</v>
      </c>
      <c r="H16" s="161">
        <v>3300</v>
      </c>
      <c r="I16" s="161">
        <v>3300</v>
      </c>
      <c r="J16" s="203"/>
      <c r="K16" s="62">
        <f>I16+J16</f>
        <v>3300</v>
      </c>
    </row>
  </sheetData>
  <sheetProtection/>
  <mergeCells count="13">
    <mergeCell ref="G5:G6"/>
    <mergeCell ref="A5:A6"/>
    <mergeCell ref="B5:B6"/>
    <mergeCell ref="A7:A16"/>
    <mergeCell ref="C5:C6"/>
    <mergeCell ref="D5:D6"/>
    <mergeCell ref="A1:K1"/>
    <mergeCell ref="A3:K3"/>
    <mergeCell ref="I5:I6"/>
    <mergeCell ref="J5:K5"/>
    <mergeCell ref="E5:E6"/>
    <mergeCell ref="H5:H6"/>
    <mergeCell ref="F5:F6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Vyhlidalova Dagmar</cp:lastModifiedBy>
  <cp:lastPrinted>2015-02-16T11:41:20Z</cp:lastPrinted>
  <dcterms:created xsi:type="dcterms:W3CDTF">2006-09-25T08:49:57Z</dcterms:created>
  <dcterms:modified xsi:type="dcterms:W3CDTF">2015-03-18T07:56:55Z</dcterms:modified>
  <cp:category/>
  <cp:version/>
  <cp:contentType/>
  <cp:contentStatus/>
</cp:coreProperties>
</file>