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840" windowWidth="15480" windowHeight="9975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E12" i="3" l="1"/>
  <c r="F67" i="3"/>
  <c r="E17" i="3"/>
  <c r="E35" i="3"/>
  <c r="F129" i="3"/>
  <c r="F48" i="6"/>
  <c r="F59" i="3"/>
  <c r="E94" i="3"/>
  <c r="G12" i="2"/>
  <c r="F17" i="3"/>
  <c r="G33" i="2"/>
  <c r="F8" i="2"/>
  <c r="E77" i="3"/>
  <c r="C77" i="3"/>
  <c r="F76" i="3"/>
  <c r="F58" i="3"/>
  <c r="F56" i="3"/>
  <c r="F54" i="3"/>
  <c r="E38" i="3"/>
  <c r="D38" i="3"/>
  <c r="C38" i="3"/>
  <c r="F37" i="3"/>
  <c r="F20" i="3"/>
  <c r="E61" i="3"/>
  <c r="C61" i="3"/>
  <c r="D61" i="3"/>
  <c r="F60" i="3"/>
  <c r="F57" i="3"/>
  <c r="F55" i="3"/>
  <c r="F53" i="3"/>
  <c r="F113" i="3"/>
  <c r="D94" i="3"/>
  <c r="F94" i="3" s="1"/>
  <c r="F114" i="3"/>
  <c r="F75" i="3"/>
  <c r="F70" i="3"/>
  <c r="F64" i="3"/>
  <c r="D21" i="3"/>
  <c r="D117" i="3"/>
  <c r="E9" i="3"/>
  <c r="E21" i="3"/>
  <c r="F21" i="3"/>
  <c r="E117" i="3"/>
  <c r="C117" i="3"/>
  <c r="F107" i="3"/>
  <c r="F108" i="3"/>
  <c r="E32" i="2"/>
  <c r="F32" i="2"/>
  <c r="E25" i="2"/>
  <c r="F25" i="2"/>
  <c r="F111" i="3"/>
  <c r="F115" i="3"/>
  <c r="F120" i="3"/>
  <c r="F72" i="3"/>
  <c r="F7" i="3"/>
  <c r="F8" i="3"/>
  <c r="C9" i="3"/>
  <c r="D9" i="3"/>
  <c r="F12" i="3"/>
  <c r="F15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1" i="3"/>
  <c r="F66" i="3"/>
  <c r="F68" i="3"/>
  <c r="F71" i="3"/>
  <c r="F73" i="3"/>
  <c r="F74" i="3"/>
  <c r="F81" i="3"/>
  <c r="F84" i="3"/>
  <c r="F85" i="3"/>
  <c r="F87" i="3"/>
  <c r="F88" i="3"/>
  <c r="F91" i="3"/>
  <c r="C94" i="3"/>
  <c r="F101" i="3"/>
  <c r="F104" i="3"/>
  <c r="F123" i="3"/>
  <c r="F126" i="3"/>
  <c r="D8" i="2"/>
  <c r="D25" i="2"/>
  <c r="D7" i="2" s="1"/>
  <c r="E8" i="2"/>
  <c r="E7" i="2"/>
  <c r="G9" i="2"/>
  <c r="G11" i="2"/>
  <c r="G13" i="2"/>
  <c r="G14" i="2"/>
  <c r="G16" i="2"/>
  <c r="G17" i="2"/>
  <c r="G19" i="2"/>
  <c r="G20" i="2"/>
  <c r="G21" i="2"/>
  <c r="G23" i="2"/>
  <c r="D28" i="2"/>
  <c r="D32" i="2"/>
  <c r="E28" i="2"/>
  <c r="F28" i="2"/>
  <c r="F27" i="2" s="1"/>
  <c r="G29" i="2"/>
  <c r="G30" i="2"/>
  <c r="G31" i="2"/>
  <c r="D35" i="2"/>
  <c r="E35" i="2"/>
  <c r="F35" i="2"/>
  <c r="D27" i="2"/>
  <c r="D77" i="3"/>
  <c r="F77" i="3" s="1"/>
  <c r="E27" i="2"/>
  <c r="G22" i="2"/>
  <c r="F38" i="3"/>
  <c r="G28" i="2"/>
  <c r="F7" i="2"/>
  <c r="F117" i="3"/>
  <c r="F61" i="3"/>
  <c r="F110" i="3"/>
  <c r="F9" i="3"/>
  <c r="G35" i="2"/>
  <c r="G32" i="2"/>
  <c r="G8" i="2"/>
  <c r="E34" i="2"/>
  <c r="E38" i="2"/>
  <c r="G7" i="2"/>
  <c r="F38" i="2" l="1"/>
  <c r="G38" i="2" s="1"/>
  <c r="G27" i="2"/>
  <c r="F34" i="2"/>
  <c r="G34" i="2" s="1"/>
  <c r="D34" i="2"/>
  <c r="D38" i="2"/>
</calcChain>
</file>

<file path=xl/sharedStrings.xml><?xml version="1.0" encoding="utf-8"?>
<sst xmlns="http://schemas.openxmlformats.org/spreadsheetml/2006/main" count="482" uniqueCount="181">
  <si>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</si>
  <si>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</si>
  <si>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</si>
  <si>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</si>
  <si>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</si>
  <si>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</si>
  <si>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</si>
  <si>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</si>
  <si>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</si>
  <si>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15-OKŘ</t>
  </si>
  <si>
    <t>07-kultura</t>
  </si>
  <si>
    <t>05-soc.věci</t>
  </si>
  <si>
    <t>dotace z MŠMT-přímé náklady, zapojení do kap. 91604</t>
  </si>
  <si>
    <t>dotace z MŠMT, zapojení do kap. 91604</t>
  </si>
  <si>
    <t>06-doprava</t>
  </si>
  <si>
    <t>14-investice</t>
  </si>
  <si>
    <t>09-zdravotnictví</t>
  </si>
  <si>
    <t>12-informatika</t>
  </si>
  <si>
    <t>03-ekonomika</t>
  </si>
  <si>
    <t>01-OKH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</si>
  <si>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</si>
  <si>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</si>
  <si>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</si>
  <si>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</si>
  <si>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</si>
  <si>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</si>
  <si>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</si>
  <si>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</si>
  <si>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</si>
  <si>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</si>
  <si>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</si>
  <si>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</si>
  <si>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</si>
  <si>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</si>
  <si>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</si>
  <si>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</si>
  <si>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</si>
  <si>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</si>
  <si>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</si>
  <si>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</si>
  <si>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</si>
  <si>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</si>
  <si>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</si>
  <si>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</si>
  <si>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</si>
  <si>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</si>
  <si>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</si>
  <si>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na dopravní obslužnost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</si>
  <si>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</si>
  <si>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</si>
  <si>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</si>
  <si>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</si>
  <si>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</si>
  <si>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</si>
  <si>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</si>
  <si>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</si>
  <si>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</si>
  <si>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</si>
  <si>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</si>
  <si>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</si>
  <si>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</si>
  <si>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</si>
  <si>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</si>
  <si>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</si>
  <si>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</si>
  <si>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</si>
  <si>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</si>
  <si>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</si>
  <si>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</si>
  <si>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</si>
  <si>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</si>
  <si>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</si>
  <si>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</si>
  <si>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</si>
  <si>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</si>
  <si>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</si>
  <si>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</si>
  <si>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</si>
  <si>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</si>
  <si>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</si>
  <si>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</si>
  <si>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</si>
  <si>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</si>
  <si>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</si>
  <si>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</si>
  <si>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</si>
  <si>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</si>
  <si>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</si>
  <si>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</si>
  <si>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dotace z MPSV, zapojení do kap. 92305</t>
  </si>
  <si>
    <t>Kapitola 917 - Transfery (ZU)</t>
  </si>
  <si>
    <t>dotace z MPSV, zapojení do kap. 91705</t>
  </si>
  <si>
    <t>Kapitola 919 - Pokladní správa (ZU)</t>
  </si>
  <si>
    <t xml:space="preserve">Celkem výdajová část rozpočtu 2014 upravena o </t>
  </si>
  <si>
    <t>dotace z MZdr, zapojení do kap. 91709</t>
  </si>
  <si>
    <t>18-odd.SŘ</t>
  </si>
  <si>
    <t>poskytnutí dotací z DF, kap. 92604</t>
  </si>
  <si>
    <t xml:space="preserve">    Přehled změn rozpočtu a rozpočtových opatření přijatých  v období od 1. ledna do 28. února 2015</t>
  </si>
  <si>
    <t>15</t>
  </si>
  <si>
    <t>/</t>
  </si>
  <si>
    <t>08-ŽP a zeměď.</t>
  </si>
  <si>
    <t>k 28.02.2015 neprojednáno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</si>
  <si>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</si>
  <si>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</si>
  <si>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</si>
  <si>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</si>
  <si>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</si>
  <si>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</si>
  <si>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</si>
  <si>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</si>
  <si>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</si>
  <si>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</si>
  <si>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</si>
  <si>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</si>
  <si>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</si>
  <si>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</si>
  <si>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</si>
  <si>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</si>
  <si>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</si>
  <si>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</si>
  <si>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</si>
  <si>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</si>
  <si>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</si>
  <si>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</si>
  <si>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</si>
  <si>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</si>
  <si>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</si>
  <si>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</si>
  <si>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</si>
  <si>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</si>
  <si>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</si>
  <si>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</si>
  <si>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</si>
  <si>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</si>
  <si>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</si>
  <si>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</si>
  <si>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</si>
  <si>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</si>
  <si>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</si>
  <si>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</si>
  <si>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</si>
  <si>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</si>
  <si>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</si>
  <si>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</si>
  <si>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</si>
  <si>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</si>
  <si>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</si>
  <si>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</si>
  <si>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</si>
  <si>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</si>
  <si>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</si>
  <si>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</si>
  <si>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</si>
  <si>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</si>
  <si>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</si>
  <si>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</si>
  <si>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</si>
  <si>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</si>
  <si>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</si>
  <si>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</si>
  <si>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</si>
  <si>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</si>
  <si>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přesun z kap. 91408 a 92002 do kap.91708 a poskytnutí dotace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</si>
  <si>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</si>
  <si>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</si>
  <si>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</si>
  <si>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</si>
  <si>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</si>
  <si>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</si>
  <si>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</si>
  <si>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</si>
  <si>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</si>
  <si>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</si>
  <si>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</si>
  <si>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</si>
  <si>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t>skut.01-02/2015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</si>
  <si>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</si>
  <si>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</si>
  <si>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Čerpání ze závazných a specifických ukazatelů výdajové části rozpočtu kraje za období 01 - 02/2015</t>
  </si>
  <si>
    <t>finanční vypořádání minul. let s obc. a RRRS</t>
  </si>
  <si>
    <t>Plnění závazných a specifických ukazatelů příjmové části rozpočtu kraje za období 01 - 02/2015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</si>
</sst>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5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182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9" fontId="21" fillId="0" borderId="0" xfId="0" applyNumberFormat="1" applyFont="1" applyAlignment="1">
      <alignment horizont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2" fontId="21" fillId="0" borderId="16" xfId="0" quotePrefix="1" applyNumberFormat="1" applyFont="1" applyFill="1" applyBorder="1" applyAlignment="1">
      <alignment horizontal="right"/>
    </xf>
    <xf numFmtId="2" fontId="21" fillId="0" borderId="18" xfId="0" quotePrefix="1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3" fillId="0" borderId="0" xfId="0" applyNumberFormat="1" applyFont="1" applyFill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26" borderId="11" xfId="0" applyFont="1" applyFill="1" applyBorder="1" applyAlignment="1">
      <alignment vertical="center"/>
    </xf>
    <xf numFmtId="14" fontId="21" fillId="26" borderId="11" xfId="0" applyNumberFormat="1" applyFont="1" applyFill="1" applyBorder="1" applyAlignment="1">
      <alignment horizontal="right" vertical="center" wrapText="1"/>
    </xf>
    <xf numFmtId="0" fontId="21" fillId="26" borderId="11" xfId="0" applyFont="1" applyFill="1" applyBorder="1" applyAlignment="1">
      <alignment horizontal="right" vertical="center"/>
    </xf>
    <xf numFmtId="4" fontId="21" fillId="26" borderId="11" xfId="0" applyNumberFormat="1" applyFont="1" applyFill="1" applyBorder="1" applyAlignment="1">
      <alignment horizontal="right" vertical="center"/>
    </xf>
    <xf numFmtId="0" fontId="21" fillId="26" borderId="12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right" vertical="center"/>
    </xf>
    <xf numFmtId="4" fontId="21" fillId="0" borderId="19" xfId="0" applyNumberFormat="1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5" fillId="0" borderId="22" xfId="0" applyFont="1" applyFill="1" applyBorder="1" applyAlignment="1">
      <alignment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left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26" borderId="40" xfId="0" applyFont="1" applyFill="1" applyBorder="1" applyAlignment="1">
      <alignment vertical="center"/>
    </xf>
    <xf numFmtId="49" fontId="21" fillId="26" borderId="36" xfId="0" applyNumberFormat="1" applyFont="1" applyFill="1" applyBorder="1" applyAlignment="1">
      <alignment vertical="center"/>
    </xf>
    <xf numFmtId="49" fontId="21" fillId="26" borderId="34" xfId="0" applyNumberFormat="1" applyFont="1" applyFill="1" applyBorder="1" applyAlignment="1">
      <alignment horizontal="center" vertical="center" wrapText="1"/>
    </xf>
    <xf numFmtId="49" fontId="21" fillId="0" borderId="12" xfId="0" quotePrefix="1" applyNumberFormat="1" applyFont="1" applyFill="1" applyBorder="1" applyAlignment="1">
      <alignment horizontal="right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2" fontId="21" fillId="0" borderId="20" xfId="0" quotePrefix="1" applyNumberFormat="1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17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57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0" borderId="51" xfId="0" applyFont="1" applyFill="1" applyBorder="1" applyAlignment="1">
      <alignment horizontal="left"/>
    </xf>
    <xf numFmtId="0" fontId="21" fillId="0" borderId="54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1" fillId="0" borderId="56" xfId="0" applyFont="1" applyFill="1" applyBorder="1" applyAlignment="1">
      <alignment horizontal="left"/>
    </xf>
    <xf numFmtId="0" fontId="21" fillId="0" borderId="47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22" fillId="24" borderId="49" xfId="0" applyFont="1" applyFill="1" applyBorder="1" applyAlignment="1">
      <alignment horizontal="center"/>
    </xf>
    <xf numFmtId="0" fontId="22" fillId="24" borderId="50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50" xfId="0" applyNumberFormat="1" applyFont="1" applyBorder="1" applyAlignment="1">
      <alignment horizontal="right" vertical="center"/>
    </xf>
    <xf numFmtId="0" fontId="22" fillId="0" borderId="58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49" fontId="22" fillId="0" borderId="49" xfId="0" applyNumberFormat="1" applyFont="1" applyBorder="1" applyAlignment="1">
      <alignment horizontal="left" vertical="center"/>
    </xf>
    <xf numFmtId="49" fontId="22" fillId="0" borderId="50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Poznámka" xfId="31" builtinId="10" customBuiltin="1"/>
    <cellStyle name="Propojená buňka" xfId="32" builtinId="24" customBuiltin="1"/>
    <cellStyle name="Správně" xfId="33" builtinId="26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45"/>
  <sheetViews>
    <sheetView tabSelected="1" workbookViewId="0">
      <selection activeCell="I24" sqref="I24"/>
    </sheetView>
  </sheetViews>
  <sheetFormatPr defaultRowHeight="12.75" x14ac:dyDescent="0.2"/>
  <cols>
    <col min="1" max="1" width="3.7109375" style="14" customWidth="1"/>
    <col min="2" max="2" width="3.140625" style="14" customWidth="1"/>
    <col min="3" max="3" width="36.42578125" style="14" customWidth="1"/>
    <col min="4" max="5" width="13.140625" style="14" bestFit="1" customWidth="1"/>
    <col min="6" max="6" width="13.140625" style="14" customWidth="1"/>
    <col min="7" max="7" width="8.140625" style="14" customWidth="1"/>
    <col min="8" max="8" width="9.140625" style="14"/>
    <col min="9" max="9" width="10" style="14" bestFit="1" customWidth="1"/>
    <col min="10" max="16384" width="9.140625" style="14"/>
  </cols>
  <sheetData>
    <row r="1" spans="1:11" ht="15" x14ac:dyDescent="0.25">
      <c r="F1" s="120" t="s">
        <v>83</v>
      </c>
      <c r="G1" s="120"/>
    </row>
    <row r="2" spans="1:11" ht="15" customHeight="1" x14ac:dyDescent="0.2">
      <c r="A2" s="124" t="s">
        <v>180</v>
      </c>
      <c r="B2" s="124"/>
      <c r="C2" s="124"/>
      <c r="D2" s="124"/>
      <c r="E2" s="124"/>
      <c r="F2" s="124"/>
      <c r="G2" s="124"/>
    </row>
    <row r="3" spans="1:11" ht="15.75" customHeight="1" x14ac:dyDescent="0.2">
      <c r="A3" s="124"/>
      <c r="B3" s="124"/>
      <c r="C3" s="124"/>
      <c r="D3" s="124"/>
      <c r="E3" s="124"/>
      <c r="F3" s="124"/>
      <c r="G3" s="124"/>
    </row>
    <row r="4" spans="1:11" ht="16.5" thickBot="1" x14ac:dyDescent="0.25">
      <c r="A4" s="39"/>
      <c r="B4" s="39"/>
      <c r="C4" s="39"/>
      <c r="D4" s="39"/>
      <c r="E4" s="39"/>
      <c r="F4" s="39"/>
      <c r="G4" s="40" t="s">
        <v>20</v>
      </c>
    </row>
    <row r="5" spans="1:11" ht="13.5" customHeight="1" x14ac:dyDescent="0.2">
      <c r="A5" s="125" t="s">
        <v>21</v>
      </c>
      <c r="B5" s="126"/>
      <c r="C5" s="126"/>
      <c r="D5" s="126" t="s">
        <v>173</v>
      </c>
      <c r="E5" s="126" t="s">
        <v>174</v>
      </c>
      <c r="F5" s="121" t="s">
        <v>175</v>
      </c>
      <c r="G5" s="129" t="s">
        <v>22</v>
      </c>
    </row>
    <row r="6" spans="1:11" ht="13.5" customHeight="1" thickBot="1" x14ac:dyDescent="0.25">
      <c r="A6" s="127"/>
      <c r="B6" s="128"/>
      <c r="C6" s="128"/>
      <c r="D6" s="128"/>
      <c r="E6" s="128"/>
      <c r="F6" s="122"/>
      <c r="G6" s="130"/>
    </row>
    <row r="7" spans="1:11" ht="15" customHeight="1" thickBot="1" x14ac:dyDescent="0.25">
      <c r="A7" s="145" t="s">
        <v>23</v>
      </c>
      <c r="B7" s="146"/>
      <c r="C7" s="146"/>
      <c r="D7" s="15">
        <f>D8+D25</f>
        <v>2280088</v>
      </c>
      <c r="E7" s="15">
        <f>E8+E25</f>
        <v>2299343.8000000003</v>
      </c>
      <c r="F7" s="15">
        <f>F8+F25</f>
        <v>432253.55999999994</v>
      </c>
      <c r="G7" s="16">
        <f t="shared" ref="G7:G14" si="0">F7/E7*100</f>
        <v>18.798996478908457</v>
      </c>
    </row>
    <row r="8" spans="1:11" s="19" customFormat="1" ht="15" customHeight="1" thickBot="1" x14ac:dyDescent="0.3">
      <c r="A8" s="147" t="s">
        <v>24</v>
      </c>
      <c r="B8" s="148"/>
      <c r="C8" s="149"/>
      <c r="D8" s="17">
        <f>SUM(D9:D24)</f>
        <v>2280088</v>
      </c>
      <c r="E8" s="17">
        <f>SUM(E9:E24)</f>
        <v>2299343.8000000003</v>
      </c>
      <c r="F8" s="17">
        <f>SUM(F9:F24)</f>
        <v>432253.55999999994</v>
      </c>
      <c r="G8" s="18">
        <f t="shared" si="0"/>
        <v>18.798996478908457</v>
      </c>
      <c r="I8" s="81"/>
    </row>
    <row r="9" spans="1:11" s="19" customFormat="1" ht="15" customHeight="1" x14ac:dyDescent="0.25">
      <c r="A9" s="75" t="s">
        <v>25</v>
      </c>
      <c r="B9" s="135" t="s">
        <v>26</v>
      </c>
      <c r="C9" s="135"/>
      <c r="D9" s="20">
        <v>2210000</v>
      </c>
      <c r="E9" s="20">
        <v>2210000</v>
      </c>
      <c r="F9" s="20">
        <v>378231.32</v>
      </c>
      <c r="G9" s="21">
        <f t="shared" si="0"/>
        <v>17.114539366515839</v>
      </c>
      <c r="I9" s="81"/>
    </row>
    <row r="10" spans="1:11" s="19" customFormat="1" ht="15" customHeight="1" x14ac:dyDescent="0.25">
      <c r="A10" s="75"/>
      <c r="B10" s="150" t="s">
        <v>87</v>
      </c>
      <c r="C10" s="151"/>
      <c r="D10" s="20">
        <v>0</v>
      </c>
      <c r="E10" s="20">
        <v>0</v>
      </c>
      <c r="F10" s="20">
        <v>0</v>
      </c>
      <c r="G10" s="112" t="s">
        <v>29</v>
      </c>
    </row>
    <row r="11" spans="1:11" s="19" customFormat="1" ht="15" customHeight="1" x14ac:dyDescent="0.25">
      <c r="A11" s="76" t="s">
        <v>25</v>
      </c>
      <c r="B11" s="123" t="s">
        <v>27</v>
      </c>
      <c r="C11" s="123"/>
      <c r="D11" s="22">
        <v>1000</v>
      </c>
      <c r="E11" s="22">
        <v>1000</v>
      </c>
      <c r="F11" s="22">
        <v>151.11000000000001</v>
      </c>
      <c r="G11" s="23">
        <f t="shared" si="0"/>
        <v>15.111000000000002</v>
      </c>
      <c r="I11" s="81"/>
      <c r="J11" s="81"/>
    </row>
    <row r="12" spans="1:11" s="19" customFormat="1" ht="15" customHeight="1" x14ac:dyDescent="0.25">
      <c r="A12" s="77"/>
      <c r="B12" s="138" t="s">
        <v>28</v>
      </c>
      <c r="C12" s="139"/>
      <c r="D12" s="22">
        <v>0</v>
      </c>
      <c r="E12" s="22">
        <v>5.22</v>
      </c>
      <c r="F12" s="22">
        <v>34</v>
      </c>
      <c r="G12" s="23">
        <f t="shared" si="0"/>
        <v>651.34099616858236</v>
      </c>
      <c r="I12" s="81"/>
      <c r="J12" s="81"/>
    </row>
    <row r="13" spans="1:11" s="19" customFormat="1" ht="15" x14ac:dyDescent="0.25">
      <c r="A13" s="76" t="s">
        <v>25</v>
      </c>
      <c r="B13" s="123" t="s">
        <v>30</v>
      </c>
      <c r="C13" s="123"/>
      <c r="D13" s="22">
        <v>18368</v>
      </c>
      <c r="E13" s="22">
        <v>19138</v>
      </c>
      <c r="F13" s="22">
        <v>1704.16</v>
      </c>
      <c r="G13" s="23">
        <f t="shared" si="0"/>
        <v>8.9045877312153845</v>
      </c>
      <c r="I13" s="81"/>
      <c r="J13" s="81"/>
      <c r="K13" s="81"/>
    </row>
    <row r="14" spans="1:11" s="19" customFormat="1" ht="15" x14ac:dyDescent="0.25">
      <c r="A14" s="76" t="s">
        <v>25</v>
      </c>
      <c r="B14" s="123" t="s">
        <v>31</v>
      </c>
      <c r="C14" s="123"/>
      <c r="D14" s="22">
        <v>7500</v>
      </c>
      <c r="E14" s="22">
        <v>7500</v>
      </c>
      <c r="F14" s="22">
        <v>37.61</v>
      </c>
      <c r="G14" s="23">
        <f t="shared" si="0"/>
        <v>0.50146666666666662</v>
      </c>
    </row>
    <row r="15" spans="1:11" s="19" customFormat="1" ht="15" x14ac:dyDescent="0.25">
      <c r="A15" s="76" t="s">
        <v>25</v>
      </c>
      <c r="B15" s="123" t="s">
        <v>32</v>
      </c>
      <c r="C15" s="123"/>
      <c r="D15" s="22">
        <v>0</v>
      </c>
      <c r="E15" s="22">
        <v>0</v>
      </c>
      <c r="F15" s="22">
        <v>0</v>
      </c>
      <c r="G15" s="24" t="s">
        <v>29</v>
      </c>
    </row>
    <row r="16" spans="1:11" s="19" customFormat="1" ht="15" x14ac:dyDescent="0.25">
      <c r="A16" s="76" t="s">
        <v>25</v>
      </c>
      <c r="B16" s="123" t="s">
        <v>33</v>
      </c>
      <c r="C16" s="123"/>
      <c r="D16" s="22">
        <v>3700</v>
      </c>
      <c r="E16" s="22">
        <v>3700</v>
      </c>
      <c r="F16" s="22">
        <v>0</v>
      </c>
      <c r="G16" s="23">
        <f>F16/E16*100</f>
        <v>0</v>
      </c>
    </row>
    <row r="17" spans="1:10" s="19" customFormat="1" ht="15" x14ac:dyDescent="0.25">
      <c r="A17" s="76" t="s">
        <v>25</v>
      </c>
      <c r="B17" s="123" t="s">
        <v>34</v>
      </c>
      <c r="C17" s="123"/>
      <c r="D17" s="22">
        <v>120</v>
      </c>
      <c r="E17" s="22">
        <v>120</v>
      </c>
      <c r="F17" s="22">
        <v>0</v>
      </c>
      <c r="G17" s="23">
        <f>F17/E17*100</f>
        <v>0</v>
      </c>
    </row>
    <row r="18" spans="1:10" s="19" customFormat="1" ht="15" x14ac:dyDescent="0.25">
      <c r="A18" s="76" t="s">
        <v>25</v>
      </c>
      <c r="B18" s="123" t="s">
        <v>35</v>
      </c>
      <c r="C18" s="123"/>
      <c r="D18" s="22">
        <v>0</v>
      </c>
      <c r="E18" s="22">
        <v>0</v>
      </c>
      <c r="F18" s="22">
        <v>0</v>
      </c>
      <c r="G18" s="24" t="s">
        <v>29</v>
      </c>
    </row>
    <row r="19" spans="1:10" s="19" customFormat="1" ht="15" x14ac:dyDescent="0.25">
      <c r="A19" s="76" t="s">
        <v>25</v>
      </c>
      <c r="B19" s="123" t="s">
        <v>36</v>
      </c>
      <c r="C19" s="123"/>
      <c r="D19" s="22">
        <v>0</v>
      </c>
      <c r="E19" s="22">
        <v>1973.93</v>
      </c>
      <c r="F19" s="22">
        <v>2096.31</v>
      </c>
      <c r="G19" s="23">
        <f>F19/E19*100</f>
        <v>106.19981458309059</v>
      </c>
    </row>
    <row r="20" spans="1:10" s="19" customFormat="1" ht="15" x14ac:dyDescent="0.25">
      <c r="A20" s="76" t="s">
        <v>25</v>
      </c>
      <c r="B20" s="123" t="s">
        <v>37</v>
      </c>
      <c r="C20" s="123"/>
      <c r="D20" s="22">
        <v>3300</v>
      </c>
      <c r="E20" s="22">
        <v>3300</v>
      </c>
      <c r="F20" s="22">
        <v>198.58</v>
      </c>
      <c r="G20" s="23">
        <f>F20/E20*100</f>
        <v>6.0175757575757576</v>
      </c>
    </row>
    <row r="21" spans="1:10" s="19" customFormat="1" ht="15" x14ac:dyDescent="0.25">
      <c r="A21" s="76" t="s">
        <v>25</v>
      </c>
      <c r="B21" s="123" t="s">
        <v>38</v>
      </c>
      <c r="C21" s="123"/>
      <c r="D21" s="22">
        <v>18000</v>
      </c>
      <c r="E21" s="22">
        <v>18000</v>
      </c>
      <c r="F21" s="22">
        <v>6476.8</v>
      </c>
      <c r="G21" s="23">
        <f>F21/E21*100</f>
        <v>35.982222222222219</v>
      </c>
    </row>
    <row r="22" spans="1:10" s="19" customFormat="1" ht="15.75" customHeight="1" x14ac:dyDescent="0.25">
      <c r="A22" s="76" t="s">
        <v>25</v>
      </c>
      <c r="B22" s="123" t="s">
        <v>39</v>
      </c>
      <c r="C22" s="123"/>
      <c r="D22" s="22">
        <v>1800</v>
      </c>
      <c r="E22" s="22">
        <v>16800</v>
      </c>
      <c r="F22" s="22">
        <v>0</v>
      </c>
      <c r="G22" s="23">
        <f>F22/E22*100</f>
        <v>0</v>
      </c>
    </row>
    <row r="23" spans="1:10" s="19" customFormat="1" ht="15" x14ac:dyDescent="0.25">
      <c r="A23" s="76" t="s">
        <v>25</v>
      </c>
      <c r="B23" s="123" t="s">
        <v>40</v>
      </c>
      <c r="C23" s="123"/>
      <c r="D23" s="22">
        <v>16300</v>
      </c>
      <c r="E23" s="22">
        <v>17806.650000000001</v>
      </c>
      <c r="F23" s="22">
        <v>37804.67</v>
      </c>
      <c r="G23" s="23">
        <f t="shared" ref="G23:G35" si="1">F23/E23*100</f>
        <v>212.30646977393275</v>
      </c>
      <c r="I23" s="81"/>
    </row>
    <row r="24" spans="1:10" s="19" customFormat="1" ht="15.75" thickBot="1" x14ac:dyDescent="0.3">
      <c r="A24" s="78"/>
      <c r="B24" s="156" t="s">
        <v>179</v>
      </c>
      <c r="C24" s="156"/>
      <c r="D24" s="25">
        <v>0</v>
      </c>
      <c r="E24" s="25">
        <v>0</v>
      </c>
      <c r="F24" s="25">
        <v>5519</v>
      </c>
      <c r="G24" s="119" t="s">
        <v>29</v>
      </c>
      <c r="I24" s="81"/>
    </row>
    <row r="25" spans="1:10" s="19" customFormat="1" ht="15" customHeight="1" thickBot="1" x14ac:dyDescent="0.3">
      <c r="A25" s="147" t="s">
        <v>41</v>
      </c>
      <c r="B25" s="148"/>
      <c r="C25" s="149"/>
      <c r="D25" s="17">
        <f>D26</f>
        <v>0</v>
      </c>
      <c r="E25" s="17">
        <f>E26</f>
        <v>0</v>
      </c>
      <c r="F25" s="17">
        <f>F26</f>
        <v>0</v>
      </c>
      <c r="G25" s="27" t="s">
        <v>29</v>
      </c>
    </row>
    <row r="26" spans="1:10" s="19" customFormat="1" ht="15" customHeight="1" thickBot="1" x14ac:dyDescent="0.3">
      <c r="A26" s="75" t="s">
        <v>25</v>
      </c>
      <c r="B26" s="135" t="s">
        <v>42</v>
      </c>
      <c r="C26" s="135"/>
      <c r="D26" s="20">
        <v>0</v>
      </c>
      <c r="E26" s="20">
        <v>0</v>
      </c>
      <c r="F26" s="20">
        <v>0</v>
      </c>
      <c r="G26" s="28" t="s">
        <v>29</v>
      </c>
      <c r="I26" s="81"/>
      <c r="J26" s="81"/>
    </row>
    <row r="27" spans="1:10" ht="15" customHeight="1" thickBot="1" x14ac:dyDescent="0.25">
      <c r="A27" s="136" t="s">
        <v>43</v>
      </c>
      <c r="B27" s="137"/>
      <c r="C27" s="137"/>
      <c r="D27" s="29">
        <f>D28+D32</f>
        <v>85842</v>
      </c>
      <c r="E27" s="29">
        <f>E28+E32</f>
        <v>3929103.03</v>
      </c>
      <c r="F27" s="29">
        <f>F28+F32</f>
        <v>731843.61</v>
      </c>
      <c r="G27" s="30">
        <f t="shared" si="1"/>
        <v>18.626225996420359</v>
      </c>
    </row>
    <row r="28" spans="1:10" ht="15" customHeight="1" thickBot="1" x14ac:dyDescent="0.3">
      <c r="A28" s="142" t="s">
        <v>44</v>
      </c>
      <c r="B28" s="143"/>
      <c r="C28" s="144"/>
      <c r="D28" s="17">
        <f>SUM(D29:D31)</f>
        <v>85842</v>
      </c>
      <c r="E28" s="17">
        <f>SUM(E29:E31)</f>
        <v>3927489.17</v>
      </c>
      <c r="F28" s="17">
        <f>SUM(F29:F31)</f>
        <v>731843.61</v>
      </c>
      <c r="G28" s="18">
        <f t="shared" si="1"/>
        <v>18.633879772098773</v>
      </c>
    </row>
    <row r="29" spans="1:10" ht="15" customHeight="1" x14ac:dyDescent="0.25">
      <c r="A29" s="76" t="s">
        <v>25</v>
      </c>
      <c r="B29" s="154" t="s">
        <v>45</v>
      </c>
      <c r="C29" s="155"/>
      <c r="D29" s="20">
        <v>61072</v>
      </c>
      <c r="E29" s="20">
        <v>61072</v>
      </c>
      <c r="F29" s="20">
        <v>5089.3599999999997</v>
      </c>
      <c r="G29" s="21">
        <f t="shared" si="1"/>
        <v>8.3333769976421266</v>
      </c>
    </row>
    <row r="30" spans="1:10" ht="15" customHeight="1" x14ac:dyDescent="0.25">
      <c r="A30" s="76" t="s">
        <v>25</v>
      </c>
      <c r="B30" s="123" t="s">
        <v>46</v>
      </c>
      <c r="C30" s="123"/>
      <c r="D30" s="22">
        <v>0</v>
      </c>
      <c r="E30" s="22">
        <v>3841647.17</v>
      </c>
      <c r="F30" s="22">
        <v>724154.66</v>
      </c>
      <c r="G30" s="23">
        <f t="shared" si="1"/>
        <v>18.850108506971505</v>
      </c>
    </row>
    <row r="31" spans="1:10" ht="15" customHeight="1" thickBot="1" x14ac:dyDescent="0.3">
      <c r="A31" s="94" t="s">
        <v>25</v>
      </c>
      <c r="B31" s="152" t="s">
        <v>47</v>
      </c>
      <c r="C31" s="153"/>
      <c r="D31" s="25">
        <v>24770</v>
      </c>
      <c r="E31" s="25">
        <v>24770</v>
      </c>
      <c r="F31" s="25">
        <v>2599.59</v>
      </c>
      <c r="G31" s="26">
        <f t="shared" si="1"/>
        <v>10.494913201453372</v>
      </c>
    </row>
    <row r="32" spans="1:10" ht="15" customHeight="1" thickBot="1" x14ac:dyDescent="0.3">
      <c r="A32" s="142" t="s">
        <v>48</v>
      </c>
      <c r="B32" s="143"/>
      <c r="C32" s="144"/>
      <c r="D32" s="17">
        <f>SUM(D33:D33)</f>
        <v>0</v>
      </c>
      <c r="E32" s="17">
        <f>SUM(E33:E33)</f>
        <v>1613.86</v>
      </c>
      <c r="F32" s="17">
        <f>SUM(F33:F33)</f>
        <v>0</v>
      </c>
      <c r="G32" s="18">
        <f t="shared" si="1"/>
        <v>0</v>
      </c>
    </row>
    <row r="33" spans="1:7" ht="15" customHeight="1" thickBot="1" x14ac:dyDescent="0.3">
      <c r="A33" s="75" t="s">
        <v>25</v>
      </c>
      <c r="B33" s="140" t="s">
        <v>49</v>
      </c>
      <c r="C33" s="141"/>
      <c r="D33" s="20">
        <v>0</v>
      </c>
      <c r="E33" s="20">
        <v>1613.86</v>
      </c>
      <c r="F33" s="20">
        <v>0</v>
      </c>
      <c r="G33" s="21">
        <f t="shared" si="1"/>
        <v>0</v>
      </c>
    </row>
    <row r="34" spans="1:7" ht="15" customHeight="1" thickBot="1" x14ac:dyDescent="0.25">
      <c r="A34" s="131" t="s">
        <v>50</v>
      </c>
      <c r="B34" s="132"/>
      <c r="C34" s="132"/>
      <c r="D34" s="31">
        <f>D7+D27</f>
        <v>2365930</v>
      </c>
      <c r="E34" s="31">
        <f>E7+E27</f>
        <v>6228446.8300000001</v>
      </c>
      <c r="F34" s="31">
        <f>F7+F27</f>
        <v>1164097.17</v>
      </c>
      <c r="G34" s="32">
        <f t="shared" si="1"/>
        <v>18.690007344896927</v>
      </c>
    </row>
    <row r="35" spans="1:7" ht="14.25" customHeight="1" thickBot="1" x14ac:dyDescent="0.3">
      <c r="A35" s="136" t="s">
        <v>51</v>
      </c>
      <c r="B35" s="137"/>
      <c r="C35" s="137"/>
      <c r="D35" s="29">
        <f>SUM(D36:D37)</f>
        <v>0</v>
      </c>
      <c r="E35" s="29">
        <f>SUM(E36:E37)</f>
        <v>183167.87</v>
      </c>
      <c r="F35" s="29">
        <f>SUM(F36:F37)</f>
        <v>0</v>
      </c>
      <c r="G35" s="30">
        <f t="shared" si="1"/>
        <v>0</v>
      </c>
    </row>
    <row r="36" spans="1:7" ht="15" x14ac:dyDescent="0.25">
      <c r="A36" s="79" t="s">
        <v>52</v>
      </c>
      <c r="B36" s="133" t="s">
        <v>176</v>
      </c>
      <c r="C36" s="133"/>
      <c r="D36" s="33">
        <v>0</v>
      </c>
      <c r="E36" s="20">
        <v>5645.22</v>
      </c>
      <c r="F36" s="33">
        <v>0</v>
      </c>
      <c r="G36" s="34">
        <v>0</v>
      </c>
    </row>
    <row r="37" spans="1:7" ht="15.75" thickBot="1" x14ac:dyDescent="0.3">
      <c r="A37" s="80"/>
      <c r="B37" s="134" t="s">
        <v>177</v>
      </c>
      <c r="C37" s="134"/>
      <c r="D37" s="35">
        <v>0</v>
      </c>
      <c r="E37" s="35">
        <v>177522.65</v>
      </c>
      <c r="F37" s="35">
        <v>0</v>
      </c>
      <c r="G37" s="36">
        <v>0</v>
      </c>
    </row>
    <row r="38" spans="1:7" ht="14.25" customHeight="1" thickBot="1" x14ac:dyDescent="0.25">
      <c r="A38" s="131" t="s">
        <v>53</v>
      </c>
      <c r="B38" s="132"/>
      <c r="C38" s="132"/>
      <c r="D38" s="31">
        <f>D7+D27+D35</f>
        <v>2365930</v>
      </c>
      <c r="E38" s="31">
        <f>E7+E27+E35</f>
        <v>6411614.7000000002</v>
      </c>
      <c r="F38" s="31">
        <f>F7+F27+F35</f>
        <v>1164097.17</v>
      </c>
      <c r="G38" s="32">
        <f>F38/E38*100</f>
        <v>18.156068704502783</v>
      </c>
    </row>
    <row r="40" spans="1:7" x14ac:dyDescent="0.2">
      <c r="E40" s="37"/>
    </row>
    <row r="41" spans="1:7" x14ac:dyDescent="0.2">
      <c r="E41" s="37"/>
    </row>
    <row r="42" spans="1:7" x14ac:dyDescent="0.2">
      <c r="E42" s="38"/>
    </row>
    <row r="43" spans="1:7" x14ac:dyDescent="0.2">
      <c r="D43"/>
      <c r="E43"/>
    </row>
    <row r="45" spans="1:7" x14ac:dyDescent="0.2">
      <c r="F45" s="37"/>
    </row>
  </sheetData>
  <mergeCells count="39">
    <mergeCell ref="B26:C26"/>
    <mergeCell ref="A25:C25"/>
    <mergeCell ref="B19:C19"/>
    <mergeCell ref="A28:C28"/>
    <mergeCell ref="B23:C23"/>
    <mergeCell ref="B24:C24"/>
    <mergeCell ref="A27:C27"/>
    <mergeCell ref="B22:C22"/>
    <mergeCell ref="A38:C38"/>
    <mergeCell ref="B36:C36"/>
    <mergeCell ref="B37:C37"/>
    <mergeCell ref="B9:C9"/>
    <mergeCell ref="B11:C11"/>
    <mergeCell ref="A35:C35"/>
    <mergeCell ref="A34:C34"/>
    <mergeCell ref="B12:C12"/>
    <mergeCell ref="B13:C13"/>
    <mergeCell ref="B33:C33"/>
    <mergeCell ref="A32:C32"/>
    <mergeCell ref="B10:C10"/>
    <mergeCell ref="B30:C30"/>
    <mergeCell ref="B31:C31"/>
    <mergeCell ref="B29:C29"/>
    <mergeCell ref="B14:C14"/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5:C15"/>
    <mergeCell ref="B16:C16"/>
    <mergeCell ref="B17:C17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9"/>
  <sheetViews>
    <sheetView zoomScaleNormal="100" workbookViewId="0">
      <selection activeCell="K11" sqref="K11"/>
    </sheetView>
  </sheetViews>
  <sheetFormatPr defaultRowHeight="12.75" x14ac:dyDescent="0.2"/>
  <cols>
    <col min="1" max="1" width="5.140625" style="14" customWidth="1"/>
    <col min="2" max="2" width="18.28515625" style="14" customWidth="1"/>
    <col min="3" max="4" width="12.7109375" style="14" customWidth="1"/>
    <col min="5" max="5" width="17.85546875" style="14" customWidth="1"/>
    <col min="6" max="16384" width="9.140625" style="14"/>
  </cols>
  <sheetData>
    <row r="1" spans="1:7" ht="15" x14ac:dyDescent="0.25">
      <c r="F1" s="120" t="s">
        <v>84</v>
      </c>
      <c r="G1" s="120"/>
    </row>
    <row r="2" spans="1:7" ht="15.75" customHeight="1" x14ac:dyDescent="0.2">
      <c r="A2" s="124" t="s">
        <v>178</v>
      </c>
      <c r="B2" s="124"/>
      <c r="C2" s="124"/>
      <c r="D2" s="124"/>
      <c r="E2" s="124"/>
      <c r="F2" s="124"/>
      <c r="G2" s="124"/>
    </row>
    <row r="3" spans="1:7" ht="15.75" customHeight="1" x14ac:dyDescent="0.2">
      <c r="A3" s="124"/>
      <c r="B3" s="124"/>
      <c r="C3" s="124"/>
      <c r="D3" s="124"/>
      <c r="E3" s="124"/>
      <c r="F3" s="124"/>
      <c r="G3" s="124"/>
    </row>
    <row r="4" spans="1:7" ht="13.5" thickBot="1" x14ac:dyDescent="0.25">
      <c r="F4" s="40" t="s">
        <v>20</v>
      </c>
    </row>
    <row r="5" spans="1:7" ht="15" thickBot="1" x14ac:dyDescent="0.25">
      <c r="B5" s="160" t="s">
        <v>54</v>
      </c>
      <c r="C5" s="161"/>
      <c r="D5" s="161"/>
      <c r="E5" s="161"/>
      <c r="F5" s="162"/>
    </row>
    <row r="6" spans="1:7" ht="15" x14ac:dyDescent="0.25">
      <c r="B6" s="41" t="s">
        <v>55</v>
      </c>
      <c r="C6" s="42" t="s">
        <v>173</v>
      </c>
      <c r="D6" s="42" t="s">
        <v>174</v>
      </c>
      <c r="E6" s="42" t="s">
        <v>175</v>
      </c>
      <c r="F6" s="43" t="s">
        <v>56</v>
      </c>
    </row>
    <row r="7" spans="1:7" ht="15" x14ac:dyDescent="0.25">
      <c r="B7" s="44" t="s">
        <v>19</v>
      </c>
      <c r="C7" s="45">
        <v>5444</v>
      </c>
      <c r="D7" s="45">
        <v>5444</v>
      </c>
      <c r="E7" s="45">
        <v>121.54</v>
      </c>
      <c r="F7" s="46">
        <f>E7/D7*100</f>
        <v>2.2325495958853785</v>
      </c>
    </row>
    <row r="8" spans="1:7" ht="15.75" thickBot="1" x14ac:dyDescent="0.3">
      <c r="B8" s="47" t="s">
        <v>9</v>
      </c>
      <c r="C8" s="48">
        <v>20748.5</v>
      </c>
      <c r="D8" s="48">
        <v>20748.5</v>
      </c>
      <c r="E8" s="48">
        <v>1467.23</v>
      </c>
      <c r="F8" s="49">
        <f>E8/D8*100</f>
        <v>7.0714991445164719</v>
      </c>
    </row>
    <row r="9" spans="1:7" ht="15.75" thickBot="1" x14ac:dyDescent="0.3">
      <c r="B9" s="50" t="s">
        <v>57</v>
      </c>
      <c r="C9" s="51">
        <f>SUM(C7:C8)</f>
        <v>26192.5</v>
      </c>
      <c r="D9" s="51">
        <f>SUM(D7:D8)</f>
        <v>26192.5</v>
      </c>
      <c r="E9" s="51">
        <f>SUM(E7:E8)</f>
        <v>1588.77</v>
      </c>
      <c r="F9" s="52">
        <f>E9/D9*100</f>
        <v>6.0657440106900831</v>
      </c>
    </row>
    <row r="10" spans="1:7" ht="15" thickBot="1" x14ac:dyDescent="0.25">
      <c r="B10" s="160" t="s">
        <v>58</v>
      </c>
      <c r="C10" s="161"/>
      <c r="D10" s="161"/>
      <c r="E10" s="161"/>
      <c r="F10" s="162"/>
    </row>
    <row r="11" spans="1:7" ht="15" x14ac:dyDescent="0.25">
      <c r="B11" s="117" t="s">
        <v>55</v>
      </c>
      <c r="C11" s="118" t="s">
        <v>173</v>
      </c>
      <c r="D11" s="118" t="s">
        <v>174</v>
      </c>
      <c r="E11" s="118" t="s">
        <v>175</v>
      </c>
      <c r="F11" s="65" t="s">
        <v>56</v>
      </c>
    </row>
    <row r="12" spans="1:7" ht="15.75" thickBot="1" x14ac:dyDescent="0.3">
      <c r="B12" s="113" t="s">
        <v>9</v>
      </c>
      <c r="C12" s="114">
        <v>238156.72</v>
      </c>
      <c r="D12" s="115">
        <v>239656.72</v>
      </c>
      <c r="E12" s="115">
        <f>19095.75+37.32</f>
        <v>19133.07</v>
      </c>
      <c r="F12" s="116">
        <f>E12/D12*100</f>
        <v>7.9835316113814798</v>
      </c>
    </row>
    <row r="13" spans="1:7" ht="15" thickBot="1" x14ac:dyDescent="0.25">
      <c r="B13" s="157" t="s">
        <v>59</v>
      </c>
      <c r="C13" s="158"/>
      <c r="D13" s="158"/>
      <c r="E13" s="158"/>
      <c r="F13" s="159"/>
    </row>
    <row r="14" spans="1:7" ht="15" x14ac:dyDescent="0.25">
      <c r="B14" s="41" t="s">
        <v>55</v>
      </c>
      <c r="C14" s="42" t="s">
        <v>173</v>
      </c>
      <c r="D14" s="42" t="s">
        <v>174</v>
      </c>
      <c r="E14" s="42" t="s">
        <v>175</v>
      </c>
      <c r="F14" s="43" t="s">
        <v>56</v>
      </c>
    </row>
    <row r="15" spans="1:7" ht="15" x14ac:dyDescent="0.25">
      <c r="B15" s="44" t="s">
        <v>60</v>
      </c>
      <c r="C15" s="45">
        <v>261313</v>
      </c>
      <c r="D15" s="45">
        <v>261313</v>
      </c>
      <c r="E15" s="45">
        <v>43552</v>
      </c>
      <c r="F15" s="46">
        <f t="shared" ref="F15:F21" si="0">E15/D15*100</f>
        <v>16.666602886193953</v>
      </c>
    </row>
    <row r="16" spans="1:7" ht="15" x14ac:dyDescent="0.25">
      <c r="B16" s="44" t="s">
        <v>61</v>
      </c>
      <c r="C16" s="45">
        <v>95015</v>
      </c>
      <c r="D16" s="45">
        <v>95247.02</v>
      </c>
      <c r="E16" s="45">
        <v>19776.3</v>
      </c>
      <c r="F16" s="46">
        <f t="shared" si="0"/>
        <v>20.763169283406448</v>
      </c>
    </row>
    <row r="17" spans="2:6" ht="15" x14ac:dyDescent="0.25">
      <c r="B17" s="44" t="s">
        <v>62</v>
      </c>
      <c r="C17" s="45">
        <v>255830</v>
      </c>
      <c r="D17" s="45">
        <v>255830</v>
      </c>
      <c r="E17" s="45">
        <f>26499.76+381.04</f>
        <v>26880.799999999999</v>
      </c>
      <c r="F17" s="46">
        <f t="shared" si="0"/>
        <v>10.507289997263808</v>
      </c>
    </row>
    <row r="18" spans="2:6" ht="15" x14ac:dyDescent="0.25">
      <c r="B18" s="44" t="s">
        <v>63</v>
      </c>
      <c r="C18" s="45">
        <v>90678</v>
      </c>
      <c r="D18" s="45">
        <v>90678</v>
      </c>
      <c r="E18" s="45">
        <v>15278</v>
      </c>
      <c r="F18" s="46">
        <f t="shared" si="0"/>
        <v>16.848629215465714</v>
      </c>
    </row>
    <row r="19" spans="2:6" ht="15" x14ac:dyDescent="0.25">
      <c r="B19" s="44" t="s">
        <v>64</v>
      </c>
      <c r="C19" s="45">
        <v>5924</v>
      </c>
      <c r="D19" s="45">
        <v>5924</v>
      </c>
      <c r="E19" s="45">
        <v>1160</v>
      </c>
      <c r="F19" s="46">
        <f t="shared" si="0"/>
        <v>19.581363943281566</v>
      </c>
    </row>
    <row r="20" spans="2:6" ht="15.75" thickBot="1" x14ac:dyDescent="0.3">
      <c r="B20" s="47" t="s">
        <v>65</v>
      </c>
      <c r="C20" s="48">
        <v>149140</v>
      </c>
      <c r="D20" s="48">
        <v>149140</v>
      </c>
      <c r="E20" s="48">
        <v>24856.67</v>
      </c>
      <c r="F20" s="49">
        <f t="shared" si="0"/>
        <v>16.666668901703098</v>
      </c>
    </row>
    <row r="21" spans="2:6" ht="15.75" thickBot="1" x14ac:dyDescent="0.3">
      <c r="B21" s="53" t="s">
        <v>57</v>
      </c>
      <c r="C21" s="54">
        <f>SUM(C15:C20)</f>
        <v>857900</v>
      </c>
      <c r="D21" s="54">
        <f>SUM(D15:D20)</f>
        <v>858132.02</v>
      </c>
      <c r="E21" s="54">
        <f>SUM(E15:E20)</f>
        <v>131503.77000000002</v>
      </c>
      <c r="F21" s="55">
        <f t="shared" si="0"/>
        <v>15.324421759719446</v>
      </c>
    </row>
    <row r="22" spans="2:6" ht="15" thickBot="1" x14ac:dyDescent="0.25">
      <c r="B22" s="157" t="s">
        <v>66</v>
      </c>
      <c r="C22" s="158"/>
      <c r="D22" s="158"/>
      <c r="E22" s="158"/>
      <c r="F22" s="159"/>
    </row>
    <row r="23" spans="2:6" ht="15" x14ac:dyDescent="0.25">
      <c r="B23" s="41" t="s">
        <v>55</v>
      </c>
      <c r="C23" s="42" t="s">
        <v>173</v>
      </c>
      <c r="D23" s="42" t="s">
        <v>174</v>
      </c>
      <c r="E23" s="42" t="s">
        <v>175</v>
      </c>
      <c r="F23" s="43" t="s">
        <v>56</v>
      </c>
    </row>
    <row r="24" spans="2:6" ht="15" x14ac:dyDescent="0.25">
      <c r="B24" s="44" t="s">
        <v>19</v>
      </c>
      <c r="C24" s="45">
        <v>11897</v>
      </c>
      <c r="D24" s="45">
        <v>11897</v>
      </c>
      <c r="E24" s="45">
        <v>287.55</v>
      </c>
      <c r="F24" s="46">
        <f t="shared" ref="F24:F38" si="1">E24/D24*100</f>
        <v>2.4169958813146173</v>
      </c>
    </row>
    <row r="25" spans="2:6" ht="15" x14ac:dyDescent="0.25">
      <c r="B25" s="44" t="s">
        <v>67</v>
      </c>
      <c r="C25" s="45">
        <v>3825</v>
      </c>
      <c r="D25" s="45">
        <v>4753.9799999999996</v>
      </c>
      <c r="E25" s="45">
        <v>2.27</v>
      </c>
      <c r="F25" s="46">
        <f t="shared" si="1"/>
        <v>4.7749464659085653E-2</v>
      </c>
    </row>
    <row r="26" spans="2:6" ht="15" x14ac:dyDescent="0.25">
      <c r="B26" s="44" t="s">
        <v>68</v>
      </c>
      <c r="C26" s="45">
        <v>11350</v>
      </c>
      <c r="D26" s="45">
        <v>11350</v>
      </c>
      <c r="E26" s="45">
        <v>188.75</v>
      </c>
      <c r="F26" s="46">
        <f t="shared" si="1"/>
        <v>1.6629955947136565</v>
      </c>
    </row>
    <row r="27" spans="2:6" ht="15" x14ac:dyDescent="0.25">
      <c r="B27" s="44" t="s">
        <v>60</v>
      </c>
      <c r="C27" s="45">
        <v>5930</v>
      </c>
      <c r="D27" s="45">
        <v>5930</v>
      </c>
      <c r="E27" s="45">
        <v>123.47</v>
      </c>
      <c r="F27" s="46">
        <f t="shared" si="1"/>
        <v>2.0821247892074202</v>
      </c>
    </row>
    <row r="28" spans="2:6" ht="15" x14ac:dyDescent="0.25">
      <c r="B28" s="44" t="s">
        <v>61</v>
      </c>
      <c r="C28" s="45">
        <v>2427</v>
      </c>
      <c r="D28" s="45">
        <v>2927</v>
      </c>
      <c r="E28" s="45">
        <v>63.22</v>
      </c>
      <c r="F28" s="46">
        <f t="shared" si="1"/>
        <v>2.1598906730440723</v>
      </c>
    </row>
    <row r="29" spans="2:6" ht="15" x14ac:dyDescent="0.25">
      <c r="B29" s="44" t="s">
        <v>62</v>
      </c>
      <c r="C29" s="45">
        <v>532446.59</v>
      </c>
      <c r="D29" s="56">
        <v>534533.34</v>
      </c>
      <c r="E29" s="45">
        <v>57123.1</v>
      </c>
      <c r="F29" s="46">
        <f t="shared" si="1"/>
        <v>10.686536409496927</v>
      </c>
    </row>
    <row r="30" spans="2:6" ht="15" x14ac:dyDescent="0.25">
      <c r="B30" s="44" t="s">
        <v>63</v>
      </c>
      <c r="C30" s="45">
        <v>2663.5</v>
      </c>
      <c r="D30" s="56">
        <v>2663.5</v>
      </c>
      <c r="E30" s="45">
        <v>757.3</v>
      </c>
      <c r="F30" s="46">
        <f t="shared" si="1"/>
        <v>28.432513609911769</v>
      </c>
    </row>
    <row r="31" spans="2:6" ht="15" x14ac:dyDescent="0.25">
      <c r="B31" s="44" t="s">
        <v>64</v>
      </c>
      <c r="C31" s="45">
        <v>5765</v>
      </c>
      <c r="D31" s="56">
        <v>5171.8599999999997</v>
      </c>
      <c r="E31" s="45">
        <v>17.649999999999999</v>
      </c>
      <c r="F31" s="46">
        <f t="shared" si="1"/>
        <v>0.34126987196095793</v>
      </c>
    </row>
    <row r="32" spans="2:6" ht="15" x14ac:dyDescent="0.25">
      <c r="B32" s="44" t="s">
        <v>65</v>
      </c>
      <c r="C32" s="45">
        <v>2489.52</v>
      </c>
      <c r="D32" s="56">
        <v>2489.52</v>
      </c>
      <c r="E32" s="45">
        <v>47.72</v>
      </c>
      <c r="F32" s="46">
        <f t="shared" si="1"/>
        <v>1.9168353738873358</v>
      </c>
    </row>
    <row r="33" spans="2:7" ht="15" x14ac:dyDescent="0.25">
      <c r="B33" s="44" t="s">
        <v>69</v>
      </c>
      <c r="C33" s="45">
        <v>1500</v>
      </c>
      <c r="D33" s="45">
        <v>1500</v>
      </c>
      <c r="E33" s="45">
        <v>1633.23</v>
      </c>
      <c r="F33" s="46">
        <f t="shared" si="1"/>
        <v>108.88200000000001</v>
      </c>
    </row>
    <row r="34" spans="2:7" ht="15" x14ac:dyDescent="0.25">
      <c r="B34" s="44" t="s">
        <v>70</v>
      </c>
      <c r="C34" s="45">
        <v>595</v>
      </c>
      <c r="D34" s="45">
        <v>595</v>
      </c>
      <c r="E34" s="45">
        <v>0</v>
      </c>
      <c r="F34" s="46">
        <f t="shared" si="1"/>
        <v>0</v>
      </c>
    </row>
    <row r="35" spans="2:7" ht="15" x14ac:dyDescent="0.25">
      <c r="B35" s="44" t="s">
        <v>71</v>
      </c>
      <c r="C35" s="45">
        <v>22369.69</v>
      </c>
      <c r="D35" s="45">
        <v>22569.69</v>
      </c>
      <c r="E35" s="45">
        <f>905.51+5.63</f>
        <v>911.14</v>
      </c>
      <c r="F35" s="57">
        <f t="shared" si="1"/>
        <v>4.0370071542852379</v>
      </c>
    </row>
    <row r="36" spans="2:7" ht="15" x14ac:dyDescent="0.25">
      <c r="B36" s="47" t="s">
        <v>72</v>
      </c>
      <c r="C36" s="48">
        <v>3700</v>
      </c>
      <c r="D36" s="48">
        <v>3700</v>
      </c>
      <c r="E36" s="48">
        <v>82.89</v>
      </c>
      <c r="F36" s="49">
        <f t="shared" si="1"/>
        <v>2.2402702702702704</v>
      </c>
    </row>
    <row r="37" spans="2:7" ht="15.75" thickBot="1" x14ac:dyDescent="0.3">
      <c r="B37" s="47" t="s">
        <v>73</v>
      </c>
      <c r="C37" s="48">
        <v>160</v>
      </c>
      <c r="D37" s="48">
        <v>858</v>
      </c>
      <c r="E37" s="48">
        <v>0</v>
      </c>
      <c r="F37" s="49">
        <f>E37/D37*100</f>
        <v>0</v>
      </c>
    </row>
    <row r="38" spans="2:7" ht="15.75" thickBot="1" x14ac:dyDescent="0.3">
      <c r="B38" s="53" t="s">
        <v>57</v>
      </c>
      <c r="C38" s="54">
        <f>SUM(C24:C37)</f>
        <v>607118.29999999993</v>
      </c>
      <c r="D38" s="54">
        <f>SUM(D24:D37)</f>
        <v>610938.8899999999</v>
      </c>
      <c r="E38" s="54">
        <f>SUM(E24:E37)</f>
        <v>61238.290000000008</v>
      </c>
      <c r="F38" s="55">
        <f t="shared" si="1"/>
        <v>10.023635915533225</v>
      </c>
    </row>
    <row r="39" spans="2:7" ht="15" thickBot="1" x14ac:dyDescent="0.25">
      <c r="B39" s="157" t="s">
        <v>74</v>
      </c>
      <c r="C39" s="158"/>
      <c r="D39" s="158"/>
      <c r="E39" s="158"/>
      <c r="F39" s="159"/>
    </row>
    <row r="40" spans="2:7" ht="15" x14ac:dyDescent="0.25">
      <c r="B40" s="41" t="s">
        <v>55</v>
      </c>
      <c r="C40" s="42" t="s">
        <v>173</v>
      </c>
      <c r="D40" s="42" t="s">
        <v>174</v>
      </c>
      <c r="E40" s="42" t="s">
        <v>175</v>
      </c>
      <c r="F40" s="43" t="s">
        <v>56</v>
      </c>
    </row>
    <row r="41" spans="2:7" ht="15.75" thickBot="1" x14ac:dyDescent="0.3">
      <c r="B41" s="58" t="s">
        <v>60</v>
      </c>
      <c r="C41" s="59">
        <v>0</v>
      </c>
      <c r="D41" s="82">
        <v>3509896.43</v>
      </c>
      <c r="E41" s="59">
        <v>687481.9</v>
      </c>
      <c r="F41" s="60">
        <f>E41/D41*100</f>
        <v>19.586956872114886</v>
      </c>
    </row>
    <row r="42" spans="2:7" ht="15" thickBot="1" x14ac:dyDescent="0.25">
      <c r="B42" s="157" t="s">
        <v>92</v>
      </c>
      <c r="C42" s="158"/>
      <c r="D42" s="158"/>
      <c r="E42" s="158"/>
      <c r="F42" s="159"/>
    </row>
    <row r="43" spans="2:7" ht="15" x14ac:dyDescent="0.25">
      <c r="B43" s="41" t="s">
        <v>55</v>
      </c>
      <c r="C43" s="42" t="s">
        <v>173</v>
      </c>
      <c r="D43" s="42" t="s">
        <v>174</v>
      </c>
      <c r="E43" s="42" t="s">
        <v>175</v>
      </c>
      <c r="F43" s="61" t="s">
        <v>56</v>
      </c>
    </row>
    <row r="44" spans="2:7" ht="15.75" thickBot="1" x14ac:dyDescent="0.3">
      <c r="B44" s="58" t="s">
        <v>68</v>
      </c>
      <c r="C44" s="59">
        <v>96358</v>
      </c>
      <c r="D44" s="82">
        <v>76358</v>
      </c>
      <c r="E44" s="59">
        <v>0</v>
      </c>
      <c r="F44" s="60">
        <v>0</v>
      </c>
    </row>
    <row r="45" spans="2:7" ht="15" x14ac:dyDescent="0.25">
      <c r="B45" s="83"/>
      <c r="C45" s="84"/>
      <c r="D45" s="73"/>
      <c r="E45" s="84"/>
      <c r="F45" s="74"/>
    </row>
    <row r="46" spans="2:7" ht="15" x14ac:dyDescent="0.25">
      <c r="B46" s="83"/>
      <c r="C46" s="84"/>
      <c r="D46" s="73"/>
      <c r="E46" s="84"/>
      <c r="F46" s="74"/>
    </row>
    <row r="48" spans="2:7" ht="15" x14ac:dyDescent="0.25">
      <c r="B48" s="62"/>
      <c r="C48" s="63"/>
      <c r="D48" s="63"/>
      <c r="E48" s="63"/>
      <c r="F48" s="120" t="s">
        <v>85</v>
      </c>
      <c r="G48" s="120"/>
    </row>
    <row r="49" spans="2:7" x14ac:dyDescent="0.2">
      <c r="B49" s="62"/>
      <c r="C49" s="63"/>
      <c r="D49" s="63"/>
      <c r="E49" s="63"/>
      <c r="F49" s="64"/>
      <c r="G49" s="19"/>
    </row>
    <row r="50" spans="2:7" ht="13.5" thickBot="1" x14ac:dyDescent="0.25">
      <c r="B50" s="62"/>
      <c r="C50" s="63"/>
      <c r="D50" s="63"/>
      <c r="E50" s="63"/>
      <c r="F50" s="40" t="s">
        <v>20</v>
      </c>
      <c r="G50" s="19"/>
    </row>
    <row r="51" spans="2:7" ht="15" thickBot="1" x14ac:dyDescent="0.25">
      <c r="B51" s="157" t="s">
        <v>90</v>
      </c>
      <c r="C51" s="158"/>
      <c r="D51" s="158"/>
      <c r="E51" s="158"/>
      <c r="F51" s="159"/>
    </row>
    <row r="52" spans="2:7" ht="15" x14ac:dyDescent="0.25">
      <c r="B52" s="41" t="s">
        <v>55</v>
      </c>
      <c r="C52" s="42" t="s">
        <v>173</v>
      </c>
      <c r="D52" s="42" t="s">
        <v>174</v>
      </c>
      <c r="E52" s="42" t="s">
        <v>175</v>
      </c>
      <c r="F52" s="65" t="s">
        <v>56</v>
      </c>
    </row>
    <row r="53" spans="2:7" ht="15" x14ac:dyDescent="0.25">
      <c r="B53" s="66" t="s">
        <v>19</v>
      </c>
      <c r="C53" s="45">
        <v>3800</v>
      </c>
      <c r="D53" s="45">
        <v>3770</v>
      </c>
      <c r="E53" s="45">
        <v>5</v>
      </c>
      <c r="F53" s="46">
        <f t="shared" ref="F53:F61" si="2">E53/D53*100</f>
        <v>0.1326259946949602</v>
      </c>
    </row>
    <row r="54" spans="2:7" ht="15" x14ac:dyDescent="0.25">
      <c r="B54" s="66" t="s">
        <v>67</v>
      </c>
      <c r="C54" s="45">
        <v>1891</v>
      </c>
      <c r="D54" s="45">
        <v>6576.16</v>
      </c>
      <c r="E54" s="45">
        <v>4411.46</v>
      </c>
      <c r="F54" s="46">
        <f t="shared" si="2"/>
        <v>67.082613561713828</v>
      </c>
    </row>
    <row r="55" spans="2:7" ht="15" x14ac:dyDescent="0.25">
      <c r="B55" s="44" t="s">
        <v>60</v>
      </c>
      <c r="C55" s="45">
        <v>20428.98</v>
      </c>
      <c r="D55" s="45">
        <v>20428.98</v>
      </c>
      <c r="E55" s="45">
        <v>1810</v>
      </c>
      <c r="F55" s="46">
        <f t="shared" si="2"/>
        <v>8.8599626608866426</v>
      </c>
    </row>
    <row r="56" spans="2:7" ht="15" x14ac:dyDescent="0.25">
      <c r="B56" s="44" t="s">
        <v>61</v>
      </c>
      <c r="C56" s="45">
        <v>3700</v>
      </c>
      <c r="D56" s="45">
        <v>322512</v>
      </c>
      <c r="E56" s="45">
        <v>1323.92</v>
      </c>
      <c r="F56" s="46">
        <f t="shared" si="2"/>
        <v>0.41050255494369203</v>
      </c>
    </row>
    <row r="57" spans="2:7" ht="15" x14ac:dyDescent="0.25">
      <c r="B57" s="44" t="s">
        <v>62</v>
      </c>
      <c r="C57" s="45">
        <v>17000</v>
      </c>
      <c r="D57" s="56">
        <v>22203.51</v>
      </c>
      <c r="E57" s="45">
        <v>200</v>
      </c>
      <c r="F57" s="46">
        <f t="shared" si="2"/>
        <v>0.90075848368118372</v>
      </c>
    </row>
    <row r="58" spans="2:7" ht="15" x14ac:dyDescent="0.25">
      <c r="B58" s="44" t="s">
        <v>63</v>
      </c>
      <c r="C58" s="45">
        <v>10700</v>
      </c>
      <c r="D58" s="45">
        <v>10730</v>
      </c>
      <c r="E58" s="45">
        <v>0</v>
      </c>
      <c r="F58" s="46">
        <f t="shared" si="2"/>
        <v>0</v>
      </c>
    </row>
    <row r="59" spans="2:7" ht="15" x14ac:dyDescent="0.25">
      <c r="B59" s="44" t="s">
        <v>64</v>
      </c>
      <c r="C59" s="45">
        <v>612</v>
      </c>
      <c r="D59" s="45">
        <v>1205.1400000000001</v>
      </c>
      <c r="E59" s="45">
        <v>250</v>
      </c>
      <c r="F59" s="46">
        <f t="shared" si="2"/>
        <v>20.744477820004313</v>
      </c>
    </row>
    <row r="60" spans="2:7" ht="15.75" thickBot="1" x14ac:dyDescent="0.3">
      <c r="B60" s="44" t="s">
        <v>65</v>
      </c>
      <c r="C60" s="45">
        <v>19958</v>
      </c>
      <c r="D60" s="45">
        <v>36571.86</v>
      </c>
      <c r="E60" s="45">
        <v>0</v>
      </c>
      <c r="F60" s="46">
        <f t="shared" si="2"/>
        <v>0</v>
      </c>
    </row>
    <row r="61" spans="2:7" ht="15.75" thickBot="1" x14ac:dyDescent="0.3">
      <c r="B61" s="53" t="s">
        <v>57</v>
      </c>
      <c r="C61" s="54">
        <f>SUM(C53:C60)</f>
        <v>78089.98</v>
      </c>
      <c r="D61" s="54">
        <f>SUM(D53:D60)</f>
        <v>423997.65</v>
      </c>
      <c r="E61" s="54">
        <f>SUM(E53:E60)</f>
        <v>8000.38</v>
      </c>
      <c r="F61" s="55">
        <f t="shared" si="2"/>
        <v>1.8868925334845605</v>
      </c>
    </row>
    <row r="62" spans="2:7" ht="15" thickBot="1" x14ac:dyDescent="0.25">
      <c r="B62" s="157" t="s">
        <v>75</v>
      </c>
      <c r="C62" s="158"/>
      <c r="D62" s="158"/>
      <c r="E62" s="158"/>
      <c r="F62" s="159"/>
    </row>
    <row r="63" spans="2:7" ht="15" x14ac:dyDescent="0.25">
      <c r="B63" s="41" t="s">
        <v>55</v>
      </c>
      <c r="C63" s="42" t="s">
        <v>173</v>
      </c>
      <c r="D63" s="42" t="s">
        <v>174</v>
      </c>
      <c r="E63" s="42" t="s">
        <v>175</v>
      </c>
      <c r="F63" s="65" t="s">
        <v>56</v>
      </c>
    </row>
    <row r="64" spans="2:7" ht="15" x14ac:dyDescent="0.25">
      <c r="B64" s="66" t="s">
        <v>19</v>
      </c>
      <c r="C64" s="45">
        <v>235</v>
      </c>
      <c r="D64" s="45">
        <v>235</v>
      </c>
      <c r="E64" s="45">
        <v>0</v>
      </c>
      <c r="F64" s="46">
        <f>E64/D64*100</f>
        <v>0</v>
      </c>
    </row>
    <row r="65" spans="2:13" ht="15" x14ac:dyDescent="0.25">
      <c r="B65" s="66" t="s">
        <v>67</v>
      </c>
      <c r="C65" s="45">
        <v>0</v>
      </c>
      <c r="D65" s="45">
        <v>0</v>
      </c>
      <c r="E65" s="45">
        <v>0</v>
      </c>
      <c r="F65" s="67" t="s">
        <v>29</v>
      </c>
    </row>
    <row r="66" spans="2:13" ht="15" x14ac:dyDescent="0.25">
      <c r="B66" s="44" t="s">
        <v>60</v>
      </c>
      <c r="C66" s="45">
        <v>26900</v>
      </c>
      <c r="D66" s="45">
        <v>44554.12</v>
      </c>
      <c r="E66" s="45">
        <v>0</v>
      </c>
      <c r="F66" s="46">
        <f>E66/D66*100</f>
        <v>0</v>
      </c>
    </row>
    <row r="67" spans="2:13" ht="15" x14ac:dyDescent="0.25">
      <c r="B67" s="44" t="s">
        <v>61</v>
      </c>
      <c r="C67" s="45">
        <v>11500</v>
      </c>
      <c r="D67" s="45">
        <v>11500</v>
      </c>
      <c r="E67" s="45">
        <v>0</v>
      </c>
      <c r="F67" s="46">
        <f>E67/D67*100</f>
        <v>0</v>
      </c>
    </row>
    <row r="68" spans="2:13" ht="15" x14ac:dyDescent="0.25">
      <c r="B68" s="44" t="s">
        <v>62</v>
      </c>
      <c r="C68" s="45">
        <v>69902</v>
      </c>
      <c r="D68" s="56">
        <v>171596.3</v>
      </c>
      <c r="E68" s="45">
        <v>60072.53</v>
      </c>
      <c r="F68" s="46">
        <f>E68/D68*100</f>
        <v>35.008056700523262</v>
      </c>
    </row>
    <row r="69" spans="2:13" ht="15" x14ac:dyDescent="0.25">
      <c r="B69" s="44" t="s">
        <v>63</v>
      </c>
      <c r="C69" s="45">
        <v>0</v>
      </c>
      <c r="D69" s="45">
        <v>0</v>
      </c>
      <c r="E69" s="45">
        <v>0</v>
      </c>
      <c r="F69" s="67" t="s">
        <v>29</v>
      </c>
    </row>
    <row r="70" spans="2:13" ht="15" x14ac:dyDescent="0.25">
      <c r="B70" s="44" t="s">
        <v>64</v>
      </c>
      <c r="C70" s="45">
        <v>1110</v>
      </c>
      <c r="D70" s="45">
        <v>1110</v>
      </c>
      <c r="E70" s="45">
        <v>0</v>
      </c>
      <c r="F70" s="46">
        <f t="shared" ref="F70:F77" si="3">E70/D70*100</f>
        <v>0</v>
      </c>
    </row>
    <row r="71" spans="2:13" ht="15" x14ac:dyDescent="0.25">
      <c r="B71" s="44" t="s">
        <v>65</v>
      </c>
      <c r="C71" s="45">
        <v>1500</v>
      </c>
      <c r="D71" s="45">
        <v>1500</v>
      </c>
      <c r="E71" s="45">
        <v>0</v>
      </c>
      <c r="F71" s="46">
        <f t="shared" si="3"/>
        <v>0</v>
      </c>
    </row>
    <row r="72" spans="2:13" ht="15" x14ac:dyDescent="0.25">
      <c r="B72" s="44" t="s">
        <v>70</v>
      </c>
      <c r="C72" s="45">
        <v>1250</v>
      </c>
      <c r="D72" s="45">
        <v>1250</v>
      </c>
      <c r="E72" s="45">
        <v>0</v>
      </c>
      <c r="F72" s="46">
        <f t="shared" si="3"/>
        <v>0</v>
      </c>
    </row>
    <row r="73" spans="2:13" ht="15" x14ac:dyDescent="0.25">
      <c r="B73" s="44" t="s">
        <v>71</v>
      </c>
      <c r="C73" s="45">
        <v>3800</v>
      </c>
      <c r="D73" s="45">
        <v>4682.76</v>
      </c>
      <c r="E73" s="45">
        <v>0</v>
      </c>
      <c r="F73" s="46">
        <f t="shared" si="3"/>
        <v>0</v>
      </c>
      <c r="M73" s="68"/>
    </row>
    <row r="74" spans="2:13" ht="15" x14ac:dyDescent="0.25">
      <c r="B74" s="44" t="s">
        <v>72</v>
      </c>
      <c r="C74" s="45">
        <v>2000</v>
      </c>
      <c r="D74" s="45">
        <v>59887.98</v>
      </c>
      <c r="E74" s="45">
        <v>4689.9799999999996</v>
      </c>
      <c r="F74" s="46">
        <f t="shared" si="3"/>
        <v>7.8312542850835829</v>
      </c>
    </row>
    <row r="75" spans="2:13" ht="15" x14ac:dyDescent="0.25">
      <c r="B75" s="47" t="s">
        <v>9</v>
      </c>
      <c r="C75" s="48">
        <v>6960</v>
      </c>
      <c r="D75" s="48">
        <v>6960</v>
      </c>
      <c r="E75" s="48">
        <v>615.16999999999996</v>
      </c>
      <c r="F75" s="46">
        <f t="shared" si="3"/>
        <v>8.8386494252873558</v>
      </c>
    </row>
    <row r="76" spans="2:13" ht="15.75" thickBot="1" x14ac:dyDescent="0.3">
      <c r="B76" s="47" t="s">
        <v>73</v>
      </c>
      <c r="C76" s="48">
        <v>40</v>
      </c>
      <c r="D76" s="48">
        <v>40</v>
      </c>
      <c r="E76" s="48">
        <v>0</v>
      </c>
      <c r="F76" s="49">
        <f t="shared" si="3"/>
        <v>0</v>
      </c>
    </row>
    <row r="77" spans="2:13" ht="15.75" thickBot="1" x14ac:dyDescent="0.3">
      <c r="B77" s="53" t="s">
        <v>57</v>
      </c>
      <c r="C77" s="54">
        <f>SUM(C64:C76)</f>
        <v>125197</v>
      </c>
      <c r="D77" s="54">
        <f>SUM(D64:D76)</f>
        <v>303316.15999999997</v>
      </c>
      <c r="E77" s="54">
        <f>SUM(E64:E76)</f>
        <v>65377.679999999993</v>
      </c>
      <c r="F77" s="55">
        <f t="shared" si="3"/>
        <v>21.554301623757862</v>
      </c>
    </row>
    <row r="78" spans="2:13" ht="15" thickBot="1" x14ac:dyDescent="0.25">
      <c r="B78" s="157" t="s">
        <v>76</v>
      </c>
      <c r="C78" s="158"/>
      <c r="D78" s="158"/>
      <c r="E78" s="158"/>
      <c r="F78" s="159"/>
    </row>
    <row r="79" spans="2:13" ht="15" x14ac:dyDescent="0.25">
      <c r="B79" s="41" t="s">
        <v>55</v>
      </c>
      <c r="C79" s="42" t="s">
        <v>173</v>
      </c>
      <c r="D79" s="42" t="s">
        <v>174</v>
      </c>
      <c r="E79" s="42" t="s">
        <v>175</v>
      </c>
      <c r="F79" s="43" t="s">
        <v>56</v>
      </c>
    </row>
    <row r="80" spans="2:13" ht="15" x14ac:dyDescent="0.25">
      <c r="B80" s="66" t="s">
        <v>19</v>
      </c>
      <c r="C80" s="45">
        <v>0</v>
      </c>
      <c r="D80" s="45">
        <v>0</v>
      </c>
      <c r="E80" s="45">
        <v>0</v>
      </c>
      <c r="F80" s="67" t="s">
        <v>29</v>
      </c>
    </row>
    <row r="81" spans="2:7" ht="15" x14ac:dyDescent="0.25">
      <c r="B81" s="66" t="s">
        <v>67</v>
      </c>
      <c r="C81" s="45">
        <v>5750</v>
      </c>
      <c r="D81" s="45">
        <v>5750</v>
      </c>
      <c r="E81" s="45">
        <v>14607.77</v>
      </c>
      <c r="F81" s="46">
        <f t="shared" ref="F81:F88" si="4">E81/D81*100</f>
        <v>254.04817391304348</v>
      </c>
    </row>
    <row r="82" spans="2:7" ht="15" x14ac:dyDescent="0.25">
      <c r="B82" s="66" t="s">
        <v>68</v>
      </c>
      <c r="C82" s="45">
        <v>0</v>
      </c>
      <c r="D82" s="45">
        <v>0</v>
      </c>
      <c r="E82" s="45">
        <v>0.14000000000000001</v>
      </c>
      <c r="F82" s="67" t="s">
        <v>29</v>
      </c>
    </row>
    <row r="83" spans="2:7" ht="15" x14ac:dyDescent="0.25">
      <c r="B83" s="66" t="s">
        <v>60</v>
      </c>
      <c r="C83" s="45">
        <v>0</v>
      </c>
      <c r="D83" s="45">
        <v>0</v>
      </c>
      <c r="E83" s="45">
        <v>33.04</v>
      </c>
      <c r="F83" s="67" t="s">
        <v>29</v>
      </c>
    </row>
    <row r="84" spans="2:7" ht="15" x14ac:dyDescent="0.25">
      <c r="B84" s="66" t="s">
        <v>61</v>
      </c>
      <c r="C84" s="45">
        <v>100</v>
      </c>
      <c r="D84" s="45">
        <v>663.61</v>
      </c>
      <c r="E84" s="45">
        <v>5274.65</v>
      </c>
      <c r="F84" s="46">
        <f t="shared" si="4"/>
        <v>794.84184988170762</v>
      </c>
    </row>
    <row r="85" spans="2:7" ht="15" x14ac:dyDescent="0.25">
      <c r="B85" s="66" t="s">
        <v>62</v>
      </c>
      <c r="C85" s="45">
        <v>10000</v>
      </c>
      <c r="D85" s="56">
        <v>10000</v>
      </c>
      <c r="E85" s="45">
        <v>14965.59</v>
      </c>
      <c r="F85" s="46">
        <f t="shared" si="4"/>
        <v>149.6559</v>
      </c>
    </row>
    <row r="86" spans="2:7" ht="15" x14ac:dyDescent="0.25">
      <c r="B86" s="66" t="s">
        <v>63</v>
      </c>
      <c r="C86" s="45">
        <v>0</v>
      </c>
      <c r="D86" s="45">
        <v>0</v>
      </c>
      <c r="E86" s="45">
        <v>24.39</v>
      </c>
      <c r="F86" s="67" t="s">
        <v>29</v>
      </c>
    </row>
    <row r="87" spans="2:7" ht="15" x14ac:dyDescent="0.25">
      <c r="B87" s="66" t="s">
        <v>64</v>
      </c>
      <c r="C87" s="45">
        <v>100</v>
      </c>
      <c r="D87" s="45">
        <v>100</v>
      </c>
      <c r="E87" s="45">
        <v>48.4</v>
      </c>
      <c r="F87" s="46">
        <f t="shared" si="4"/>
        <v>48.4</v>
      </c>
    </row>
    <row r="88" spans="2:7" ht="15" x14ac:dyDescent="0.25">
      <c r="B88" s="66" t="s">
        <v>65</v>
      </c>
      <c r="C88" s="45">
        <v>34000</v>
      </c>
      <c r="D88" s="45">
        <v>34000</v>
      </c>
      <c r="E88" s="45">
        <v>0</v>
      </c>
      <c r="F88" s="46">
        <f t="shared" si="4"/>
        <v>0</v>
      </c>
      <c r="G88" s="19"/>
    </row>
    <row r="89" spans="2:7" ht="15" x14ac:dyDescent="0.25">
      <c r="B89" s="66" t="s">
        <v>70</v>
      </c>
      <c r="C89" s="45">
        <v>0</v>
      </c>
      <c r="D89" s="45">
        <v>0</v>
      </c>
      <c r="E89" s="45">
        <v>0</v>
      </c>
      <c r="F89" s="67" t="s">
        <v>29</v>
      </c>
    </row>
    <row r="90" spans="2:7" ht="15" x14ac:dyDescent="0.25">
      <c r="B90" s="66" t="s">
        <v>71</v>
      </c>
      <c r="C90" s="45">
        <v>0</v>
      </c>
      <c r="D90" s="45">
        <v>0</v>
      </c>
      <c r="E90" s="45">
        <v>0</v>
      </c>
      <c r="F90" s="67" t="s">
        <v>29</v>
      </c>
    </row>
    <row r="91" spans="2:7" ht="15" x14ac:dyDescent="0.25">
      <c r="B91" s="66" t="s">
        <v>72</v>
      </c>
      <c r="C91" s="45">
        <v>107367</v>
      </c>
      <c r="D91" s="45">
        <v>107367</v>
      </c>
      <c r="E91" s="45">
        <v>9565.24</v>
      </c>
      <c r="F91" s="46">
        <f>E91/D91*100</f>
        <v>8.9089198729591015</v>
      </c>
    </row>
    <row r="92" spans="2:7" ht="15" x14ac:dyDescent="0.25">
      <c r="B92" s="69" t="s">
        <v>9</v>
      </c>
      <c r="C92" s="48">
        <v>0</v>
      </c>
      <c r="D92" s="48">
        <v>0</v>
      </c>
      <c r="E92" s="48">
        <v>0</v>
      </c>
      <c r="F92" s="67" t="s">
        <v>29</v>
      </c>
    </row>
    <row r="93" spans="2:7" ht="15.75" thickBot="1" x14ac:dyDescent="0.3">
      <c r="B93" s="47" t="s">
        <v>73</v>
      </c>
      <c r="C93" s="48">
        <v>0</v>
      </c>
      <c r="D93" s="48">
        <v>0</v>
      </c>
      <c r="E93" s="48">
        <v>58.43</v>
      </c>
      <c r="F93" s="67" t="s">
        <v>29</v>
      </c>
    </row>
    <row r="94" spans="2:7" ht="15.75" thickBot="1" x14ac:dyDescent="0.3">
      <c r="B94" s="53" t="s">
        <v>57</v>
      </c>
      <c r="C94" s="54">
        <f>SUM(C80:C93)</f>
        <v>157317</v>
      </c>
      <c r="D94" s="54">
        <f>SUM(D80:D93)</f>
        <v>157880.60999999999</v>
      </c>
      <c r="E94" s="54">
        <f>SUM(E80:E93)</f>
        <v>44577.65</v>
      </c>
      <c r="F94" s="55">
        <f>E94/D94*100</f>
        <v>28.235037855503602</v>
      </c>
    </row>
    <row r="95" spans="2:7" s="71" customFormat="1" ht="15" x14ac:dyDescent="0.25">
      <c r="B95" s="72"/>
      <c r="C95" s="73"/>
      <c r="D95" s="73"/>
      <c r="E95" s="73"/>
      <c r="F95" s="74"/>
    </row>
    <row r="96" spans="2:7" ht="15" x14ac:dyDescent="0.25">
      <c r="B96" s="62"/>
      <c r="C96" s="63"/>
      <c r="D96" s="63"/>
      <c r="E96" s="63"/>
      <c r="F96" s="120" t="s">
        <v>86</v>
      </c>
      <c r="G96" s="120"/>
    </row>
    <row r="97" spans="2:7" x14ac:dyDescent="0.2">
      <c r="B97" s="62"/>
      <c r="C97" s="63"/>
      <c r="D97" s="63"/>
      <c r="E97" s="63"/>
      <c r="F97" s="64"/>
      <c r="G97" s="19"/>
    </row>
    <row r="98" spans="2:7" ht="13.5" thickBot="1" x14ac:dyDescent="0.25">
      <c r="B98" s="62"/>
      <c r="C98" s="63"/>
      <c r="D98" s="63"/>
      <c r="E98" s="63"/>
      <c r="F98" s="40" t="s">
        <v>20</v>
      </c>
      <c r="G98" s="19"/>
    </row>
    <row r="99" spans="2:7" ht="15" thickBot="1" x14ac:dyDescent="0.25">
      <c r="B99" s="157" t="s">
        <v>77</v>
      </c>
      <c r="C99" s="158"/>
      <c r="D99" s="158"/>
      <c r="E99" s="158"/>
      <c r="F99" s="159"/>
    </row>
    <row r="100" spans="2:7" ht="15" x14ac:dyDescent="0.25">
      <c r="B100" s="41" t="s">
        <v>55</v>
      </c>
      <c r="C100" s="42" t="s">
        <v>173</v>
      </c>
      <c r="D100" s="42" t="s">
        <v>174</v>
      </c>
      <c r="E100" s="42" t="s">
        <v>175</v>
      </c>
      <c r="F100" s="43" t="s">
        <v>56</v>
      </c>
    </row>
    <row r="101" spans="2:7" ht="15.75" thickBot="1" x14ac:dyDescent="0.3">
      <c r="B101" s="47" t="s">
        <v>68</v>
      </c>
      <c r="C101" s="48">
        <v>22000</v>
      </c>
      <c r="D101" s="48">
        <v>22000</v>
      </c>
      <c r="E101" s="48">
        <v>0.04</v>
      </c>
      <c r="F101" s="49">
        <f>E101/D101*100</f>
        <v>1.8181818181818183E-4</v>
      </c>
    </row>
    <row r="102" spans="2:7" ht="15" thickBot="1" x14ac:dyDescent="0.25">
      <c r="B102" s="157" t="s">
        <v>78</v>
      </c>
      <c r="C102" s="158"/>
      <c r="D102" s="158"/>
      <c r="E102" s="158"/>
      <c r="F102" s="159"/>
    </row>
    <row r="103" spans="2:7" ht="15" x14ac:dyDescent="0.25">
      <c r="B103" s="41" t="s">
        <v>55</v>
      </c>
      <c r="C103" s="42" t="s">
        <v>173</v>
      </c>
      <c r="D103" s="42" t="s">
        <v>174</v>
      </c>
      <c r="E103" s="42" t="s">
        <v>175</v>
      </c>
      <c r="F103" s="43" t="s">
        <v>56</v>
      </c>
    </row>
    <row r="104" spans="2:7" ht="15.75" thickBot="1" x14ac:dyDescent="0.3">
      <c r="B104" s="70" t="s">
        <v>9</v>
      </c>
      <c r="C104" s="59">
        <v>3725.5</v>
      </c>
      <c r="D104" s="59">
        <v>3725.5</v>
      </c>
      <c r="E104" s="59">
        <v>0</v>
      </c>
      <c r="F104" s="60">
        <f>E104/D104*100</f>
        <v>0</v>
      </c>
    </row>
    <row r="105" spans="2:7" ht="15" thickBot="1" x14ac:dyDescent="0.25">
      <c r="B105" s="157" t="s">
        <v>88</v>
      </c>
      <c r="C105" s="158"/>
      <c r="D105" s="158"/>
      <c r="E105" s="158"/>
      <c r="F105" s="159"/>
    </row>
    <row r="106" spans="2:7" ht="15" x14ac:dyDescent="0.25">
      <c r="B106" s="41" t="s">
        <v>55</v>
      </c>
      <c r="C106" s="42" t="s">
        <v>173</v>
      </c>
      <c r="D106" s="42" t="s">
        <v>174</v>
      </c>
      <c r="E106" s="42" t="s">
        <v>175</v>
      </c>
      <c r="F106" s="43" t="s">
        <v>56</v>
      </c>
    </row>
    <row r="107" spans="2:7" ht="15" x14ac:dyDescent="0.25">
      <c r="B107" s="66" t="s">
        <v>19</v>
      </c>
      <c r="C107" s="45">
        <v>15000</v>
      </c>
      <c r="D107" s="45">
        <v>15000</v>
      </c>
      <c r="E107" s="45">
        <v>0</v>
      </c>
      <c r="F107" s="46">
        <f t="shared" ref="F107:F117" si="5">E107/D107*100</f>
        <v>0</v>
      </c>
    </row>
    <row r="108" spans="2:7" ht="15" x14ac:dyDescent="0.25">
      <c r="B108" s="66" t="s">
        <v>67</v>
      </c>
      <c r="C108" s="45">
        <v>0</v>
      </c>
      <c r="D108" s="45">
        <v>2500</v>
      </c>
      <c r="E108" s="45">
        <v>185.39</v>
      </c>
      <c r="F108" s="46">
        <f t="shared" si="5"/>
        <v>7.4155999999999995</v>
      </c>
    </row>
    <row r="109" spans="2:7" ht="15" x14ac:dyDescent="0.25">
      <c r="B109" s="66" t="s">
        <v>68</v>
      </c>
      <c r="C109" s="45">
        <v>0</v>
      </c>
      <c r="D109" s="45">
        <v>0</v>
      </c>
      <c r="E109" s="45">
        <v>0.01</v>
      </c>
      <c r="F109" s="67" t="s">
        <v>29</v>
      </c>
    </row>
    <row r="110" spans="2:7" ht="15" x14ac:dyDescent="0.25">
      <c r="B110" s="44" t="s">
        <v>60</v>
      </c>
      <c r="C110" s="45">
        <v>15000</v>
      </c>
      <c r="D110" s="45">
        <v>19500</v>
      </c>
      <c r="E110" s="45">
        <v>1596.5</v>
      </c>
      <c r="F110" s="46">
        <f t="shared" si="5"/>
        <v>8.1871794871794865</v>
      </c>
    </row>
    <row r="111" spans="2:7" ht="15" x14ac:dyDescent="0.25">
      <c r="B111" s="44" t="s">
        <v>61</v>
      </c>
      <c r="C111" s="45">
        <v>0</v>
      </c>
      <c r="D111" s="45">
        <v>5000</v>
      </c>
      <c r="E111" s="45">
        <v>167</v>
      </c>
      <c r="F111" s="46">
        <f t="shared" si="5"/>
        <v>3.34</v>
      </c>
    </row>
    <row r="112" spans="2:7" ht="15" x14ac:dyDescent="0.25">
      <c r="B112" s="66" t="s">
        <v>62</v>
      </c>
      <c r="C112" s="45">
        <v>0</v>
      </c>
      <c r="D112" s="45">
        <v>0</v>
      </c>
      <c r="E112" s="45">
        <v>520.65</v>
      </c>
      <c r="F112" s="67" t="s">
        <v>29</v>
      </c>
    </row>
    <row r="113" spans="2:9" ht="15" x14ac:dyDescent="0.25">
      <c r="B113" s="44" t="s">
        <v>63</v>
      </c>
      <c r="C113" s="45">
        <v>0</v>
      </c>
      <c r="D113" s="45">
        <v>5000</v>
      </c>
      <c r="E113" s="45">
        <v>1108.25</v>
      </c>
      <c r="F113" s="46">
        <f t="shared" si="5"/>
        <v>22.165000000000003</v>
      </c>
    </row>
    <row r="114" spans="2:9" ht="15" x14ac:dyDescent="0.25">
      <c r="B114" s="66" t="s">
        <v>64</v>
      </c>
      <c r="C114" s="45">
        <v>0</v>
      </c>
      <c r="D114" s="45">
        <v>6409.92</v>
      </c>
      <c r="E114" s="45">
        <v>236.37</v>
      </c>
      <c r="F114" s="46">
        <f>E114/D114*100</f>
        <v>3.6875655234386699</v>
      </c>
    </row>
    <row r="115" spans="2:9" ht="15" x14ac:dyDescent="0.25">
      <c r="B115" s="44" t="s">
        <v>65</v>
      </c>
      <c r="C115" s="45">
        <v>0</v>
      </c>
      <c r="D115" s="45">
        <v>1500</v>
      </c>
      <c r="E115" s="45">
        <v>291.10000000000002</v>
      </c>
      <c r="F115" s="46">
        <f t="shared" si="5"/>
        <v>19.40666666666667</v>
      </c>
    </row>
    <row r="116" spans="2:9" ht="15.75" thickBot="1" x14ac:dyDescent="0.3">
      <c r="B116" s="66" t="s">
        <v>70</v>
      </c>
      <c r="C116" s="45">
        <v>0</v>
      </c>
      <c r="D116" s="45">
        <v>0</v>
      </c>
      <c r="E116" s="45">
        <v>0</v>
      </c>
      <c r="F116" s="67" t="s">
        <v>29</v>
      </c>
    </row>
    <row r="117" spans="2:9" ht="15.75" thickBot="1" x14ac:dyDescent="0.3">
      <c r="B117" s="53" t="s">
        <v>57</v>
      </c>
      <c r="C117" s="54">
        <f>SUM(C107:C116)</f>
        <v>30000</v>
      </c>
      <c r="D117" s="54">
        <f>SUM(D107:D116)</f>
        <v>54909.919999999998</v>
      </c>
      <c r="E117" s="54">
        <f>SUM(E107:E116)</f>
        <v>4105.2700000000004</v>
      </c>
      <c r="F117" s="55">
        <f t="shared" si="5"/>
        <v>7.4763722110686022</v>
      </c>
      <c r="I117" s="37"/>
    </row>
    <row r="118" spans="2:9" ht="15" thickBot="1" x14ac:dyDescent="0.25">
      <c r="B118" s="157" t="s">
        <v>79</v>
      </c>
      <c r="C118" s="158"/>
      <c r="D118" s="158"/>
      <c r="E118" s="158"/>
      <c r="F118" s="159"/>
    </row>
    <row r="119" spans="2:9" ht="15" x14ac:dyDescent="0.25">
      <c r="B119" s="41" t="s">
        <v>55</v>
      </c>
      <c r="C119" s="42" t="s">
        <v>173</v>
      </c>
      <c r="D119" s="42" t="s">
        <v>174</v>
      </c>
      <c r="E119" s="42" t="s">
        <v>175</v>
      </c>
      <c r="F119" s="43" t="s">
        <v>56</v>
      </c>
    </row>
    <row r="120" spans="2:9" ht="15.75" thickBot="1" x14ac:dyDescent="0.3">
      <c r="B120" s="70" t="s">
        <v>19</v>
      </c>
      <c r="C120" s="59">
        <v>5000</v>
      </c>
      <c r="D120" s="59">
        <v>5000</v>
      </c>
      <c r="E120" s="59">
        <v>0</v>
      </c>
      <c r="F120" s="60">
        <f>E120/D120*100</f>
        <v>0</v>
      </c>
    </row>
    <row r="121" spans="2:9" ht="15" thickBot="1" x14ac:dyDescent="0.25">
      <c r="B121" s="157" t="s">
        <v>80</v>
      </c>
      <c r="C121" s="158"/>
      <c r="D121" s="158"/>
      <c r="E121" s="158"/>
      <c r="F121" s="159"/>
    </row>
    <row r="122" spans="2:9" ht="15" x14ac:dyDescent="0.25">
      <c r="B122" s="41" t="s">
        <v>55</v>
      </c>
      <c r="C122" s="42" t="s">
        <v>173</v>
      </c>
      <c r="D122" s="42" t="s">
        <v>174</v>
      </c>
      <c r="E122" s="42" t="s">
        <v>175</v>
      </c>
      <c r="F122" s="43" t="s">
        <v>56</v>
      </c>
    </row>
    <row r="123" spans="2:9" ht="15.75" thickBot="1" x14ac:dyDescent="0.3">
      <c r="B123" s="70" t="s">
        <v>64</v>
      </c>
      <c r="C123" s="59">
        <v>18000</v>
      </c>
      <c r="D123" s="59">
        <v>18735.3</v>
      </c>
      <c r="E123" s="59">
        <v>120</v>
      </c>
      <c r="F123" s="60">
        <f>E123/D123*100</f>
        <v>0.64050215368849184</v>
      </c>
    </row>
    <row r="124" spans="2:9" ht="15" thickBot="1" x14ac:dyDescent="0.25">
      <c r="B124" s="157" t="s">
        <v>81</v>
      </c>
      <c r="C124" s="158"/>
      <c r="D124" s="158"/>
      <c r="E124" s="158"/>
      <c r="F124" s="159"/>
    </row>
    <row r="125" spans="2:9" ht="15" x14ac:dyDescent="0.25">
      <c r="B125" s="41" t="s">
        <v>55</v>
      </c>
      <c r="C125" s="42" t="s">
        <v>173</v>
      </c>
      <c r="D125" s="42" t="s">
        <v>174</v>
      </c>
      <c r="E125" s="42" t="s">
        <v>175</v>
      </c>
      <c r="F125" s="43" t="s">
        <v>56</v>
      </c>
    </row>
    <row r="126" spans="2:9" ht="15.75" thickBot="1" x14ac:dyDescent="0.3">
      <c r="B126" s="70" t="s">
        <v>64</v>
      </c>
      <c r="C126" s="59">
        <v>4000</v>
      </c>
      <c r="D126" s="59">
        <v>4000</v>
      </c>
      <c r="E126" s="59">
        <v>0</v>
      </c>
      <c r="F126" s="60">
        <f>E126/D126*100</f>
        <v>0</v>
      </c>
    </row>
    <row r="127" spans="2:9" ht="15" thickBot="1" x14ac:dyDescent="0.25">
      <c r="B127" s="157" t="s">
        <v>82</v>
      </c>
      <c r="C127" s="158"/>
      <c r="D127" s="158"/>
      <c r="E127" s="158"/>
      <c r="F127" s="159"/>
    </row>
    <row r="128" spans="2:9" ht="15" x14ac:dyDescent="0.25">
      <c r="B128" s="41" t="s">
        <v>55</v>
      </c>
      <c r="C128" s="42" t="s">
        <v>173</v>
      </c>
      <c r="D128" s="42" t="s">
        <v>174</v>
      </c>
      <c r="E128" s="42" t="s">
        <v>175</v>
      </c>
      <c r="F128" s="43" t="s">
        <v>56</v>
      </c>
    </row>
    <row r="129" spans="2:6" ht="15.75" thickBot="1" x14ac:dyDescent="0.3">
      <c r="B129" s="58" t="s">
        <v>68</v>
      </c>
      <c r="C129" s="59">
        <v>96875</v>
      </c>
      <c r="D129" s="59">
        <v>96875</v>
      </c>
      <c r="E129" s="59">
        <v>0</v>
      </c>
      <c r="F129" s="60">
        <f>E129/D129*100</f>
        <v>0</v>
      </c>
    </row>
    <row r="130" spans="2:6" ht="15" x14ac:dyDescent="0.25">
      <c r="B130" s="1"/>
      <c r="C130" s="1"/>
      <c r="D130" s="1"/>
      <c r="E130" s="1"/>
      <c r="F130" s="1"/>
    </row>
    <row r="132" spans="2:6" x14ac:dyDescent="0.2">
      <c r="C132" s="37"/>
      <c r="D132" s="37"/>
      <c r="E132" s="37"/>
    </row>
    <row r="133" spans="2:6" x14ac:dyDescent="0.2">
      <c r="C133" s="37"/>
      <c r="D133" s="37"/>
      <c r="E133" s="37"/>
    </row>
    <row r="134" spans="2:6" x14ac:dyDescent="0.2">
      <c r="C134" s="37"/>
      <c r="D134" s="37"/>
    </row>
    <row r="136" spans="2:6" x14ac:dyDescent="0.2">
      <c r="D136" s="37"/>
    </row>
    <row r="139" spans="2:6" x14ac:dyDescent="0.2">
      <c r="D139" s="37"/>
    </row>
  </sheetData>
  <mergeCells count="20"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28" zoomScaleNormal="100" workbookViewId="0">
      <selection activeCell="G53" sqref="G53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5" t="s">
        <v>0</v>
      </c>
      <c r="H1" s="175"/>
    </row>
    <row r="2" spans="1:8" ht="33.75" customHeight="1" thickBot="1" x14ac:dyDescent="0.3">
      <c r="C2" s="168" t="s">
        <v>97</v>
      </c>
      <c r="D2" s="168"/>
      <c r="E2" s="168"/>
      <c r="F2" s="168"/>
      <c r="G2" s="168"/>
      <c r="H2" s="168"/>
    </row>
    <row r="3" spans="1:8" ht="18" customHeight="1" x14ac:dyDescent="0.25">
      <c r="A3" s="164" t="s">
        <v>1</v>
      </c>
      <c r="B3" s="165"/>
      <c r="C3" s="166"/>
      <c r="D3" s="176" t="s">
        <v>2</v>
      </c>
      <c r="E3" s="176" t="s">
        <v>3</v>
      </c>
      <c r="F3" s="176" t="s">
        <v>4</v>
      </c>
      <c r="G3" s="176" t="s">
        <v>5</v>
      </c>
      <c r="H3" s="179" t="s">
        <v>6</v>
      </c>
    </row>
    <row r="4" spans="1:8" ht="18" customHeight="1" x14ac:dyDescent="0.25">
      <c r="A4" s="167"/>
      <c r="B4" s="168"/>
      <c r="C4" s="169"/>
      <c r="D4" s="177"/>
      <c r="E4" s="177"/>
      <c r="F4" s="177"/>
      <c r="G4" s="177"/>
      <c r="H4" s="180"/>
    </row>
    <row r="5" spans="1:8" ht="18" customHeight="1" thickBot="1" x14ac:dyDescent="0.3">
      <c r="A5" s="170"/>
      <c r="B5" s="171"/>
      <c r="C5" s="172"/>
      <c r="D5" s="178"/>
      <c r="E5" s="178"/>
      <c r="F5" s="178"/>
      <c r="G5" s="178"/>
      <c r="H5" s="181"/>
    </row>
    <row r="6" spans="1:8" s="7" customFormat="1" ht="14.25" customHeight="1" x14ac:dyDescent="0.2">
      <c r="A6" s="106">
        <v>1</v>
      </c>
      <c r="B6" s="96" t="s">
        <v>99</v>
      </c>
      <c r="C6" s="101" t="s">
        <v>98</v>
      </c>
      <c r="D6" s="9" t="s">
        <v>143</v>
      </c>
      <c r="E6" s="102">
        <v>42031</v>
      </c>
      <c r="F6" s="103" t="s">
        <v>102</v>
      </c>
      <c r="G6" s="104">
        <v>0</v>
      </c>
      <c r="H6" s="105" t="s">
        <v>7</v>
      </c>
    </row>
    <row r="7" spans="1:8" s="7" customFormat="1" ht="14.25" customHeight="1" x14ac:dyDescent="0.2">
      <c r="A7" s="107">
        <v>2</v>
      </c>
      <c r="B7" s="97" t="s">
        <v>99</v>
      </c>
      <c r="C7" s="95" t="s">
        <v>98</v>
      </c>
      <c r="D7" s="9" t="s">
        <v>144</v>
      </c>
      <c r="E7" s="102">
        <v>42031</v>
      </c>
      <c r="F7" s="4" t="s">
        <v>103</v>
      </c>
      <c r="G7" s="5">
        <v>0</v>
      </c>
      <c r="H7" s="8" t="s">
        <v>7</v>
      </c>
    </row>
    <row r="8" spans="1:8" s="7" customFormat="1" ht="14.25" customHeight="1" x14ac:dyDescent="0.2">
      <c r="A8" s="107">
        <v>3</v>
      </c>
      <c r="B8" s="97" t="s">
        <v>99</v>
      </c>
      <c r="C8" s="95" t="s">
        <v>98</v>
      </c>
      <c r="D8" s="2" t="s">
        <v>155</v>
      </c>
      <c r="E8" s="102">
        <v>42031</v>
      </c>
      <c r="F8" s="4" t="s">
        <v>104</v>
      </c>
      <c r="G8" s="10">
        <v>698</v>
      </c>
      <c r="H8" s="6" t="s">
        <v>95</v>
      </c>
    </row>
    <row r="9" spans="1:8" s="7" customFormat="1" ht="14.25" customHeight="1" x14ac:dyDescent="0.2">
      <c r="A9" s="107">
        <v>4</v>
      </c>
      <c r="B9" s="97" t="s">
        <v>99</v>
      </c>
      <c r="C9" s="95" t="s">
        <v>98</v>
      </c>
      <c r="D9" s="9" t="s">
        <v>12</v>
      </c>
      <c r="E9" s="3">
        <v>42017</v>
      </c>
      <c r="F9" s="4" t="s">
        <v>105</v>
      </c>
      <c r="G9" s="10">
        <v>3411303</v>
      </c>
      <c r="H9" s="6" t="s">
        <v>7</v>
      </c>
    </row>
    <row r="10" spans="1:8" s="7" customFormat="1" ht="14.25" customHeight="1" x14ac:dyDescent="0.2">
      <c r="A10" s="107">
        <v>5</v>
      </c>
      <c r="B10" s="97" t="s">
        <v>99</v>
      </c>
      <c r="C10" s="95" t="s">
        <v>98</v>
      </c>
      <c r="D10" s="9" t="s">
        <v>145</v>
      </c>
      <c r="E10" s="102">
        <v>42031</v>
      </c>
      <c r="F10" s="11" t="s">
        <v>106</v>
      </c>
      <c r="G10" s="10">
        <v>15000</v>
      </c>
      <c r="H10" s="6" t="s">
        <v>16</v>
      </c>
    </row>
    <row r="11" spans="1:8" s="7" customFormat="1" ht="14.25" customHeight="1" x14ac:dyDescent="0.2">
      <c r="A11" s="107">
        <v>6</v>
      </c>
      <c r="B11" s="97" t="s">
        <v>99</v>
      </c>
      <c r="C11" s="95" t="s">
        <v>98</v>
      </c>
      <c r="D11" s="9" t="s">
        <v>13</v>
      </c>
      <c r="E11" s="3">
        <v>42017</v>
      </c>
      <c r="F11" s="11" t="s">
        <v>107</v>
      </c>
      <c r="G11" s="10">
        <v>2116.67</v>
      </c>
      <c r="H11" s="6" t="s">
        <v>7</v>
      </c>
    </row>
    <row r="12" spans="1:8" s="7" customFormat="1" ht="14.25" customHeight="1" x14ac:dyDescent="0.2">
      <c r="A12" s="107">
        <v>7</v>
      </c>
      <c r="B12" s="97" t="s">
        <v>99</v>
      </c>
      <c r="C12" s="95" t="s">
        <v>98</v>
      </c>
      <c r="D12" s="9" t="s">
        <v>146</v>
      </c>
      <c r="E12" s="3">
        <v>42017</v>
      </c>
      <c r="F12" s="11" t="s">
        <v>108</v>
      </c>
      <c r="G12" s="10">
        <v>6.65</v>
      </c>
      <c r="H12" s="6" t="s">
        <v>7</v>
      </c>
    </row>
    <row r="13" spans="1:8" s="7" customFormat="1" ht="14.25" customHeight="1" x14ac:dyDescent="0.2">
      <c r="A13" s="107">
        <v>8</v>
      </c>
      <c r="B13" s="97" t="s">
        <v>99</v>
      </c>
      <c r="C13" s="95" t="s">
        <v>98</v>
      </c>
      <c r="D13" s="9" t="s">
        <v>147</v>
      </c>
      <c r="E13" s="102">
        <v>42031</v>
      </c>
      <c r="F13" s="11" t="s">
        <v>109</v>
      </c>
      <c r="G13" s="10">
        <v>0</v>
      </c>
      <c r="H13" s="6" t="s">
        <v>10</v>
      </c>
    </row>
    <row r="14" spans="1:8" s="7" customFormat="1" ht="28.5" customHeight="1" x14ac:dyDescent="0.2">
      <c r="A14" s="107">
        <v>9</v>
      </c>
      <c r="B14" s="97" t="s">
        <v>99</v>
      </c>
      <c r="C14" s="95" t="s">
        <v>98</v>
      </c>
      <c r="D14" s="2" t="s">
        <v>156</v>
      </c>
      <c r="E14" s="102">
        <v>42031</v>
      </c>
      <c r="F14" s="11" t="s">
        <v>110</v>
      </c>
      <c r="G14" s="10">
        <v>735.3</v>
      </c>
      <c r="H14" s="6" t="s">
        <v>100</v>
      </c>
    </row>
    <row r="15" spans="1:8" s="7" customFormat="1" ht="28.5" customHeight="1" x14ac:dyDescent="0.2">
      <c r="A15" s="107">
        <v>10</v>
      </c>
      <c r="B15" s="97" t="s">
        <v>99</v>
      </c>
      <c r="C15" s="95" t="s">
        <v>98</v>
      </c>
      <c r="D15" s="2" t="s">
        <v>157</v>
      </c>
      <c r="E15" s="102">
        <v>42031</v>
      </c>
      <c r="F15" s="11" t="s">
        <v>111</v>
      </c>
      <c r="G15" s="10">
        <v>1000</v>
      </c>
      <c r="H15" s="6" t="s">
        <v>8</v>
      </c>
    </row>
    <row r="16" spans="1:8" s="7" customFormat="1" ht="14.25" customHeight="1" x14ac:dyDescent="0.2">
      <c r="A16" s="107">
        <v>11</v>
      </c>
      <c r="B16" s="97" t="s">
        <v>99</v>
      </c>
      <c r="C16" s="95" t="s">
        <v>98</v>
      </c>
      <c r="D16" s="2" t="s">
        <v>158</v>
      </c>
      <c r="E16" s="102">
        <v>42031</v>
      </c>
      <c r="F16" s="4" t="s">
        <v>112</v>
      </c>
      <c r="G16" s="10">
        <v>500</v>
      </c>
      <c r="H16" s="6" t="s">
        <v>11</v>
      </c>
    </row>
    <row r="17" spans="1:8" s="7" customFormat="1" ht="14.25" customHeight="1" x14ac:dyDescent="0.2">
      <c r="A17" s="107">
        <v>12</v>
      </c>
      <c r="B17" s="97" t="s">
        <v>99</v>
      </c>
      <c r="C17" s="95" t="s">
        <v>98</v>
      </c>
      <c r="D17" s="9" t="s">
        <v>159</v>
      </c>
      <c r="E17" s="102">
        <v>42031</v>
      </c>
      <c r="F17" s="11" t="s">
        <v>113</v>
      </c>
      <c r="G17" s="10">
        <v>0</v>
      </c>
      <c r="H17" s="6" t="s">
        <v>18</v>
      </c>
    </row>
    <row r="18" spans="1:8" s="7" customFormat="1" ht="14.25" customHeight="1" x14ac:dyDescent="0.2">
      <c r="A18" s="107">
        <v>13</v>
      </c>
      <c r="B18" s="97" t="s">
        <v>99</v>
      </c>
      <c r="C18" s="95" t="s">
        <v>98</v>
      </c>
      <c r="D18" s="9" t="s">
        <v>148</v>
      </c>
      <c r="E18" s="102">
        <v>42031</v>
      </c>
      <c r="F18" s="11" t="s">
        <v>114</v>
      </c>
      <c r="G18" s="10">
        <v>1500</v>
      </c>
      <c r="H18" s="6" t="s">
        <v>9</v>
      </c>
    </row>
    <row r="19" spans="1:8" s="7" customFormat="1" ht="14.25" customHeight="1" x14ac:dyDescent="0.2">
      <c r="A19" s="107">
        <v>14</v>
      </c>
      <c r="B19" s="97" t="s">
        <v>99</v>
      </c>
      <c r="C19" s="95" t="s">
        <v>98</v>
      </c>
      <c r="D19" s="2" t="s">
        <v>160</v>
      </c>
      <c r="E19" s="102">
        <v>42031</v>
      </c>
      <c r="F19" s="11" t="s">
        <v>115</v>
      </c>
      <c r="G19" s="10">
        <v>232.02</v>
      </c>
      <c r="H19" s="6" t="s">
        <v>15</v>
      </c>
    </row>
    <row r="20" spans="1:8" s="7" customFormat="1" ht="14.25" customHeight="1" x14ac:dyDescent="0.2">
      <c r="A20" s="107">
        <v>15</v>
      </c>
      <c r="B20" s="97" t="s">
        <v>99</v>
      </c>
      <c r="C20" s="95" t="s">
        <v>98</v>
      </c>
      <c r="D20" s="2" t="s">
        <v>161</v>
      </c>
      <c r="E20" s="102">
        <v>42031</v>
      </c>
      <c r="F20" s="11" t="s">
        <v>116</v>
      </c>
      <c r="G20" s="10">
        <v>55914.05</v>
      </c>
      <c r="H20" s="6" t="s">
        <v>15</v>
      </c>
    </row>
    <row r="21" spans="1:8" s="7" customFormat="1" ht="14.25" customHeight="1" x14ac:dyDescent="0.2">
      <c r="A21" s="107">
        <v>16</v>
      </c>
      <c r="B21" s="97" t="s">
        <v>99</v>
      </c>
      <c r="C21" s="95" t="s">
        <v>98</v>
      </c>
      <c r="D21" s="9" t="s">
        <v>149</v>
      </c>
      <c r="E21" s="102">
        <v>42031</v>
      </c>
      <c r="F21" s="4" t="s">
        <v>117</v>
      </c>
      <c r="G21" s="10">
        <v>1400</v>
      </c>
      <c r="H21" s="6" t="s">
        <v>15</v>
      </c>
    </row>
    <row r="22" spans="1:8" s="7" customFormat="1" ht="14.25" customHeight="1" x14ac:dyDescent="0.2">
      <c r="A22" s="107">
        <v>17</v>
      </c>
      <c r="B22" s="97" t="s">
        <v>99</v>
      </c>
      <c r="C22" s="95" t="s">
        <v>98</v>
      </c>
      <c r="D22" s="9" t="s">
        <v>150</v>
      </c>
      <c r="E22" s="102">
        <v>42031</v>
      </c>
      <c r="F22" s="4" t="s">
        <v>118</v>
      </c>
      <c r="G22" s="10">
        <v>0</v>
      </c>
      <c r="H22" s="6" t="s">
        <v>7</v>
      </c>
    </row>
    <row r="23" spans="1:8" s="7" customFormat="1" ht="14.25" customHeight="1" x14ac:dyDescent="0.2">
      <c r="A23" s="107">
        <v>18</v>
      </c>
      <c r="B23" s="97" t="s">
        <v>99</v>
      </c>
      <c r="C23" s="95" t="s">
        <v>98</v>
      </c>
      <c r="D23" s="9" t="s">
        <v>151</v>
      </c>
      <c r="E23" s="102">
        <v>42031</v>
      </c>
      <c r="F23" s="11" t="s">
        <v>119</v>
      </c>
      <c r="G23" s="10">
        <v>0</v>
      </c>
      <c r="H23" s="6" t="s">
        <v>11</v>
      </c>
    </row>
    <row r="24" spans="1:8" s="7" customFormat="1" ht="14.25" customHeight="1" x14ac:dyDescent="0.2">
      <c r="A24" s="107">
        <v>19</v>
      </c>
      <c r="B24" s="97" t="s">
        <v>99</v>
      </c>
      <c r="C24" s="95" t="s">
        <v>98</v>
      </c>
      <c r="D24" s="9" t="s">
        <v>152</v>
      </c>
      <c r="E24" s="102">
        <v>42031</v>
      </c>
      <c r="F24" s="11" t="s">
        <v>120</v>
      </c>
      <c r="G24" s="10">
        <v>0</v>
      </c>
      <c r="H24" s="6" t="s">
        <v>19</v>
      </c>
    </row>
    <row r="25" spans="1:8" s="7" customFormat="1" ht="14.25" customHeight="1" x14ac:dyDescent="0.2">
      <c r="A25" s="107">
        <v>20</v>
      </c>
      <c r="B25" s="97" t="s">
        <v>99</v>
      </c>
      <c r="C25" s="95" t="s">
        <v>98</v>
      </c>
      <c r="D25" s="9" t="s">
        <v>162</v>
      </c>
      <c r="E25" s="102">
        <v>42031</v>
      </c>
      <c r="F25" s="4" t="s">
        <v>121</v>
      </c>
      <c r="G25" s="10">
        <v>0</v>
      </c>
      <c r="H25" s="6" t="s">
        <v>100</v>
      </c>
    </row>
    <row r="26" spans="1:8" s="7" customFormat="1" ht="14.25" customHeight="1" x14ac:dyDescent="0.2">
      <c r="A26" s="107">
        <v>21</v>
      </c>
      <c r="B26" s="97" t="s">
        <v>99</v>
      </c>
      <c r="C26" s="95" t="s">
        <v>98</v>
      </c>
      <c r="D26" s="9" t="s">
        <v>153</v>
      </c>
      <c r="E26" s="3">
        <v>42017</v>
      </c>
      <c r="F26" s="11" t="s">
        <v>122</v>
      </c>
      <c r="G26" s="10">
        <v>0</v>
      </c>
      <c r="H26" s="6" t="s">
        <v>19</v>
      </c>
    </row>
    <row r="27" spans="1:8" s="7" customFormat="1" ht="14.25" customHeight="1" x14ac:dyDescent="0.2">
      <c r="A27" s="107">
        <v>22</v>
      </c>
      <c r="B27" s="97" t="s">
        <v>99</v>
      </c>
      <c r="C27" s="95" t="s">
        <v>98</v>
      </c>
      <c r="D27" s="2" t="s">
        <v>163</v>
      </c>
      <c r="E27" s="3">
        <v>42059</v>
      </c>
      <c r="F27" s="11" t="s">
        <v>123</v>
      </c>
      <c r="G27" s="10">
        <v>5614.14</v>
      </c>
      <c r="H27" s="6" t="s">
        <v>8</v>
      </c>
    </row>
    <row r="28" spans="1:8" s="7" customFormat="1" ht="14.25" customHeight="1" x14ac:dyDescent="0.2">
      <c r="A28" s="107">
        <v>23</v>
      </c>
      <c r="B28" s="97" t="s">
        <v>99</v>
      </c>
      <c r="C28" s="95" t="s">
        <v>98</v>
      </c>
      <c r="D28" s="2" t="s">
        <v>154</v>
      </c>
      <c r="E28" s="3">
        <v>42059</v>
      </c>
      <c r="F28" s="11" t="s">
        <v>124</v>
      </c>
      <c r="G28" s="10">
        <v>16884.12</v>
      </c>
      <c r="H28" s="6" t="s">
        <v>7</v>
      </c>
    </row>
    <row r="29" spans="1:8" s="7" customFormat="1" ht="14.25" customHeight="1" x14ac:dyDescent="0.2">
      <c r="A29" s="107">
        <v>24</v>
      </c>
      <c r="B29" s="97" t="s">
        <v>99</v>
      </c>
      <c r="C29" s="95" t="s">
        <v>98</v>
      </c>
      <c r="D29" s="9" t="s">
        <v>164</v>
      </c>
      <c r="E29" s="3">
        <v>42059</v>
      </c>
      <c r="F29" s="11" t="s">
        <v>125</v>
      </c>
      <c r="G29" s="10">
        <v>0</v>
      </c>
      <c r="H29" s="6" t="s">
        <v>7</v>
      </c>
    </row>
    <row r="30" spans="1:8" s="7" customFormat="1" ht="14.25" customHeight="1" x14ac:dyDescent="0.2">
      <c r="A30" s="107">
        <v>25</v>
      </c>
      <c r="B30" s="97" t="s">
        <v>99</v>
      </c>
      <c r="C30" s="95" t="s">
        <v>98</v>
      </c>
      <c r="D30" s="9" t="s">
        <v>165</v>
      </c>
      <c r="E30" s="3">
        <v>42059</v>
      </c>
      <c r="F30" s="11" t="s">
        <v>126</v>
      </c>
      <c r="G30" s="10">
        <v>770</v>
      </c>
      <c r="H30" s="6" t="s">
        <v>7</v>
      </c>
    </row>
    <row r="31" spans="1:8" s="7" customFormat="1" ht="14.25" customHeight="1" x14ac:dyDescent="0.2">
      <c r="A31" s="109">
        <v>26</v>
      </c>
      <c r="B31" s="110" t="s">
        <v>99</v>
      </c>
      <c r="C31" s="111" t="s">
        <v>98</v>
      </c>
      <c r="D31" s="85" t="s">
        <v>101</v>
      </c>
      <c r="E31" s="86"/>
      <c r="F31" s="87"/>
      <c r="G31" s="88"/>
      <c r="H31" s="89"/>
    </row>
    <row r="32" spans="1:8" s="7" customFormat="1" ht="14.25" customHeight="1" x14ac:dyDescent="0.2">
      <c r="A32" s="107">
        <v>27</v>
      </c>
      <c r="B32" s="97" t="s">
        <v>99</v>
      </c>
      <c r="C32" s="95" t="s">
        <v>98</v>
      </c>
      <c r="D32" s="9" t="s">
        <v>13</v>
      </c>
      <c r="E32" s="3">
        <v>42030</v>
      </c>
      <c r="F32" s="11" t="s">
        <v>127</v>
      </c>
      <c r="G32" s="10">
        <v>1095</v>
      </c>
      <c r="H32" s="6" t="s">
        <v>7</v>
      </c>
    </row>
    <row r="33" spans="1:8" s="7" customFormat="1" ht="14.25" customHeight="1" x14ac:dyDescent="0.2">
      <c r="A33" s="107">
        <v>28</v>
      </c>
      <c r="B33" s="97" t="s">
        <v>99</v>
      </c>
      <c r="C33" s="95" t="s">
        <v>98</v>
      </c>
      <c r="D33" s="9" t="s">
        <v>13</v>
      </c>
      <c r="E33" s="3">
        <v>42030</v>
      </c>
      <c r="F33" s="11" t="s">
        <v>128</v>
      </c>
      <c r="G33" s="10">
        <v>95255.11</v>
      </c>
      <c r="H33" s="6" t="s">
        <v>7</v>
      </c>
    </row>
    <row r="34" spans="1:8" s="7" customFormat="1" ht="14.25" customHeight="1" x14ac:dyDescent="0.2">
      <c r="A34" s="107">
        <v>29</v>
      </c>
      <c r="B34" s="97" t="s">
        <v>99</v>
      </c>
      <c r="C34" s="95" t="s">
        <v>98</v>
      </c>
      <c r="D34" s="9" t="s">
        <v>91</v>
      </c>
      <c r="E34" s="3">
        <v>42045</v>
      </c>
      <c r="F34" s="11" t="s">
        <v>129</v>
      </c>
      <c r="G34" s="10">
        <v>5000</v>
      </c>
      <c r="H34" s="6" t="s">
        <v>11</v>
      </c>
    </row>
    <row r="35" spans="1:8" s="7" customFormat="1" ht="14.25" customHeight="1" x14ac:dyDescent="0.2">
      <c r="A35" s="107">
        <v>30</v>
      </c>
      <c r="B35" s="97" t="s">
        <v>99</v>
      </c>
      <c r="C35" s="95" t="s">
        <v>98</v>
      </c>
      <c r="D35" s="9" t="s">
        <v>89</v>
      </c>
      <c r="E35" s="3">
        <v>42045</v>
      </c>
      <c r="F35" s="11" t="s">
        <v>130</v>
      </c>
      <c r="G35" s="10">
        <v>563.61</v>
      </c>
      <c r="H35" s="6" t="s">
        <v>11</v>
      </c>
    </row>
    <row r="36" spans="1:8" s="7" customFormat="1" ht="14.25" customHeight="1" x14ac:dyDescent="0.2">
      <c r="A36" s="107">
        <v>31</v>
      </c>
      <c r="B36" s="97" t="s">
        <v>99</v>
      </c>
      <c r="C36" s="95" t="s">
        <v>98</v>
      </c>
      <c r="D36" s="2" t="s">
        <v>166</v>
      </c>
      <c r="E36" s="3">
        <v>42059</v>
      </c>
      <c r="F36" s="11" t="s">
        <v>131</v>
      </c>
      <c r="G36" s="10">
        <v>1082.76</v>
      </c>
      <c r="H36" s="6" t="s">
        <v>17</v>
      </c>
    </row>
    <row r="37" spans="1:8" s="7" customFormat="1" ht="14.25" customHeight="1" x14ac:dyDescent="0.2">
      <c r="A37" s="107">
        <v>32</v>
      </c>
      <c r="B37" s="97" t="s">
        <v>99</v>
      </c>
      <c r="C37" s="95" t="s">
        <v>98</v>
      </c>
      <c r="D37" s="9" t="s">
        <v>91</v>
      </c>
      <c r="E37" s="3">
        <v>42059</v>
      </c>
      <c r="F37" s="11" t="s">
        <v>132</v>
      </c>
      <c r="G37" s="10">
        <v>313812</v>
      </c>
      <c r="H37" s="6" t="s">
        <v>11</v>
      </c>
    </row>
    <row r="38" spans="1:8" s="7" customFormat="1" ht="14.25" customHeight="1" x14ac:dyDescent="0.2">
      <c r="A38" s="107">
        <v>33</v>
      </c>
      <c r="B38" s="97" t="s">
        <v>99</v>
      </c>
      <c r="C38" s="95" t="s">
        <v>98</v>
      </c>
      <c r="D38" s="9" t="s">
        <v>149</v>
      </c>
      <c r="E38" s="3">
        <v>42059</v>
      </c>
      <c r="F38" s="11" t="s">
        <v>133</v>
      </c>
      <c r="G38" s="10">
        <v>573.92999999999995</v>
      </c>
      <c r="H38" s="6" t="s">
        <v>15</v>
      </c>
    </row>
    <row r="39" spans="1:8" s="7" customFormat="1" ht="14.25" customHeight="1" x14ac:dyDescent="0.2">
      <c r="A39" s="107">
        <v>34</v>
      </c>
      <c r="B39" s="97" t="s">
        <v>99</v>
      </c>
      <c r="C39" s="95" t="s">
        <v>98</v>
      </c>
      <c r="D39" s="9" t="s">
        <v>94</v>
      </c>
      <c r="E39" s="3">
        <v>42045</v>
      </c>
      <c r="F39" s="11" t="s">
        <v>134</v>
      </c>
      <c r="G39" s="10">
        <v>1613.86</v>
      </c>
      <c r="H39" s="6" t="s">
        <v>16</v>
      </c>
    </row>
    <row r="40" spans="1:8" s="7" customFormat="1" ht="14.25" customHeight="1" x14ac:dyDescent="0.2">
      <c r="A40" s="107">
        <v>35</v>
      </c>
      <c r="B40" s="97" t="s">
        <v>99</v>
      </c>
      <c r="C40" s="95" t="s">
        <v>98</v>
      </c>
      <c r="D40" s="9" t="s">
        <v>167</v>
      </c>
      <c r="E40" s="3">
        <v>42045</v>
      </c>
      <c r="F40" s="11" t="s">
        <v>135</v>
      </c>
      <c r="G40" s="10">
        <v>0</v>
      </c>
      <c r="H40" s="6" t="s">
        <v>19</v>
      </c>
    </row>
    <row r="41" spans="1:8" s="7" customFormat="1" ht="28.5" customHeight="1" x14ac:dyDescent="0.2">
      <c r="A41" s="107">
        <v>36</v>
      </c>
      <c r="B41" s="97" t="s">
        <v>99</v>
      </c>
      <c r="C41" s="95" t="s">
        <v>98</v>
      </c>
      <c r="D41" s="2" t="s">
        <v>168</v>
      </c>
      <c r="E41" s="3">
        <v>42059</v>
      </c>
      <c r="F41" s="11" t="s">
        <v>136</v>
      </c>
      <c r="G41" s="10">
        <v>3909.92</v>
      </c>
      <c r="H41" s="6" t="s">
        <v>100</v>
      </c>
    </row>
    <row r="42" spans="1:8" s="7" customFormat="1" ht="14.25" customHeight="1" x14ac:dyDescent="0.2">
      <c r="A42" s="107">
        <v>37</v>
      </c>
      <c r="B42" s="97" t="s">
        <v>99</v>
      </c>
      <c r="C42" s="95" t="s">
        <v>98</v>
      </c>
      <c r="D42" s="9" t="s">
        <v>13</v>
      </c>
      <c r="E42" s="3">
        <v>42045</v>
      </c>
      <c r="F42" s="11" t="s">
        <v>137</v>
      </c>
      <c r="G42" s="10">
        <v>120</v>
      </c>
      <c r="H42" s="6" t="s">
        <v>7</v>
      </c>
    </row>
    <row r="43" spans="1:8" s="7" customFormat="1" ht="14.25" customHeight="1" x14ac:dyDescent="0.2">
      <c r="A43" s="107">
        <v>38</v>
      </c>
      <c r="B43" s="97" t="s">
        <v>99</v>
      </c>
      <c r="C43" s="95" t="s">
        <v>98</v>
      </c>
      <c r="D43" s="9" t="s">
        <v>96</v>
      </c>
      <c r="E43" s="3">
        <v>42059</v>
      </c>
      <c r="F43" s="11" t="s">
        <v>138</v>
      </c>
      <c r="G43" s="10">
        <v>0</v>
      </c>
      <c r="H43" s="6" t="s">
        <v>7</v>
      </c>
    </row>
    <row r="44" spans="1:8" s="7" customFormat="1" ht="14.25" customHeight="1" x14ac:dyDescent="0.2">
      <c r="A44" s="107">
        <v>39</v>
      </c>
      <c r="B44" s="97" t="s">
        <v>99</v>
      </c>
      <c r="C44" s="95" t="s">
        <v>98</v>
      </c>
      <c r="D44" s="9" t="s">
        <v>169</v>
      </c>
      <c r="E44" s="3">
        <v>42059</v>
      </c>
      <c r="F44" s="11" t="s">
        <v>139</v>
      </c>
      <c r="G44" s="10">
        <v>0</v>
      </c>
      <c r="H44" s="6" t="s">
        <v>10</v>
      </c>
    </row>
    <row r="45" spans="1:8" s="7" customFormat="1" ht="14.25" customHeight="1" x14ac:dyDescent="0.2">
      <c r="A45" s="107">
        <v>40</v>
      </c>
      <c r="B45" s="97" t="s">
        <v>99</v>
      </c>
      <c r="C45" s="95" t="s">
        <v>98</v>
      </c>
      <c r="D45" s="2" t="s">
        <v>170</v>
      </c>
      <c r="E45" s="3">
        <v>42059</v>
      </c>
      <c r="F45" s="11" t="s">
        <v>140</v>
      </c>
      <c r="G45" s="10">
        <v>2086.75</v>
      </c>
      <c r="H45" s="6" t="s">
        <v>14</v>
      </c>
    </row>
    <row r="46" spans="1:8" s="7" customFormat="1" ht="14.25" customHeight="1" x14ac:dyDescent="0.2">
      <c r="A46" s="107">
        <v>41</v>
      </c>
      <c r="B46" s="97" t="s">
        <v>99</v>
      </c>
      <c r="C46" s="95" t="s">
        <v>98</v>
      </c>
      <c r="D46" s="2" t="s">
        <v>171</v>
      </c>
      <c r="E46" s="3">
        <v>42059</v>
      </c>
      <c r="F46" s="11" t="s">
        <v>141</v>
      </c>
      <c r="G46" s="10">
        <v>94510.81</v>
      </c>
      <c r="H46" s="6" t="s">
        <v>14</v>
      </c>
    </row>
    <row r="47" spans="1:8" s="7" customFormat="1" ht="28.5" customHeight="1" thickBot="1" x14ac:dyDescent="0.25">
      <c r="A47" s="108">
        <v>42</v>
      </c>
      <c r="B47" s="98" t="s">
        <v>99</v>
      </c>
      <c r="C47" s="99" t="s">
        <v>98</v>
      </c>
      <c r="D47" s="100" t="s">
        <v>172</v>
      </c>
      <c r="E47" s="3">
        <v>42059</v>
      </c>
      <c r="F47" s="90" t="s">
        <v>142</v>
      </c>
      <c r="G47" s="91">
        <v>12387</v>
      </c>
      <c r="H47" s="92" t="s">
        <v>14</v>
      </c>
    </row>
    <row r="48" spans="1:8" ht="21.75" customHeight="1" thickBot="1" x14ac:dyDescent="0.3">
      <c r="A48" s="173" t="s">
        <v>93</v>
      </c>
      <c r="B48" s="174"/>
      <c r="C48" s="174"/>
      <c r="D48" s="174"/>
      <c r="E48" s="174"/>
      <c r="F48" s="163">
        <f>SUM(G6:G47)</f>
        <v>4045684.6999999993</v>
      </c>
      <c r="G48" s="163"/>
      <c r="H48" s="93" t="s">
        <v>20</v>
      </c>
    </row>
    <row r="49" spans="3:8" ht="15.75" customHeight="1" x14ac:dyDescent="0.25">
      <c r="C49" s="12"/>
      <c r="G49" s="13"/>
    </row>
    <row r="50" spans="3:8" x14ac:dyDescent="0.25">
      <c r="G50" s="13"/>
    </row>
    <row r="51" spans="3:8" x14ac:dyDescent="0.25">
      <c r="F51" s="13"/>
      <c r="G51" s="13"/>
    </row>
    <row r="52" spans="3:8" x14ac:dyDescent="0.25">
      <c r="D52" s="13"/>
      <c r="F52" s="13"/>
      <c r="G52" s="13"/>
    </row>
    <row r="53" spans="3:8" x14ac:dyDescent="0.25">
      <c r="G53" s="13"/>
    </row>
    <row r="55" spans="3:8" x14ac:dyDescent="0.25">
      <c r="H55" s="13"/>
    </row>
    <row r="57" spans="3:8" x14ac:dyDescent="0.25">
      <c r="G57" s="13"/>
    </row>
    <row r="67" spans="7:7" x14ac:dyDescent="0.25">
      <c r="G67" s="13"/>
    </row>
    <row r="68" spans="7:7" x14ac:dyDescent="0.25">
      <c r="G68" s="13"/>
    </row>
  </sheetData>
  <mergeCells count="10">
    <mergeCell ref="F48:G48"/>
    <mergeCell ref="A3:C5"/>
    <mergeCell ref="A48:E48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2015-03-18T08:52:51Z</cp:lastPrinted>
  <dcterms:created xsi:type="dcterms:W3CDTF">2013-04-10T13:34:02Z</dcterms:created>
  <dcterms:modified xsi:type="dcterms:W3CDTF">2015-03-18T08:54:11Z</dcterms:modified>
</cp:coreProperties>
</file>