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35" windowWidth="18195" windowHeight="5250" activeTab="1"/>
  </bookViews>
  <sheets>
    <sheet name="Bilance PaV" sheetId="5" r:id="rId1"/>
    <sheet name="kapitola 914 05" sheetId="6" r:id="rId2"/>
  </sheets>
  <calcPr calcId="145621"/>
</workbook>
</file>

<file path=xl/calcChain.xml><?xml version="1.0" encoding="utf-8"?>
<calcChain xmlns="http://schemas.openxmlformats.org/spreadsheetml/2006/main">
  <c r="K84" i="6" l="1"/>
  <c r="K83" i="6"/>
  <c r="K82" i="6"/>
  <c r="J81" i="6"/>
  <c r="J80" i="6" s="1"/>
  <c r="I81" i="6"/>
  <c r="I80" i="6" s="1"/>
  <c r="K79" i="6"/>
  <c r="K78" i="6"/>
  <c r="J77" i="6"/>
  <c r="I77" i="6"/>
  <c r="K76" i="6"/>
  <c r="K75" i="6"/>
  <c r="K74" i="6"/>
  <c r="K73" i="6"/>
  <c r="J72" i="6"/>
  <c r="J71" i="6" s="1"/>
  <c r="I72" i="6"/>
  <c r="K70" i="6"/>
  <c r="K69" i="6"/>
  <c r="K68" i="6"/>
  <c r="J67" i="6"/>
  <c r="I67" i="6"/>
  <c r="K66" i="6"/>
  <c r="K65" i="6"/>
  <c r="J65" i="6"/>
  <c r="J64" i="6" s="1"/>
  <c r="I65" i="6"/>
  <c r="I64" i="6" s="1"/>
  <c r="K63" i="6"/>
  <c r="K62" i="6" s="1"/>
  <c r="J62" i="6"/>
  <c r="I62" i="6"/>
  <c r="K61" i="6"/>
  <c r="K60" i="6" s="1"/>
  <c r="J60" i="6"/>
  <c r="I60" i="6"/>
  <c r="K59" i="6"/>
  <c r="K58" i="6" s="1"/>
  <c r="J58" i="6"/>
  <c r="I58" i="6"/>
  <c r="K57" i="6"/>
  <c r="K56" i="6"/>
  <c r="J55" i="6"/>
  <c r="I55" i="6"/>
  <c r="K54" i="6"/>
  <c r="K53" i="6"/>
  <c r="J52" i="6"/>
  <c r="I52" i="6"/>
  <c r="K51" i="6"/>
  <c r="K50" i="6"/>
  <c r="K49" i="6"/>
  <c r="K48" i="6"/>
  <c r="K47" i="6"/>
  <c r="K46" i="6"/>
  <c r="J45" i="6"/>
  <c r="I45" i="6"/>
  <c r="K43" i="6"/>
  <c r="K42" i="6"/>
  <c r="K41" i="6"/>
  <c r="J40" i="6"/>
  <c r="I40" i="6"/>
  <c r="K39" i="6"/>
  <c r="K38" i="6"/>
  <c r="J37" i="6"/>
  <c r="J36" i="6" s="1"/>
  <c r="I37" i="6"/>
  <c r="I36" i="6" s="1"/>
  <c r="K35" i="6"/>
  <c r="K34" i="6" s="1"/>
  <c r="J34" i="6"/>
  <c r="I34" i="6"/>
  <c r="K33" i="6"/>
  <c r="K32" i="6" s="1"/>
  <c r="J32" i="6"/>
  <c r="I32" i="6"/>
  <c r="K31" i="6"/>
  <c r="K30" i="6"/>
  <c r="K29" i="6"/>
  <c r="K28" i="6"/>
  <c r="K27" i="6"/>
  <c r="K26" i="6"/>
  <c r="J25" i="6"/>
  <c r="I25" i="6"/>
  <c r="K24" i="6"/>
  <c r="K23" i="6"/>
  <c r="K22" i="6"/>
  <c r="K21" i="6"/>
  <c r="K20" i="6"/>
  <c r="K19" i="6"/>
  <c r="J18" i="6"/>
  <c r="I18" i="6"/>
  <c r="K17" i="6"/>
  <c r="K16" i="6"/>
  <c r="K15" i="6"/>
  <c r="K14" i="6"/>
  <c r="J13" i="6"/>
  <c r="I13" i="6"/>
  <c r="I12" i="6" s="1"/>
  <c r="K11" i="6"/>
  <c r="K10" i="6"/>
  <c r="J9" i="6"/>
  <c r="J8" i="6" s="1"/>
  <c r="I9" i="6"/>
  <c r="I8" i="6" s="1"/>
  <c r="J12" i="6" l="1"/>
  <c r="K77" i="6"/>
  <c r="K9" i="6"/>
  <c r="K8" i="6" s="1"/>
  <c r="J44" i="6"/>
  <c r="I71" i="6"/>
  <c r="K45" i="6"/>
  <c r="K37" i="6"/>
  <c r="K25" i="6"/>
  <c r="K72" i="6"/>
  <c r="K71" i="6" s="1"/>
  <c r="K13" i="6"/>
  <c r="J7" i="6"/>
  <c r="K40" i="6"/>
  <c r="I44" i="6"/>
  <c r="I7" i="6" s="1"/>
  <c r="K55" i="6"/>
  <c r="K67" i="6"/>
  <c r="K64" i="6" s="1"/>
  <c r="K81" i="6"/>
  <c r="K80" i="6" s="1"/>
  <c r="K52" i="6"/>
  <c r="K18" i="6"/>
  <c r="K12" i="6" l="1"/>
  <c r="K44" i="6"/>
  <c r="K36" i="6"/>
  <c r="D42" i="5"/>
  <c r="C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2" i="5"/>
  <c r="E21" i="5"/>
  <c r="E20" i="5"/>
  <c r="E19" i="5"/>
  <c r="D18" i="5"/>
  <c r="E18" i="5" s="1"/>
  <c r="C18" i="5"/>
  <c r="E16" i="5"/>
  <c r="E15" i="5"/>
  <c r="E14" i="5"/>
  <c r="E13" i="5"/>
  <c r="D13" i="5"/>
  <c r="C13" i="5"/>
  <c r="E12" i="5"/>
  <c r="E11" i="5"/>
  <c r="E10" i="5"/>
  <c r="E9" i="5"/>
  <c r="D8" i="5"/>
  <c r="E8" i="5" s="1"/>
  <c r="C8" i="5"/>
  <c r="C7" i="5"/>
  <c r="E6" i="5"/>
  <c r="E5" i="5"/>
  <c r="E4" i="5"/>
  <c r="E3" i="5"/>
  <c r="D3" i="5"/>
  <c r="C3" i="5"/>
  <c r="C23" i="5" s="1"/>
  <c r="K7" i="6" l="1"/>
  <c r="E42" i="5"/>
  <c r="C17" i="5"/>
  <c r="D7" i="5"/>
  <c r="D17" i="5" s="1"/>
  <c r="D23" i="5" s="1"/>
  <c r="E23" i="5" s="1"/>
  <c r="E17" i="5" l="1"/>
  <c r="E7" i="5"/>
</calcChain>
</file>

<file path=xl/sharedStrings.xml><?xml version="1.0" encoding="utf-8"?>
<sst xmlns="http://schemas.openxmlformats.org/spreadsheetml/2006/main" count="293" uniqueCount="141">
  <si>
    <t>uk.</t>
  </si>
  <si>
    <t>SU</t>
  </si>
  <si>
    <t>DU</t>
  </si>
  <si>
    <t>č.a.</t>
  </si>
  <si>
    <t>x</t>
  </si>
  <si>
    <t>Sociální práce</t>
  </si>
  <si>
    <t>RU</t>
  </si>
  <si>
    <t>051500</t>
  </si>
  <si>
    <t>metodická pomoc obcím III, II, I</t>
  </si>
  <si>
    <t>Sociálně-právní ochrana</t>
  </si>
  <si>
    <t>052000</t>
  </si>
  <si>
    <t>metodická a právní činnost</t>
  </si>
  <si>
    <t>052300</t>
  </si>
  <si>
    <t>052400</t>
  </si>
  <si>
    <t>poradní sbor</t>
  </si>
  <si>
    <t>052800</t>
  </si>
  <si>
    <t>rodinná politika</t>
  </si>
  <si>
    <t>Romský koordinátor</t>
  </si>
  <si>
    <t>053000</t>
  </si>
  <si>
    <t>metodická činnost romského koordinátora</t>
  </si>
  <si>
    <t>054000</t>
  </si>
  <si>
    <t>metodické vedení sociálních služeb</t>
  </si>
  <si>
    <t>054100</t>
  </si>
  <si>
    <t>kontrolní činnost</t>
  </si>
  <si>
    <t>054200</t>
  </si>
  <si>
    <t>finanční kontrola dotací</t>
  </si>
  <si>
    <t>054300</t>
  </si>
  <si>
    <t>zajištění provozu objektu - budoucí hospic</t>
  </si>
  <si>
    <t>Zpracování odborných posudků</t>
  </si>
  <si>
    <t>055000</t>
  </si>
  <si>
    <t>sociální služby - odborné posudky</t>
  </si>
  <si>
    <t>055500</t>
  </si>
  <si>
    <t>pěstounská péče - lékařské a psycholog.posudky</t>
  </si>
  <si>
    <t>Střednědobý plán rozvoje sociálních služeb</t>
  </si>
  <si>
    <t>056000</t>
  </si>
  <si>
    <t>strategie sociálních služeb poskytovatelů a obcí</t>
  </si>
  <si>
    <t>056100</t>
  </si>
  <si>
    <t>Činnost protidrogového koordinátora</t>
  </si>
  <si>
    <t>057000</t>
  </si>
  <si>
    <t>protidrogová politika</t>
  </si>
  <si>
    <t>§</t>
  </si>
  <si>
    <t>pol.</t>
  </si>
  <si>
    <t>Běžné (neinvestiční) výdaje resortu celkem</t>
  </si>
  <si>
    <t>0000</t>
  </si>
  <si>
    <t>ostatní osobní výdaje</t>
  </si>
  <si>
    <t>nákup ostatních služeb</t>
  </si>
  <si>
    <t>pohoštění</t>
  </si>
  <si>
    <t>nákup materiálu</t>
  </si>
  <si>
    <t xml:space="preserve">krajská setkání pěstounů </t>
  </si>
  <si>
    <t>studená voda</t>
  </si>
  <si>
    <t>konzultační,poradenské a právní služby</t>
  </si>
  <si>
    <t>poskytnuté neinvestiční příspěvky a náhrady</t>
  </si>
  <si>
    <t>poštovné</t>
  </si>
  <si>
    <t>knihy, učební pomůcky, tisk</t>
  </si>
  <si>
    <t>ostatní platy</t>
  </si>
  <si>
    <t>ostatní platby za provedenou práci jinde nezařazené</t>
  </si>
  <si>
    <t>ostatní povinné pojištění placené zaměstnavatelem</t>
  </si>
  <si>
    <t>914 05 - P Ů S O B N O S T I</t>
  </si>
  <si>
    <t>053100</t>
  </si>
  <si>
    <t>Podpora koordinátorů pro romské záležitosti</t>
  </si>
  <si>
    <t>platy zaměstnanců v pracovním poměru</t>
  </si>
  <si>
    <t>povinné pojistné na sociální zabezpečení a příspěvek na státní politiku zaměstnanosti</t>
  </si>
  <si>
    <t>povinné pojistné na veřejné zdravotní pojištění</t>
  </si>
  <si>
    <t>Sociální služby</t>
  </si>
  <si>
    <t>o</t>
  </si>
  <si>
    <t>054400</t>
  </si>
  <si>
    <t xml:space="preserve">veletrh sociálních služeb </t>
  </si>
  <si>
    <t>054500</t>
  </si>
  <si>
    <t>filantropická bursa</t>
  </si>
  <si>
    <t>UR 2015</t>
  </si>
  <si>
    <t xml:space="preserve">datové centrum </t>
  </si>
  <si>
    <t xml:space="preserve">zpracování dat a služby související s informačními 
a komunikačními technologiemi  </t>
  </si>
  <si>
    <t>914 05 - Působnosti</t>
  </si>
  <si>
    <t xml:space="preserve">      ROZPIS ROZPOČTU LIBERECKÉHO KRAJE 2015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</si>
  <si>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</si>
  <si>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</si>
  <si>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</si>
  <si>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</si>
  <si>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</si>
  <si>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</si>
  <si>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</si>
  <si>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</si>
  <si>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</si>
  <si>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</si>
  <si>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</si>
  <si>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</si>
  <si>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</si>
  <si>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</si>
  <si>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</si>
  <si>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</si>
  <si>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</si>
  <si>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</si>
  <si>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</si>
  <si>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</si>
  <si>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</si>
  <si>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</si>
  <si>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</si>
  <si>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</si>
  <si>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</si>
  <si>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</si>
  <si>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</si>
  <si>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</si>
  <si>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</si>
  <si>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</si>
  <si>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</si>
  <si>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</si>
  <si>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</si>
  <si>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</si>
  <si>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</si>
  <si>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</si>
  <si>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</si>
  <si>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</si>
  <si>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</si>
  <si>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</si>
  <si>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</si>
  <si>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</si>
  <si>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</si>
  <si>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</si>
  <si>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</si>
  <si>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</si>
  <si>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</si>
  <si>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</si>
  <si>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</si>
  <si>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</si>
  <si>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</si>
  <si>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</si>
  <si>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</si>
  <si>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</si>
  <si>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</si>
  <si>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</si>
  <si>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</si>
  <si>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</si>
  <si>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3. úvěr</t>
  </si>
  <si>
    <t>4. uhrazené splátky dlouhod.půjč.</t>
  </si>
  <si>
    <t>052500</t>
  </si>
  <si>
    <t>zabezpečení psychologických posudků pro náhradní rodinnou péči</t>
  </si>
  <si>
    <t xml:space="preserve">ZR-RO č. 88/15 </t>
  </si>
  <si>
    <t>ZR-RO                 č. 88/15</t>
  </si>
  <si>
    <t>Změna rozpočtu - rozpočtové opatření č. 88/15</t>
  </si>
  <si>
    <t>05 - Odbor sociálních věcí</t>
  </si>
  <si>
    <t xml:space="preserve">   Kapitola 914 05 - Působnosti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</si>
</sst>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10"/>
      <color indexed="1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6">
    <xf numFmtId="0" fontId="0" fillId="0" borderId="0" xfId="0"/>
    <xf numFmtId="0" fontId="9" fillId="0" borderId="32" xfId="4" applyFont="1" applyBorder="1" applyAlignment="1">
      <alignment horizontal="center" vertical="center"/>
    </xf>
    <xf numFmtId="0" fontId="2" fillId="0" borderId="0" xfId="9" applyFont="1" applyBorder="1" applyAlignment="1">
      <alignment horizontal="center"/>
    </xf>
    <xf numFmtId="0" fontId="12" fillId="0" borderId="34" xfId="9" applyFont="1" applyBorder="1" applyAlignment="1">
      <alignment horizontal="center"/>
    </xf>
    <xf numFmtId="0" fontId="11" fillId="0" borderId="21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4" fontId="14" fillId="0" borderId="8" xfId="9" applyNumberFormat="1" applyFont="1" applyFill="1" applyBorder="1"/>
    <xf numFmtId="0" fontId="5" fillId="0" borderId="7" xfId="9" applyFont="1" applyFill="1" applyBorder="1" applyAlignment="1">
      <alignment horizontal="center" vertical="center" wrapText="1"/>
    </xf>
    <xf numFmtId="0" fontId="2" fillId="0" borderId="20" xfId="9" applyFont="1" applyFill="1" applyBorder="1" applyAlignment="1">
      <alignment horizontal="center"/>
    </xf>
    <xf numFmtId="0" fontId="2" fillId="0" borderId="7" xfId="9" applyFont="1" applyFill="1" applyBorder="1" applyAlignment="1">
      <alignment horizontal="center" vertical="center" wrapText="1"/>
    </xf>
    <xf numFmtId="0" fontId="2" fillId="0" borderId="41" xfId="9" applyFont="1" applyFill="1" applyBorder="1" applyAlignment="1">
      <alignment horizontal="center"/>
    </xf>
    <xf numFmtId="0" fontId="11" fillId="0" borderId="42" xfId="4" applyFont="1" applyBorder="1" applyAlignment="1">
      <alignment horizontal="center" vertical="center"/>
    </xf>
    <xf numFmtId="0" fontId="13" fillId="0" borderId="43" xfId="9" applyFont="1" applyFill="1" applyBorder="1" applyAlignment="1">
      <alignment horizontal="center"/>
    </xf>
    <xf numFmtId="0" fontId="14" fillId="0" borderId="44" xfId="9" applyFont="1" applyFill="1" applyBorder="1" applyAlignment="1">
      <alignment horizontal="center"/>
    </xf>
    <xf numFmtId="0" fontId="5" fillId="0" borderId="45" xfId="9" applyFont="1" applyFill="1" applyBorder="1" applyAlignment="1">
      <alignment horizontal="center"/>
    </xf>
    <xf numFmtId="0" fontId="14" fillId="0" borderId="44" xfId="9" applyFont="1" applyBorder="1" applyAlignment="1">
      <alignment horizontal="center"/>
    </xf>
    <xf numFmtId="0" fontId="5" fillId="0" borderId="45" xfId="9" applyFont="1" applyBorder="1" applyAlignment="1">
      <alignment horizontal="center"/>
    </xf>
    <xf numFmtId="0" fontId="2" fillId="0" borderId="20" xfId="9" applyFont="1" applyBorder="1" applyAlignment="1">
      <alignment horizontal="center"/>
    </xf>
    <xf numFmtId="0" fontId="2" fillId="0" borderId="46" xfId="9" applyFont="1" applyBorder="1" applyAlignment="1">
      <alignment horizontal="center"/>
    </xf>
    <xf numFmtId="0" fontId="2" fillId="0" borderId="45" xfId="9" applyFont="1" applyBorder="1" applyAlignment="1">
      <alignment horizontal="center"/>
    </xf>
    <xf numFmtId="0" fontId="12" fillId="0" borderId="46" xfId="9" applyFont="1" applyBorder="1" applyAlignment="1">
      <alignment horizontal="center"/>
    </xf>
    <xf numFmtId="0" fontId="5" fillId="0" borderId="9" xfId="10" applyFont="1" applyFill="1" applyBorder="1" applyAlignment="1">
      <alignment vertical="center" wrapText="1"/>
    </xf>
    <xf numFmtId="0" fontId="2" fillId="0" borderId="9" xfId="9" applyFont="1" applyFill="1" applyBorder="1" applyAlignment="1">
      <alignment wrapText="1"/>
    </xf>
    <xf numFmtId="0" fontId="16" fillId="0" borderId="24" xfId="9" applyFont="1" applyFill="1" applyBorder="1" applyAlignment="1">
      <alignment horizontal="center"/>
    </xf>
    <xf numFmtId="0" fontId="2" fillId="2" borderId="31" xfId="9" applyFont="1" applyFill="1" applyBorder="1" applyAlignment="1">
      <alignment horizontal="center"/>
    </xf>
    <xf numFmtId="4" fontId="14" fillId="0" borderId="4" xfId="9" applyNumberFormat="1" applyFont="1" applyBorder="1" applyAlignment="1">
      <alignment horizontal="center"/>
    </xf>
    <xf numFmtId="4" fontId="14" fillId="0" borderId="4" xfId="9" applyNumberFormat="1" applyFont="1" applyFill="1" applyBorder="1" applyAlignment="1">
      <alignment horizontal="center"/>
    </xf>
    <xf numFmtId="4" fontId="16" fillId="0" borderId="13" xfId="9" applyNumberFormat="1" applyFont="1" applyBorder="1" applyAlignment="1">
      <alignment horizontal="center"/>
    </xf>
    <xf numFmtId="4" fontId="2" fillId="0" borderId="18" xfId="9" applyNumberFormat="1" applyFont="1" applyFill="1" applyBorder="1"/>
    <xf numFmtId="0" fontId="5" fillId="0" borderId="7" xfId="9" applyFont="1" applyBorder="1" applyAlignment="1">
      <alignment horizontal="center"/>
    </xf>
    <xf numFmtId="0" fontId="4" fillId="0" borderId="7" xfId="9" applyFont="1" applyBorder="1"/>
    <xf numFmtId="0" fontId="2" fillId="2" borderId="30" xfId="9" applyFont="1" applyFill="1" applyBorder="1" applyAlignment="1">
      <alignment horizontal="center"/>
    </xf>
    <xf numFmtId="0" fontId="2" fillId="0" borderId="31" xfId="9" applyFont="1" applyBorder="1" applyAlignment="1">
      <alignment wrapText="1"/>
    </xf>
    <xf numFmtId="4" fontId="2" fillId="0" borderId="18" xfId="9" applyNumberFormat="1" applyFont="1" applyBorder="1" applyAlignment="1">
      <alignment horizontal="center"/>
    </xf>
    <xf numFmtId="0" fontId="16" fillId="0" borderId="34" xfId="9" applyFont="1" applyFill="1" applyBorder="1" applyAlignment="1">
      <alignment horizontal="center"/>
    </xf>
    <xf numFmtId="49" fontId="2" fillId="0" borderId="31" xfId="9" applyNumberFormat="1" applyFont="1" applyFill="1" applyBorder="1" applyAlignment="1">
      <alignment horizontal="center"/>
    </xf>
    <xf numFmtId="0" fontId="2" fillId="0" borderId="17" xfId="9" applyNumberFormat="1" applyFont="1" applyFill="1" applyBorder="1" applyAlignment="1">
      <alignment horizontal="center"/>
    </xf>
    <xf numFmtId="0" fontId="2" fillId="0" borderId="31" xfId="9" applyFont="1" applyFill="1" applyBorder="1"/>
    <xf numFmtId="0" fontId="14" fillId="0" borderId="21" xfId="9" applyFont="1" applyFill="1" applyBorder="1" applyAlignment="1">
      <alignment horizontal="center"/>
    </xf>
    <xf numFmtId="0" fontId="14" fillId="0" borderId="42" xfId="9" applyFont="1" applyFill="1" applyBorder="1" applyAlignment="1">
      <alignment horizontal="center"/>
    </xf>
    <xf numFmtId="49" fontId="14" fillId="0" borderId="32" xfId="9" applyNumberFormat="1" applyFont="1" applyFill="1" applyBorder="1" applyAlignment="1">
      <alignment horizontal="center"/>
    </xf>
    <xf numFmtId="49" fontId="14" fillId="0" borderId="35" xfId="9" applyNumberFormat="1" applyFont="1" applyFill="1" applyBorder="1" applyAlignment="1">
      <alignment horizontal="center"/>
    </xf>
    <xf numFmtId="0" fontId="14" fillId="0" borderId="48" xfId="9" applyFont="1" applyFill="1" applyBorder="1" applyAlignment="1">
      <alignment horizontal="center"/>
    </xf>
    <xf numFmtId="0" fontId="14" fillId="0" borderId="32" xfId="9" applyFont="1" applyFill="1" applyBorder="1"/>
    <xf numFmtId="4" fontId="14" fillId="0" borderId="1" xfId="9" applyNumberFormat="1" applyFont="1" applyFill="1" applyBorder="1"/>
    <xf numFmtId="0" fontId="10" fillId="0" borderId="0" xfId="9" applyFont="1"/>
    <xf numFmtId="0" fontId="2" fillId="0" borderId="24" xfId="9" applyFont="1" applyBorder="1" applyAlignment="1">
      <alignment horizontal="center"/>
    </xf>
    <xf numFmtId="49" fontId="5" fillId="0" borderId="30" xfId="9" applyNumberFormat="1" applyFont="1" applyFill="1" applyBorder="1" applyAlignment="1">
      <alignment horizontal="center"/>
    </xf>
    <xf numFmtId="49" fontId="5" fillId="0" borderId="14" xfId="9" applyNumberFormat="1" applyFont="1" applyFill="1" applyBorder="1" applyAlignment="1">
      <alignment horizontal="center"/>
    </xf>
    <xf numFmtId="0" fontId="5" fillId="0" borderId="15" xfId="9" applyFont="1" applyFill="1" applyBorder="1" applyAlignment="1">
      <alignment horizontal="center"/>
    </xf>
    <xf numFmtId="49" fontId="2" fillId="0" borderId="9" xfId="9" applyNumberFormat="1" applyFont="1" applyFill="1" applyBorder="1" applyAlignment="1">
      <alignment horizontal="center"/>
    </xf>
    <xf numFmtId="49" fontId="2" fillId="0" borderId="6" xfId="9" applyNumberFormat="1" applyFont="1" applyFill="1" applyBorder="1" applyAlignment="1">
      <alignment horizontal="center"/>
    </xf>
    <xf numFmtId="0" fontId="2" fillId="0" borderId="7" xfId="9" applyFont="1" applyFill="1" applyBorder="1" applyAlignment="1">
      <alignment horizontal="center"/>
    </xf>
    <xf numFmtId="0" fontId="2" fillId="0" borderId="24" xfId="9" applyFont="1" applyFill="1" applyBorder="1" applyAlignment="1">
      <alignment horizontal="center"/>
    </xf>
    <xf numFmtId="49" fontId="5" fillId="0" borderId="6" xfId="9" applyNumberFormat="1" applyFont="1" applyFill="1" applyBorder="1" applyAlignment="1">
      <alignment horizontal="center"/>
    </xf>
    <xf numFmtId="49" fontId="2" fillId="0" borderId="9" xfId="9" applyNumberFormat="1" applyFont="1" applyBorder="1" applyAlignment="1">
      <alignment horizontal="center"/>
    </xf>
    <xf numFmtId="49" fontId="5" fillId="0" borderId="30" xfId="9" applyNumberFormat="1" applyFont="1" applyBorder="1" applyAlignment="1">
      <alignment horizontal="center"/>
    </xf>
    <xf numFmtId="49" fontId="2" fillId="0" borderId="37" xfId="9" applyNumberFormat="1" applyFont="1" applyBorder="1" applyAlignment="1">
      <alignment horizontal="center"/>
    </xf>
    <xf numFmtId="49" fontId="2" fillId="0" borderId="36" xfId="9" applyNumberFormat="1" applyFont="1" applyFill="1" applyBorder="1" applyAlignment="1">
      <alignment horizontal="center"/>
    </xf>
    <xf numFmtId="0" fontId="2" fillId="0" borderId="38" xfId="9" applyFont="1" applyFill="1" applyBorder="1" applyAlignment="1">
      <alignment horizontal="center"/>
    </xf>
    <xf numFmtId="49" fontId="2" fillId="0" borderId="33" xfId="9" applyNumberFormat="1" applyFont="1" applyFill="1" applyBorder="1" applyAlignment="1">
      <alignment horizontal="center"/>
    </xf>
    <xf numFmtId="0" fontId="5" fillId="0" borderId="28" xfId="9" applyFont="1" applyBorder="1" applyAlignment="1">
      <alignment horizontal="center"/>
    </xf>
    <xf numFmtId="0" fontId="2" fillId="0" borderId="28" xfId="9" applyFont="1" applyBorder="1" applyAlignment="1">
      <alignment horizontal="center"/>
    </xf>
    <xf numFmtId="49" fontId="2" fillId="0" borderId="30" xfId="9" applyNumberFormat="1" applyFont="1" applyBorder="1" applyAlignment="1">
      <alignment horizontal="center"/>
    </xf>
    <xf numFmtId="0" fontId="2" fillId="0" borderId="15" xfId="9" applyFont="1" applyFill="1" applyBorder="1" applyAlignment="1">
      <alignment horizontal="center"/>
    </xf>
    <xf numFmtId="49" fontId="2" fillId="0" borderId="16" xfId="9" applyNumberFormat="1" applyFont="1" applyFill="1" applyBorder="1" applyAlignment="1">
      <alignment horizontal="center"/>
    </xf>
    <xf numFmtId="0" fontId="2" fillId="0" borderId="34" xfId="9" applyFont="1" applyBorder="1" applyAlignment="1">
      <alignment horizontal="center"/>
    </xf>
    <xf numFmtId="49" fontId="2" fillId="0" borderId="31" xfId="9" applyNumberFormat="1" applyFont="1" applyBorder="1" applyAlignment="1">
      <alignment horizontal="center"/>
    </xf>
    <xf numFmtId="0" fontId="5" fillId="0" borderId="24" xfId="9" applyFont="1" applyFill="1" applyBorder="1" applyAlignment="1">
      <alignment horizontal="center"/>
    </xf>
    <xf numFmtId="49" fontId="5" fillId="0" borderId="9" xfId="9" applyNumberFormat="1" applyFont="1" applyFill="1" applyBorder="1" applyAlignment="1">
      <alignment horizontal="center"/>
    </xf>
    <xf numFmtId="0" fontId="5" fillId="0" borderId="7" xfId="9" applyFont="1" applyFill="1" applyBorder="1" applyAlignment="1">
      <alignment horizontal="center"/>
    </xf>
    <xf numFmtId="0" fontId="1" fillId="0" borderId="14" xfId="4" applyFont="1" applyBorder="1" applyAlignment="1"/>
    <xf numFmtId="49" fontId="2" fillId="0" borderId="14" xfId="9" applyNumberFormat="1" applyFont="1" applyFill="1" applyBorder="1" applyAlignment="1">
      <alignment horizontal="center"/>
    </xf>
    <xf numFmtId="49" fontId="2" fillId="0" borderId="30" xfId="9" applyNumberFormat="1" applyFont="1" applyFill="1" applyBorder="1" applyAlignment="1">
      <alignment horizontal="center"/>
    </xf>
    <xf numFmtId="0" fontId="2" fillId="0" borderId="25" xfId="9" applyFont="1" applyFill="1" applyBorder="1" applyAlignment="1">
      <alignment horizontal="center"/>
    </xf>
    <xf numFmtId="49" fontId="2" fillId="0" borderId="27" xfId="9" applyNumberFormat="1" applyFont="1" applyFill="1" applyBorder="1" applyAlignment="1">
      <alignment horizontal="center"/>
    </xf>
    <xf numFmtId="0" fontId="2" fillId="0" borderId="26" xfId="9" applyFont="1" applyFill="1" applyBorder="1" applyAlignment="1">
      <alignment horizontal="center"/>
    </xf>
    <xf numFmtId="0" fontId="1" fillId="0" borderId="6" xfId="4" applyFont="1" applyBorder="1" applyAlignment="1"/>
    <xf numFmtId="0" fontId="5" fillId="0" borderId="28" xfId="9" applyFont="1" applyFill="1" applyBorder="1" applyAlignment="1">
      <alignment horizontal="center"/>
    </xf>
    <xf numFmtId="0" fontId="2" fillId="0" borderId="39" xfId="9" applyFont="1" applyBorder="1" applyAlignment="1">
      <alignment horizontal="center"/>
    </xf>
    <xf numFmtId="4" fontId="2" fillId="0" borderId="5" xfId="9" applyNumberFormat="1" applyFont="1" applyBorder="1"/>
    <xf numFmtId="4" fontId="2" fillId="0" borderId="13" xfId="9" applyNumberFormat="1" applyFont="1" applyBorder="1"/>
    <xf numFmtId="0" fontId="5" fillId="0" borderId="30" xfId="9" applyFont="1" applyBorder="1"/>
    <xf numFmtId="0" fontId="2" fillId="0" borderId="9" xfId="9" applyFont="1" applyBorder="1"/>
    <xf numFmtId="0" fontId="2" fillId="0" borderId="9" xfId="9" applyFont="1" applyFill="1" applyBorder="1"/>
    <xf numFmtId="0" fontId="5" fillId="0" borderId="30" xfId="9" applyFont="1" applyFill="1" applyBorder="1"/>
    <xf numFmtId="0" fontId="2" fillId="0" borderId="30" xfId="9" applyFont="1" applyFill="1" applyBorder="1"/>
    <xf numFmtId="0" fontId="2" fillId="0" borderId="30" xfId="9" applyFont="1" applyBorder="1"/>
    <xf numFmtId="0" fontId="2" fillId="0" borderId="31" xfId="9" applyFont="1" applyBorder="1"/>
    <xf numFmtId="0" fontId="5" fillId="0" borderId="9" xfId="9" applyFont="1" applyFill="1" applyBorder="1" applyAlignment="1">
      <alignment horizontal="left"/>
    </xf>
    <xf numFmtId="0" fontId="2" fillId="0" borderId="27" xfId="9" applyFont="1" applyBorder="1"/>
    <xf numFmtId="4" fontId="5" fillId="0" borderId="5" xfId="9" applyNumberFormat="1" applyFont="1" applyFill="1" applyBorder="1"/>
    <xf numFmtId="4" fontId="5" fillId="0" borderId="5" xfId="9" applyNumberFormat="1" applyFont="1" applyBorder="1"/>
    <xf numFmtId="4" fontId="2" fillId="0" borderId="5" xfId="9" applyNumberFormat="1" applyFont="1" applyFill="1" applyBorder="1"/>
    <xf numFmtId="4" fontId="5" fillId="0" borderId="5" xfId="9" applyNumberFormat="1" applyFont="1" applyFill="1" applyBorder="1" applyAlignment="1">
      <alignment horizontal="right"/>
    </xf>
    <xf numFmtId="4" fontId="2" fillId="0" borderId="13" xfId="9" applyNumberFormat="1" applyFont="1" applyFill="1" applyBorder="1"/>
    <xf numFmtId="0" fontId="13" fillId="0" borderId="29" xfId="9" applyFont="1" applyFill="1" applyBorder="1" applyAlignment="1">
      <alignment horizontal="center"/>
    </xf>
    <xf numFmtId="0" fontId="13" fillId="0" borderId="19" xfId="9" applyFont="1" applyFill="1" applyBorder="1" applyAlignment="1">
      <alignment horizontal="center"/>
    </xf>
    <xf numFmtId="0" fontId="13" fillId="0" borderId="22" xfId="9" applyFont="1" applyFill="1" applyBorder="1" applyAlignment="1">
      <alignment horizontal="left"/>
    </xf>
    <xf numFmtId="4" fontId="13" fillId="0" borderId="10" xfId="9" applyNumberFormat="1" applyFont="1" applyFill="1" applyBorder="1"/>
    <xf numFmtId="0" fontId="14" fillId="0" borderId="23" xfId="9" applyFont="1" applyFill="1" applyBorder="1" applyAlignment="1">
      <alignment horizontal="center"/>
    </xf>
    <xf numFmtId="0" fontId="14" fillId="0" borderId="3" xfId="9" applyFont="1" applyFill="1" applyBorder="1" applyAlignment="1">
      <alignment horizontal="center"/>
    </xf>
    <xf numFmtId="0" fontId="14" fillId="0" borderId="12" xfId="9" applyFont="1" applyFill="1" applyBorder="1"/>
    <xf numFmtId="4" fontId="14" fillId="0" borderId="4" xfId="9" applyNumberFormat="1" applyFont="1" applyBorder="1"/>
    <xf numFmtId="0" fontId="14" fillId="0" borderId="23" xfId="9" applyFont="1" applyBorder="1" applyAlignment="1">
      <alignment horizontal="center"/>
    </xf>
    <xf numFmtId="0" fontId="14" fillId="0" borderId="12" xfId="9" applyFont="1" applyBorder="1"/>
    <xf numFmtId="4" fontId="14" fillId="0" borderId="8" xfId="9" applyNumberFormat="1" applyFont="1" applyBorder="1"/>
    <xf numFmtId="4" fontId="14" fillId="0" borderId="4" xfId="9" applyNumberFormat="1" applyFont="1" applyFill="1" applyBorder="1"/>
    <xf numFmtId="0" fontId="8" fillId="0" borderId="0" xfId="7" applyFont="1" applyAlignment="1">
      <alignment horizontal="center"/>
    </xf>
    <xf numFmtId="4" fontId="2" fillId="0" borderId="18" xfId="9" applyNumberFormat="1" applyFont="1" applyBorder="1"/>
    <xf numFmtId="4" fontId="13" fillId="0" borderId="10" xfId="9" applyNumberFormat="1" applyFont="1" applyFill="1" applyBorder="1" applyAlignment="1">
      <alignment horizontal="center"/>
    </xf>
    <xf numFmtId="4" fontId="5" fillId="0" borderId="5" xfId="9" applyNumberFormat="1" applyFont="1" applyBorder="1" applyAlignment="1">
      <alignment horizontal="center"/>
    </xf>
    <xf numFmtId="4" fontId="5" fillId="0" borderId="5" xfId="9" applyNumberFormat="1" applyFont="1" applyFill="1" applyBorder="1" applyAlignment="1">
      <alignment horizontal="center"/>
    </xf>
    <xf numFmtId="4" fontId="2" fillId="0" borderId="13" xfId="9" applyNumberFormat="1" applyFont="1" applyBorder="1" applyAlignment="1">
      <alignment horizontal="center"/>
    </xf>
    <xf numFmtId="4" fontId="2" fillId="0" borderId="5" xfId="9" applyNumberFormat="1" applyFont="1" applyBorder="1" applyAlignment="1">
      <alignment horizontal="center"/>
    </xf>
    <xf numFmtId="4" fontId="2" fillId="0" borderId="5" xfId="9" applyNumberFormat="1" applyFont="1" applyFill="1" applyBorder="1" applyAlignment="1">
      <alignment horizontal="center"/>
    </xf>
    <xf numFmtId="0" fontId="2" fillId="0" borderId="25" xfId="9" applyFont="1" applyBorder="1" applyAlignment="1">
      <alignment horizontal="center"/>
    </xf>
    <xf numFmtId="4" fontId="2" fillId="0" borderId="13" xfId="9" applyNumberFormat="1" applyFont="1" applyFill="1" applyBorder="1" applyAlignment="1">
      <alignment horizontal="center"/>
    </xf>
    <xf numFmtId="49" fontId="2" fillId="0" borderId="37" xfId="9" applyNumberFormat="1" applyFont="1" applyFill="1" applyBorder="1" applyAlignment="1">
      <alignment horizontal="center"/>
    </xf>
    <xf numFmtId="0" fontId="18" fillId="0" borderId="0" xfId="8" applyFont="1" applyFill="1" applyBorder="1" applyAlignment="1"/>
    <xf numFmtId="0" fontId="18" fillId="0" borderId="0" xfId="8" applyFont="1" applyFill="1" applyBorder="1"/>
    <xf numFmtId="0" fontId="18" fillId="0" borderId="0" xfId="8" applyFont="1" applyFill="1" applyBorder="1" applyAlignment="1">
      <alignment horizontal="left"/>
    </xf>
    <xf numFmtId="164" fontId="18" fillId="0" borderId="0" xfId="8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64" fontId="18" fillId="0" borderId="0" xfId="8" applyNumberFormat="1" applyFont="1" applyFill="1" applyBorder="1" applyAlignment="1">
      <alignment horizontal="center"/>
    </xf>
    <xf numFmtId="0" fontId="19" fillId="0" borderId="0" xfId="8" applyFont="1"/>
    <xf numFmtId="0" fontId="18" fillId="0" borderId="0" xfId="8" applyFont="1"/>
    <xf numFmtId="164" fontId="18" fillId="0" borderId="0" xfId="8" applyNumberFormat="1" applyFont="1" applyFill="1" applyBorder="1" applyAlignment="1"/>
    <xf numFmtId="0" fontId="18" fillId="0" borderId="0" xfId="8" applyFont="1" applyFill="1"/>
    <xf numFmtId="0" fontId="18" fillId="0" borderId="0" xfId="13" applyFont="1"/>
    <xf numFmtId="0" fontId="19" fillId="0" borderId="0" xfId="13" applyFont="1"/>
    <xf numFmtId="0" fontId="18" fillId="0" borderId="0" xfId="0" applyFont="1"/>
    <xf numFmtId="0" fontId="5" fillId="0" borderId="24" xfId="9" applyFont="1" applyBorder="1" applyAlignment="1">
      <alignment horizontal="center"/>
    </xf>
    <xf numFmtId="4" fontId="2" fillId="0" borderId="18" xfId="9" applyNumberFormat="1" applyFont="1" applyFill="1" applyBorder="1" applyAlignment="1">
      <alignment horizontal="center"/>
    </xf>
    <xf numFmtId="0" fontId="2" fillId="0" borderId="17" xfId="9" applyFont="1" applyFill="1" applyBorder="1" applyAlignment="1">
      <alignment horizontal="center"/>
    </xf>
    <xf numFmtId="0" fontId="5" fillId="0" borderId="9" xfId="9" applyFont="1" applyBorder="1"/>
    <xf numFmtId="4" fontId="14" fillId="0" borderId="8" xfId="9" applyNumberFormat="1" applyFont="1" applyFill="1" applyBorder="1" applyAlignment="1">
      <alignment horizontal="center"/>
    </xf>
    <xf numFmtId="0" fontId="0" fillId="2" borderId="0" xfId="0" applyFill="1"/>
    <xf numFmtId="0" fontId="11" fillId="2" borderId="32" xfId="4" applyFont="1" applyFill="1" applyBorder="1" applyAlignment="1">
      <alignment horizontal="center" vertical="center"/>
    </xf>
    <xf numFmtId="0" fontId="13" fillId="2" borderId="22" xfId="9" applyFont="1" applyFill="1" applyBorder="1" applyAlignment="1">
      <alignment horizontal="center"/>
    </xf>
    <xf numFmtId="0" fontId="14" fillId="2" borderId="12" xfId="9" applyFont="1" applyFill="1" applyBorder="1" applyAlignment="1">
      <alignment horizontal="center"/>
    </xf>
    <xf numFmtId="0" fontId="5" fillId="2" borderId="30" xfId="9" applyFont="1" applyFill="1" applyBorder="1" applyAlignment="1">
      <alignment horizontal="center"/>
    </xf>
    <xf numFmtId="0" fontId="2" fillId="2" borderId="9" xfId="9" applyFont="1" applyFill="1" applyBorder="1" applyAlignment="1">
      <alignment horizontal="center"/>
    </xf>
    <xf numFmtId="0" fontId="2" fillId="2" borderId="7" xfId="9" applyFont="1" applyFill="1" applyBorder="1" applyAlignment="1">
      <alignment horizontal="center"/>
    </xf>
    <xf numFmtId="0" fontId="2" fillId="2" borderId="37" xfId="9" applyFont="1" applyFill="1" applyBorder="1" applyAlignment="1">
      <alignment horizontal="center"/>
    </xf>
    <xf numFmtId="0" fontId="5" fillId="2" borderId="7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17" xfId="9" applyNumberFormat="1" applyFont="1" applyFill="1" applyBorder="1" applyAlignment="1">
      <alignment horizontal="center"/>
    </xf>
    <xf numFmtId="0" fontId="14" fillId="2" borderId="32" xfId="9" applyFont="1" applyFill="1" applyBorder="1" applyAlignment="1">
      <alignment horizontal="center"/>
    </xf>
    <xf numFmtId="0" fontId="5" fillId="2" borderId="7" xfId="9" applyFont="1" applyFill="1" applyBorder="1" applyAlignment="1">
      <alignment horizontal="center"/>
    </xf>
    <xf numFmtId="0" fontId="4" fillId="2" borderId="7" xfId="9" applyFont="1" applyFill="1" applyBorder="1"/>
    <xf numFmtId="0" fontId="2" fillId="2" borderId="26" xfId="9" applyFont="1" applyFill="1" applyBorder="1" applyAlignment="1">
      <alignment horizontal="center"/>
    </xf>
    <xf numFmtId="0" fontId="17" fillId="2" borderId="31" xfId="9" applyFont="1" applyFill="1" applyBorder="1" applyAlignment="1">
      <alignment horizontal="center"/>
    </xf>
    <xf numFmtId="0" fontId="2" fillId="2" borderId="27" xfId="9" applyFont="1" applyFill="1" applyBorder="1" applyAlignment="1">
      <alignment horizontal="center"/>
    </xf>
    <xf numFmtId="0" fontId="18" fillId="2" borderId="0" xfId="8" applyFont="1" applyFill="1" applyBorder="1" applyAlignment="1">
      <alignment horizontal="center"/>
    </xf>
    <xf numFmtId="0" fontId="19" fillId="2" borderId="0" xfId="8" applyFont="1" applyFill="1" applyBorder="1" applyAlignment="1"/>
    <xf numFmtId="0" fontId="18" fillId="2" borderId="0" xfId="0" applyFont="1" applyFill="1" applyAlignment="1">
      <alignment horizontal="center"/>
    </xf>
    <xf numFmtId="0" fontId="18" fillId="2" borderId="0" xfId="13" applyFont="1" applyFill="1"/>
    <xf numFmtId="0" fontId="10" fillId="2" borderId="0" xfId="9" applyFont="1" applyFill="1"/>
    <xf numFmtId="0" fontId="23" fillId="0" borderId="0" xfId="0" applyFont="1"/>
    <xf numFmtId="0" fontId="5" fillId="0" borderId="20" xfId="9" applyFont="1" applyFill="1" applyBorder="1" applyAlignment="1">
      <alignment horizontal="center"/>
    </xf>
    <xf numFmtId="0" fontId="16" fillId="0" borderId="20" xfId="9" applyFont="1" applyFill="1" applyBorder="1" applyAlignment="1">
      <alignment horizontal="center"/>
    </xf>
    <xf numFmtId="0" fontId="16" fillId="0" borderId="46" xfId="9" applyFont="1" applyFill="1" applyBorder="1" applyAlignment="1">
      <alignment horizontal="center"/>
    </xf>
    <xf numFmtId="0" fontId="5" fillId="0" borderId="6" xfId="9" applyFont="1" applyFill="1" applyBorder="1" applyAlignment="1">
      <alignment horizontal="center"/>
    </xf>
    <xf numFmtId="0" fontId="2" fillId="0" borderId="6" xfId="9" applyFont="1" applyBorder="1" applyAlignment="1">
      <alignment horizontal="center"/>
    </xf>
    <xf numFmtId="0" fontId="5" fillId="0" borderId="6" xfId="9" applyFont="1" applyBorder="1" applyAlignment="1">
      <alignment horizontal="center"/>
    </xf>
    <xf numFmtId="0" fontId="2" fillId="0" borderId="33" xfId="9" applyFont="1" applyBorder="1" applyAlignment="1">
      <alignment horizontal="center"/>
    </xf>
    <xf numFmtId="4" fontId="14" fillId="0" borderId="1" xfId="9" applyNumberFormat="1" applyFont="1" applyFill="1" applyBorder="1" applyAlignment="1">
      <alignment horizontal="center"/>
    </xf>
    <xf numFmtId="0" fontId="5" fillId="0" borderId="9" xfId="9" applyFont="1" applyFill="1" applyBorder="1"/>
    <xf numFmtId="4" fontId="2" fillId="0" borderId="8" xfId="9" applyNumberFormat="1" applyFont="1" applyBorder="1"/>
    <xf numFmtId="4" fontId="2" fillId="0" borderId="8" xfId="9" applyNumberFormat="1" applyFont="1" applyBorder="1" applyAlignment="1">
      <alignment horizontal="center"/>
    </xf>
    <xf numFmtId="49" fontId="5" fillId="0" borderId="9" xfId="9" applyNumberFormat="1" applyFont="1" applyBorder="1" applyAlignment="1">
      <alignment horizontal="center"/>
    </xf>
    <xf numFmtId="49" fontId="2" fillId="0" borderId="27" xfId="9" applyNumberFormat="1" applyFont="1" applyBorder="1" applyAlignment="1">
      <alignment horizontal="center"/>
    </xf>
    <xf numFmtId="0" fontId="25" fillId="0" borderId="0" xfId="5" applyFont="1" applyFill="1"/>
    <xf numFmtId="0" fontId="25" fillId="0" borderId="0" xfId="5" applyFont="1" applyFill="1" applyAlignment="1">
      <alignment horizontal="right"/>
    </xf>
    <xf numFmtId="0" fontId="1" fillId="0" borderId="0" xfId="5"/>
    <xf numFmtId="0" fontId="26" fillId="3" borderId="50" xfId="5" applyFont="1" applyFill="1" applyBorder="1" applyAlignment="1">
      <alignment horizontal="center" vertical="center" wrapText="1"/>
    </xf>
    <xf numFmtId="0" fontId="26" fillId="3" borderId="19" xfId="5" applyFont="1" applyFill="1" applyBorder="1" applyAlignment="1">
      <alignment horizontal="center" vertical="center" wrapText="1"/>
    </xf>
    <xf numFmtId="0" fontId="26" fillId="3" borderId="51" xfId="5" applyFont="1" applyFill="1" applyBorder="1" applyAlignment="1">
      <alignment horizontal="center" vertical="center" wrapText="1"/>
    </xf>
    <xf numFmtId="0" fontId="27" fillId="0" borderId="28" xfId="5" applyFont="1" applyBorder="1" applyAlignment="1">
      <alignment vertical="center" wrapText="1"/>
    </xf>
    <xf numFmtId="0" fontId="27" fillId="0" borderId="15" xfId="5" applyFont="1" applyBorder="1" applyAlignment="1">
      <alignment horizontal="right" vertical="center" wrapText="1"/>
    </xf>
    <xf numFmtId="4" fontId="27" fillId="0" borderId="15" xfId="5" applyNumberFormat="1" applyFont="1" applyBorder="1" applyAlignment="1">
      <alignment horizontal="right" vertical="center" wrapText="1"/>
    </xf>
    <xf numFmtId="4" fontId="27" fillId="0" borderId="52" xfId="5" applyNumberFormat="1" applyFont="1" applyBorder="1" applyAlignment="1">
      <alignment horizontal="right" vertical="center" wrapText="1"/>
    </xf>
    <xf numFmtId="0" fontId="28" fillId="0" borderId="24" xfId="5" applyFont="1" applyBorder="1" applyAlignment="1">
      <alignment vertical="center" wrapText="1"/>
    </xf>
    <xf numFmtId="0" fontId="28" fillId="0" borderId="7" xfId="5" applyFont="1" applyBorder="1" applyAlignment="1">
      <alignment horizontal="right" vertical="center" wrapText="1"/>
    </xf>
    <xf numFmtId="4" fontId="28" fillId="0" borderId="7" xfId="5" applyNumberFormat="1" applyFont="1" applyBorder="1" applyAlignment="1">
      <alignment horizontal="right" vertical="center" wrapText="1"/>
    </xf>
    <xf numFmtId="4" fontId="28" fillId="0" borderId="7" xfId="5" applyNumberFormat="1" applyFont="1" applyBorder="1" applyAlignment="1">
      <alignment vertical="center"/>
    </xf>
    <xf numFmtId="4" fontId="28" fillId="0" borderId="53" xfId="5" applyNumberFormat="1" applyFont="1" applyBorder="1" applyAlignment="1">
      <alignment vertical="center"/>
    </xf>
    <xf numFmtId="4" fontId="1" fillId="0" borderId="0" xfId="5" applyNumberFormat="1"/>
    <xf numFmtId="4" fontId="28" fillId="0" borderId="15" xfId="5" applyNumberFormat="1" applyFont="1" applyBorder="1" applyAlignment="1">
      <alignment horizontal="right" vertical="center" wrapText="1"/>
    </xf>
    <xf numFmtId="0" fontId="27" fillId="0" borderId="24" xfId="5" applyFont="1" applyBorder="1" applyAlignment="1">
      <alignment vertical="center" wrapText="1"/>
    </xf>
    <xf numFmtId="4" fontId="27" fillId="0" borderId="7" xfId="5" applyNumberFormat="1" applyFont="1" applyBorder="1" applyAlignment="1">
      <alignment horizontal="right" vertical="center" wrapText="1"/>
    </xf>
    <xf numFmtId="4" fontId="27" fillId="0" borderId="53" xfId="5" applyNumberFormat="1" applyFont="1" applyBorder="1" applyAlignment="1">
      <alignment horizontal="right" vertical="center" wrapText="1"/>
    </xf>
    <xf numFmtId="4" fontId="28" fillId="0" borderId="53" xfId="5" applyNumberFormat="1" applyFont="1" applyBorder="1" applyAlignment="1">
      <alignment horizontal="right" vertical="center" wrapText="1"/>
    </xf>
    <xf numFmtId="0" fontId="27" fillId="0" borderId="7" xfId="5" applyFont="1" applyBorder="1" applyAlignment="1">
      <alignment horizontal="right" vertical="center" wrapText="1"/>
    </xf>
    <xf numFmtId="0" fontId="28" fillId="0" borderId="34" xfId="5" applyFont="1" applyBorder="1" applyAlignment="1">
      <alignment vertical="center" wrapText="1"/>
    </xf>
    <xf numFmtId="0" fontId="28" fillId="0" borderId="17" xfId="5" applyFont="1" applyBorder="1" applyAlignment="1">
      <alignment horizontal="right" vertical="center" wrapText="1"/>
    </xf>
    <xf numFmtId="4" fontId="28" fillId="0" borderId="17" xfId="5" applyNumberFormat="1" applyFont="1" applyBorder="1" applyAlignment="1">
      <alignment horizontal="right" vertical="center" wrapText="1"/>
    </xf>
    <xf numFmtId="4" fontId="28" fillId="0" borderId="54" xfId="5" applyNumberFormat="1" applyFont="1" applyBorder="1" applyAlignment="1">
      <alignment horizontal="right" vertical="center" wrapText="1"/>
    </xf>
    <xf numFmtId="0" fontId="27" fillId="0" borderId="50" xfId="5" applyFont="1" applyBorder="1" applyAlignment="1">
      <alignment vertical="center" wrapText="1"/>
    </xf>
    <xf numFmtId="0" fontId="27" fillId="0" borderId="19" xfId="5" applyFont="1" applyBorder="1" applyAlignment="1">
      <alignment horizontal="right" vertical="center" wrapText="1"/>
    </xf>
    <xf numFmtId="4" fontId="27" fillId="0" borderId="19" xfId="5" applyNumberFormat="1" applyFont="1" applyBorder="1" applyAlignment="1">
      <alignment horizontal="right" vertical="center" wrapText="1"/>
    </xf>
    <xf numFmtId="4" fontId="27" fillId="0" borderId="51" xfId="5" applyNumberFormat="1" applyFont="1" applyBorder="1" applyAlignment="1">
      <alignment horizontal="right" vertical="center" wrapText="1"/>
    </xf>
    <xf numFmtId="0" fontId="25" fillId="0" borderId="0" xfId="5" applyFont="1" applyFill="1" applyBorder="1"/>
    <xf numFmtId="165" fontId="25" fillId="0" borderId="49" xfId="5" applyNumberFormat="1" applyFont="1" applyFill="1" applyBorder="1" applyAlignment="1">
      <alignment horizontal="right"/>
    </xf>
    <xf numFmtId="0" fontId="28" fillId="0" borderId="28" xfId="5" applyFont="1" applyBorder="1" applyAlignment="1">
      <alignment horizontal="left" vertical="center" wrapText="1"/>
    </xf>
    <xf numFmtId="0" fontId="28" fillId="0" borderId="15" xfId="5" applyFont="1" applyBorder="1" applyAlignment="1">
      <alignment horizontal="right" vertical="center" wrapText="1"/>
    </xf>
    <xf numFmtId="4" fontId="28" fillId="0" borderId="52" xfId="5" applyNumberFormat="1" applyFont="1" applyBorder="1" applyAlignment="1">
      <alignment horizontal="right" vertical="center" wrapText="1"/>
    </xf>
    <xf numFmtId="0" fontId="28" fillId="0" borderId="24" xfId="5" applyFont="1" applyBorder="1" applyAlignment="1">
      <alignment horizontal="left" vertical="center" wrapText="1"/>
    </xf>
    <xf numFmtId="0" fontId="27" fillId="0" borderId="50" xfId="5" applyFont="1" applyBorder="1" applyAlignment="1">
      <alignment horizontal="left" vertical="center" wrapText="1"/>
    </xf>
    <xf numFmtId="0" fontId="19" fillId="0" borderId="0" xfId="8" applyFont="1" applyFill="1" applyBorder="1" applyAlignment="1">
      <alignment horizontal="left"/>
    </xf>
    <xf numFmtId="0" fontId="20" fillId="0" borderId="0" xfId="7" applyFont="1" applyAlignment="1">
      <alignment horizontal="center"/>
    </xf>
    <xf numFmtId="0" fontId="5" fillId="0" borderId="20" xfId="9" applyFont="1" applyBorder="1" applyAlignment="1">
      <alignment horizontal="center"/>
    </xf>
    <xf numFmtId="0" fontId="5" fillId="2" borderId="9" xfId="9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1" xfId="12" applyFont="1" applyBorder="1" applyAlignment="1">
      <alignment horizontal="center"/>
    </xf>
    <xf numFmtId="0" fontId="5" fillId="0" borderId="1" xfId="12" applyFont="1" applyBorder="1" applyAlignment="1">
      <alignment horizontal="center" wrapText="1"/>
    </xf>
    <xf numFmtId="4" fontId="5" fillId="0" borderId="5" xfId="9" applyNumberFormat="1" applyFont="1" applyBorder="1" applyAlignment="1">
      <alignment vertical="center"/>
    </xf>
    <xf numFmtId="4" fontId="5" fillId="0" borderId="5" xfId="9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5" fillId="0" borderId="24" xfId="9" applyFont="1" applyBorder="1" applyAlignment="1">
      <alignment horizontal="center" vertical="center"/>
    </xf>
    <xf numFmtId="0" fontId="5" fillId="0" borderId="7" xfId="9" applyFont="1" applyBorder="1" applyAlignment="1">
      <alignment horizontal="center" vertical="center"/>
    </xf>
    <xf numFmtId="0" fontId="5" fillId="0" borderId="7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  <xf numFmtId="49" fontId="5" fillId="0" borderId="9" xfId="9" applyNumberFormat="1" applyFont="1" applyFill="1" applyBorder="1" applyAlignment="1">
      <alignment horizontal="center" vertical="center"/>
    </xf>
    <xf numFmtId="49" fontId="5" fillId="0" borderId="6" xfId="9" applyNumberFormat="1" applyFont="1" applyFill="1" applyBorder="1" applyAlignment="1">
      <alignment horizontal="center" vertical="center"/>
    </xf>
    <xf numFmtId="0" fontId="2" fillId="0" borderId="7" xfId="9" applyFont="1" applyBorder="1" applyAlignment="1">
      <alignment horizontal="center"/>
    </xf>
    <xf numFmtId="0" fontId="5" fillId="0" borderId="9" xfId="9" applyFont="1" applyFill="1" applyBorder="1" applyAlignment="1">
      <alignment vertical="center" wrapText="1"/>
    </xf>
    <xf numFmtId="0" fontId="24" fillId="3" borderId="49" xfId="5" applyFont="1" applyFill="1" applyBorder="1" applyAlignment="1">
      <alignment horizontal="center"/>
    </xf>
    <xf numFmtId="0" fontId="20" fillId="0" borderId="0" xfId="7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4" applyFont="1" applyFill="1" applyAlignment="1">
      <alignment horizontal="center"/>
    </xf>
    <xf numFmtId="0" fontId="22" fillId="0" borderId="0" xfId="7" applyFont="1" applyAlignment="1">
      <alignment horizontal="left"/>
    </xf>
    <xf numFmtId="0" fontId="0" fillId="0" borderId="0" xfId="0" applyAlignment="1"/>
    <xf numFmtId="0" fontId="21" fillId="0" borderId="1" xfId="0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11" fillId="0" borderId="32" xfId="4" applyFont="1" applyBorder="1" applyAlignment="1">
      <alignment horizontal="center" vertical="center"/>
    </xf>
    <xf numFmtId="0" fontId="11" fillId="0" borderId="35" xfId="4" applyFont="1" applyBorder="1" applyAlignment="1">
      <alignment horizontal="center" vertical="center"/>
    </xf>
    <xf numFmtId="0" fontId="13" fillId="0" borderId="22" xfId="9" applyFont="1" applyFill="1" applyBorder="1" applyAlignment="1">
      <alignment horizontal="center"/>
    </xf>
    <xf numFmtId="0" fontId="13" fillId="0" borderId="11" xfId="9" applyFont="1" applyFill="1" applyBorder="1" applyAlignment="1">
      <alignment horizontal="center"/>
    </xf>
    <xf numFmtId="49" fontId="14" fillId="0" borderId="12" xfId="9" applyNumberFormat="1" applyFont="1" applyFill="1" applyBorder="1" applyAlignment="1">
      <alignment horizontal="center"/>
    </xf>
    <xf numFmtId="0" fontId="15" fillId="0" borderId="2" xfId="4" applyFont="1" applyBorder="1" applyAlignment="1">
      <alignment horizontal="center"/>
    </xf>
    <xf numFmtId="49" fontId="14" fillId="0" borderId="12" xfId="9" applyNumberFormat="1" applyFont="1" applyBorder="1" applyAlignment="1">
      <alignment horizontal="center"/>
    </xf>
    <xf numFmtId="49" fontId="14" fillId="0" borderId="2" xfId="9" applyNumberFormat="1" applyFont="1" applyBorder="1" applyAlignment="1">
      <alignment horizontal="center"/>
    </xf>
    <xf numFmtId="0" fontId="2" fillId="0" borderId="41" xfId="9" applyFont="1" applyBorder="1" applyAlignment="1">
      <alignment horizontal="center"/>
    </xf>
  </cellXfs>
  <cellStyles count="14">
    <cellStyle name="čárky 2" xfId="1"/>
    <cellStyle name="čárky 3" xfId="2"/>
    <cellStyle name="čárky 3 2" xfId="3"/>
    <cellStyle name="čárky 3 2 2" xfId="11"/>
    <cellStyle name="Normální" xfId="0" builtinId="0"/>
    <cellStyle name="normální 2" xfId="4"/>
    <cellStyle name="Normální 3" xfId="5"/>
    <cellStyle name="Normální 4" xfId="6"/>
    <cellStyle name="Normální 4 2" xfId="12"/>
    <cellStyle name="normální_2. Rozpočet 2007 - tabulky" xfId="7"/>
    <cellStyle name="normální_Rozpis výdajů 03 bez PO" xfId="8"/>
    <cellStyle name="normální_Rozpis výdajů 03 bez PO 2 2" xfId="9"/>
    <cellStyle name="normální_Rozpis výdajů 03 bez PO_05 - OSVBPM" xfId="13"/>
    <cellStyle name="normální_Rozpis výdajů 03 bez PO_UR 2008 1-168 tisk" xfId="1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N18" sqref="N17:N18"/>
    </sheetView>
  </sheetViews>
  <sheetFormatPr defaultRowHeight="12.75" x14ac:dyDescent="0.2"/>
  <cols>
    <col min="1" max="1" width="36.5703125" style="175" bestFit="1" customWidth="1"/>
    <col min="2" max="2" width="7.28515625" style="175" customWidth="1"/>
    <col min="3" max="3" width="13.85546875" style="175" customWidth="1"/>
    <col min="4" max="4" width="10" style="175" bestFit="1" customWidth="1"/>
    <col min="5" max="5" width="14.140625" style="175" customWidth="1"/>
    <col min="6" max="9" width="9.140625" style="175"/>
    <col min="10" max="10" width="11.7109375" style="175" bestFit="1" customWidth="1"/>
    <col min="11" max="256" width="9.140625" style="175"/>
    <col min="257" max="257" width="36.5703125" style="175" bestFit="1" customWidth="1"/>
    <col min="258" max="258" width="7.28515625" style="175" customWidth="1"/>
    <col min="259" max="259" width="13.85546875" style="175" customWidth="1"/>
    <col min="260" max="260" width="10" style="175" bestFit="1" customWidth="1"/>
    <col min="261" max="261" width="14.140625" style="175" customWidth="1"/>
    <col min="262" max="265" width="9.140625" style="175"/>
    <col min="266" max="266" width="11.7109375" style="175" bestFit="1" customWidth="1"/>
    <col min="267" max="512" width="9.140625" style="175"/>
    <col min="513" max="513" width="36.5703125" style="175" bestFit="1" customWidth="1"/>
    <col min="514" max="514" width="7.28515625" style="175" customWidth="1"/>
    <col min="515" max="515" width="13.85546875" style="175" customWidth="1"/>
    <col min="516" max="516" width="10" style="175" bestFit="1" customWidth="1"/>
    <col min="517" max="517" width="14.140625" style="175" customWidth="1"/>
    <col min="518" max="521" width="9.140625" style="175"/>
    <col min="522" max="522" width="11.7109375" style="175" bestFit="1" customWidth="1"/>
    <col min="523" max="768" width="9.140625" style="175"/>
    <col min="769" max="769" width="36.5703125" style="175" bestFit="1" customWidth="1"/>
    <col min="770" max="770" width="7.28515625" style="175" customWidth="1"/>
    <col min="771" max="771" width="13.85546875" style="175" customWidth="1"/>
    <col min="772" max="772" width="10" style="175" bestFit="1" customWidth="1"/>
    <col min="773" max="773" width="14.140625" style="175" customWidth="1"/>
    <col min="774" max="777" width="9.140625" style="175"/>
    <col min="778" max="778" width="11.7109375" style="175" bestFit="1" customWidth="1"/>
    <col min="779" max="1024" width="9.140625" style="175"/>
    <col min="1025" max="1025" width="36.5703125" style="175" bestFit="1" customWidth="1"/>
    <col min="1026" max="1026" width="7.28515625" style="175" customWidth="1"/>
    <col min="1027" max="1027" width="13.85546875" style="175" customWidth="1"/>
    <col min="1028" max="1028" width="10" style="175" bestFit="1" customWidth="1"/>
    <col min="1029" max="1029" width="14.140625" style="175" customWidth="1"/>
    <col min="1030" max="1033" width="9.140625" style="175"/>
    <col min="1034" max="1034" width="11.7109375" style="175" bestFit="1" customWidth="1"/>
    <col min="1035" max="1280" width="9.140625" style="175"/>
    <col min="1281" max="1281" width="36.5703125" style="175" bestFit="1" customWidth="1"/>
    <col min="1282" max="1282" width="7.28515625" style="175" customWidth="1"/>
    <col min="1283" max="1283" width="13.85546875" style="175" customWidth="1"/>
    <col min="1284" max="1284" width="10" style="175" bestFit="1" customWidth="1"/>
    <col min="1285" max="1285" width="14.140625" style="175" customWidth="1"/>
    <col min="1286" max="1289" width="9.140625" style="175"/>
    <col min="1290" max="1290" width="11.7109375" style="175" bestFit="1" customWidth="1"/>
    <col min="1291" max="1536" width="9.140625" style="175"/>
    <col min="1537" max="1537" width="36.5703125" style="175" bestFit="1" customWidth="1"/>
    <col min="1538" max="1538" width="7.28515625" style="175" customWidth="1"/>
    <col min="1539" max="1539" width="13.85546875" style="175" customWidth="1"/>
    <col min="1540" max="1540" width="10" style="175" bestFit="1" customWidth="1"/>
    <col min="1541" max="1541" width="14.140625" style="175" customWidth="1"/>
    <col min="1542" max="1545" width="9.140625" style="175"/>
    <col min="1546" max="1546" width="11.7109375" style="175" bestFit="1" customWidth="1"/>
    <col min="1547" max="1792" width="9.140625" style="175"/>
    <col min="1793" max="1793" width="36.5703125" style="175" bestFit="1" customWidth="1"/>
    <col min="1794" max="1794" width="7.28515625" style="175" customWidth="1"/>
    <col min="1795" max="1795" width="13.85546875" style="175" customWidth="1"/>
    <col min="1796" max="1796" width="10" style="175" bestFit="1" customWidth="1"/>
    <col min="1797" max="1797" width="14.140625" style="175" customWidth="1"/>
    <col min="1798" max="1801" width="9.140625" style="175"/>
    <col min="1802" max="1802" width="11.7109375" style="175" bestFit="1" customWidth="1"/>
    <col min="1803" max="2048" width="9.140625" style="175"/>
    <col min="2049" max="2049" width="36.5703125" style="175" bestFit="1" customWidth="1"/>
    <col min="2050" max="2050" width="7.28515625" style="175" customWidth="1"/>
    <col min="2051" max="2051" width="13.85546875" style="175" customWidth="1"/>
    <col min="2052" max="2052" width="10" style="175" bestFit="1" customWidth="1"/>
    <col min="2053" max="2053" width="14.140625" style="175" customWidth="1"/>
    <col min="2054" max="2057" width="9.140625" style="175"/>
    <col min="2058" max="2058" width="11.7109375" style="175" bestFit="1" customWidth="1"/>
    <col min="2059" max="2304" width="9.140625" style="175"/>
    <col min="2305" max="2305" width="36.5703125" style="175" bestFit="1" customWidth="1"/>
    <col min="2306" max="2306" width="7.28515625" style="175" customWidth="1"/>
    <col min="2307" max="2307" width="13.85546875" style="175" customWidth="1"/>
    <col min="2308" max="2308" width="10" style="175" bestFit="1" customWidth="1"/>
    <col min="2309" max="2309" width="14.140625" style="175" customWidth="1"/>
    <col min="2310" max="2313" width="9.140625" style="175"/>
    <col min="2314" max="2314" width="11.7109375" style="175" bestFit="1" customWidth="1"/>
    <col min="2315" max="2560" width="9.140625" style="175"/>
    <col min="2561" max="2561" width="36.5703125" style="175" bestFit="1" customWidth="1"/>
    <col min="2562" max="2562" width="7.28515625" style="175" customWidth="1"/>
    <col min="2563" max="2563" width="13.85546875" style="175" customWidth="1"/>
    <col min="2564" max="2564" width="10" style="175" bestFit="1" customWidth="1"/>
    <col min="2565" max="2565" width="14.140625" style="175" customWidth="1"/>
    <col min="2566" max="2569" width="9.140625" style="175"/>
    <col min="2570" max="2570" width="11.7109375" style="175" bestFit="1" customWidth="1"/>
    <col min="2571" max="2816" width="9.140625" style="175"/>
    <col min="2817" max="2817" width="36.5703125" style="175" bestFit="1" customWidth="1"/>
    <col min="2818" max="2818" width="7.28515625" style="175" customWidth="1"/>
    <col min="2819" max="2819" width="13.85546875" style="175" customWidth="1"/>
    <col min="2820" max="2820" width="10" style="175" bestFit="1" customWidth="1"/>
    <col min="2821" max="2821" width="14.140625" style="175" customWidth="1"/>
    <col min="2822" max="2825" width="9.140625" style="175"/>
    <col min="2826" max="2826" width="11.7109375" style="175" bestFit="1" customWidth="1"/>
    <col min="2827" max="3072" width="9.140625" style="175"/>
    <col min="3073" max="3073" width="36.5703125" style="175" bestFit="1" customWidth="1"/>
    <col min="3074" max="3074" width="7.28515625" style="175" customWidth="1"/>
    <col min="3075" max="3075" width="13.85546875" style="175" customWidth="1"/>
    <col min="3076" max="3076" width="10" style="175" bestFit="1" customWidth="1"/>
    <col min="3077" max="3077" width="14.140625" style="175" customWidth="1"/>
    <col min="3078" max="3081" width="9.140625" style="175"/>
    <col min="3082" max="3082" width="11.7109375" style="175" bestFit="1" customWidth="1"/>
    <col min="3083" max="3328" width="9.140625" style="175"/>
    <col min="3329" max="3329" width="36.5703125" style="175" bestFit="1" customWidth="1"/>
    <col min="3330" max="3330" width="7.28515625" style="175" customWidth="1"/>
    <col min="3331" max="3331" width="13.85546875" style="175" customWidth="1"/>
    <col min="3332" max="3332" width="10" style="175" bestFit="1" customWidth="1"/>
    <col min="3333" max="3333" width="14.140625" style="175" customWidth="1"/>
    <col min="3334" max="3337" width="9.140625" style="175"/>
    <col min="3338" max="3338" width="11.7109375" style="175" bestFit="1" customWidth="1"/>
    <col min="3339" max="3584" width="9.140625" style="175"/>
    <col min="3585" max="3585" width="36.5703125" style="175" bestFit="1" customWidth="1"/>
    <col min="3586" max="3586" width="7.28515625" style="175" customWidth="1"/>
    <col min="3587" max="3587" width="13.85546875" style="175" customWidth="1"/>
    <col min="3588" max="3588" width="10" style="175" bestFit="1" customWidth="1"/>
    <col min="3589" max="3589" width="14.140625" style="175" customWidth="1"/>
    <col min="3590" max="3593" width="9.140625" style="175"/>
    <col min="3594" max="3594" width="11.7109375" style="175" bestFit="1" customWidth="1"/>
    <col min="3595" max="3840" width="9.140625" style="175"/>
    <col min="3841" max="3841" width="36.5703125" style="175" bestFit="1" customWidth="1"/>
    <col min="3842" max="3842" width="7.28515625" style="175" customWidth="1"/>
    <col min="3843" max="3843" width="13.85546875" style="175" customWidth="1"/>
    <col min="3844" max="3844" width="10" style="175" bestFit="1" customWidth="1"/>
    <col min="3845" max="3845" width="14.140625" style="175" customWidth="1"/>
    <col min="3846" max="3849" width="9.140625" style="175"/>
    <col min="3850" max="3850" width="11.7109375" style="175" bestFit="1" customWidth="1"/>
    <col min="3851" max="4096" width="9.140625" style="175"/>
    <col min="4097" max="4097" width="36.5703125" style="175" bestFit="1" customWidth="1"/>
    <col min="4098" max="4098" width="7.28515625" style="175" customWidth="1"/>
    <col min="4099" max="4099" width="13.85546875" style="175" customWidth="1"/>
    <col min="4100" max="4100" width="10" style="175" bestFit="1" customWidth="1"/>
    <col min="4101" max="4101" width="14.140625" style="175" customWidth="1"/>
    <col min="4102" max="4105" width="9.140625" style="175"/>
    <col min="4106" max="4106" width="11.7109375" style="175" bestFit="1" customWidth="1"/>
    <col min="4107" max="4352" width="9.140625" style="175"/>
    <col min="4353" max="4353" width="36.5703125" style="175" bestFit="1" customWidth="1"/>
    <col min="4354" max="4354" width="7.28515625" style="175" customWidth="1"/>
    <col min="4355" max="4355" width="13.85546875" style="175" customWidth="1"/>
    <col min="4356" max="4356" width="10" style="175" bestFit="1" customWidth="1"/>
    <col min="4357" max="4357" width="14.140625" style="175" customWidth="1"/>
    <col min="4358" max="4361" width="9.140625" style="175"/>
    <col min="4362" max="4362" width="11.7109375" style="175" bestFit="1" customWidth="1"/>
    <col min="4363" max="4608" width="9.140625" style="175"/>
    <col min="4609" max="4609" width="36.5703125" style="175" bestFit="1" customWidth="1"/>
    <col min="4610" max="4610" width="7.28515625" style="175" customWidth="1"/>
    <col min="4611" max="4611" width="13.85546875" style="175" customWidth="1"/>
    <col min="4612" max="4612" width="10" style="175" bestFit="1" customWidth="1"/>
    <col min="4613" max="4613" width="14.140625" style="175" customWidth="1"/>
    <col min="4614" max="4617" width="9.140625" style="175"/>
    <col min="4618" max="4618" width="11.7109375" style="175" bestFit="1" customWidth="1"/>
    <col min="4619" max="4864" width="9.140625" style="175"/>
    <col min="4865" max="4865" width="36.5703125" style="175" bestFit="1" customWidth="1"/>
    <col min="4866" max="4866" width="7.28515625" style="175" customWidth="1"/>
    <col min="4867" max="4867" width="13.85546875" style="175" customWidth="1"/>
    <col min="4868" max="4868" width="10" style="175" bestFit="1" customWidth="1"/>
    <col min="4869" max="4869" width="14.140625" style="175" customWidth="1"/>
    <col min="4870" max="4873" width="9.140625" style="175"/>
    <col min="4874" max="4874" width="11.7109375" style="175" bestFit="1" customWidth="1"/>
    <col min="4875" max="5120" width="9.140625" style="175"/>
    <col min="5121" max="5121" width="36.5703125" style="175" bestFit="1" customWidth="1"/>
    <col min="5122" max="5122" width="7.28515625" style="175" customWidth="1"/>
    <col min="5123" max="5123" width="13.85546875" style="175" customWidth="1"/>
    <col min="5124" max="5124" width="10" style="175" bestFit="1" customWidth="1"/>
    <col min="5125" max="5125" width="14.140625" style="175" customWidth="1"/>
    <col min="5126" max="5129" width="9.140625" style="175"/>
    <col min="5130" max="5130" width="11.7109375" style="175" bestFit="1" customWidth="1"/>
    <col min="5131" max="5376" width="9.140625" style="175"/>
    <col min="5377" max="5377" width="36.5703125" style="175" bestFit="1" customWidth="1"/>
    <col min="5378" max="5378" width="7.28515625" style="175" customWidth="1"/>
    <col min="5379" max="5379" width="13.85546875" style="175" customWidth="1"/>
    <col min="5380" max="5380" width="10" style="175" bestFit="1" customWidth="1"/>
    <col min="5381" max="5381" width="14.140625" style="175" customWidth="1"/>
    <col min="5382" max="5385" width="9.140625" style="175"/>
    <col min="5386" max="5386" width="11.7109375" style="175" bestFit="1" customWidth="1"/>
    <col min="5387" max="5632" width="9.140625" style="175"/>
    <col min="5633" max="5633" width="36.5703125" style="175" bestFit="1" customWidth="1"/>
    <col min="5634" max="5634" width="7.28515625" style="175" customWidth="1"/>
    <col min="5635" max="5635" width="13.85546875" style="175" customWidth="1"/>
    <col min="5636" max="5636" width="10" style="175" bestFit="1" customWidth="1"/>
    <col min="5637" max="5637" width="14.140625" style="175" customWidth="1"/>
    <col min="5638" max="5641" width="9.140625" style="175"/>
    <col min="5642" max="5642" width="11.7109375" style="175" bestFit="1" customWidth="1"/>
    <col min="5643" max="5888" width="9.140625" style="175"/>
    <col min="5889" max="5889" width="36.5703125" style="175" bestFit="1" customWidth="1"/>
    <col min="5890" max="5890" width="7.28515625" style="175" customWidth="1"/>
    <col min="5891" max="5891" width="13.85546875" style="175" customWidth="1"/>
    <col min="5892" max="5892" width="10" style="175" bestFit="1" customWidth="1"/>
    <col min="5893" max="5893" width="14.140625" style="175" customWidth="1"/>
    <col min="5894" max="5897" width="9.140625" style="175"/>
    <col min="5898" max="5898" width="11.7109375" style="175" bestFit="1" customWidth="1"/>
    <col min="5899" max="6144" width="9.140625" style="175"/>
    <col min="6145" max="6145" width="36.5703125" style="175" bestFit="1" customWidth="1"/>
    <col min="6146" max="6146" width="7.28515625" style="175" customWidth="1"/>
    <col min="6147" max="6147" width="13.85546875" style="175" customWidth="1"/>
    <col min="6148" max="6148" width="10" style="175" bestFit="1" customWidth="1"/>
    <col min="6149" max="6149" width="14.140625" style="175" customWidth="1"/>
    <col min="6150" max="6153" width="9.140625" style="175"/>
    <col min="6154" max="6154" width="11.7109375" style="175" bestFit="1" customWidth="1"/>
    <col min="6155" max="6400" width="9.140625" style="175"/>
    <col min="6401" max="6401" width="36.5703125" style="175" bestFit="1" customWidth="1"/>
    <col min="6402" max="6402" width="7.28515625" style="175" customWidth="1"/>
    <col min="6403" max="6403" width="13.85546875" style="175" customWidth="1"/>
    <col min="6404" max="6404" width="10" style="175" bestFit="1" customWidth="1"/>
    <col min="6405" max="6405" width="14.140625" style="175" customWidth="1"/>
    <col min="6406" max="6409" width="9.140625" style="175"/>
    <col min="6410" max="6410" width="11.7109375" style="175" bestFit="1" customWidth="1"/>
    <col min="6411" max="6656" width="9.140625" style="175"/>
    <col min="6657" max="6657" width="36.5703125" style="175" bestFit="1" customWidth="1"/>
    <col min="6658" max="6658" width="7.28515625" style="175" customWidth="1"/>
    <col min="6659" max="6659" width="13.85546875" style="175" customWidth="1"/>
    <col min="6660" max="6660" width="10" style="175" bestFit="1" customWidth="1"/>
    <col min="6661" max="6661" width="14.140625" style="175" customWidth="1"/>
    <col min="6662" max="6665" width="9.140625" style="175"/>
    <col min="6666" max="6666" width="11.7109375" style="175" bestFit="1" customWidth="1"/>
    <col min="6667" max="6912" width="9.140625" style="175"/>
    <col min="6913" max="6913" width="36.5703125" style="175" bestFit="1" customWidth="1"/>
    <col min="6914" max="6914" width="7.28515625" style="175" customWidth="1"/>
    <col min="6915" max="6915" width="13.85546875" style="175" customWidth="1"/>
    <col min="6916" max="6916" width="10" style="175" bestFit="1" customWidth="1"/>
    <col min="6917" max="6917" width="14.140625" style="175" customWidth="1"/>
    <col min="6918" max="6921" width="9.140625" style="175"/>
    <col min="6922" max="6922" width="11.7109375" style="175" bestFit="1" customWidth="1"/>
    <col min="6923" max="7168" width="9.140625" style="175"/>
    <col min="7169" max="7169" width="36.5703125" style="175" bestFit="1" customWidth="1"/>
    <col min="7170" max="7170" width="7.28515625" style="175" customWidth="1"/>
    <col min="7171" max="7171" width="13.85546875" style="175" customWidth="1"/>
    <col min="7172" max="7172" width="10" style="175" bestFit="1" customWidth="1"/>
    <col min="7173" max="7173" width="14.140625" style="175" customWidth="1"/>
    <col min="7174" max="7177" width="9.140625" style="175"/>
    <col min="7178" max="7178" width="11.7109375" style="175" bestFit="1" customWidth="1"/>
    <col min="7179" max="7424" width="9.140625" style="175"/>
    <col min="7425" max="7425" width="36.5703125" style="175" bestFit="1" customWidth="1"/>
    <col min="7426" max="7426" width="7.28515625" style="175" customWidth="1"/>
    <col min="7427" max="7427" width="13.85546875" style="175" customWidth="1"/>
    <col min="7428" max="7428" width="10" style="175" bestFit="1" customWidth="1"/>
    <col min="7429" max="7429" width="14.140625" style="175" customWidth="1"/>
    <col min="7430" max="7433" width="9.140625" style="175"/>
    <col min="7434" max="7434" width="11.7109375" style="175" bestFit="1" customWidth="1"/>
    <col min="7435" max="7680" width="9.140625" style="175"/>
    <col min="7681" max="7681" width="36.5703125" style="175" bestFit="1" customWidth="1"/>
    <col min="7682" max="7682" width="7.28515625" style="175" customWidth="1"/>
    <col min="7683" max="7683" width="13.85546875" style="175" customWidth="1"/>
    <col min="7684" max="7684" width="10" style="175" bestFit="1" customWidth="1"/>
    <col min="7685" max="7685" width="14.140625" style="175" customWidth="1"/>
    <col min="7686" max="7689" width="9.140625" style="175"/>
    <col min="7690" max="7690" width="11.7109375" style="175" bestFit="1" customWidth="1"/>
    <col min="7691" max="7936" width="9.140625" style="175"/>
    <col min="7937" max="7937" width="36.5703125" style="175" bestFit="1" customWidth="1"/>
    <col min="7938" max="7938" width="7.28515625" style="175" customWidth="1"/>
    <col min="7939" max="7939" width="13.85546875" style="175" customWidth="1"/>
    <col min="7940" max="7940" width="10" style="175" bestFit="1" customWidth="1"/>
    <col min="7941" max="7941" width="14.140625" style="175" customWidth="1"/>
    <col min="7942" max="7945" width="9.140625" style="175"/>
    <col min="7946" max="7946" width="11.7109375" style="175" bestFit="1" customWidth="1"/>
    <col min="7947" max="8192" width="9.140625" style="175"/>
    <col min="8193" max="8193" width="36.5703125" style="175" bestFit="1" customWidth="1"/>
    <col min="8194" max="8194" width="7.28515625" style="175" customWidth="1"/>
    <col min="8195" max="8195" width="13.85546875" style="175" customWidth="1"/>
    <col min="8196" max="8196" width="10" style="175" bestFit="1" customWidth="1"/>
    <col min="8197" max="8197" width="14.140625" style="175" customWidth="1"/>
    <col min="8198" max="8201" width="9.140625" style="175"/>
    <col min="8202" max="8202" width="11.7109375" style="175" bestFit="1" customWidth="1"/>
    <col min="8203" max="8448" width="9.140625" style="175"/>
    <col min="8449" max="8449" width="36.5703125" style="175" bestFit="1" customWidth="1"/>
    <col min="8450" max="8450" width="7.28515625" style="175" customWidth="1"/>
    <col min="8451" max="8451" width="13.85546875" style="175" customWidth="1"/>
    <col min="8452" max="8452" width="10" style="175" bestFit="1" customWidth="1"/>
    <col min="8453" max="8453" width="14.140625" style="175" customWidth="1"/>
    <col min="8454" max="8457" width="9.140625" style="175"/>
    <col min="8458" max="8458" width="11.7109375" style="175" bestFit="1" customWidth="1"/>
    <col min="8459" max="8704" width="9.140625" style="175"/>
    <col min="8705" max="8705" width="36.5703125" style="175" bestFit="1" customWidth="1"/>
    <col min="8706" max="8706" width="7.28515625" style="175" customWidth="1"/>
    <col min="8707" max="8707" width="13.85546875" style="175" customWidth="1"/>
    <col min="8708" max="8708" width="10" style="175" bestFit="1" customWidth="1"/>
    <col min="8709" max="8709" width="14.140625" style="175" customWidth="1"/>
    <col min="8710" max="8713" width="9.140625" style="175"/>
    <col min="8714" max="8714" width="11.7109375" style="175" bestFit="1" customWidth="1"/>
    <col min="8715" max="8960" width="9.140625" style="175"/>
    <col min="8961" max="8961" width="36.5703125" style="175" bestFit="1" customWidth="1"/>
    <col min="8962" max="8962" width="7.28515625" style="175" customWidth="1"/>
    <col min="8963" max="8963" width="13.85546875" style="175" customWidth="1"/>
    <col min="8964" max="8964" width="10" style="175" bestFit="1" customWidth="1"/>
    <col min="8965" max="8965" width="14.140625" style="175" customWidth="1"/>
    <col min="8966" max="8969" width="9.140625" style="175"/>
    <col min="8970" max="8970" width="11.7109375" style="175" bestFit="1" customWidth="1"/>
    <col min="8971" max="9216" width="9.140625" style="175"/>
    <col min="9217" max="9217" width="36.5703125" style="175" bestFit="1" customWidth="1"/>
    <col min="9218" max="9218" width="7.28515625" style="175" customWidth="1"/>
    <col min="9219" max="9219" width="13.85546875" style="175" customWidth="1"/>
    <col min="9220" max="9220" width="10" style="175" bestFit="1" customWidth="1"/>
    <col min="9221" max="9221" width="14.140625" style="175" customWidth="1"/>
    <col min="9222" max="9225" width="9.140625" style="175"/>
    <col min="9226" max="9226" width="11.7109375" style="175" bestFit="1" customWidth="1"/>
    <col min="9227" max="9472" width="9.140625" style="175"/>
    <col min="9473" max="9473" width="36.5703125" style="175" bestFit="1" customWidth="1"/>
    <col min="9474" max="9474" width="7.28515625" style="175" customWidth="1"/>
    <col min="9475" max="9475" width="13.85546875" style="175" customWidth="1"/>
    <col min="9476" max="9476" width="10" style="175" bestFit="1" customWidth="1"/>
    <col min="9477" max="9477" width="14.140625" style="175" customWidth="1"/>
    <col min="9478" max="9481" width="9.140625" style="175"/>
    <col min="9482" max="9482" width="11.7109375" style="175" bestFit="1" customWidth="1"/>
    <col min="9483" max="9728" width="9.140625" style="175"/>
    <col min="9729" max="9729" width="36.5703125" style="175" bestFit="1" customWidth="1"/>
    <col min="9730" max="9730" width="7.28515625" style="175" customWidth="1"/>
    <col min="9731" max="9731" width="13.85546875" style="175" customWidth="1"/>
    <col min="9732" max="9732" width="10" style="175" bestFit="1" customWidth="1"/>
    <col min="9733" max="9733" width="14.140625" style="175" customWidth="1"/>
    <col min="9734" max="9737" width="9.140625" style="175"/>
    <col min="9738" max="9738" width="11.7109375" style="175" bestFit="1" customWidth="1"/>
    <col min="9739" max="9984" width="9.140625" style="175"/>
    <col min="9985" max="9985" width="36.5703125" style="175" bestFit="1" customWidth="1"/>
    <col min="9986" max="9986" width="7.28515625" style="175" customWidth="1"/>
    <col min="9987" max="9987" width="13.85546875" style="175" customWidth="1"/>
    <col min="9988" max="9988" width="10" style="175" bestFit="1" customWidth="1"/>
    <col min="9989" max="9989" width="14.140625" style="175" customWidth="1"/>
    <col min="9990" max="9993" width="9.140625" style="175"/>
    <col min="9994" max="9994" width="11.7109375" style="175" bestFit="1" customWidth="1"/>
    <col min="9995" max="10240" width="9.140625" style="175"/>
    <col min="10241" max="10241" width="36.5703125" style="175" bestFit="1" customWidth="1"/>
    <col min="10242" max="10242" width="7.28515625" style="175" customWidth="1"/>
    <col min="10243" max="10243" width="13.85546875" style="175" customWidth="1"/>
    <col min="10244" max="10244" width="10" style="175" bestFit="1" customWidth="1"/>
    <col min="10245" max="10245" width="14.140625" style="175" customWidth="1"/>
    <col min="10246" max="10249" width="9.140625" style="175"/>
    <col min="10250" max="10250" width="11.7109375" style="175" bestFit="1" customWidth="1"/>
    <col min="10251" max="10496" width="9.140625" style="175"/>
    <col min="10497" max="10497" width="36.5703125" style="175" bestFit="1" customWidth="1"/>
    <col min="10498" max="10498" width="7.28515625" style="175" customWidth="1"/>
    <col min="10499" max="10499" width="13.85546875" style="175" customWidth="1"/>
    <col min="10500" max="10500" width="10" style="175" bestFit="1" customWidth="1"/>
    <col min="10501" max="10501" width="14.140625" style="175" customWidth="1"/>
    <col min="10502" max="10505" width="9.140625" style="175"/>
    <col min="10506" max="10506" width="11.7109375" style="175" bestFit="1" customWidth="1"/>
    <col min="10507" max="10752" width="9.140625" style="175"/>
    <col min="10753" max="10753" width="36.5703125" style="175" bestFit="1" customWidth="1"/>
    <col min="10754" max="10754" width="7.28515625" style="175" customWidth="1"/>
    <col min="10755" max="10755" width="13.85546875" style="175" customWidth="1"/>
    <col min="10756" max="10756" width="10" style="175" bestFit="1" customWidth="1"/>
    <col min="10757" max="10757" width="14.140625" style="175" customWidth="1"/>
    <col min="10758" max="10761" width="9.140625" style="175"/>
    <col min="10762" max="10762" width="11.7109375" style="175" bestFit="1" customWidth="1"/>
    <col min="10763" max="11008" width="9.140625" style="175"/>
    <col min="11009" max="11009" width="36.5703125" style="175" bestFit="1" customWidth="1"/>
    <col min="11010" max="11010" width="7.28515625" style="175" customWidth="1"/>
    <col min="11011" max="11011" width="13.85546875" style="175" customWidth="1"/>
    <col min="11012" max="11012" width="10" style="175" bestFit="1" customWidth="1"/>
    <col min="11013" max="11013" width="14.140625" style="175" customWidth="1"/>
    <col min="11014" max="11017" width="9.140625" style="175"/>
    <col min="11018" max="11018" width="11.7109375" style="175" bestFit="1" customWidth="1"/>
    <col min="11019" max="11264" width="9.140625" style="175"/>
    <col min="11265" max="11265" width="36.5703125" style="175" bestFit="1" customWidth="1"/>
    <col min="11266" max="11266" width="7.28515625" style="175" customWidth="1"/>
    <col min="11267" max="11267" width="13.85546875" style="175" customWidth="1"/>
    <col min="11268" max="11268" width="10" style="175" bestFit="1" customWidth="1"/>
    <col min="11269" max="11269" width="14.140625" style="175" customWidth="1"/>
    <col min="11270" max="11273" width="9.140625" style="175"/>
    <col min="11274" max="11274" width="11.7109375" style="175" bestFit="1" customWidth="1"/>
    <col min="11275" max="11520" width="9.140625" style="175"/>
    <col min="11521" max="11521" width="36.5703125" style="175" bestFit="1" customWidth="1"/>
    <col min="11522" max="11522" width="7.28515625" style="175" customWidth="1"/>
    <col min="11523" max="11523" width="13.85546875" style="175" customWidth="1"/>
    <col min="11524" max="11524" width="10" style="175" bestFit="1" customWidth="1"/>
    <col min="11525" max="11525" width="14.140625" style="175" customWidth="1"/>
    <col min="11526" max="11529" width="9.140625" style="175"/>
    <col min="11530" max="11530" width="11.7109375" style="175" bestFit="1" customWidth="1"/>
    <col min="11531" max="11776" width="9.140625" style="175"/>
    <col min="11777" max="11777" width="36.5703125" style="175" bestFit="1" customWidth="1"/>
    <col min="11778" max="11778" width="7.28515625" style="175" customWidth="1"/>
    <col min="11779" max="11779" width="13.85546875" style="175" customWidth="1"/>
    <col min="11780" max="11780" width="10" style="175" bestFit="1" customWidth="1"/>
    <col min="11781" max="11781" width="14.140625" style="175" customWidth="1"/>
    <col min="11782" max="11785" width="9.140625" style="175"/>
    <col min="11786" max="11786" width="11.7109375" style="175" bestFit="1" customWidth="1"/>
    <col min="11787" max="12032" width="9.140625" style="175"/>
    <col min="12033" max="12033" width="36.5703125" style="175" bestFit="1" customWidth="1"/>
    <col min="12034" max="12034" width="7.28515625" style="175" customWidth="1"/>
    <col min="12035" max="12035" width="13.85546875" style="175" customWidth="1"/>
    <col min="12036" max="12036" width="10" style="175" bestFit="1" customWidth="1"/>
    <col min="12037" max="12037" width="14.140625" style="175" customWidth="1"/>
    <col min="12038" max="12041" width="9.140625" style="175"/>
    <col min="12042" max="12042" width="11.7109375" style="175" bestFit="1" customWidth="1"/>
    <col min="12043" max="12288" width="9.140625" style="175"/>
    <col min="12289" max="12289" width="36.5703125" style="175" bestFit="1" customWidth="1"/>
    <col min="12290" max="12290" width="7.28515625" style="175" customWidth="1"/>
    <col min="12291" max="12291" width="13.85546875" style="175" customWidth="1"/>
    <col min="12292" max="12292" width="10" style="175" bestFit="1" customWidth="1"/>
    <col min="12293" max="12293" width="14.140625" style="175" customWidth="1"/>
    <col min="12294" max="12297" width="9.140625" style="175"/>
    <col min="12298" max="12298" width="11.7109375" style="175" bestFit="1" customWidth="1"/>
    <col min="12299" max="12544" width="9.140625" style="175"/>
    <col min="12545" max="12545" width="36.5703125" style="175" bestFit="1" customWidth="1"/>
    <col min="12546" max="12546" width="7.28515625" style="175" customWidth="1"/>
    <col min="12547" max="12547" width="13.85546875" style="175" customWidth="1"/>
    <col min="12548" max="12548" width="10" style="175" bestFit="1" customWidth="1"/>
    <col min="12549" max="12549" width="14.140625" style="175" customWidth="1"/>
    <col min="12550" max="12553" width="9.140625" style="175"/>
    <col min="12554" max="12554" width="11.7109375" style="175" bestFit="1" customWidth="1"/>
    <col min="12555" max="12800" width="9.140625" style="175"/>
    <col min="12801" max="12801" width="36.5703125" style="175" bestFit="1" customWidth="1"/>
    <col min="12802" max="12802" width="7.28515625" style="175" customWidth="1"/>
    <col min="12803" max="12803" width="13.85546875" style="175" customWidth="1"/>
    <col min="12804" max="12804" width="10" style="175" bestFit="1" customWidth="1"/>
    <col min="12805" max="12805" width="14.140625" style="175" customWidth="1"/>
    <col min="12806" max="12809" width="9.140625" style="175"/>
    <col min="12810" max="12810" width="11.7109375" style="175" bestFit="1" customWidth="1"/>
    <col min="12811" max="13056" width="9.140625" style="175"/>
    <col min="13057" max="13057" width="36.5703125" style="175" bestFit="1" customWidth="1"/>
    <col min="13058" max="13058" width="7.28515625" style="175" customWidth="1"/>
    <col min="13059" max="13059" width="13.85546875" style="175" customWidth="1"/>
    <col min="13060" max="13060" width="10" style="175" bestFit="1" customWidth="1"/>
    <col min="13061" max="13061" width="14.140625" style="175" customWidth="1"/>
    <col min="13062" max="13065" width="9.140625" style="175"/>
    <col min="13066" max="13066" width="11.7109375" style="175" bestFit="1" customWidth="1"/>
    <col min="13067" max="13312" width="9.140625" style="175"/>
    <col min="13313" max="13313" width="36.5703125" style="175" bestFit="1" customWidth="1"/>
    <col min="13314" max="13314" width="7.28515625" style="175" customWidth="1"/>
    <col min="13315" max="13315" width="13.85546875" style="175" customWidth="1"/>
    <col min="13316" max="13316" width="10" style="175" bestFit="1" customWidth="1"/>
    <col min="13317" max="13317" width="14.140625" style="175" customWidth="1"/>
    <col min="13318" max="13321" width="9.140625" style="175"/>
    <col min="13322" max="13322" width="11.7109375" style="175" bestFit="1" customWidth="1"/>
    <col min="13323" max="13568" width="9.140625" style="175"/>
    <col min="13569" max="13569" width="36.5703125" style="175" bestFit="1" customWidth="1"/>
    <col min="13570" max="13570" width="7.28515625" style="175" customWidth="1"/>
    <col min="13571" max="13571" width="13.85546875" style="175" customWidth="1"/>
    <col min="13572" max="13572" width="10" style="175" bestFit="1" customWidth="1"/>
    <col min="13573" max="13573" width="14.140625" style="175" customWidth="1"/>
    <col min="13574" max="13577" width="9.140625" style="175"/>
    <col min="13578" max="13578" width="11.7109375" style="175" bestFit="1" customWidth="1"/>
    <col min="13579" max="13824" width="9.140625" style="175"/>
    <col min="13825" max="13825" width="36.5703125" style="175" bestFit="1" customWidth="1"/>
    <col min="13826" max="13826" width="7.28515625" style="175" customWidth="1"/>
    <col min="13827" max="13827" width="13.85546875" style="175" customWidth="1"/>
    <col min="13828" max="13828" width="10" style="175" bestFit="1" customWidth="1"/>
    <col min="13829" max="13829" width="14.140625" style="175" customWidth="1"/>
    <col min="13830" max="13833" width="9.140625" style="175"/>
    <col min="13834" max="13834" width="11.7109375" style="175" bestFit="1" customWidth="1"/>
    <col min="13835" max="14080" width="9.140625" style="175"/>
    <col min="14081" max="14081" width="36.5703125" style="175" bestFit="1" customWidth="1"/>
    <col min="14082" max="14082" width="7.28515625" style="175" customWidth="1"/>
    <col min="14083" max="14083" width="13.85546875" style="175" customWidth="1"/>
    <col min="14084" max="14084" width="10" style="175" bestFit="1" customWidth="1"/>
    <col min="14085" max="14085" width="14.140625" style="175" customWidth="1"/>
    <col min="14086" max="14089" width="9.140625" style="175"/>
    <col min="14090" max="14090" width="11.7109375" style="175" bestFit="1" customWidth="1"/>
    <col min="14091" max="14336" width="9.140625" style="175"/>
    <col min="14337" max="14337" width="36.5703125" style="175" bestFit="1" customWidth="1"/>
    <col min="14338" max="14338" width="7.28515625" style="175" customWidth="1"/>
    <col min="14339" max="14339" width="13.85546875" style="175" customWidth="1"/>
    <col min="14340" max="14340" width="10" style="175" bestFit="1" customWidth="1"/>
    <col min="14341" max="14341" width="14.140625" style="175" customWidth="1"/>
    <col min="14342" max="14345" width="9.140625" style="175"/>
    <col min="14346" max="14346" width="11.7109375" style="175" bestFit="1" customWidth="1"/>
    <col min="14347" max="14592" width="9.140625" style="175"/>
    <col min="14593" max="14593" width="36.5703125" style="175" bestFit="1" customWidth="1"/>
    <col min="14594" max="14594" width="7.28515625" style="175" customWidth="1"/>
    <col min="14595" max="14595" width="13.85546875" style="175" customWidth="1"/>
    <col min="14596" max="14596" width="10" style="175" bestFit="1" customWidth="1"/>
    <col min="14597" max="14597" width="14.140625" style="175" customWidth="1"/>
    <col min="14598" max="14601" width="9.140625" style="175"/>
    <col min="14602" max="14602" width="11.7109375" style="175" bestFit="1" customWidth="1"/>
    <col min="14603" max="14848" width="9.140625" style="175"/>
    <col min="14849" max="14849" width="36.5703125" style="175" bestFit="1" customWidth="1"/>
    <col min="14850" max="14850" width="7.28515625" style="175" customWidth="1"/>
    <col min="14851" max="14851" width="13.85546875" style="175" customWidth="1"/>
    <col min="14852" max="14852" width="10" style="175" bestFit="1" customWidth="1"/>
    <col min="14853" max="14853" width="14.140625" style="175" customWidth="1"/>
    <col min="14854" max="14857" width="9.140625" style="175"/>
    <col min="14858" max="14858" width="11.7109375" style="175" bestFit="1" customWidth="1"/>
    <col min="14859" max="15104" width="9.140625" style="175"/>
    <col min="15105" max="15105" width="36.5703125" style="175" bestFit="1" customWidth="1"/>
    <col min="15106" max="15106" width="7.28515625" style="175" customWidth="1"/>
    <col min="15107" max="15107" width="13.85546875" style="175" customWidth="1"/>
    <col min="15108" max="15108" width="10" style="175" bestFit="1" customWidth="1"/>
    <col min="15109" max="15109" width="14.140625" style="175" customWidth="1"/>
    <col min="15110" max="15113" width="9.140625" style="175"/>
    <col min="15114" max="15114" width="11.7109375" style="175" bestFit="1" customWidth="1"/>
    <col min="15115" max="15360" width="9.140625" style="175"/>
    <col min="15361" max="15361" width="36.5703125" style="175" bestFit="1" customWidth="1"/>
    <col min="15362" max="15362" width="7.28515625" style="175" customWidth="1"/>
    <col min="15363" max="15363" width="13.85546875" style="175" customWidth="1"/>
    <col min="15364" max="15364" width="10" style="175" bestFit="1" customWidth="1"/>
    <col min="15365" max="15365" width="14.140625" style="175" customWidth="1"/>
    <col min="15366" max="15369" width="9.140625" style="175"/>
    <col min="15370" max="15370" width="11.7109375" style="175" bestFit="1" customWidth="1"/>
    <col min="15371" max="15616" width="9.140625" style="175"/>
    <col min="15617" max="15617" width="36.5703125" style="175" bestFit="1" customWidth="1"/>
    <col min="15618" max="15618" width="7.28515625" style="175" customWidth="1"/>
    <col min="15619" max="15619" width="13.85546875" style="175" customWidth="1"/>
    <col min="15620" max="15620" width="10" style="175" bestFit="1" customWidth="1"/>
    <col min="15621" max="15621" width="14.140625" style="175" customWidth="1"/>
    <col min="15622" max="15625" width="9.140625" style="175"/>
    <col min="15626" max="15626" width="11.7109375" style="175" bestFit="1" customWidth="1"/>
    <col min="15627" max="15872" width="9.140625" style="175"/>
    <col min="15873" max="15873" width="36.5703125" style="175" bestFit="1" customWidth="1"/>
    <col min="15874" max="15874" width="7.28515625" style="175" customWidth="1"/>
    <col min="15875" max="15875" width="13.85546875" style="175" customWidth="1"/>
    <col min="15876" max="15876" width="10" style="175" bestFit="1" customWidth="1"/>
    <col min="15877" max="15877" width="14.140625" style="175" customWidth="1"/>
    <col min="15878" max="15881" width="9.140625" style="175"/>
    <col min="15882" max="15882" width="11.7109375" style="175" bestFit="1" customWidth="1"/>
    <col min="15883" max="16128" width="9.140625" style="175"/>
    <col min="16129" max="16129" width="36.5703125" style="175" bestFit="1" customWidth="1"/>
    <col min="16130" max="16130" width="7.28515625" style="175" customWidth="1"/>
    <col min="16131" max="16131" width="13.85546875" style="175" customWidth="1"/>
    <col min="16132" max="16132" width="10" style="175" bestFit="1" customWidth="1"/>
    <col min="16133" max="16133" width="14.140625" style="175" customWidth="1"/>
    <col min="16134" max="16137" width="9.140625" style="175"/>
    <col min="16138" max="16138" width="11.7109375" style="175" bestFit="1" customWidth="1"/>
    <col min="16139" max="16384" width="9.140625" style="175"/>
  </cols>
  <sheetData>
    <row r="1" spans="1:10" ht="13.5" thickBot="1" x14ac:dyDescent="0.25">
      <c r="A1" s="228" t="s">
        <v>74</v>
      </c>
      <c r="B1" s="228"/>
      <c r="C1" s="173"/>
      <c r="D1" s="173"/>
      <c r="E1" s="174" t="s">
        <v>75</v>
      </c>
    </row>
    <row r="2" spans="1:10" ht="24.75" thickBot="1" x14ac:dyDescent="0.25">
      <c r="A2" s="176" t="s">
        <v>76</v>
      </c>
      <c r="B2" s="177" t="s">
        <v>77</v>
      </c>
      <c r="C2" s="178" t="s">
        <v>78</v>
      </c>
      <c r="D2" s="178" t="s">
        <v>137</v>
      </c>
      <c r="E2" s="178" t="s">
        <v>78</v>
      </c>
    </row>
    <row r="3" spans="1:10" ht="15" customHeight="1" x14ac:dyDescent="0.2">
      <c r="A3" s="179" t="s">
        <v>79</v>
      </c>
      <c r="B3" s="180" t="s">
        <v>80</v>
      </c>
      <c r="C3" s="181">
        <f>C4+C5+C6</f>
        <v>2339571.4300000002</v>
      </c>
      <c r="D3" s="181">
        <f>D4+D5+D6</f>
        <v>0</v>
      </c>
      <c r="E3" s="182">
        <f t="shared" ref="E3:E23" si="0">C3+D3</f>
        <v>2339571.4300000002</v>
      </c>
    </row>
    <row r="4" spans="1:10" ht="15" customHeight="1" x14ac:dyDescent="0.2">
      <c r="A4" s="183" t="s">
        <v>81</v>
      </c>
      <c r="B4" s="184" t="s">
        <v>82</v>
      </c>
      <c r="C4" s="185">
        <v>2211005.2200000002</v>
      </c>
      <c r="D4" s="186">
        <v>0</v>
      </c>
      <c r="E4" s="187">
        <f t="shared" si="0"/>
        <v>2211005.2200000002</v>
      </c>
      <c r="J4" s="188"/>
    </row>
    <row r="5" spans="1:10" ht="15" customHeight="1" x14ac:dyDescent="0.2">
      <c r="A5" s="183" t="s">
        <v>83</v>
      </c>
      <c r="B5" s="184" t="s">
        <v>84</v>
      </c>
      <c r="C5" s="185">
        <v>127040.65000000001</v>
      </c>
      <c r="D5" s="189">
        <v>0</v>
      </c>
      <c r="E5" s="187">
        <f t="shared" si="0"/>
        <v>127040.65000000001</v>
      </c>
    </row>
    <row r="6" spans="1:10" ht="15" customHeight="1" x14ac:dyDescent="0.2">
      <c r="A6" s="183" t="s">
        <v>85</v>
      </c>
      <c r="B6" s="184" t="s">
        <v>86</v>
      </c>
      <c r="C6" s="185">
        <v>1525.56</v>
      </c>
      <c r="D6" s="185">
        <v>0</v>
      </c>
      <c r="E6" s="187">
        <f t="shared" si="0"/>
        <v>1525.56</v>
      </c>
    </row>
    <row r="7" spans="1:10" ht="15" customHeight="1" x14ac:dyDescent="0.2">
      <c r="A7" s="190" t="s">
        <v>87</v>
      </c>
      <c r="B7" s="184" t="s">
        <v>88</v>
      </c>
      <c r="C7" s="191">
        <f>C8+C13</f>
        <v>3950961.46</v>
      </c>
      <c r="D7" s="191">
        <f>D8+D13</f>
        <v>0</v>
      </c>
      <c r="E7" s="192">
        <f t="shared" si="0"/>
        <v>3950961.46</v>
      </c>
    </row>
    <row r="8" spans="1:10" ht="15" customHeight="1" x14ac:dyDescent="0.2">
      <c r="A8" s="183" t="s">
        <v>89</v>
      </c>
      <c r="B8" s="184" t="s">
        <v>90</v>
      </c>
      <c r="C8" s="185">
        <f>C9+C10+C11+C12</f>
        <v>3949347.6</v>
      </c>
      <c r="D8" s="185">
        <f>D9+D10+D11+D12</f>
        <v>0</v>
      </c>
      <c r="E8" s="193">
        <f t="shared" si="0"/>
        <v>3949347.6</v>
      </c>
    </row>
    <row r="9" spans="1:10" ht="15" customHeight="1" x14ac:dyDescent="0.2">
      <c r="A9" s="183" t="s">
        <v>91</v>
      </c>
      <c r="B9" s="184" t="s">
        <v>92</v>
      </c>
      <c r="C9" s="185">
        <v>61072</v>
      </c>
      <c r="D9" s="185">
        <v>0</v>
      </c>
      <c r="E9" s="193">
        <f t="shared" si="0"/>
        <v>61072</v>
      </c>
    </row>
    <row r="10" spans="1:10" ht="15" customHeight="1" x14ac:dyDescent="0.2">
      <c r="A10" s="183" t="s">
        <v>93</v>
      </c>
      <c r="B10" s="184">
        <v>4132</v>
      </c>
      <c r="C10" s="185">
        <v>3862807.62</v>
      </c>
      <c r="D10" s="185">
        <v>0</v>
      </c>
      <c r="E10" s="193">
        <f t="shared" si="0"/>
        <v>3862807.62</v>
      </c>
    </row>
    <row r="11" spans="1:10" ht="15" customHeight="1" x14ac:dyDescent="0.2">
      <c r="A11" s="183" t="s">
        <v>94</v>
      </c>
      <c r="B11" s="184" t="s">
        <v>95</v>
      </c>
      <c r="C11" s="185">
        <v>697.98</v>
      </c>
      <c r="D11" s="185">
        <v>0</v>
      </c>
      <c r="E11" s="193">
        <f>SUM(C11:D11)</f>
        <v>697.98</v>
      </c>
    </row>
    <row r="12" spans="1:10" ht="15" customHeight="1" x14ac:dyDescent="0.2">
      <c r="A12" s="183" t="s">
        <v>96</v>
      </c>
      <c r="B12" s="184">
        <v>4121</v>
      </c>
      <c r="C12" s="185">
        <v>24770</v>
      </c>
      <c r="D12" s="185">
        <v>0</v>
      </c>
      <c r="E12" s="193">
        <f>SUM(C12:D12)</f>
        <v>24770</v>
      </c>
    </row>
    <row r="13" spans="1:10" ht="15" customHeight="1" x14ac:dyDescent="0.2">
      <c r="A13" s="183" t="s">
        <v>97</v>
      </c>
      <c r="B13" s="184" t="s">
        <v>98</v>
      </c>
      <c r="C13" s="185">
        <f>C14+C15+C16</f>
        <v>1613.86</v>
      </c>
      <c r="D13" s="185">
        <f>D14+D15+D16</f>
        <v>0</v>
      </c>
      <c r="E13" s="193">
        <f t="shared" si="0"/>
        <v>1613.86</v>
      </c>
    </row>
    <row r="14" spans="1:10" ht="15" customHeight="1" x14ac:dyDescent="0.2">
      <c r="A14" s="183" t="s">
        <v>99</v>
      </c>
      <c r="B14" s="184" t="s">
        <v>98</v>
      </c>
      <c r="C14" s="185">
        <v>1613.86</v>
      </c>
      <c r="D14" s="185">
        <v>0</v>
      </c>
      <c r="E14" s="193">
        <f t="shared" si="0"/>
        <v>1613.86</v>
      </c>
    </row>
    <row r="15" spans="1:10" ht="15" customHeight="1" x14ac:dyDescent="0.2">
      <c r="A15" s="183" t="s">
        <v>100</v>
      </c>
      <c r="B15" s="184">
        <v>4221</v>
      </c>
      <c r="C15" s="185">
        <v>0</v>
      </c>
      <c r="D15" s="185">
        <v>0</v>
      </c>
      <c r="E15" s="193">
        <f>SUM(C15:D15)</f>
        <v>0</v>
      </c>
    </row>
    <row r="16" spans="1:10" ht="15" customHeight="1" x14ac:dyDescent="0.2">
      <c r="A16" s="183" t="s">
        <v>101</v>
      </c>
      <c r="B16" s="184">
        <v>4232</v>
      </c>
      <c r="C16" s="185">
        <v>0</v>
      </c>
      <c r="D16" s="185">
        <v>0</v>
      </c>
      <c r="E16" s="193">
        <f>SUM(C16:D16)</f>
        <v>0</v>
      </c>
    </row>
    <row r="17" spans="1:5" ht="15" customHeight="1" x14ac:dyDescent="0.2">
      <c r="A17" s="190" t="s">
        <v>102</v>
      </c>
      <c r="B17" s="194" t="s">
        <v>103</v>
      </c>
      <c r="C17" s="191">
        <f>C3+C7</f>
        <v>6290532.8900000006</v>
      </c>
      <c r="D17" s="191">
        <f>D3+D7</f>
        <v>0</v>
      </c>
      <c r="E17" s="192">
        <f t="shared" si="0"/>
        <v>6290532.8900000006</v>
      </c>
    </row>
    <row r="18" spans="1:5" ht="15" customHeight="1" x14ac:dyDescent="0.2">
      <c r="A18" s="190" t="s">
        <v>104</v>
      </c>
      <c r="B18" s="194" t="s">
        <v>105</v>
      </c>
      <c r="C18" s="191">
        <f>SUM(C19:C22)</f>
        <v>797333.38</v>
      </c>
      <c r="D18" s="191">
        <f>SUM(D19:D22)</f>
        <v>100</v>
      </c>
      <c r="E18" s="192">
        <f t="shared" si="0"/>
        <v>797433.38</v>
      </c>
    </row>
    <row r="19" spans="1:5" ht="15" customHeight="1" x14ac:dyDescent="0.2">
      <c r="A19" s="183" t="s">
        <v>106</v>
      </c>
      <c r="B19" s="184" t="s">
        <v>107</v>
      </c>
      <c r="C19" s="185">
        <v>84875.51</v>
      </c>
      <c r="D19" s="185">
        <v>0</v>
      </c>
      <c r="E19" s="193">
        <f t="shared" si="0"/>
        <v>84875.51</v>
      </c>
    </row>
    <row r="20" spans="1:5" ht="15" customHeight="1" x14ac:dyDescent="0.2">
      <c r="A20" s="183" t="s">
        <v>108</v>
      </c>
      <c r="B20" s="184">
        <v>8115</v>
      </c>
      <c r="C20" s="185">
        <v>809332.87</v>
      </c>
      <c r="D20" s="185">
        <v>100</v>
      </c>
      <c r="E20" s="193">
        <f>SUM(C20:D20)</f>
        <v>809432.87</v>
      </c>
    </row>
    <row r="21" spans="1:5" ht="15" customHeight="1" x14ac:dyDescent="0.2">
      <c r="A21" s="183" t="s">
        <v>132</v>
      </c>
      <c r="B21" s="184">
        <v>8123</v>
      </c>
      <c r="C21" s="185">
        <v>0</v>
      </c>
      <c r="D21" s="185">
        <v>0</v>
      </c>
      <c r="E21" s="193">
        <f>C21+D21</f>
        <v>0</v>
      </c>
    </row>
    <row r="22" spans="1:5" ht="15" customHeight="1" thickBot="1" x14ac:dyDescent="0.25">
      <c r="A22" s="195" t="s">
        <v>133</v>
      </c>
      <c r="B22" s="196">
        <v>-8124</v>
      </c>
      <c r="C22" s="197">
        <v>-96875</v>
      </c>
      <c r="D22" s="197">
        <v>0</v>
      </c>
      <c r="E22" s="198">
        <f>C22+D22</f>
        <v>-96875</v>
      </c>
    </row>
    <row r="23" spans="1:5" ht="15" customHeight="1" thickBot="1" x14ac:dyDescent="0.25">
      <c r="A23" s="199" t="s">
        <v>109</v>
      </c>
      <c r="B23" s="200"/>
      <c r="C23" s="201">
        <f>C3+C7+C18</f>
        <v>7087866.2700000005</v>
      </c>
      <c r="D23" s="201">
        <f>D17+D18</f>
        <v>100</v>
      </c>
      <c r="E23" s="202">
        <f t="shared" si="0"/>
        <v>7087966.2700000005</v>
      </c>
    </row>
    <row r="24" spans="1:5" ht="13.5" thickBot="1" x14ac:dyDescent="0.25">
      <c r="A24" s="228" t="s">
        <v>110</v>
      </c>
      <c r="B24" s="228"/>
      <c r="C24" s="203"/>
      <c r="D24" s="203"/>
      <c r="E24" s="204" t="s">
        <v>75</v>
      </c>
    </row>
    <row r="25" spans="1:5" ht="24.75" thickBot="1" x14ac:dyDescent="0.25">
      <c r="A25" s="176" t="s">
        <v>111</v>
      </c>
      <c r="B25" s="177" t="s">
        <v>41</v>
      </c>
      <c r="C25" s="178" t="s">
        <v>78</v>
      </c>
      <c r="D25" s="178" t="s">
        <v>137</v>
      </c>
      <c r="E25" s="178" t="s">
        <v>78</v>
      </c>
    </row>
    <row r="26" spans="1:5" ht="15" customHeight="1" x14ac:dyDescent="0.2">
      <c r="A26" s="205" t="s">
        <v>112</v>
      </c>
      <c r="B26" s="206" t="s">
        <v>113</v>
      </c>
      <c r="C26" s="189">
        <v>26192.5</v>
      </c>
      <c r="D26" s="189">
        <v>0</v>
      </c>
      <c r="E26" s="207">
        <f>C26+D26</f>
        <v>26192.5</v>
      </c>
    </row>
    <row r="27" spans="1:5" ht="15" customHeight="1" x14ac:dyDescent="0.2">
      <c r="A27" s="208" t="s">
        <v>114</v>
      </c>
      <c r="B27" s="184" t="s">
        <v>113</v>
      </c>
      <c r="C27" s="185">
        <v>241739.92</v>
      </c>
      <c r="D27" s="189">
        <v>0</v>
      </c>
      <c r="E27" s="207">
        <f t="shared" ref="E27:E41" si="1">C27+D27</f>
        <v>241739.92</v>
      </c>
    </row>
    <row r="28" spans="1:5" ht="15" customHeight="1" x14ac:dyDescent="0.2">
      <c r="A28" s="208" t="s">
        <v>115</v>
      </c>
      <c r="B28" s="184" t="s">
        <v>113</v>
      </c>
      <c r="C28" s="185">
        <v>875740.97</v>
      </c>
      <c r="D28" s="189">
        <v>0</v>
      </c>
      <c r="E28" s="207">
        <f t="shared" si="1"/>
        <v>875740.97</v>
      </c>
    </row>
    <row r="29" spans="1:5" ht="15" customHeight="1" x14ac:dyDescent="0.2">
      <c r="A29" s="208" t="s">
        <v>116</v>
      </c>
      <c r="B29" s="184" t="s">
        <v>113</v>
      </c>
      <c r="C29" s="185">
        <v>621771.69000000006</v>
      </c>
      <c r="D29" s="189">
        <v>100</v>
      </c>
      <c r="E29" s="207">
        <f t="shared" si="1"/>
        <v>621871.69000000006</v>
      </c>
    </row>
    <row r="30" spans="1:5" ht="15" customHeight="1" x14ac:dyDescent="0.2">
      <c r="A30" s="208" t="s">
        <v>117</v>
      </c>
      <c r="B30" s="184" t="s">
        <v>113</v>
      </c>
      <c r="C30" s="185">
        <v>3523835.32</v>
      </c>
      <c r="D30" s="189">
        <v>0</v>
      </c>
      <c r="E30" s="207">
        <f>C30+D30</f>
        <v>3523835.32</v>
      </c>
    </row>
    <row r="31" spans="1:5" ht="15" customHeight="1" x14ac:dyDescent="0.2">
      <c r="A31" s="208" t="s">
        <v>118</v>
      </c>
      <c r="B31" s="184" t="s">
        <v>119</v>
      </c>
      <c r="C31" s="185">
        <v>426197.09999999992</v>
      </c>
      <c r="D31" s="189">
        <v>0</v>
      </c>
      <c r="E31" s="207">
        <f t="shared" si="1"/>
        <v>426197.09999999992</v>
      </c>
    </row>
    <row r="32" spans="1:5" ht="15" customHeight="1" x14ac:dyDescent="0.2">
      <c r="A32" s="208" t="s">
        <v>120</v>
      </c>
      <c r="B32" s="184" t="s">
        <v>113</v>
      </c>
      <c r="C32" s="185">
        <v>76358</v>
      </c>
      <c r="D32" s="189">
        <v>0</v>
      </c>
      <c r="E32" s="207">
        <f t="shared" si="1"/>
        <v>76358</v>
      </c>
    </row>
    <row r="33" spans="1:5" ht="15" customHeight="1" x14ac:dyDescent="0.2">
      <c r="A33" s="208" t="s">
        <v>121</v>
      </c>
      <c r="B33" s="184" t="s">
        <v>122</v>
      </c>
      <c r="C33" s="185">
        <v>322067.84999999998</v>
      </c>
      <c r="D33" s="189">
        <v>0</v>
      </c>
      <c r="E33" s="207">
        <f t="shared" si="1"/>
        <v>322067.84999999998</v>
      </c>
    </row>
    <row r="34" spans="1:5" ht="15" customHeight="1" x14ac:dyDescent="0.2">
      <c r="A34" s="208" t="s">
        <v>123</v>
      </c>
      <c r="B34" s="184" t="s">
        <v>122</v>
      </c>
      <c r="C34" s="185">
        <v>0</v>
      </c>
      <c r="D34" s="189">
        <v>0</v>
      </c>
      <c r="E34" s="207">
        <f t="shared" si="1"/>
        <v>0</v>
      </c>
    </row>
    <row r="35" spans="1:5" ht="15" customHeight="1" x14ac:dyDescent="0.2">
      <c r="A35" s="208" t="s">
        <v>124</v>
      </c>
      <c r="B35" s="184" t="s">
        <v>119</v>
      </c>
      <c r="C35" s="185">
        <v>781361.91</v>
      </c>
      <c r="D35" s="189">
        <v>0</v>
      </c>
      <c r="E35" s="207">
        <f t="shared" si="1"/>
        <v>781361.91</v>
      </c>
    </row>
    <row r="36" spans="1:5" ht="15" customHeight="1" x14ac:dyDescent="0.2">
      <c r="A36" s="208" t="s">
        <v>125</v>
      </c>
      <c r="B36" s="184" t="s">
        <v>119</v>
      </c>
      <c r="C36" s="185">
        <v>22000</v>
      </c>
      <c r="D36" s="189">
        <v>0</v>
      </c>
      <c r="E36" s="207">
        <f t="shared" si="1"/>
        <v>22000</v>
      </c>
    </row>
    <row r="37" spans="1:5" ht="15" customHeight="1" x14ac:dyDescent="0.2">
      <c r="A37" s="208" t="s">
        <v>126</v>
      </c>
      <c r="B37" s="184" t="s">
        <v>113</v>
      </c>
      <c r="C37" s="185">
        <v>5434.02</v>
      </c>
      <c r="D37" s="189">
        <v>0</v>
      </c>
      <c r="E37" s="207">
        <f t="shared" si="1"/>
        <v>5434.02</v>
      </c>
    </row>
    <row r="38" spans="1:5" ht="15" customHeight="1" x14ac:dyDescent="0.2">
      <c r="A38" s="208" t="s">
        <v>127</v>
      </c>
      <c r="B38" s="184" t="s">
        <v>119</v>
      </c>
      <c r="C38" s="185">
        <v>82207.47</v>
      </c>
      <c r="D38" s="189">
        <v>0</v>
      </c>
      <c r="E38" s="207">
        <f>C38+D38</f>
        <v>82207.47</v>
      </c>
    </row>
    <row r="39" spans="1:5" ht="15" customHeight="1" x14ac:dyDescent="0.2">
      <c r="A39" s="208" t="s">
        <v>128</v>
      </c>
      <c r="B39" s="184" t="s">
        <v>119</v>
      </c>
      <c r="C39" s="185">
        <v>5317.28</v>
      </c>
      <c r="D39" s="189">
        <v>0</v>
      </c>
      <c r="E39" s="207">
        <f t="shared" si="1"/>
        <v>5317.28</v>
      </c>
    </row>
    <row r="40" spans="1:5" ht="15" customHeight="1" x14ac:dyDescent="0.2">
      <c r="A40" s="208" t="s">
        <v>129</v>
      </c>
      <c r="B40" s="184" t="s">
        <v>119</v>
      </c>
      <c r="C40" s="185">
        <v>73602.25</v>
      </c>
      <c r="D40" s="189">
        <v>0</v>
      </c>
      <c r="E40" s="207">
        <f t="shared" si="1"/>
        <v>73602.25</v>
      </c>
    </row>
    <row r="41" spans="1:5" ht="15" customHeight="1" thickBot="1" x14ac:dyDescent="0.25">
      <c r="A41" s="208" t="s">
        <v>130</v>
      </c>
      <c r="B41" s="184" t="s">
        <v>119</v>
      </c>
      <c r="C41" s="185">
        <v>4039.9870000000001</v>
      </c>
      <c r="D41" s="189">
        <v>0</v>
      </c>
      <c r="E41" s="207">
        <f t="shared" si="1"/>
        <v>4039.9870000000001</v>
      </c>
    </row>
    <row r="42" spans="1:5" ht="15" customHeight="1" thickBot="1" x14ac:dyDescent="0.25">
      <c r="A42" s="209" t="s">
        <v>131</v>
      </c>
      <c r="B42" s="200"/>
      <c r="C42" s="201">
        <f>C26+C27+C28+C29+C30+C31+C32+C33+C34+C35+C36+C37+C38+C39+C40+C41</f>
        <v>7087866.2669999991</v>
      </c>
      <c r="D42" s="201">
        <f>SUM(D26:D41)</f>
        <v>100</v>
      </c>
      <c r="E42" s="202">
        <f>SUM(E26:E41)</f>
        <v>7087966.2669999991</v>
      </c>
    </row>
    <row r="43" spans="1:5" x14ac:dyDescent="0.2">
      <c r="C43" s="188"/>
      <c r="E43" s="188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&amp;R020_ZR_RO_88_15_Tabulky.XLS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topLeftCell="A52" workbookViewId="0">
      <selection activeCell="N78" sqref="N78"/>
    </sheetView>
  </sheetViews>
  <sheetFormatPr defaultRowHeight="15" x14ac:dyDescent="0.25"/>
  <cols>
    <col min="1" max="1" width="4.140625" customWidth="1"/>
    <col min="2" max="3" width="5.42578125" customWidth="1"/>
    <col min="4" max="4" width="8.42578125" customWidth="1"/>
    <col min="5" max="5" width="6.5703125" customWidth="1"/>
    <col min="6" max="6" width="7.140625" customWidth="1"/>
    <col min="7" max="7" width="7.28515625" style="137" customWidth="1"/>
    <col min="8" max="8" width="45.5703125" customWidth="1"/>
    <col min="10" max="10" width="11.7109375" customWidth="1"/>
  </cols>
  <sheetData>
    <row r="1" spans="1:11" ht="20.25" x14ac:dyDescent="0.3">
      <c r="B1" s="229" t="s">
        <v>73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1:11" ht="26.25" customHeight="1" x14ac:dyDescent="0.3">
      <c r="B2" s="211"/>
      <c r="C2" s="211"/>
      <c r="D2" s="211"/>
      <c r="E2" s="211"/>
      <c r="F2" s="211"/>
      <c r="G2" s="232" t="s">
        <v>138</v>
      </c>
      <c r="H2" s="233"/>
      <c r="I2" s="211"/>
      <c r="J2" s="211"/>
      <c r="K2" s="211"/>
    </row>
    <row r="3" spans="1:11" ht="18" customHeight="1" x14ac:dyDescent="0.25">
      <c r="B3" s="108"/>
      <c r="C3" s="108"/>
      <c r="D3" s="108"/>
      <c r="E3" s="108"/>
      <c r="F3" s="108"/>
      <c r="G3" s="230" t="s">
        <v>139</v>
      </c>
      <c r="H3" s="230"/>
      <c r="I3" s="108"/>
      <c r="J3" s="108"/>
      <c r="K3" s="108"/>
    </row>
    <row r="4" spans="1:11" ht="18" customHeight="1" x14ac:dyDescent="0.25">
      <c r="B4" s="231" t="s">
        <v>140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1" ht="11.25" customHeight="1" thickBot="1" x14ac:dyDescent="0.3">
      <c r="K5" s="214" t="s">
        <v>75</v>
      </c>
    </row>
    <row r="6" spans="1:11" ht="20.25" customHeight="1" thickBot="1" x14ac:dyDescent="0.3">
      <c r="A6" s="234" t="s">
        <v>72</v>
      </c>
      <c r="B6" s="4" t="s">
        <v>0</v>
      </c>
      <c r="C6" s="11"/>
      <c r="D6" s="237" t="s">
        <v>3</v>
      </c>
      <c r="E6" s="238"/>
      <c r="F6" s="1" t="s">
        <v>40</v>
      </c>
      <c r="G6" s="138" t="s">
        <v>41</v>
      </c>
      <c r="H6" s="5" t="s">
        <v>57</v>
      </c>
      <c r="I6" s="215" t="s">
        <v>69</v>
      </c>
      <c r="J6" s="216" t="s">
        <v>136</v>
      </c>
      <c r="K6" s="215" t="s">
        <v>69</v>
      </c>
    </row>
    <row r="7" spans="1:11" ht="18" customHeight="1" thickBot="1" x14ac:dyDescent="0.3">
      <c r="A7" s="235"/>
      <c r="B7" s="96" t="s">
        <v>1</v>
      </c>
      <c r="C7" s="12"/>
      <c r="D7" s="239" t="s">
        <v>4</v>
      </c>
      <c r="E7" s="240"/>
      <c r="F7" s="97" t="s">
        <v>4</v>
      </c>
      <c r="G7" s="139" t="s">
        <v>4</v>
      </c>
      <c r="H7" s="98" t="s">
        <v>42</v>
      </c>
      <c r="I7" s="99">
        <f>I8+I12+I36+I44+I64+I71+I80</f>
        <v>2927</v>
      </c>
      <c r="J7" s="110">
        <f>J8+J12+J36+J44+J71+J80+J64</f>
        <v>100</v>
      </c>
      <c r="K7" s="99">
        <f>K8+K12+K36+K44+K64+K71+K80</f>
        <v>3027</v>
      </c>
    </row>
    <row r="8" spans="1:11" x14ac:dyDescent="0.25">
      <c r="A8" s="235"/>
      <c r="B8" s="100" t="s">
        <v>2</v>
      </c>
      <c r="C8" s="13"/>
      <c r="D8" s="241" t="s">
        <v>4</v>
      </c>
      <c r="E8" s="242"/>
      <c r="F8" s="101" t="s">
        <v>4</v>
      </c>
      <c r="G8" s="140" t="s">
        <v>4</v>
      </c>
      <c r="H8" s="102" t="s">
        <v>5</v>
      </c>
      <c r="I8" s="103">
        <f>I9</f>
        <v>55</v>
      </c>
      <c r="J8" s="25">
        <f>J9</f>
        <v>0</v>
      </c>
      <c r="K8" s="103">
        <f>K9</f>
        <v>55</v>
      </c>
    </row>
    <row r="9" spans="1:11" x14ac:dyDescent="0.25">
      <c r="A9" s="235"/>
      <c r="B9" s="78" t="s">
        <v>6</v>
      </c>
      <c r="C9" s="14"/>
      <c r="D9" s="47" t="s">
        <v>7</v>
      </c>
      <c r="E9" s="48" t="s">
        <v>43</v>
      </c>
      <c r="F9" s="49" t="s">
        <v>4</v>
      </c>
      <c r="G9" s="141" t="s">
        <v>4</v>
      </c>
      <c r="H9" s="82" t="s">
        <v>8</v>
      </c>
      <c r="I9" s="92">
        <f>I10+I11</f>
        <v>55</v>
      </c>
      <c r="J9" s="111">
        <f>J10+J11</f>
        <v>0</v>
      </c>
      <c r="K9" s="92">
        <f>K10+K11</f>
        <v>55</v>
      </c>
    </row>
    <row r="10" spans="1:11" x14ac:dyDescent="0.25">
      <c r="A10" s="235"/>
      <c r="B10" s="53"/>
      <c r="C10" s="8"/>
      <c r="D10" s="50"/>
      <c r="E10" s="51"/>
      <c r="F10" s="52">
        <v>4369</v>
      </c>
      <c r="G10" s="142">
        <v>5169</v>
      </c>
      <c r="H10" s="83" t="s">
        <v>45</v>
      </c>
      <c r="I10" s="93">
        <v>35</v>
      </c>
      <c r="J10" s="115"/>
      <c r="K10" s="93">
        <f>I10+J10</f>
        <v>35</v>
      </c>
    </row>
    <row r="11" spans="1:11" ht="15.75" thickBot="1" x14ac:dyDescent="0.3">
      <c r="A11" s="235"/>
      <c r="B11" s="53" t="s">
        <v>64</v>
      </c>
      <c r="C11" s="8"/>
      <c r="D11" s="50"/>
      <c r="E11" s="51"/>
      <c r="F11" s="52">
        <v>4369</v>
      </c>
      <c r="G11" s="142">
        <v>5175</v>
      </c>
      <c r="H11" s="83" t="s">
        <v>46</v>
      </c>
      <c r="I11" s="95">
        <v>20</v>
      </c>
      <c r="J11" s="117"/>
      <c r="K11" s="93">
        <f>I11+J11</f>
        <v>20</v>
      </c>
    </row>
    <row r="12" spans="1:11" x14ac:dyDescent="0.25">
      <c r="A12" s="235"/>
      <c r="B12" s="104" t="s">
        <v>2</v>
      </c>
      <c r="C12" s="15"/>
      <c r="D12" s="243" t="s">
        <v>4</v>
      </c>
      <c r="E12" s="244"/>
      <c r="F12" s="101" t="s">
        <v>4</v>
      </c>
      <c r="G12" s="140" t="s">
        <v>4</v>
      </c>
      <c r="H12" s="105" t="s">
        <v>9</v>
      </c>
      <c r="I12" s="103">
        <f>I13+I18+I25+I34+I32</f>
        <v>270</v>
      </c>
      <c r="J12" s="25">
        <f>J13+J18+J25+J34+J32</f>
        <v>100</v>
      </c>
      <c r="K12" s="103">
        <f>K13+K18+K25+K34+K32</f>
        <v>370</v>
      </c>
    </row>
    <row r="13" spans="1:11" x14ac:dyDescent="0.25">
      <c r="A13" s="235"/>
      <c r="B13" s="61" t="s">
        <v>6</v>
      </c>
      <c r="C13" s="16"/>
      <c r="D13" s="47" t="s">
        <v>10</v>
      </c>
      <c r="E13" s="54" t="s">
        <v>43</v>
      </c>
      <c r="F13" s="49" t="s">
        <v>4</v>
      </c>
      <c r="G13" s="141" t="s">
        <v>4</v>
      </c>
      <c r="H13" s="82" t="s">
        <v>11</v>
      </c>
      <c r="I13" s="92">
        <f>I14+I15+I16+I17</f>
        <v>45</v>
      </c>
      <c r="J13" s="111">
        <f>J14+J15+J16+J17</f>
        <v>0</v>
      </c>
      <c r="K13" s="92">
        <f>K14+K15+K16+K17</f>
        <v>45</v>
      </c>
    </row>
    <row r="14" spans="1:11" x14ac:dyDescent="0.25">
      <c r="A14" s="235"/>
      <c r="B14" s="46"/>
      <c r="C14" s="17"/>
      <c r="D14" s="55"/>
      <c r="E14" s="51"/>
      <c r="F14" s="52">
        <v>4329</v>
      </c>
      <c r="G14" s="142">
        <v>5021</v>
      </c>
      <c r="H14" s="83" t="s">
        <v>44</v>
      </c>
      <c r="I14" s="80">
        <v>10</v>
      </c>
      <c r="J14" s="114"/>
      <c r="K14" s="80">
        <f>I14+J14</f>
        <v>10</v>
      </c>
    </row>
    <row r="15" spans="1:11" x14ac:dyDescent="0.25">
      <c r="A15" s="235"/>
      <c r="B15" s="46"/>
      <c r="C15" s="17"/>
      <c r="D15" s="55"/>
      <c r="E15" s="51"/>
      <c r="F15" s="52">
        <v>4329</v>
      </c>
      <c r="G15" s="142">
        <v>5139</v>
      </c>
      <c r="H15" s="83" t="s">
        <v>47</v>
      </c>
      <c r="I15" s="80">
        <v>5</v>
      </c>
      <c r="J15" s="114"/>
      <c r="K15" s="80">
        <f t="shared" ref="K15:K17" si="0">I15+J15</f>
        <v>5</v>
      </c>
    </row>
    <row r="16" spans="1:11" x14ac:dyDescent="0.25">
      <c r="A16" s="235"/>
      <c r="B16" s="46"/>
      <c r="C16" s="17"/>
      <c r="D16" s="55"/>
      <c r="E16" s="51"/>
      <c r="F16" s="52">
        <v>4329</v>
      </c>
      <c r="G16" s="142">
        <v>5169</v>
      </c>
      <c r="H16" s="83" t="s">
        <v>45</v>
      </c>
      <c r="I16" s="80">
        <v>15</v>
      </c>
      <c r="J16" s="114"/>
      <c r="K16" s="80">
        <f t="shared" si="0"/>
        <v>15</v>
      </c>
    </row>
    <row r="17" spans="1:11" x14ac:dyDescent="0.25">
      <c r="A17" s="235"/>
      <c r="B17" s="46"/>
      <c r="C17" s="17"/>
      <c r="D17" s="55"/>
      <c r="E17" s="51"/>
      <c r="F17" s="52">
        <v>4329</v>
      </c>
      <c r="G17" s="142">
        <v>5175</v>
      </c>
      <c r="H17" s="83" t="s">
        <v>46</v>
      </c>
      <c r="I17" s="93">
        <v>15</v>
      </c>
      <c r="J17" s="115"/>
      <c r="K17" s="80">
        <f t="shared" si="0"/>
        <v>15</v>
      </c>
    </row>
    <row r="18" spans="1:11" ht="12.75" customHeight="1" x14ac:dyDescent="0.25">
      <c r="A18" s="235"/>
      <c r="B18" s="132" t="s">
        <v>6</v>
      </c>
      <c r="C18" s="212"/>
      <c r="D18" s="69" t="s">
        <v>12</v>
      </c>
      <c r="E18" s="54" t="s">
        <v>43</v>
      </c>
      <c r="F18" s="70" t="s">
        <v>4</v>
      </c>
      <c r="G18" s="213" t="s">
        <v>4</v>
      </c>
      <c r="H18" s="135" t="s">
        <v>48</v>
      </c>
      <c r="I18" s="92">
        <f>I19+I20+I21+I22+I23+I24</f>
        <v>125</v>
      </c>
      <c r="J18" s="111">
        <f>J19+J20+J21+J22+J23+J24</f>
        <v>0</v>
      </c>
      <c r="K18" s="92">
        <f>K19+K20+K21+K22+K23+K24</f>
        <v>125</v>
      </c>
    </row>
    <row r="19" spans="1:11" x14ac:dyDescent="0.25">
      <c r="A19" s="235"/>
      <c r="B19" s="46"/>
      <c r="C19" s="17"/>
      <c r="D19" s="55"/>
      <c r="E19" s="51"/>
      <c r="F19" s="52">
        <v>4329</v>
      </c>
      <c r="G19" s="142">
        <v>5021</v>
      </c>
      <c r="H19" s="83" t="s">
        <v>44</v>
      </c>
      <c r="I19" s="80">
        <v>25</v>
      </c>
      <c r="J19" s="114"/>
      <c r="K19" s="80">
        <f>I19+J19</f>
        <v>25</v>
      </c>
    </row>
    <row r="20" spans="1:11" x14ac:dyDescent="0.25">
      <c r="A20" s="235"/>
      <c r="B20" s="46"/>
      <c r="C20" s="17"/>
      <c r="D20" s="55"/>
      <c r="E20" s="51"/>
      <c r="F20" s="52">
        <v>4329</v>
      </c>
      <c r="G20" s="143">
        <v>5136</v>
      </c>
      <c r="H20" s="84" t="s">
        <v>53</v>
      </c>
      <c r="I20" s="80">
        <v>1.5</v>
      </c>
      <c r="J20" s="114"/>
      <c r="K20" s="80">
        <f t="shared" ref="K20:K24" si="1">I20+J20</f>
        <v>1.5</v>
      </c>
    </row>
    <row r="21" spans="1:11" x14ac:dyDescent="0.25">
      <c r="A21" s="235"/>
      <c r="B21" s="46"/>
      <c r="C21" s="17"/>
      <c r="D21" s="55"/>
      <c r="E21" s="51"/>
      <c r="F21" s="52">
        <v>4329</v>
      </c>
      <c r="G21" s="142">
        <v>5139</v>
      </c>
      <c r="H21" s="83" t="s">
        <v>47</v>
      </c>
      <c r="I21" s="80">
        <v>18.3</v>
      </c>
      <c r="J21" s="114"/>
      <c r="K21" s="80">
        <f t="shared" si="1"/>
        <v>18.3</v>
      </c>
    </row>
    <row r="22" spans="1:11" x14ac:dyDescent="0.25">
      <c r="A22" s="235"/>
      <c r="B22" s="46"/>
      <c r="C22" s="17"/>
      <c r="D22" s="55"/>
      <c r="E22" s="51"/>
      <c r="F22" s="52">
        <v>4329</v>
      </c>
      <c r="G22" s="143">
        <v>5161</v>
      </c>
      <c r="H22" s="84" t="s">
        <v>52</v>
      </c>
      <c r="I22" s="80">
        <v>0.2</v>
      </c>
      <c r="J22" s="114"/>
      <c r="K22" s="80">
        <f t="shared" si="1"/>
        <v>0.2</v>
      </c>
    </row>
    <row r="23" spans="1:11" x14ac:dyDescent="0.25">
      <c r="A23" s="235"/>
      <c r="B23" s="46"/>
      <c r="C23" s="17"/>
      <c r="D23" s="55"/>
      <c r="E23" s="51"/>
      <c r="F23" s="52">
        <v>4329</v>
      </c>
      <c r="G23" s="142">
        <v>5169</v>
      </c>
      <c r="H23" s="83" t="s">
        <v>45</v>
      </c>
      <c r="I23" s="80">
        <v>70</v>
      </c>
      <c r="J23" s="114"/>
      <c r="K23" s="80">
        <f t="shared" si="1"/>
        <v>70</v>
      </c>
    </row>
    <row r="24" spans="1:11" x14ac:dyDescent="0.25">
      <c r="A24" s="235"/>
      <c r="B24" s="46"/>
      <c r="C24" s="17"/>
      <c r="D24" s="55"/>
      <c r="E24" s="51"/>
      <c r="F24" s="52">
        <v>4329</v>
      </c>
      <c r="G24" s="142">
        <v>5175</v>
      </c>
      <c r="H24" s="83" t="s">
        <v>46</v>
      </c>
      <c r="I24" s="93">
        <v>10</v>
      </c>
      <c r="J24" s="115"/>
      <c r="K24" s="80">
        <f t="shared" si="1"/>
        <v>10</v>
      </c>
    </row>
    <row r="25" spans="1:11" ht="12.75" customHeight="1" x14ac:dyDescent="0.25">
      <c r="A25" s="235"/>
      <c r="B25" s="61" t="s">
        <v>6</v>
      </c>
      <c r="C25" s="16"/>
      <c r="D25" s="47" t="s">
        <v>13</v>
      </c>
      <c r="E25" s="48" t="s">
        <v>43</v>
      </c>
      <c r="F25" s="49" t="s">
        <v>4</v>
      </c>
      <c r="G25" s="141" t="s">
        <v>4</v>
      </c>
      <c r="H25" s="85" t="s">
        <v>14</v>
      </c>
      <c r="I25" s="92">
        <f>I26+I27+I28+I29+I30+I31</f>
        <v>40</v>
      </c>
      <c r="J25" s="111">
        <f>J26+J27+J28+J29+J30+J31</f>
        <v>0</v>
      </c>
      <c r="K25" s="92">
        <f>K26+K27+K28+K29+K30+K31</f>
        <v>40</v>
      </c>
    </row>
    <row r="26" spans="1:11" x14ac:dyDescent="0.25">
      <c r="A26" s="235"/>
      <c r="B26" s="46"/>
      <c r="C26" s="164"/>
      <c r="D26" s="73"/>
      <c r="E26" s="72"/>
      <c r="F26" s="64">
        <v>4329</v>
      </c>
      <c r="G26" s="31">
        <v>5019</v>
      </c>
      <c r="H26" s="86" t="s">
        <v>54</v>
      </c>
      <c r="I26" s="80">
        <v>13</v>
      </c>
      <c r="J26" s="114"/>
      <c r="K26" s="80">
        <f>I26+J26</f>
        <v>13</v>
      </c>
    </row>
    <row r="27" spans="1:11" x14ac:dyDescent="0.25">
      <c r="A27" s="235"/>
      <c r="B27" s="46"/>
      <c r="C27" s="164"/>
      <c r="D27" s="73"/>
      <c r="E27" s="72"/>
      <c r="F27" s="64">
        <v>4329</v>
      </c>
      <c r="G27" s="31">
        <v>5029</v>
      </c>
      <c r="H27" s="86" t="s">
        <v>55</v>
      </c>
      <c r="I27" s="80">
        <v>7</v>
      </c>
      <c r="J27" s="114"/>
      <c r="K27" s="80">
        <f t="shared" ref="K27:K31" si="2">I27+J27</f>
        <v>7</v>
      </c>
    </row>
    <row r="28" spans="1:11" x14ac:dyDescent="0.25">
      <c r="A28" s="235"/>
      <c r="B28" s="46"/>
      <c r="C28" s="164"/>
      <c r="D28" s="73"/>
      <c r="E28" s="72"/>
      <c r="F28" s="64">
        <v>4329</v>
      </c>
      <c r="G28" s="31">
        <v>5039</v>
      </c>
      <c r="H28" s="86" t="s">
        <v>56</v>
      </c>
      <c r="I28" s="80">
        <v>5</v>
      </c>
      <c r="J28" s="114"/>
      <c r="K28" s="80">
        <f t="shared" si="2"/>
        <v>5</v>
      </c>
    </row>
    <row r="29" spans="1:11" x14ac:dyDescent="0.25">
      <c r="A29" s="235"/>
      <c r="B29" s="46"/>
      <c r="C29" s="164"/>
      <c r="D29" s="73"/>
      <c r="E29" s="72"/>
      <c r="F29" s="64">
        <v>4329</v>
      </c>
      <c r="G29" s="31">
        <v>5169</v>
      </c>
      <c r="H29" s="84" t="s">
        <v>45</v>
      </c>
      <c r="I29" s="80">
        <v>7</v>
      </c>
      <c r="J29" s="114"/>
      <c r="K29" s="80">
        <f t="shared" si="2"/>
        <v>7</v>
      </c>
    </row>
    <row r="30" spans="1:11" x14ac:dyDescent="0.25">
      <c r="A30" s="235"/>
      <c r="B30" s="46"/>
      <c r="C30" s="164"/>
      <c r="D30" s="50"/>
      <c r="E30" s="51"/>
      <c r="F30" s="64">
        <v>4329</v>
      </c>
      <c r="G30" s="31">
        <v>5175</v>
      </c>
      <c r="H30" s="86" t="s">
        <v>46</v>
      </c>
      <c r="I30" s="80">
        <v>5</v>
      </c>
      <c r="J30" s="114"/>
      <c r="K30" s="80">
        <f t="shared" si="2"/>
        <v>5</v>
      </c>
    </row>
    <row r="31" spans="1:11" x14ac:dyDescent="0.25">
      <c r="A31" s="235"/>
      <c r="B31" s="46"/>
      <c r="C31" s="164"/>
      <c r="D31" s="73"/>
      <c r="E31" s="72"/>
      <c r="F31" s="64">
        <v>4329</v>
      </c>
      <c r="G31" s="31">
        <v>5192</v>
      </c>
      <c r="H31" s="86" t="s">
        <v>51</v>
      </c>
      <c r="I31" s="80">
        <v>3</v>
      </c>
      <c r="J31" s="114"/>
      <c r="K31" s="80">
        <f t="shared" si="2"/>
        <v>3</v>
      </c>
    </row>
    <row r="32" spans="1:11" s="219" customFormat="1" ht="20.25" customHeight="1" x14ac:dyDescent="0.25">
      <c r="A32" s="235"/>
      <c r="B32" s="220" t="s">
        <v>6</v>
      </c>
      <c r="C32" s="221"/>
      <c r="D32" s="224" t="s">
        <v>134</v>
      </c>
      <c r="E32" s="225" t="s">
        <v>43</v>
      </c>
      <c r="F32" s="222" t="s">
        <v>4</v>
      </c>
      <c r="G32" s="223" t="s">
        <v>4</v>
      </c>
      <c r="H32" s="227" t="s">
        <v>135</v>
      </c>
      <c r="I32" s="217">
        <f>I33</f>
        <v>0</v>
      </c>
      <c r="J32" s="218">
        <f>J33</f>
        <v>100</v>
      </c>
      <c r="K32" s="217">
        <f>K33</f>
        <v>100</v>
      </c>
    </row>
    <row r="33" spans="1:11" x14ac:dyDescent="0.25">
      <c r="A33" s="235"/>
      <c r="B33" s="46"/>
      <c r="C33" s="226"/>
      <c r="D33" s="73"/>
      <c r="E33" s="72"/>
      <c r="F33" s="64">
        <v>4329</v>
      </c>
      <c r="G33" s="31">
        <v>5169</v>
      </c>
      <c r="H33" s="86" t="s">
        <v>45</v>
      </c>
      <c r="I33" s="80">
        <v>0</v>
      </c>
      <c r="J33" s="114">
        <v>100</v>
      </c>
      <c r="K33" s="80">
        <f>I33+J33</f>
        <v>100</v>
      </c>
    </row>
    <row r="34" spans="1:11" s="159" customFormat="1" ht="13.5" customHeight="1" x14ac:dyDescent="0.25">
      <c r="A34" s="235"/>
      <c r="B34" s="132" t="s">
        <v>6</v>
      </c>
      <c r="C34" s="165"/>
      <c r="D34" s="47" t="s">
        <v>15</v>
      </c>
      <c r="E34" s="48" t="s">
        <v>43</v>
      </c>
      <c r="F34" s="49" t="s">
        <v>4</v>
      </c>
      <c r="G34" s="141" t="s">
        <v>4</v>
      </c>
      <c r="H34" s="85" t="s">
        <v>16</v>
      </c>
      <c r="I34" s="92">
        <f>I35</f>
        <v>60</v>
      </c>
      <c r="J34" s="111">
        <f>J35</f>
        <v>0</v>
      </c>
      <c r="K34" s="92">
        <f>K35</f>
        <v>60</v>
      </c>
    </row>
    <row r="35" spans="1:11" ht="15.75" thickBot="1" x14ac:dyDescent="0.3">
      <c r="A35" s="235"/>
      <c r="B35" s="79"/>
      <c r="C35" s="2"/>
      <c r="D35" s="118"/>
      <c r="E35" s="51"/>
      <c r="F35" s="52">
        <v>4329</v>
      </c>
      <c r="G35" s="142">
        <v>5169</v>
      </c>
      <c r="H35" s="83" t="s">
        <v>45</v>
      </c>
      <c r="I35" s="81">
        <v>60</v>
      </c>
      <c r="J35" s="113"/>
      <c r="K35" s="81">
        <f>I35+J35</f>
        <v>60</v>
      </c>
    </row>
    <row r="36" spans="1:11" ht="12.75" customHeight="1" x14ac:dyDescent="0.25">
      <c r="A36" s="235"/>
      <c r="B36" s="104" t="s">
        <v>2</v>
      </c>
      <c r="C36" s="15"/>
      <c r="D36" s="243" t="s">
        <v>4</v>
      </c>
      <c r="E36" s="244"/>
      <c r="F36" s="101" t="s">
        <v>4</v>
      </c>
      <c r="G36" s="140" t="s">
        <v>4</v>
      </c>
      <c r="H36" s="105" t="s">
        <v>17</v>
      </c>
      <c r="I36" s="106">
        <f>I37+I40</f>
        <v>150</v>
      </c>
      <c r="J36" s="25">
        <f>J37+J40</f>
        <v>0</v>
      </c>
      <c r="K36" s="106">
        <f>K37+K40</f>
        <v>150</v>
      </c>
    </row>
    <row r="37" spans="1:11" ht="13.5" customHeight="1" x14ac:dyDescent="0.25">
      <c r="A37" s="235"/>
      <c r="B37" s="61" t="s">
        <v>6</v>
      </c>
      <c r="C37" s="16"/>
      <c r="D37" s="56" t="s">
        <v>18</v>
      </c>
      <c r="E37" s="48" t="s">
        <v>43</v>
      </c>
      <c r="F37" s="49" t="s">
        <v>4</v>
      </c>
      <c r="G37" s="141" t="s">
        <v>4</v>
      </c>
      <c r="H37" s="82" t="s">
        <v>19</v>
      </c>
      <c r="I37" s="91">
        <f>I38+I39</f>
        <v>150</v>
      </c>
      <c r="J37" s="112">
        <f>J38+J39</f>
        <v>0</v>
      </c>
      <c r="K37" s="91">
        <f>K38+K39</f>
        <v>150</v>
      </c>
    </row>
    <row r="38" spans="1:11" x14ac:dyDescent="0.25">
      <c r="A38" s="235"/>
      <c r="B38" s="66"/>
      <c r="C38" s="18"/>
      <c r="D38" s="67"/>
      <c r="E38" s="65"/>
      <c r="F38" s="59">
        <v>4342</v>
      </c>
      <c r="G38" s="144">
        <v>5169</v>
      </c>
      <c r="H38" s="83" t="s">
        <v>45</v>
      </c>
      <c r="I38" s="93">
        <v>105</v>
      </c>
      <c r="J38" s="115"/>
      <c r="K38" s="93">
        <f>I38+J38</f>
        <v>105</v>
      </c>
    </row>
    <row r="39" spans="1:11" x14ac:dyDescent="0.25">
      <c r="A39" s="235"/>
      <c r="B39" s="66"/>
      <c r="C39" s="18"/>
      <c r="D39" s="67"/>
      <c r="E39" s="65"/>
      <c r="F39" s="134">
        <v>4342</v>
      </c>
      <c r="G39" s="24">
        <v>5175</v>
      </c>
      <c r="H39" s="88" t="s">
        <v>46</v>
      </c>
      <c r="I39" s="28">
        <v>45</v>
      </c>
      <c r="J39" s="115"/>
      <c r="K39" s="93">
        <f>I39+J39</f>
        <v>45</v>
      </c>
    </row>
    <row r="40" spans="1:11" ht="12" customHeight="1" x14ac:dyDescent="0.25">
      <c r="A40" s="235"/>
      <c r="B40" s="68" t="s">
        <v>6</v>
      </c>
      <c r="C40" s="160"/>
      <c r="D40" s="69" t="s">
        <v>58</v>
      </c>
      <c r="E40" s="54" t="s">
        <v>43</v>
      </c>
      <c r="F40" s="7" t="s">
        <v>4</v>
      </c>
      <c r="G40" s="145" t="s">
        <v>4</v>
      </c>
      <c r="H40" s="21" t="s">
        <v>59</v>
      </c>
      <c r="I40" s="91">
        <f>I41+I42+I43</f>
        <v>0</v>
      </c>
      <c r="J40" s="112">
        <f>J41+J42+J43</f>
        <v>0</v>
      </c>
      <c r="K40" s="91">
        <f>K41+K42+K43</f>
        <v>0</v>
      </c>
    </row>
    <row r="41" spans="1:11" ht="13.5" customHeight="1" x14ac:dyDescent="0.25">
      <c r="A41" s="235"/>
      <c r="B41" s="23"/>
      <c r="C41" s="161"/>
      <c r="D41" s="50"/>
      <c r="E41" s="51"/>
      <c r="F41" s="9">
        <v>4342</v>
      </c>
      <c r="G41" s="146">
        <v>5011</v>
      </c>
      <c r="H41" s="84" t="s">
        <v>60</v>
      </c>
      <c r="I41" s="93">
        <v>0</v>
      </c>
      <c r="J41" s="115"/>
      <c r="K41" s="93">
        <f>I41+J41</f>
        <v>0</v>
      </c>
    </row>
    <row r="42" spans="1:11" ht="23.25" x14ac:dyDescent="0.25">
      <c r="A42" s="235"/>
      <c r="B42" s="23"/>
      <c r="C42" s="161"/>
      <c r="D42" s="50"/>
      <c r="E42" s="51"/>
      <c r="F42" s="9">
        <v>4342</v>
      </c>
      <c r="G42" s="146">
        <v>5031</v>
      </c>
      <c r="H42" s="22" t="s">
        <v>61</v>
      </c>
      <c r="I42" s="93">
        <v>0</v>
      </c>
      <c r="J42" s="115"/>
      <c r="K42" s="93">
        <f t="shared" ref="K42:K43" si="3">I42+J42</f>
        <v>0</v>
      </c>
    </row>
    <row r="43" spans="1:11" ht="15.75" thickBot="1" x14ac:dyDescent="0.3">
      <c r="A43" s="235"/>
      <c r="B43" s="34"/>
      <c r="C43" s="162"/>
      <c r="D43" s="35"/>
      <c r="E43" s="65"/>
      <c r="F43" s="36">
        <v>4342</v>
      </c>
      <c r="G43" s="147">
        <v>5032</v>
      </c>
      <c r="H43" s="37" t="s">
        <v>62</v>
      </c>
      <c r="I43" s="28">
        <v>0</v>
      </c>
      <c r="J43" s="133"/>
      <c r="K43" s="93">
        <f t="shared" si="3"/>
        <v>0</v>
      </c>
    </row>
    <row r="44" spans="1:11" x14ac:dyDescent="0.25">
      <c r="A44" s="235"/>
      <c r="B44" s="38" t="s">
        <v>2</v>
      </c>
      <c r="C44" s="39"/>
      <c r="D44" s="40"/>
      <c r="E44" s="41"/>
      <c r="F44" s="42"/>
      <c r="G44" s="148"/>
      <c r="H44" s="43" t="s">
        <v>63</v>
      </c>
      <c r="I44" s="44">
        <f>I45+I52+I55+I58+I60+I62</f>
        <v>942</v>
      </c>
      <c r="J44" s="167">
        <f>J45+J52+J55+J58+J60+J62</f>
        <v>0</v>
      </c>
      <c r="K44" s="44">
        <f>K45+K52+K55+K58+K60+K62</f>
        <v>942</v>
      </c>
    </row>
    <row r="45" spans="1:11" x14ac:dyDescent="0.25">
      <c r="A45" s="235"/>
      <c r="B45" s="132" t="s">
        <v>6</v>
      </c>
      <c r="C45" s="29"/>
      <c r="D45" s="171" t="s">
        <v>20</v>
      </c>
      <c r="E45" s="54" t="s">
        <v>43</v>
      </c>
      <c r="F45" s="70" t="s">
        <v>4</v>
      </c>
      <c r="G45" s="149" t="s">
        <v>4</v>
      </c>
      <c r="H45" s="168" t="s">
        <v>21</v>
      </c>
      <c r="I45" s="92">
        <f>I46+I47+I48+I49+I50+I51</f>
        <v>500</v>
      </c>
      <c r="J45" s="111">
        <f>J46+J47+J48+J49+J50+J51</f>
        <v>0</v>
      </c>
      <c r="K45" s="92">
        <f>K46+K47+K48+K49+K50+K51</f>
        <v>500</v>
      </c>
    </row>
    <row r="46" spans="1:11" ht="11.25" customHeight="1" x14ac:dyDescent="0.25">
      <c r="A46" s="235"/>
      <c r="B46" s="62"/>
      <c r="C46" s="19"/>
      <c r="D46" s="63"/>
      <c r="E46" s="51"/>
      <c r="F46" s="64">
        <v>4399</v>
      </c>
      <c r="G46" s="143">
        <v>5136</v>
      </c>
      <c r="H46" s="84" t="s">
        <v>53</v>
      </c>
      <c r="I46" s="169">
        <v>5</v>
      </c>
      <c r="J46" s="170"/>
      <c r="K46" s="169">
        <f>I46+J46</f>
        <v>5</v>
      </c>
    </row>
    <row r="47" spans="1:11" x14ac:dyDescent="0.25">
      <c r="A47" s="235"/>
      <c r="B47" s="62"/>
      <c r="C47" s="19"/>
      <c r="D47" s="63"/>
      <c r="E47" s="51"/>
      <c r="F47" s="64">
        <v>4399</v>
      </c>
      <c r="G47" s="31">
        <v>5139</v>
      </c>
      <c r="H47" s="86" t="s">
        <v>47</v>
      </c>
      <c r="I47" s="80">
        <v>35</v>
      </c>
      <c r="J47" s="114"/>
      <c r="K47" s="80">
        <f t="shared" ref="K47:K51" si="4">I47+J47</f>
        <v>35</v>
      </c>
    </row>
    <row r="48" spans="1:11" ht="15.75" customHeight="1" x14ac:dyDescent="0.25">
      <c r="A48" s="235"/>
      <c r="B48" s="62"/>
      <c r="C48" s="19"/>
      <c r="D48" s="63"/>
      <c r="E48" s="65"/>
      <c r="F48" s="64">
        <v>4399</v>
      </c>
      <c r="G48" s="31">
        <v>5161</v>
      </c>
      <c r="H48" s="84" t="s">
        <v>52</v>
      </c>
      <c r="I48" s="80">
        <v>0.5</v>
      </c>
      <c r="J48" s="114"/>
      <c r="K48" s="80">
        <f t="shared" si="4"/>
        <v>0.5</v>
      </c>
    </row>
    <row r="49" spans="1:11" x14ac:dyDescent="0.25">
      <c r="A49" s="235"/>
      <c r="B49" s="62"/>
      <c r="C49" s="19"/>
      <c r="D49" s="63"/>
      <c r="E49" s="65"/>
      <c r="F49" s="64">
        <v>4399</v>
      </c>
      <c r="G49" s="31">
        <v>5166</v>
      </c>
      <c r="H49" s="84" t="s">
        <v>50</v>
      </c>
      <c r="I49" s="80">
        <v>329.5</v>
      </c>
      <c r="J49" s="114"/>
      <c r="K49" s="80">
        <f t="shared" si="4"/>
        <v>329.5</v>
      </c>
    </row>
    <row r="50" spans="1:11" ht="18" customHeight="1" x14ac:dyDescent="0.25">
      <c r="A50" s="235"/>
      <c r="B50" s="62"/>
      <c r="C50" s="19"/>
      <c r="D50" s="63"/>
      <c r="E50" s="65"/>
      <c r="F50" s="64">
        <v>4399</v>
      </c>
      <c r="G50" s="142">
        <v>5169</v>
      </c>
      <c r="H50" s="83" t="s">
        <v>45</v>
      </c>
      <c r="I50" s="80">
        <v>80</v>
      </c>
      <c r="J50" s="114"/>
      <c r="K50" s="80">
        <f t="shared" si="4"/>
        <v>80</v>
      </c>
    </row>
    <row r="51" spans="1:11" x14ac:dyDescent="0.25">
      <c r="A51" s="235"/>
      <c r="B51" s="46"/>
      <c r="C51" s="17"/>
      <c r="D51" s="55"/>
      <c r="E51" s="51"/>
      <c r="F51" s="52">
        <v>4399</v>
      </c>
      <c r="G51" s="142">
        <v>5175</v>
      </c>
      <c r="H51" s="83" t="s">
        <v>46</v>
      </c>
      <c r="I51" s="80">
        <v>50</v>
      </c>
      <c r="J51" s="114"/>
      <c r="K51" s="80">
        <f t="shared" si="4"/>
        <v>50</v>
      </c>
    </row>
    <row r="52" spans="1:11" x14ac:dyDescent="0.25">
      <c r="A52" s="235"/>
      <c r="B52" s="61" t="s">
        <v>6</v>
      </c>
      <c r="C52" s="16"/>
      <c r="D52" s="47" t="s">
        <v>22</v>
      </c>
      <c r="E52" s="48" t="s">
        <v>43</v>
      </c>
      <c r="F52" s="49" t="s">
        <v>4</v>
      </c>
      <c r="G52" s="141" t="s">
        <v>4</v>
      </c>
      <c r="H52" s="85" t="s">
        <v>23</v>
      </c>
      <c r="I52" s="91">
        <f>I53+I54</f>
        <v>150</v>
      </c>
      <c r="J52" s="112">
        <f>J53+J54</f>
        <v>0</v>
      </c>
      <c r="K52" s="91">
        <f>K53+K54</f>
        <v>150</v>
      </c>
    </row>
    <row r="53" spans="1:11" x14ac:dyDescent="0.25">
      <c r="A53" s="235"/>
      <c r="B53" s="46"/>
      <c r="C53" s="17"/>
      <c r="D53" s="50"/>
      <c r="E53" s="51"/>
      <c r="F53" s="64">
        <v>4359</v>
      </c>
      <c r="G53" s="31">
        <v>5166</v>
      </c>
      <c r="H53" s="87" t="s">
        <v>50</v>
      </c>
      <c r="I53" s="93">
        <v>60</v>
      </c>
      <c r="J53" s="115"/>
      <c r="K53" s="93">
        <f>I53+J53</f>
        <v>60</v>
      </c>
    </row>
    <row r="54" spans="1:11" x14ac:dyDescent="0.25">
      <c r="A54" s="235"/>
      <c r="B54" s="62"/>
      <c r="C54" s="19"/>
      <c r="D54" s="73"/>
      <c r="E54" s="72"/>
      <c r="F54" s="64">
        <v>4359</v>
      </c>
      <c r="G54" s="142">
        <v>5169</v>
      </c>
      <c r="H54" s="84" t="s">
        <v>45</v>
      </c>
      <c r="I54" s="93">
        <v>90</v>
      </c>
      <c r="J54" s="115"/>
      <c r="K54" s="93">
        <f>I54+J54</f>
        <v>90</v>
      </c>
    </row>
    <row r="55" spans="1:11" x14ac:dyDescent="0.25">
      <c r="A55" s="235"/>
      <c r="B55" s="61" t="s">
        <v>6</v>
      </c>
      <c r="C55" s="16"/>
      <c r="D55" s="56" t="s">
        <v>24</v>
      </c>
      <c r="E55" s="48" t="s">
        <v>43</v>
      </c>
      <c r="F55" s="49" t="s">
        <v>4</v>
      </c>
      <c r="G55" s="141" t="s">
        <v>4</v>
      </c>
      <c r="H55" s="82" t="s">
        <v>25</v>
      </c>
      <c r="I55" s="92">
        <f>I56+I57</f>
        <v>50</v>
      </c>
      <c r="J55" s="111">
        <f>J56+J57</f>
        <v>0</v>
      </c>
      <c r="K55" s="92">
        <f>K56+K57</f>
        <v>50</v>
      </c>
    </row>
    <row r="56" spans="1:11" x14ac:dyDescent="0.25">
      <c r="A56" s="235"/>
      <c r="B56" s="79"/>
      <c r="C56" s="2"/>
      <c r="D56" s="57"/>
      <c r="E56" s="58"/>
      <c r="F56" s="64">
        <v>4399</v>
      </c>
      <c r="G56" s="31">
        <v>5166</v>
      </c>
      <c r="H56" s="87" t="s">
        <v>50</v>
      </c>
      <c r="I56" s="80">
        <v>10</v>
      </c>
      <c r="J56" s="114"/>
      <c r="K56" s="80">
        <f>I56+J56</f>
        <v>10</v>
      </c>
    </row>
    <row r="57" spans="1:11" x14ac:dyDescent="0.25">
      <c r="A57" s="235"/>
      <c r="B57" s="66"/>
      <c r="C57" s="18"/>
      <c r="D57" s="67"/>
      <c r="E57" s="65"/>
      <c r="F57" s="59">
        <v>4399</v>
      </c>
      <c r="G57" s="24">
        <v>5169</v>
      </c>
      <c r="H57" s="88" t="s">
        <v>45</v>
      </c>
      <c r="I57" s="80">
        <v>40</v>
      </c>
      <c r="J57" s="114"/>
      <c r="K57" s="80">
        <f>I57+J57</f>
        <v>40</v>
      </c>
    </row>
    <row r="58" spans="1:11" ht="12" customHeight="1" x14ac:dyDescent="0.25">
      <c r="A58" s="235"/>
      <c r="B58" s="68" t="s">
        <v>6</v>
      </c>
      <c r="C58" s="163"/>
      <c r="D58" s="69" t="s">
        <v>26</v>
      </c>
      <c r="E58" s="54" t="s">
        <v>43</v>
      </c>
      <c r="F58" s="70" t="s">
        <v>4</v>
      </c>
      <c r="G58" s="149" t="s">
        <v>4</v>
      </c>
      <c r="H58" s="89" t="s">
        <v>27</v>
      </c>
      <c r="I58" s="94">
        <f>I59</f>
        <v>42</v>
      </c>
      <c r="J58" s="112">
        <f>J59</f>
        <v>0</v>
      </c>
      <c r="K58" s="94">
        <f>K59</f>
        <v>42</v>
      </c>
    </row>
    <row r="59" spans="1:11" x14ac:dyDescent="0.25">
      <c r="A59" s="235"/>
      <c r="B59" s="46"/>
      <c r="C59" s="164"/>
      <c r="D59" s="55"/>
      <c r="E59" s="51"/>
      <c r="F59" s="52">
        <v>4359</v>
      </c>
      <c r="G59" s="143">
        <v>5151</v>
      </c>
      <c r="H59" s="83" t="s">
        <v>49</v>
      </c>
      <c r="I59" s="80">
        <v>42</v>
      </c>
      <c r="J59" s="114"/>
      <c r="K59" s="80">
        <f>I59+J59</f>
        <v>42</v>
      </c>
    </row>
    <row r="60" spans="1:11" x14ac:dyDescent="0.25">
      <c r="A60" s="235"/>
      <c r="B60" s="132" t="s">
        <v>6</v>
      </c>
      <c r="C60" s="165"/>
      <c r="D60" s="171" t="s">
        <v>65</v>
      </c>
      <c r="E60" s="54" t="s">
        <v>43</v>
      </c>
      <c r="F60" s="70"/>
      <c r="G60" s="149"/>
      <c r="H60" s="135" t="s">
        <v>66</v>
      </c>
      <c r="I60" s="92">
        <f>I61</f>
        <v>100</v>
      </c>
      <c r="J60" s="111">
        <f>J61</f>
        <v>0</v>
      </c>
      <c r="K60" s="92">
        <f>K61</f>
        <v>100</v>
      </c>
    </row>
    <row r="61" spans="1:11" ht="13.5" customHeight="1" x14ac:dyDescent="0.25">
      <c r="A61" s="235"/>
      <c r="B61" s="46"/>
      <c r="C61" s="164"/>
      <c r="D61" s="55"/>
      <c r="E61" s="51"/>
      <c r="F61" s="52">
        <v>4399</v>
      </c>
      <c r="G61" s="143">
        <v>5169</v>
      </c>
      <c r="H61" s="83" t="s">
        <v>45</v>
      </c>
      <c r="I61" s="80">
        <v>100</v>
      </c>
      <c r="J61" s="114"/>
      <c r="K61" s="80">
        <f>I61+J61</f>
        <v>100</v>
      </c>
    </row>
    <row r="62" spans="1:11" x14ac:dyDescent="0.25">
      <c r="A62" s="235"/>
      <c r="B62" s="132"/>
      <c r="C62" s="165"/>
      <c r="D62" s="171" t="s">
        <v>67</v>
      </c>
      <c r="E62" s="54" t="s">
        <v>43</v>
      </c>
      <c r="F62" s="30"/>
      <c r="G62" s="150"/>
      <c r="H62" s="135" t="s">
        <v>68</v>
      </c>
      <c r="I62" s="92">
        <f>I63</f>
        <v>100</v>
      </c>
      <c r="J62" s="111">
        <f>J63</f>
        <v>0</v>
      </c>
      <c r="K62" s="92">
        <f>K63</f>
        <v>100</v>
      </c>
    </row>
    <row r="63" spans="1:11" ht="15.75" thickBot="1" x14ac:dyDescent="0.3">
      <c r="A63" s="235"/>
      <c r="B63" s="116"/>
      <c r="C63" s="166"/>
      <c r="D63" s="172"/>
      <c r="E63" s="60"/>
      <c r="F63" s="76">
        <v>4399</v>
      </c>
      <c r="G63" s="151">
        <v>5169</v>
      </c>
      <c r="H63" s="90" t="s">
        <v>45</v>
      </c>
      <c r="I63" s="81">
        <v>100</v>
      </c>
      <c r="J63" s="113"/>
      <c r="K63" s="81">
        <f>I63+J63</f>
        <v>100</v>
      </c>
    </row>
    <row r="64" spans="1:11" ht="13.5" customHeight="1" x14ac:dyDescent="0.25">
      <c r="A64" s="235"/>
      <c r="B64" s="104" t="s">
        <v>2</v>
      </c>
      <c r="C64" s="15"/>
      <c r="D64" s="243" t="s">
        <v>4</v>
      </c>
      <c r="E64" s="244"/>
      <c r="F64" s="101" t="s">
        <v>4</v>
      </c>
      <c r="G64" s="140" t="s">
        <v>4</v>
      </c>
      <c r="H64" s="105" t="s">
        <v>28</v>
      </c>
      <c r="I64" s="107">
        <f>I65+I67</f>
        <v>200</v>
      </c>
      <c r="J64" s="26">
        <f>J65+J67</f>
        <v>0</v>
      </c>
      <c r="K64" s="107">
        <f>K65+K67</f>
        <v>200</v>
      </c>
    </row>
    <row r="65" spans="1:11" x14ac:dyDescent="0.25">
      <c r="A65" s="235"/>
      <c r="B65" s="61" t="s">
        <v>6</v>
      </c>
      <c r="C65" s="16"/>
      <c r="D65" s="56" t="s">
        <v>29</v>
      </c>
      <c r="E65" s="48" t="s">
        <v>43</v>
      </c>
      <c r="F65" s="49" t="s">
        <v>4</v>
      </c>
      <c r="G65" s="141" t="s">
        <v>4</v>
      </c>
      <c r="H65" s="82" t="s">
        <v>30</v>
      </c>
      <c r="I65" s="92">
        <f>I66</f>
        <v>50</v>
      </c>
      <c r="J65" s="111">
        <f>J66</f>
        <v>0</v>
      </c>
      <c r="K65" s="92">
        <f>K66</f>
        <v>50</v>
      </c>
    </row>
    <row r="66" spans="1:11" ht="12.75" customHeight="1" x14ac:dyDescent="0.25">
      <c r="A66" s="235"/>
      <c r="B66" s="62"/>
      <c r="C66" s="19"/>
      <c r="D66" s="63"/>
      <c r="E66" s="71"/>
      <c r="F66" s="64">
        <v>4399</v>
      </c>
      <c r="G66" s="31">
        <v>5166</v>
      </c>
      <c r="H66" s="87" t="s">
        <v>50</v>
      </c>
      <c r="I66" s="80">
        <v>50</v>
      </c>
      <c r="J66" s="114"/>
      <c r="K66" s="80">
        <f>I66+J66</f>
        <v>50</v>
      </c>
    </row>
    <row r="67" spans="1:11" x14ac:dyDescent="0.25">
      <c r="A67" s="235"/>
      <c r="B67" s="61" t="s">
        <v>6</v>
      </c>
      <c r="C67" s="16"/>
      <c r="D67" s="56" t="s">
        <v>31</v>
      </c>
      <c r="E67" s="48" t="s">
        <v>43</v>
      </c>
      <c r="F67" s="49" t="s">
        <v>4</v>
      </c>
      <c r="G67" s="141" t="s">
        <v>4</v>
      </c>
      <c r="H67" s="82" t="s">
        <v>32</v>
      </c>
      <c r="I67" s="92">
        <f>I68+I69+I70</f>
        <v>150</v>
      </c>
      <c r="J67" s="111">
        <f>J68+J69+J70</f>
        <v>0</v>
      </c>
      <c r="K67" s="92">
        <f>K68+K69+K70</f>
        <v>150</v>
      </c>
    </row>
    <row r="68" spans="1:11" ht="12.75" customHeight="1" x14ac:dyDescent="0.25">
      <c r="A68" s="235"/>
      <c r="B68" s="62"/>
      <c r="C68" s="19"/>
      <c r="D68" s="63"/>
      <c r="E68" s="72"/>
      <c r="F68" s="64">
        <v>4399</v>
      </c>
      <c r="G68" s="31">
        <v>5021</v>
      </c>
      <c r="H68" s="87" t="s">
        <v>44</v>
      </c>
      <c r="I68" s="109">
        <v>135</v>
      </c>
      <c r="J68" s="114"/>
      <c r="K68" s="109">
        <f>I68+J68</f>
        <v>135</v>
      </c>
    </row>
    <row r="69" spans="1:11" ht="12.75" customHeight="1" x14ac:dyDescent="0.25">
      <c r="A69" s="235"/>
      <c r="B69" s="62"/>
      <c r="C69" s="19"/>
      <c r="D69" s="63"/>
      <c r="E69" s="72"/>
      <c r="F69" s="64">
        <v>4399</v>
      </c>
      <c r="G69" s="31">
        <v>5166</v>
      </c>
      <c r="H69" s="87" t="s">
        <v>50</v>
      </c>
      <c r="I69" s="80">
        <v>5</v>
      </c>
      <c r="J69" s="114"/>
      <c r="K69" s="109">
        <f>I69+J69</f>
        <v>5</v>
      </c>
    </row>
    <row r="70" spans="1:11" ht="14.25" customHeight="1" thickBot="1" x14ac:dyDescent="0.3">
      <c r="A70" s="235"/>
      <c r="B70" s="116"/>
      <c r="C70" s="245"/>
      <c r="D70" s="172"/>
      <c r="E70" s="60"/>
      <c r="F70" s="76">
        <v>4399</v>
      </c>
      <c r="G70" s="153">
        <v>5169</v>
      </c>
      <c r="H70" s="90" t="s">
        <v>45</v>
      </c>
      <c r="I70" s="81">
        <v>10</v>
      </c>
      <c r="J70" s="113"/>
      <c r="K70" s="81">
        <f>I70+J70</f>
        <v>10</v>
      </c>
    </row>
    <row r="71" spans="1:11" x14ac:dyDescent="0.25">
      <c r="A71" s="235"/>
      <c r="B71" s="104" t="s">
        <v>2</v>
      </c>
      <c r="C71" s="15"/>
      <c r="D71" s="243" t="s">
        <v>4</v>
      </c>
      <c r="E71" s="244"/>
      <c r="F71" s="101" t="s">
        <v>4</v>
      </c>
      <c r="G71" s="140" t="s">
        <v>4</v>
      </c>
      <c r="H71" s="102" t="s">
        <v>33</v>
      </c>
      <c r="I71" s="107">
        <f>I72+I77</f>
        <v>1250</v>
      </c>
      <c r="J71" s="26">
        <f>J72+J77</f>
        <v>0</v>
      </c>
      <c r="K71" s="107">
        <f>K72+K77</f>
        <v>1250</v>
      </c>
    </row>
    <row r="72" spans="1:11" x14ac:dyDescent="0.25">
      <c r="A72" s="235"/>
      <c r="B72" s="61" t="s">
        <v>6</v>
      </c>
      <c r="C72" s="16"/>
      <c r="D72" s="47" t="s">
        <v>34</v>
      </c>
      <c r="E72" s="54" t="s">
        <v>43</v>
      </c>
      <c r="F72" s="49" t="s">
        <v>4</v>
      </c>
      <c r="G72" s="141" t="s">
        <v>4</v>
      </c>
      <c r="H72" s="85" t="s">
        <v>35</v>
      </c>
      <c r="I72" s="92">
        <f>I73+I74+I75+I76</f>
        <v>400</v>
      </c>
      <c r="J72" s="111">
        <f>J73+J74+J75+J76</f>
        <v>0</v>
      </c>
      <c r="K72" s="92">
        <f>K73+K74+K75+K76</f>
        <v>400</v>
      </c>
    </row>
    <row r="73" spans="1:11" x14ac:dyDescent="0.25">
      <c r="A73" s="235"/>
      <c r="B73" s="62"/>
      <c r="C73" s="19"/>
      <c r="D73" s="73"/>
      <c r="E73" s="51"/>
      <c r="F73" s="64">
        <v>4349</v>
      </c>
      <c r="G73" s="31">
        <v>5139</v>
      </c>
      <c r="H73" s="86" t="s">
        <v>47</v>
      </c>
      <c r="I73" s="80">
        <v>5</v>
      </c>
      <c r="J73" s="114"/>
      <c r="K73" s="80">
        <f>I73+J73</f>
        <v>5</v>
      </c>
    </row>
    <row r="74" spans="1:11" x14ac:dyDescent="0.25">
      <c r="A74" s="235"/>
      <c r="B74" s="62"/>
      <c r="C74" s="19"/>
      <c r="D74" s="73"/>
      <c r="E74" s="51"/>
      <c r="F74" s="64">
        <v>4349</v>
      </c>
      <c r="G74" s="31">
        <v>5166</v>
      </c>
      <c r="H74" s="86" t="s">
        <v>50</v>
      </c>
      <c r="I74" s="80">
        <v>320</v>
      </c>
      <c r="J74" s="114"/>
      <c r="K74" s="80">
        <f t="shared" ref="K74:K76" si="5">I74+J74</f>
        <v>320</v>
      </c>
    </row>
    <row r="75" spans="1:11" x14ac:dyDescent="0.25">
      <c r="A75" s="235"/>
      <c r="B75" s="46"/>
      <c r="C75" s="17"/>
      <c r="D75" s="55"/>
      <c r="E75" s="51"/>
      <c r="F75" s="52">
        <v>4349</v>
      </c>
      <c r="G75" s="142">
        <v>5169</v>
      </c>
      <c r="H75" s="83" t="s">
        <v>45</v>
      </c>
      <c r="I75" s="80">
        <v>50</v>
      </c>
      <c r="J75" s="114"/>
      <c r="K75" s="80">
        <f t="shared" si="5"/>
        <v>50</v>
      </c>
    </row>
    <row r="76" spans="1:11" x14ac:dyDescent="0.25">
      <c r="A76" s="235"/>
      <c r="B76" s="46"/>
      <c r="C76" s="17"/>
      <c r="D76" s="55"/>
      <c r="E76" s="77"/>
      <c r="F76" s="52">
        <v>4349</v>
      </c>
      <c r="G76" s="142">
        <v>5175</v>
      </c>
      <c r="H76" s="83" t="s">
        <v>46</v>
      </c>
      <c r="I76" s="80">
        <v>25</v>
      </c>
      <c r="J76" s="114"/>
      <c r="K76" s="80">
        <f t="shared" si="5"/>
        <v>25</v>
      </c>
    </row>
    <row r="77" spans="1:11" x14ac:dyDescent="0.25">
      <c r="A77" s="235"/>
      <c r="B77" s="61" t="s">
        <v>6</v>
      </c>
      <c r="C77" s="16"/>
      <c r="D77" s="47" t="s">
        <v>36</v>
      </c>
      <c r="E77" s="48" t="s">
        <v>43</v>
      </c>
      <c r="F77" s="49" t="s">
        <v>4</v>
      </c>
      <c r="G77" s="141" t="s">
        <v>4</v>
      </c>
      <c r="H77" s="85" t="s">
        <v>70</v>
      </c>
      <c r="I77" s="92">
        <f>I78+I79</f>
        <v>850</v>
      </c>
      <c r="J77" s="111">
        <f>J78+J79</f>
        <v>0</v>
      </c>
      <c r="K77" s="92">
        <f>K78+K79</f>
        <v>850</v>
      </c>
    </row>
    <row r="78" spans="1:11" ht="23.25" x14ac:dyDescent="0.25">
      <c r="A78" s="235"/>
      <c r="B78" s="79"/>
      <c r="C78" s="2"/>
      <c r="D78" s="118"/>
      <c r="E78" s="58"/>
      <c r="F78" s="134">
        <v>4349</v>
      </c>
      <c r="G78" s="152">
        <v>5168</v>
      </c>
      <c r="H78" s="32" t="s">
        <v>71</v>
      </c>
      <c r="I78" s="109">
        <v>350</v>
      </c>
      <c r="J78" s="33"/>
      <c r="K78" s="109">
        <f>I78+J78</f>
        <v>350</v>
      </c>
    </row>
    <row r="79" spans="1:11" ht="15.75" thickBot="1" x14ac:dyDescent="0.3">
      <c r="A79" s="235"/>
      <c r="B79" s="3"/>
      <c r="C79" s="20"/>
      <c r="D79" s="67"/>
      <c r="E79" s="65"/>
      <c r="F79" s="134">
        <v>4349</v>
      </c>
      <c r="G79" s="24">
        <v>5169</v>
      </c>
      <c r="H79" s="88" t="s">
        <v>45</v>
      </c>
      <c r="I79" s="81">
        <v>500</v>
      </c>
      <c r="J79" s="113"/>
      <c r="K79" s="81">
        <f>I79+J79</f>
        <v>500</v>
      </c>
    </row>
    <row r="80" spans="1:11" x14ac:dyDescent="0.25">
      <c r="A80" s="235"/>
      <c r="B80" s="104" t="s">
        <v>2</v>
      </c>
      <c r="C80" s="15"/>
      <c r="D80" s="243" t="s">
        <v>4</v>
      </c>
      <c r="E80" s="244"/>
      <c r="F80" s="101" t="s">
        <v>4</v>
      </c>
      <c r="G80" s="140" t="s">
        <v>4</v>
      </c>
      <c r="H80" s="105" t="s">
        <v>37</v>
      </c>
      <c r="I80" s="6">
        <f>I81</f>
        <v>60</v>
      </c>
      <c r="J80" s="136">
        <f>J81</f>
        <v>0</v>
      </c>
      <c r="K80" s="6">
        <f>K81</f>
        <v>60</v>
      </c>
    </row>
    <row r="81" spans="1:11" x14ac:dyDescent="0.25">
      <c r="A81" s="235"/>
      <c r="B81" s="61" t="s">
        <v>6</v>
      </c>
      <c r="C81" s="16"/>
      <c r="D81" s="56" t="s">
        <v>38</v>
      </c>
      <c r="E81" s="48" t="s">
        <v>43</v>
      </c>
      <c r="F81" s="49" t="s">
        <v>4</v>
      </c>
      <c r="G81" s="141" t="s">
        <v>4</v>
      </c>
      <c r="H81" s="82" t="s">
        <v>39</v>
      </c>
      <c r="I81" s="92">
        <f>I82+I83+I84</f>
        <v>60</v>
      </c>
      <c r="J81" s="111">
        <f>J82+J83+J84</f>
        <v>0</v>
      </c>
      <c r="K81" s="92">
        <f>K82+K83+K84</f>
        <v>60</v>
      </c>
    </row>
    <row r="82" spans="1:11" x14ac:dyDescent="0.25">
      <c r="A82" s="235"/>
      <c r="B82" s="62"/>
      <c r="C82" s="19"/>
      <c r="D82" s="63"/>
      <c r="E82" s="72"/>
      <c r="F82" s="64">
        <v>4349</v>
      </c>
      <c r="G82" s="31">
        <v>5021</v>
      </c>
      <c r="H82" s="87" t="s">
        <v>44</v>
      </c>
      <c r="I82" s="80">
        <v>0</v>
      </c>
      <c r="J82" s="114"/>
      <c r="K82" s="80">
        <f>I82+J82</f>
        <v>0</v>
      </c>
    </row>
    <row r="83" spans="1:11" x14ac:dyDescent="0.25">
      <c r="A83" s="235"/>
      <c r="B83" s="62"/>
      <c r="C83" s="19"/>
      <c r="D83" s="63"/>
      <c r="E83" s="71"/>
      <c r="F83" s="64">
        <v>4349</v>
      </c>
      <c r="G83" s="31">
        <v>5169</v>
      </c>
      <c r="H83" s="87" t="s">
        <v>45</v>
      </c>
      <c r="I83" s="80">
        <v>50</v>
      </c>
      <c r="J83" s="114"/>
      <c r="K83" s="80">
        <f t="shared" ref="K83:K84" si="6">I83+J83</f>
        <v>50</v>
      </c>
    </row>
    <row r="84" spans="1:11" ht="15.75" thickBot="1" x14ac:dyDescent="0.3">
      <c r="A84" s="236"/>
      <c r="B84" s="74"/>
      <c r="C84" s="10"/>
      <c r="D84" s="75"/>
      <c r="E84" s="60"/>
      <c r="F84" s="76">
        <v>4349</v>
      </c>
      <c r="G84" s="153">
        <v>5175</v>
      </c>
      <c r="H84" s="90" t="s">
        <v>46</v>
      </c>
      <c r="I84" s="81">
        <v>10</v>
      </c>
      <c r="J84" s="27"/>
      <c r="K84" s="81">
        <f t="shared" si="6"/>
        <v>10</v>
      </c>
    </row>
    <row r="85" spans="1:11" x14ac:dyDescent="0.25">
      <c r="B85" s="120"/>
      <c r="C85" s="120"/>
      <c r="D85" s="120"/>
      <c r="E85" s="120"/>
      <c r="F85" s="121"/>
      <c r="G85" s="154"/>
      <c r="H85" s="126"/>
      <c r="I85" s="122"/>
      <c r="J85" s="123"/>
    </row>
    <row r="86" spans="1:11" ht="19.5" customHeight="1" x14ac:dyDescent="0.25">
      <c r="B86" s="120"/>
      <c r="C86" s="120"/>
      <c r="D86" s="120"/>
      <c r="E86" s="120"/>
      <c r="F86" s="121"/>
      <c r="G86" s="154"/>
      <c r="H86" s="126"/>
      <c r="I86" s="122"/>
      <c r="J86" s="123"/>
    </row>
    <row r="87" spans="1:11" ht="19.5" customHeight="1" x14ac:dyDescent="0.25">
      <c r="B87" s="120"/>
      <c r="C87" s="120"/>
      <c r="D87" s="120"/>
      <c r="E87" s="120"/>
      <c r="F87" s="121"/>
      <c r="G87" s="154"/>
      <c r="H87" s="126"/>
      <c r="I87" s="122"/>
      <c r="J87" s="123"/>
    </row>
    <row r="88" spans="1:11" x14ac:dyDescent="0.25">
      <c r="B88" s="119"/>
      <c r="C88" s="119"/>
      <c r="D88" s="119"/>
      <c r="E88" s="119"/>
      <c r="F88" s="210"/>
      <c r="G88" s="155"/>
      <c r="H88" s="125"/>
      <c r="I88" s="127"/>
      <c r="J88" s="123"/>
    </row>
    <row r="89" spans="1:11" x14ac:dyDescent="0.25">
      <c r="B89" s="128"/>
      <c r="C89" s="128"/>
      <c r="D89" s="128"/>
      <c r="E89" s="128"/>
      <c r="F89" s="121"/>
      <c r="G89" s="156"/>
      <c r="H89" s="126"/>
      <c r="I89" s="122"/>
      <c r="J89" s="123"/>
    </row>
    <row r="90" spans="1:11" x14ac:dyDescent="0.25">
      <c r="B90" s="128"/>
      <c r="C90" s="128"/>
      <c r="D90" s="128"/>
      <c r="E90" s="128"/>
      <c r="F90" s="121"/>
      <c r="G90" s="156"/>
      <c r="H90" s="126"/>
      <c r="I90" s="124"/>
      <c r="J90" s="123"/>
    </row>
    <row r="91" spans="1:11" ht="17.25" customHeight="1" x14ac:dyDescent="0.25">
      <c r="B91" s="129"/>
      <c r="C91" s="129"/>
      <c r="D91" s="129"/>
      <c r="E91" s="129"/>
      <c r="F91" s="129"/>
      <c r="G91" s="157"/>
      <c r="H91" s="130"/>
      <c r="I91" s="122"/>
      <c r="J91" s="123"/>
    </row>
    <row r="92" spans="1:11" x14ac:dyDescent="0.25">
      <c r="B92" s="129"/>
      <c r="C92" s="129"/>
      <c r="D92" s="129"/>
      <c r="E92" s="129"/>
      <c r="F92" s="129"/>
      <c r="G92" s="157"/>
      <c r="H92" s="131"/>
      <c r="I92" s="122"/>
      <c r="J92" s="123"/>
    </row>
    <row r="93" spans="1:11" x14ac:dyDescent="0.25">
      <c r="B93" s="45"/>
      <c r="C93" s="45"/>
      <c r="D93" s="45"/>
      <c r="E93" s="45"/>
      <c r="F93" s="45"/>
      <c r="G93" s="158"/>
      <c r="H93" s="45"/>
      <c r="I93" s="45"/>
      <c r="J93" s="45"/>
    </row>
    <row r="95" spans="1:11" ht="20.25" customHeight="1" x14ac:dyDescent="0.25"/>
    <row r="97" ht="18" customHeight="1" x14ac:dyDescent="0.25"/>
    <row r="98" ht="19.5" customHeight="1" x14ac:dyDescent="0.25"/>
  </sheetData>
  <mergeCells count="13">
    <mergeCell ref="B1:K1"/>
    <mergeCell ref="G3:H3"/>
    <mergeCell ref="B4:K4"/>
    <mergeCell ref="G2:H2"/>
    <mergeCell ref="A6:A84"/>
    <mergeCell ref="D6:E6"/>
    <mergeCell ref="D7:E7"/>
    <mergeCell ref="D8:E8"/>
    <mergeCell ref="D12:E12"/>
    <mergeCell ref="D36:E36"/>
    <mergeCell ref="D64:E64"/>
    <mergeCell ref="D71:E71"/>
    <mergeCell ref="D80:E80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&amp;R020_ZR_RO_88_15_Tabulky.XLS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kapitola 914 05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Slaichova Jana</cp:lastModifiedBy>
  <cp:lastPrinted>2015-04-13T14:35:18Z</cp:lastPrinted>
  <dcterms:created xsi:type="dcterms:W3CDTF">2013-12-13T07:03:50Z</dcterms:created>
  <dcterms:modified xsi:type="dcterms:W3CDTF">2015-04-13T14:35:35Z</dcterms:modified>
</cp:coreProperties>
</file>