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495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104" r:id="rId3"/>
  </sheets>
  <definedNames>
    <definedName name="_xlnm.Print_Titles" localSheetId="1">Hejtman!$2:$4</definedName>
    <definedName name="_xlnm.Print_Titles" localSheetId="0">'Hejtman upravený (2)'!$2:$4</definedName>
    <definedName name="_xlnm.Print_Area" localSheetId="2">'příloha č. 1'!$A$1:$K$200</definedName>
  </definedNames>
  <calcPr calcId="145621"/>
</workbook>
</file>

<file path=xl/calcChain.xml><?xml version="1.0" encoding="utf-8"?>
<calcChain xmlns="http://schemas.openxmlformats.org/spreadsheetml/2006/main">
  <c r="I52" i="104" l="1"/>
  <c r="J49" i="104" l="1"/>
  <c r="J55" i="104"/>
  <c r="I46" i="104"/>
  <c r="H48" i="104"/>
  <c r="J48" i="104" s="1"/>
  <c r="I54" i="104"/>
  <c r="J54" i="104" s="1"/>
  <c r="H199" i="104"/>
  <c r="J199" i="104" s="1"/>
  <c r="G198" i="104"/>
  <c r="H198" i="104" s="1"/>
  <c r="J198" i="104" s="1"/>
  <c r="H197" i="104"/>
  <c r="J197" i="104" s="1"/>
  <c r="G196" i="104"/>
  <c r="H196" i="104" s="1"/>
  <c r="J196" i="104" s="1"/>
  <c r="H195" i="104"/>
  <c r="J195" i="104" s="1"/>
  <c r="G194" i="104"/>
  <c r="H194" i="104" s="1"/>
  <c r="J194" i="104" s="1"/>
  <c r="H193" i="104"/>
  <c r="J193" i="104" s="1"/>
  <c r="G192" i="104"/>
  <c r="H192" i="104" s="1"/>
  <c r="J192" i="104" s="1"/>
  <c r="H191" i="104"/>
  <c r="J191" i="104" s="1"/>
  <c r="G190" i="104"/>
  <c r="H190" i="104" s="1"/>
  <c r="J190" i="104" s="1"/>
  <c r="H189" i="104"/>
  <c r="J189" i="104" s="1"/>
  <c r="G188" i="104"/>
  <c r="H188" i="104" s="1"/>
  <c r="J188" i="104" s="1"/>
  <c r="H187" i="104"/>
  <c r="J187" i="104" s="1"/>
  <c r="H186" i="104"/>
  <c r="J186" i="104" s="1"/>
  <c r="G186" i="104"/>
  <c r="H185" i="104"/>
  <c r="J185" i="104" s="1"/>
  <c r="G184" i="104"/>
  <c r="H184" i="104" s="1"/>
  <c r="J184" i="104" s="1"/>
  <c r="H183" i="104"/>
  <c r="J183" i="104" s="1"/>
  <c r="G182" i="104"/>
  <c r="F182" i="104"/>
  <c r="H182" i="104" s="1"/>
  <c r="J182" i="104" s="1"/>
  <c r="H181" i="104"/>
  <c r="J181" i="104" s="1"/>
  <c r="G180" i="104"/>
  <c r="H180" i="104" s="1"/>
  <c r="J180" i="104" s="1"/>
  <c r="H179" i="104"/>
  <c r="J179" i="104" s="1"/>
  <c r="H178" i="104"/>
  <c r="J178" i="104" s="1"/>
  <c r="G178" i="104"/>
  <c r="H177" i="104"/>
  <c r="J177" i="104" s="1"/>
  <c r="G176" i="104"/>
  <c r="H176" i="104" s="1"/>
  <c r="J176" i="104" s="1"/>
  <c r="H175" i="104"/>
  <c r="J175" i="104" s="1"/>
  <c r="G174" i="104"/>
  <c r="F174" i="104"/>
  <c r="H174" i="104" s="1"/>
  <c r="J174" i="104" s="1"/>
  <c r="H173" i="104"/>
  <c r="J173" i="104" s="1"/>
  <c r="H172" i="104"/>
  <c r="J172" i="104" s="1"/>
  <c r="G172" i="104"/>
  <c r="H171" i="104"/>
  <c r="J171" i="104" s="1"/>
  <c r="G170" i="104"/>
  <c r="H170" i="104" s="1"/>
  <c r="J170" i="104" s="1"/>
  <c r="H169" i="104"/>
  <c r="J169" i="104" s="1"/>
  <c r="G168" i="104"/>
  <c r="H168" i="104" s="1"/>
  <c r="J168" i="104" s="1"/>
  <c r="H167" i="104"/>
  <c r="J167" i="104" s="1"/>
  <c r="G166" i="104"/>
  <c r="H166" i="104" s="1"/>
  <c r="J166" i="104" s="1"/>
  <c r="H165" i="104"/>
  <c r="J165" i="104" s="1"/>
  <c r="G164" i="104"/>
  <c r="H164" i="104" s="1"/>
  <c r="J164" i="104" s="1"/>
  <c r="H163" i="104"/>
  <c r="J163" i="104" s="1"/>
  <c r="G162" i="104"/>
  <c r="H162" i="104" s="1"/>
  <c r="J162" i="104" s="1"/>
  <c r="H161" i="104"/>
  <c r="J161" i="104" s="1"/>
  <c r="G160" i="104"/>
  <c r="H160" i="104" s="1"/>
  <c r="J160" i="104" s="1"/>
  <c r="H159" i="104"/>
  <c r="J159" i="104" s="1"/>
  <c r="G158" i="104"/>
  <c r="H158" i="104" s="1"/>
  <c r="J158" i="104" s="1"/>
  <c r="H157" i="104"/>
  <c r="J157" i="104" s="1"/>
  <c r="G156" i="104"/>
  <c r="F156" i="104"/>
  <c r="H156" i="104" s="1"/>
  <c r="J156" i="104" s="1"/>
  <c r="H155" i="104"/>
  <c r="J155" i="104" s="1"/>
  <c r="G154" i="104"/>
  <c r="H154" i="104" s="1"/>
  <c r="J154" i="104" s="1"/>
  <c r="H153" i="104"/>
  <c r="J153" i="104" s="1"/>
  <c r="H152" i="104"/>
  <c r="J152" i="104" s="1"/>
  <c r="G152" i="104"/>
  <c r="H151" i="104"/>
  <c r="J151" i="104" s="1"/>
  <c r="G150" i="104"/>
  <c r="H150" i="104" s="1"/>
  <c r="J150" i="104" s="1"/>
  <c r="H149" i="104"/>
  <c r="J149" i="104" s="1"/>
  <c r="G148" i="104"/>
  <c r="H148" i="104" s="1"/>
  <c r="J148" i="104" s="1"/>
  <c r="H147" i="104"/>
  <c r="J147" i="104" s="1"/>
  <c r="G146" i="104"/>
  <c r="H146" i="104" s="1"/>
  <c r="J146" i="104" s="1"/>
  <c r="H145" i="104"/>
  <c r="J145" i="104" s="1"/>
  <c r="G144" i="104"/>
  <c r="F144" i="104"/>
  <c r="H143" i="104"/>
  <c r="J143" i="104" s="1"/>
  <c r="G142" i="104"/>
  <c r="H142" i="104" s="1"/>
  <c r="J142" i="104" s="1"/>
  <c r="H141" i="104"/>
  <c r="J141" i="104" s="1"/>
  <c r="G140" i="104"/>
  <c r="H140" i="104" s="1"/>
  <c r="J140" i="104" s="1"/>
  <c r="H139" i="104"/>
  <c r="J139" i="104" s="1"/>
  <c r="G138" i="104"/>
  <c r="H138" i="104" s="1"/>
  <c r="J138" i="104" s="1"/>
  <c r="H137" i="104"/>
  <c r="J137" i="104" s="1"/>
  <c r="G136" i="104"/>
  <c r="H136" i="104" s="1"/>
  <c r="J136" i="104" s="1"/>
  <c r="H135" i="104"/>
  <c r="J135" i="104" s="1"/>
  <c r="H134" i="104"/>
  <c r="J134" i="104" s="1"/>
  <c r="G134" i="104"/>
  <c r="H133" i="104"/>
  <c r="J133" i="104" s="1"/>
  <c r="G132" i="104"/>
  <c r="H132" i="104" s="1"/>
  <c r="J132" i="104" s="1"/>
  <c r="H131" i="104"/>
  <c r="J131" i="104" s="1"/>
  <c r="G130" i="104"/>
  <c r="H130" i="104" s="1"/>
  <c r="J130" i="104" s="1"/>
  <c r="H129" i="104"/>
  <c r="J129" i="104" s="1"/>
  <c r="G128" i="104"/>
  <c r="H128" i="104" s="1"/>
  <c r="J128" i="104" s="1"/>
  <c r="H127" i="104"/>
  <c r="J127" i="104" s="1"/>
  <c r="G126" i="104"/>
  <c r="H126" i="104" s="1"/>
  <c r="J126" i="104" s="1"/>
  <c r="H125" i="104"/>
  <c r="J125" i="104" s="1"/>
  <c r="G124" i="104"/>
  <c r="H124" i="104" s="1"/>
  <c r="J124" i="104" s="1"/>
  <c r="H123" i="104"/>
  <c r="J123" i="104" s="1"/>
  <c r="G122" i="104"/>
  <c r="H122" i="104" s="1"/>
  <c r="J122" i="104" s="1"/>
  <c r="H121" i="104"/>
  <c r="J121" i="104" s="1"/>
  <c r="G120" i="104"/>
  <c r="H120" i="104" s="1"/>
  <c r="J120" i="104" s="1"/>
  <c r="H119" i="104"/>
  <c r="J119" i="104" s="1"/>
  <c r="G118" i="104"/>
  <c r="H118" i="104" s="1"/>
  <c r="J118" i="104" s="1"/>
  <c r="H117" i="104"/>
  <c r="J117" i="104" s="1"/>
  <c r="G116" i="104"/>
  <c r="H116" i="104" s="1"/>
  <c r="J116" i="104" s="1"/>
  <c r="H115" i="104"/>
  <c r="J115" i="104" s="1"/>
  <c r="G114" i="104"/>
  <c r="H114" i="104" s="1"/>
  <c r="J114" i="104" s="1"/>
  <c r="H113" i="104"/>
  <c r="J113" i="104" s="1"/>
  <c r="G112" i="104"/>
  <c r="H112" i="104" s="1"/>
  <c r="J112" i="104" s="1"/>
  <c r="H111" i="104"/>
  <c r="J111" i="104" s="1"/>
  <c r="H110" i="104"/>
  <c r="J110" i="104" s="1"/>
  <c r="G110" i="104"/>
  <c r="H109" i="104"/>
  <c r="J109" i="104" s="1"/>
  <c r="G108" i="104"/>
  <c r="H108" i="104" s="1"/>
  <c r="J108" i="104" s="1"/>
  <c r="H107" i="104"/>
  <c r="J107" i="104" s="1"/>
  <c r="G106" i="104"/>
  <c r="H106" i="104" s="1"/>
  <c r="J106" i="104" s="1"/>
  <c r="H105" i="104"/>
  <c r="J105" i="104" s="1"/>
  <c r="G104" i="104"/>
  <c r="H104" i="104" s="1"/>
  <c r="J104" i="104" s="1"/>
  <c r="H103" i="104"/>
  <c r="J103" i="104" s="1"/>
  <c r="G102" i="104"/>
  <c r="H102" i="104" s="1"/>
  <c r="J102" i="104" s="1"/>
  <c r="H101" i="104"/>
  <c r="J101" i="104" s="1"/>
  <c r="G100" i="104"/>
  <c r="H100" i="104" s="1"/>
  <c r="J100" i="104" s="1"/>
  <c r="H99" i="104"/>
  <c r="J99" i="104" s="1"/>
  <c r="G98" i="104"/>
  <c r="H98" i="104" s="1"/>
  <c r="J98" i="104" s="1"/>
  <c r="H97" i="104"/>
  <c r="J97" i="104" s="1"/>
  <c r="G96" i="104"/>
  <c r="H96" i="104" s="1"/>
  <c r="J96" i="104" s="1"/>
  <c r="H95" i="104"/>
  <c r="J95" i="104" s="1"/>
  <c r="G94" i="104"/>
  <c r="H94" i="104" s="1"/>
  <c r="J94" i="104" s="1"/>
  <c r="H93" i="104"/>
  <c r="J93" i="104" s="1"/>
  <c r="G92" i="104"/>
  <c r="H92" i="104" s="1"/>
  <c r="J92" i="104" s="1"/>
  <c r="H91" i="104"/>
  <c r="J91" i="104" s="1"/>
  <c r="H90" i="104"/>
  <c r="J90" i="104" s="1"/>
  <c r="G90" i="104"/>
  <c r="H89" i="104"/>
  <c r="J89" i="104" s="1"/>
  <c r="G88" i="104"/>
  <c r="H88" i="104" s="1"/>
  <c r="J88" i="104" s="1"/>
  <c r="H87" i="104"/>
  <c r="J87" i="104" s="1"/>
  <c r="G86" i="104"/>
  <c r="H86" i="104" s="1"/>
  <c r="J86" i="104" s="1"/>
  <c r="H85" i="104"/>
  <c r="J85" i="104" s="1"/>
  <c r="G84" i="104"/>
  <c r="H84" i="104" s="1"/>
  <c r="J84" i="104" s="1"/>
  <c r="H83" i="104"/>
  <c r="J83" i="104" s="1"/>
  <c r="G82" i="104"/>
  <c r="H82" i="104" s="1"/>
  <c r="J82" i="104" s="1"/>
  <c r="H81" i="104"/>
  <c r="J81" i="104" s="1"/>
  <c r="G80" i="104"/>
  <c r="H80" i="104" s="1"/>
  <c r="J80" i="104" s="1"/>
  <c r="H79" i="104"/>
  <c r="J79" i="104" s="1"/>
  <c r="G78" i="104"/>
  <c r="H78" i="104" s="1"/>
  <c r="J78" i="104" s="1"/>
  <c r="H77" i="104"/>
  <c r="J77" i="104" s="1"/>
  <c r="G76" i="104"/>
  <c r="H76" i="104" s="1"/>
  <c r="J76" i="104" s="1"/>
  <c r="H75" i="104"/>
  <c r="J75" i="104" s="1"/>
  <c r="G74" i="104"/>
  <c r="F74" i="104"/>
  <c r="G73" i="104"/>
  <c r="F73" i="104"/>
  <c r="H72" i="104"/>
  <c r="J72" i="104" s="1"/>
  <c r="G71" i="104"/>
  <c r="H71" i="104" s="1"/>
  <c r="J71" i="104" s="1"/>
  <c r="H70" i="104"/>
  <c r="J70" i="104" s="1"/>
  <c r="G69" i="104"/>
  <c r="F69" i="104"/>
  <c r="H69" i="104" s="1"/>
  <c r="J69" i="104" s="1"/>
  <c r="H68" i="104"/>
  <c r="J68" i="104" s="1"/>
  <c r="H67" i="104"/>
  <c r="J67" i="104" s="1"/>
  <c r="F67" i="104"/>
  <c r="H66" i="104"/>
  <c r="J66" i="104" s="1"/>
  <c r="F65" i="104"/>
  <c r="H65" i="104" s="1"/>
  <c r="J65" i="104" s="1"/>
  <c r="H64" i="104"/>
  <c r="J64" i="104" s="1"/>
  <c r="F63" i="104"/>
  <c r="H63" i="104" s="1"/>
  <c r="J63" i="104" s="1"/>
  <c r="H62" i="104"/>
  <c r="J62" i="104" s="1"/>
  <c r="F61" i="104"/>
  <c r="H61" i="104" s="1"/>
  <c r="J61" i="104" s="1"/>
  <c r="G60" i="104"/>
  <c r="H59" i="104"/>
  <c r="J59" i="104" s="1"/>
  <c r="F58" i="104"/>
  <c r="H58" i="104" s="1"/>
  <c r="J58" i="104" s="1"/>
  <c r="H57" i="104"/>
  <c r="J57" i="104" s="1"/>
  <c r="F56" i="104"/>
  <c r="H56" i="104" s="1"/>
  <c r="J56" i="104" s="1"/>
  <c r="H53" i="104"/>
  <c r="J53" i="104" s="1"/>
  <c r="F52" i="104"/>
  <c r="H52" i="104" s="1"/>
  <c r="J52" i="104" s="1"/>
  <c r="H51" i="104"/>
  <c r="J51" i="104" s="1"/>
  <c r="F50" i="104"/>
  <c r="H50" i="104" s="1"/>
  <c r="J50" i="104" s="1"/>
  <c r="H47" i="104"/>
  <c r="J47" i="104" s="1"/>
  <c r="H46" i="104"/>
  <c r="J46" i="104" s="1"/>
  <c r="F46" i="104"/>
  <c r="H45" i="104"/>
  <c r="J45" i="104" s="1"/>
  <c r="F44" i="104"/>
  <c r="H44" i="104" s="1"/>
  <c r="J44" i="104" s="1"/>
  <c r="H43" i="104"/>
  <c r="J43" i="104" s="1"/>
  <c r="G42" i="104"/>
  <c r="H42" i="104" s="1"/>
  <c r="J42" i="104" s="1"/>
  <c r="H41" i="104"/>
  <c r="J41" i="104" s="1"/>
  <c r="G40" i="104"/>
  <c r="H40" i="104" s="1"/>
  <c r="J40" i="104" s="1"/>
  <c r="H39" i="104"/>
  <c r="J39" i="104" s="1"/>
  <c r="G38" i="104"/>
  <c r="H38" i="104" s="1"/>
  <c r="J38" i="104" s="1"/>
  <c r="H37" i="104"/>
  <c r="J37" i="104" s="1"/>
  <c r="G36" i="104"/>
  <c r="H36" i="104" s="1"/>
  <c r="J36" i="104" s="1"/>
  <c r="H35" i="104"/>
  <c r="J35" i="104" s="1"/>
  <c r="G34" i="104"/>
  <c r="H34" i="104" s="1"/>
  <c r="J34" i="104" s="1"/>
  <c r="H33" i="104"/>
  <c r="J33" i="104" s="1"/>
  <c r="G32" i="104"/>
  <c r="H32" i="104" s="1"/>
  <c r="J32" i="104" s="1"/>
  <c r="H31" i="104"/>
  <c r="J31" i="104" s="1"/>
  <c r="G30" i="104"/>
  <c r="H30" i="104" s="1"/>
  <c r="J30" i="104" s="1"/>
  <c r="H29" i="104"/>
  <c r="J29" i="104" s="1"/>
  <c r="G28" i="104"/>
  <c r="H28" i="104" s="1"/>
  <c r="J28" i="104" s="1"/>
  <c r="H27" i="104"/>
  <c r="J27" i="104" s="1"/>
  <c r="G26" i="104"/>
  <c r="H26" i="104" s="1"/>
  <c r="J26" i="104" s="1"/>
  <c r="H25" i="104"/>
  <c r="J25" i="104" s="1"/>
  <c r="G24" i="104"/>
  <c r="F24" i="104"/>
  <c r="H23" i="104"/>
  <c r="J23" i="104" s="1"/>
  <c r="G22" i="104"/>
  <c r="H22" i="104" s="1"/>
  <c r="J22" i="104" s="1"/>
  <c r="H21" i="104"/>
  <c r="J21" i="104" s="1"/>
  <c r="G20" i="104"/>
  <c r="H20" i="104" s="1"/>
  <c r="J20" i="104" s="1"/>
  <c r="H19" i="104"/>
  <c r="J19" i="104" s="1"/>
  <c r="G18" i="104"/>
  <c r="H18" i="104" s="1"/>
  <c r="J18" i="104" s="1"/>
  <c r="H17" i="104"/>
  <c r="J17" i="104" s="1"/>
  <c r="G16" i="104"/>
  <c r="H16" i="104" s="1"/>
  <c r="J16" i="104" s="1"/>
  <c r="H15" i="104"/>
  <c r="J15" i="104" s="1"/>
  <c r="H14" i="104"/>
  <c r="J14" i="104" s="1"/>
  <c r="G13" i="104"/>
  <c r="F13" i="104"/>
  <c r="H13" i="104" s="1"/>
  <c r="J13" i="104" s="1"/>
  <c r="H12" i="104"/>
  <c r="J12" i="104" s="1"/>
  <c r="H11" i="104"/>
  <c r="J11" i="104" s="1"/>
  <c r="F10" i="104"/>
  <c r="H10" i="104" s="1"/>
  <c r="J10" i="104" s="1"/>
  <c r="G9" i="104"/>
  <c r="G8" i="104" s="1"/>
  <c r="I9" i="104" l="1"/>
  <c r="I8" i="104" s="1"/>
  <c r="H24" i="104"/>
  <c r="J24" i="104" s="1"/>
  <c r="H144" i="104"/>
  <c r="J144" i="104" s="1"/>
  <c r="H73" i="104"/>
  <c r="J73" i="104" s="1"/>
  <c r="H74" i="104"/>
  <c r="J74" i="104" s="1"/>
  <c r="F9" i="104"/>
  <c r="F60" i="104"/>
  <c r="H60" i="104" s="1"/>
  <c r="J60" i="104" s="1"/>
  <c r="H9" i="104" l="1"/>
  <c r="J9" i="104" s="1"/>
  <c r="F8" i="104"/>
  <c r="H8" i="104" s="1"/>
  <c r="J8" i="104" s="1"/>
  <c r="E114" i="72" l="1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<sst xmlns="http://schemas.openxmlformats.org/spreadsheetml/2006/main" count="1338" uniqueCount="430">
  <si>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</si>
  <si>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</si>
  <si>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</si>
  <si>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</si>
  <si>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</si>
  <si>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</si>
  <si>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</si>
  <si>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</si>
  <si>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</si>
  <si>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</si>
  <si>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</si>
  <si>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</si>
  <si>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</si>
  <si>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</si>
  <si>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</si>
  <si>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</si>
  <si>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</si>
  <si>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</si>
  <si>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</si>
  <si>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</si>
  <si>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</si>
  <si>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</si>
  <si>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</si>
  <si>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</si>
  <si>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</si>
  <si>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</si>
  <si>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</si>
  <si>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</si>
  <si>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</si>
  <si>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</si>
  <si>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</si>
  <si>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</si>
  <si>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</si>
  <si>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</si>
  <si>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</si>
  <si>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</si>
  <si>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</si>
  <si>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</si>
  <si>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</si>
  <si>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</si>
  <si>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</si>
  <si>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</si>
  <si>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</si>
  <si>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</si>
  <si>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</si>
  <si>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</si>
  <si>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</si>
  <si>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</si>
  <si>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</si>
  <si>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</si>
  <si>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</si>
  <si>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</si>
  <si>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</si>
  <si>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</si>
  <si>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</si>
  <si>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</si>
  <si>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</si>
  <si>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</si>
  <si>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</si>
  <si>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</si>
  <si>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</si>
  <si>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</si>
  <si>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</si>
  <si>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</si>
  <si>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</si>
  <si>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</si>
  <si>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</si>
  <si>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</si>
  <si>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</si>
  <si>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</si>
  <si>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</si>
  <si>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</si>
  <si>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</si>
  <si>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</si>
  <si>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</si>
  <si>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</si>
  <si>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</si>
  <si>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</si>
  <si>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</si>
  <si>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</si>
  <si>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</si>
  <si>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</si>
  <si>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</si>
  <si>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</si>
  <si>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</si>
  <si>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</si>
  <si>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</si>
  <si>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</si>
  <si>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</si>
  <si>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</si>
  <si>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</si>
  <si>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</si>
  <si>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</si>
  <si>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</si>
  <si>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</si>
  <si>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</si>
  <si>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</si>
  <si>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</si>
  <si>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</si>
  <si>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</si>
  <si>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</si>
  <si>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</si>
  <si>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</si>
  <si>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</si>
  <si>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</si>
  <si>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</si>
  <si>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</si>
  <si>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</si>
  <si>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</si>
  <si>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</si>
  <si>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</si>
  <si>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</si>
  <si>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</si>
  <si>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</si>
  <si>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</si>
  <si>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</si>
  <si>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</si>
  <si>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</si>
  <si>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</si>
  <si>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</si>
  <si>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</si>
  <si>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</si>
  <si>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</si>
  <si>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</si>
  <si>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</si>
  <si>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</si>
  <si>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</si>
  <si>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</si>
  <si>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</si>
  <si>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</si>
  <si>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</si>
  <si>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</si>
  <si>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</si>
  <si>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</si>
  <si>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</si>
  <si>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</si>
  <si>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</si>
  <si>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</si>
  <si>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</si>
  <si>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</si>
  <si>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</si>
  <si>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</si>
  <si>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</si>
  <si>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</si>
  <si>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</si>
  <si>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</si>
  <si>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</si>
  <si>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</si>
  <si>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</si>
  <si>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</si>
  <si>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</si>
  <si>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</si>
  <si>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</si>
  <si>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</si>
  <si>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</si>
  <si>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</si>
  <si>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</si>
  <si>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</si>
  <si>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</si>
  <si>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</si>
  <si>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</si>
  <si>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</si>
  <si>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</si>
  <si>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</si>
  <si>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</si>
  <si>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</si>
  <si>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</si>
  <si>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</si>
  <si>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</si>
  <si>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</si>
  <si>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</si>
  <si>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</si>
  <si>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</si>
  <si>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</si>
  <si>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</si>
  <si>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</si>
  <si>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</si>
  <si>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</si>
  <si>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</si>
  <si>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</si>
  <si>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</si>
  <si>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</si>
  <si>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</si>
  <si>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</si>
  <si>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</si>
  <si>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</si>
  <si>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</si>
  <si>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</si>
  <si>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</si>
  <si>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</si>
  <si>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</si>
  <si>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</si>
  <si>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</si>
  <si>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</si>
  <si>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</si>
  <si>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</si>
  <si>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</si>
  <si>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</si>
  <si>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</si>
  <si>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</si>
  <si>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</si>
  <si>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</si>
  <si>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</si>
  <si>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</si>
  <si>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</si>
  <si>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Ostatní činnosti ve školství</t>
  </si>
  <si>
    <t>stipendijní program pro žáky odborných škol</t>
  </si>
  <si>
    <t>Zlatý oříšek Libereckého kraje</t>
  </si>
  <si>
    <t>Skleněné městečko</t>
  </si>
  <si>
    <t>Zlatý Ámos</t>
  </si>
  <si>
    <t>Machři roku</t>
  </si>
  <si>
    <t>Podpora obcí při změně zřizovatelských funkcí</t>
  </si>
  <si>
    <t>Město Turnov - finanční dar</t>
  </si>
  <si>
    <t>Systémová podpora vzdělávání žáků ve speciálních ZŠ</t>
  </si>
  <si>
    <t>Významné kluby a reprezentace</t>
  </si>
  <si>
    <t>Významné sportovní areály</t>
  </si>
  <si>
    <t>Mimořádné sportovní akce</t>
  </si>
  <si>
    <t>Sportovní infrastruktury, servisní centra sportu</t>
  </si>
  <si>
    <t>par.</t>
  </si>
  <si>
    <t>pol.</t>
  </si>
  <si>
    <t>UR 2015</t>
  </si>
  <si>
    <t>SR 2015</t>
  </si>
  <si>
    <t>neinvestiční transfery obcím</t>
  </si>
  <si>
    <t>neinvestiční příspěvky zřízeným příspěvkovým organizacím</t>
  </si>
  <si>
    <t>ZŠ Dr.F.L.Riegra Semily, Jizerská 564, p.o. - Realizace okresních kol soutěží v okrese Semily</t>
  </si>
  <si>
    <t>DDM Libertin, Česká Lípa, Škroupovo nám. 138, p.o. - Realizace okresních kol soutěží v okrese Česká Lípa</t>
  </si>
  <si>
    <t>DDM Větrník, Liberec, Riegrova 16, p.o. - Realizace okresních a krajských kol soutěží</t>
  </si>
  <si>
    <t>DDM Vikýř, Jablonec n/N, Podhorská 49, p.o. - Realizace okresních kol soutěží v okrese Jablonec n/N</t>
  </si>
  <si>
    <t>5331</t>
  </si>
  <si>
    <t>3123</t>
  </si>
  <si>
    <t>SOŠ a SOU, Česká Lípa, 28.října 2707, p.o. - Stipendijní program pro žáky středních škol leden-prosinec 2015</t>
  </si>
  <si>
    <t>SŠSSaD, Liberec II, Truhlářská 360/3, p.o. - Stipendijní program pro žáky středních škol leden-prosinec 2015</t>
  </si>
  <si>
    <t>SŠHaL, Frýdlant, Bělíkova 1387, p.o. - Stipendijní program pro žáky středních škol leden-prosinec 2015</t>
  </si>
  <si>
    <t>VOŠ sklářská a SŠ, Nový Bor, Wolkerova 316, p.o. - Stipendijní program pro žáky středních škol leden-prosinec 2015</t>
  </si>
  <si>
    <t>ISŠ, Semily, 28. října 607, p.o. - Stipendijní program pro žáky středních škol leden-prosinec 2015</t>
  </si>
  <si>
    <t>3122</t>
  </si>
  <si>
    <t>OA, HŠ a SOŠ, Turnov, Zborovská 519, p.o. - Stipendijní program pro žáky středních škol leden-prosinec 2015</t>
  </si>
  <si>
    <t>SPŠ technická, Jablonec n/N, Belgická 4852, p.o. - Stipendijní program pro žáky středních škol leden-prosinec 2015</t>
  </si>
  <si>
    <t>SŠ a MŠ, Liberec, Na Bojišti 15, p.o. - Stipendijní program pro žáky středních škol leden-prosinec 2015</t>
  </si>
  <si>
    <t>SŠ řemesel a služeb, Jablonec n/N, Smetanova 66, p.o. - Stipendijní program pro žáky středních škol leden-prosinec 2015</t>
  </si>
  <si>
    <t>3419</t>
  </si>
  <si>
    <t>5222</t>
  </si>
  <si>
    <t>neinvestiční transfery spolkům</t>
  </si>
  <si>
    <t xml:space="preserve">SU </t>
  </si>
  <si>
    <t>SKI KLUB Jizerská padesátka Liberec - 48. Jizerská padesátka</t>
  </si>
  <si>
    <t>Okresní svaz tělovýchovy Jablonec n/N - Zabezpečení činnosti servis.centra sportu České unie sportu při Okresním svazu tělovýchovy v Jablonci n/N</t>
  </si>
  <si>
    <t>Okresní sportovní a tělov.sdružení Semily - Podpora činnosti Servisního centra sportu ČUS při Okres.sport. a tělov. sdružením</t>
  </si>
  <si>
    <t>Sportovní unie Českolipska, Česká Lípa - Podpora činnosti Servisního centra sportu ČUS při Sportovní uniii Českolipska</t>
  </si>
  <si>
    <t>Sokolská župa Krkonošská - Pecháčkova, Jilemnice  - Provoz sokolské župy jako servis.centra pro sokolské jednoty - Sokolská župa Krkonošská - Pecháčkova</t>
  </si>
  <si>
    <t>Liberecká sportovní a tělovýchovná organizace, o.s, Liberec-Zabezpečení činnosti servis.centra sportu ČUS při okresní organizaci ČUS - Liberecké sport.a těl.organizaci o.s.</t>
  </si>
  <si>
    <t>Krajská organizace ČUS LK, Liberec - Zabezpečení činnosti servis.centra sportu ČUS při Krajské organizaci ČUS LK</t>
  </si>
  <si>
    <t>Klub českých turistů Ještědská oblast-LK, Liberec - Zkvalitnění činnosti organizace a jejich odborů</t>
  </si>
  <si>
    <t>Sokolská župa Ještědská, Liberec - Provoz sokolské župy jako servisního centra pro sokolské jednoty</t>
  </si>
  <si>
    <t>Autoklub Bohemia Sport v AČR, Česká Lípa-ME Historic Rally Bohemia 2015</t>
  </si>
  <si>
    <t>Slavia Liberec orienteering, Liberec - MS v MTBO Liberec 2015</t>
  </si>
  <si>
    <t>TJ VK DUKLA LIBEREC - Pravidelná činnost mládež.kategorií  TJ VK Dukly Liberec</t>
  </si>
  <si>
    <t>FC Slovan Liberec - FC Slovan Liberec - mládež, činnost mládeže</t>
  </si>
  <si>
    <t>FK BAUMIT Jablonec, a.s., Jablonec n/N - Podpora činnosti klubu reprezent.LK</t>
  </si>
  <si>
    <t>Draci FBC Liberec, o.s. - Mládežnická družstva FBC Liberec</t>
  </si>
  <si>
    <t>TJ Bílí Tygři Liberec - Celoroční podpora výchovného programu TJ Bílí Tygři Liberec</t>
  </si>
  <si>
    <t>5221</t>
  </si>
  <si>
    <t>neinvestiční transfery obecně prospěšným společnostem</t>
  </si>
  <si>
    <t>JIZERSKÁ, o.p.s. , Bedřichov - JIZERSKÁ MAGISTRÁLA 2015/2016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</si>
  <si>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</si>
  <si>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</si>
  <si>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</si>
  <si>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</si>
  <si>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5213</t>
  </si>
  <si>
    <t>neinvestiční transfery nefinan.podnik.subjektům - p.o.</t>
  </si>
  <si>
    <t>Sportovní areál Harrachov, a.s. - Zimní úprava standart.běžeckých tratí v Harrachově</t>
  </si>
  <si>
    <t>Sdružení pro rozvoj cestovního ruchu v Harrachově - Úprava běžeckých terénů</t>
  </si>
  <si>
    <t>5321</t>
  </si>
  <si>
    <t>Město Lomnice n/P - Lomnická lyžařská magistrála</t>
  </si>
  <si>
    <t>SVAZEK OBCÍ NOVOBORSKA, Nový Bor - Úprava a údržba Lužickohorské magistrály</t>
  </si>
  <si>
    <t>AUTOKLUB ČESKÁ LÍPA V AČR - Rallycross Challenge Europe 2015</t>
  </si>
  <si>
    <t>TJ Bižuterie, o.s., Jablonec n/N - Jizerský pohár - Mez.závod FIS v alpských discipl. 22.-25.1.2015 Tanval.Špičák - Albrechtice v Jiz.horách</t>
  </si>
  <si>
    <t>Liberecký tenisový klub, Liberec - Tenisový turnaj Svijany Open 2015</t>
  </si>
  <si>
    <t>24TP, Liberec - TĚŽKÁ POHODA 2015</t>
  </si>
  <si>
    <t>Sportovní klub stolního tenisu, Liberec - MEZINÁR.TURNAJ VETERÁNŮ 2015</t>
  </si>
  <si>
    <t>Krajská rada Asociace školních sportov.klubů LK, Liberec - Krajská liga škol 2015</t>
  </si>
  <si>
    <t>Kolo pro život, z.s., Praha - Kolo pro život - Ještěd Tour</t>
  </si>
  <si>
    <t>AMBSK, Košťálov - Motokrosové závody</t>
  </si>
  <si>
    <t>1. Novoborský šachový klub, o.s., Nový Bor - Novoborská šachová korida</t>
  </si>
  <si>
    <t>Sport Aerobic Liberec o.s. - Mezinárodní MČR v gymnast., step, dance a team aerobiku 2015</t>
  </si>
  <si>
    <t>TERRA SPORT s.r.o. , Liberec - ČT AUTHOR CUP</t>
  </si>
  <si>
    <t xml:space="preserve">SpinFit Liberec - SpinFit Dětský MTB cup LK </t>
  </si>
  <si>
    <t>Pakli sport klub Jablonné v Podještědí - 16.International MTB marathon Malevil Cup 2015</t>
  </si>
  <si>
    <t>LIBERECKÝ KRAJSKÝ FOTBALOVÝ SVAZ, Liberec - Halový turnaj mladšího dorostu U16, U17 - O POHÁR PŘEDSEDY FAČR</t>
  </si>
  <si>
    <t>Klub cyklistů KOOPERATIVA Sportovního gymnázia Jablonec n/N - ČESKÝ POHÁR MTB CO A XCE 2015-BEDŘICHOV</t>
  </si>
  <si>
    <t xml:space="preserve">AFEU O.S. Liberec - ZELENCUP 2015 </t>
  </si>
  <si>
    <t>SKI KLUB Jizerská padesátka Liberec - Jizeská 50 tun 2015</t>
  </si>
  <si>
    <t>SKI KLUB Jizerská padesátka Liberec - Jizeská 50 na kolech 2015</t>
  </si>
  <si>
    <t>Outdoor Challege Liberec, o.s. - Auto Enge Triatlon Hrádek n/N 2015</t>
  </si>
  <si>
    <t>Draci FBC Liberec, o.s. - Výběry dorostenců ČR ve florbale</t>
  </si>
  <si>
    <t>Česká Freestyle Fotbalová Asociace, Liberec - MS ve freestyle fotbalu - Super ball 2015</t>
  </si>
  <si>
    <t>TU VK DUKLA LIBEREC - Festival Barevného minivolejbalu - Mistrovství Čech</t>
  </si>
  <si>
    <t>5212</t>
  </si>
  <si>
    <t>neinvestiční transfery nefinan.podnik.subjektům - f.o.</t>
  </si>
  <si>
    <t>Mgr. Ilona Šulcová, Turnov - Czech Dance Championship 2015 a MČR FTM (Festival tanečního mládí)</t>
  </si>
  <si>
    <t>Šerm Liberec, o.s. - MČR v šermu 2015</t>
  </si>
  <si>
    <t>S group SPORT FACILITY MAGEMENT, Liberec - SPORT LIVE 2015</t>
  </si>
  <si>
    <t>TJ Bílí Tygři Liberec - CHRISTMAS CUP 2015</t>
  </si>
  <si>
    <t>Sportovní klub OK Jiskra Nový Bor - BOHEMIA ORIENTIEERING - 5denní mezinár.závody v orient.běhu 2015</t>
  </si>
  <si>
    <t>AC SYNER Turnov - Memoriál Ludvíka Daňka 2015</t>
  </si>
  <si>
    <t>TĚLOVÝCHOVNÁ JEDNOTA DOKSY - EURO HRY DOKSY  2015</t>
  </si>
  <si>
    <t>příloha č. 1</t>
  </si>
  <si>
    <t>SKP Kornspitz Jablonec, Jablonec n/N - Podpora údržby části Jizerské magistrály včetně sportovního areálu Břízky SKP Kornspitz Jablonec</t>
  </si>
  <si>
    <t>Klub kanoistiky Železný Brod - Zpevnění sjezdu a zpevnění odstavné plochy pro vozidla v prostorách vodáckého areálu Paraplíčko na řece Jizeře</t>
  </si>
  <si>
    <t>Basketbalový klub Kondoři Liberec občanské sdružení - Mezinárod.turnaj v basketbale - Příprava na ME mužů</t>
  </si>
  <si>
    <t>Trampolíny Liberec, o.s. - Mezinárodní závod přátelství ve skocích na trampolíně</t>
  </si>
  <si>
    <t>Mgr. Ilona Šulcová, Turnov - World Dance Championship 2015</t>
  </si>
  <si>
    <t>Revelations, Jablonec n/M - JBC 4X REVELATIONS 2015 - WORLD SERIES</t>
  </si>
  <si>
    <t>Gymnastika Liberec - Gymlib-Pohár olympij.nadějí-OHC LIBEREC 2015</t>
  </si>
  <si>
    <t>ROZPIS ROZPOČTU LIBERECKÉHO KRAJE 2015</t>
  </si>
  <si>
    <t>Odbor školství, mládeže, tělovýchovy a sportu</t>
  </si>
  <si>
    <t>tis.Kč</t>
  </si>
  <si>
    <t>Veletrh vzdělávání a pracov. příležitostí</t>
  </si>
  <si>
    <t>sport v regionu</t>
  </si>
  <si>
    <t>91704 - T R A N S F E R Y</t>
  </si>
  <si>
    <t>Výdajový limit resortu v kapitole</t>
  </si>
  <si>
    <t>soutěže-podpora talentovaných dětí a mládeže</t>
  </si>
  <si>
    <t>Burzy škol</t>
  </si>
  <si>
    <t>Cena hejtmana LK pro studenty TUL</t>
  </si>
  <si>
    <t>neinvestiční transfery vysokým školám</t>
  </si>
  <si>
    <t>Město Jablonné v Podj. - finanční dar</t>
  </si>
  <si>
    <t>ZŠ praktická a ZŠ speciální, Jablonné v Podještědí - dotace</t>
  </si>
  <si>
    <t>ZŠ Turnov, Zborovská 519 - dotace</t>
  </si>
  <si>
    <t>vybrané sportovní akce</t>
  </si>
  <si>
    <t>KAPITOLA 917 04 - TRANSFERY</t>
  </si>
  <si>
    <t>neinvestiční transfery cizím příspěvkovým organizacím</t>
  </si>
  <si>
    <t>DDÚ,SVP,ZŠ a DD, Liberec - Zajištění provozu ambulatního střediska výchovné péče v České Lípě</t>
  </si>
  <si>
    <t>04700010000</t>
  </si>
  <si>
    <t/>
  </si>
  <si>
    <t>04700020000</t>
  </si>
  <si>
    <t>04700040000</t>
  </si>
  <si>
    <t>04700250000</t>
  </si>
  <si>
    <t>04800790000</t>
  </si>
  <si>
    <t>04800800000</t>
  </si>
  <si>
    <t>04800810000</t>
  </si>
  <si>
    <t>04800820000</t>
  </si>
  <si>
    <t>04800830000</t>
  </si>
  <si>
    <t>04800842058</t>
  </si>
  <si>
    <t>04800865008</t>
  </si>
  <si>
    <t>04800875492</t>
  </si>
  <si>
    <t>04800880000</t>
  </si>
  <si>
    <t>04700210000</t>
  </si>
  <si>
    <t>04700220000</t>
  </si>
  <si>
    <t>04700090000</t>
  </si>
  <si>
    <t>04700230000</t>
  </si>
  <si>
    <t>04700240000</t>
  </si>
  <si>
    <t>04801064476</t>
  </si>
  <si>
    <t>04801071485</t>
  </si>
  <si>
    <t>04801083454</t>
  </si>
  <si>
    <t>04801095443</t>
  </si>
  <si>
    <t>04801770000</t>
  </si>
  <si>
    <t>04801430000</t>
  </si>
  <si>
    <t>04801440000</t>
  </si>
  <si>
    <t>04801450000</t>
  </si>
  <si>
    <t>04801460000</t>
  </si>
  <si>
    <t>04801470000</t>
  </si>
  <si>
    <t>04801480000</t>
  </si>
  <si>
    <t>04801490000</t>
  </si>
  <si>
    <t>04801500000</t>
  </si>
  <si>
    <t>04801510000</t>
  </si>
  <si>
    <t>04801520000</t>
  </si>
  <si>
    <t>04801530000</t>
  </si>
  <si>
    <t>04801540000</t>
  </si>
  <si>
    <t>04801550000</t>
  </si>
  <si>
    <t>04801560000</t>
  </si>
  <si>
    <t>04801570000</t>
  </si>
  <si>
    <t>04801580000</t>
  </si>
  <si>
    <t>04801590000</t>
  </si>
  <si>
    <t>04801600000</t>
  </si>
  <si>
    <t>04801610000</t>
  </si>
  <si>
    <t>04801620000</t>
  </si>
  <si>
    <t>04801630000</t>
  </si>
  <si>
    <t>04801640000</t>
  </si>
  <si>
    <t>04801650000</t>
  </si>
  <si>
    <t>04801660000</t>
  </si>
  <si>
    <t>04801670000</t>
  </si>
  <si>
    <t>04801680000</t>
  </si>
  <si>
    <t>04801690000</t>
  </si>
  <si>
    <t>04801700000</t>
  </si>
  <si>
    <t>04801710000</t>
  </si>
  <si>
    <t>04801720000</t>
  </si>
  <si>
    <t>04801730000</t>
  </si>
  <si>
    <t>04801740000</t>
  </si>
  <si>
    <t>04801750000</t>
  </si>
  <si>
    <t>04801760000</t>
  </si>
  <si>
    <t>04801300000</t>
  </si>
  <si>
    <t>04801310000</t>
  </si>
  <si>
    <t>04801320000</t>
  </si>
  <si>
    <t>04801330000</t>
  </si>
  <si>
    <t>04801340000</t>
  </si>
  <si>
    <t>04801350000</t>
  </si>
  <si>
    <t>04801360000</t>
  </si>
  <si>
    <t>04801370000</t>
  </si>
  <si>
    <t>04801380000</t>
  </si>
  <si>
    <t>04801390000</t>
  </si>
  <si>
    <t>04801405005</t>
  </si>
  <si>
    <t>04801410000</t>
  </si>
  <si>
    <t>04801424104</t>
  </si>
  <si>
    <t>ZR č. 1,2,17,24/15</t>
  </si>
  <si>
    <t>04801190000</t>
  </si>
  <si>
    <t>04801200000</t>
  </si>
  <si>
    <t>04801210000</t>
  </si>
  <si>
    <t>04801220000</t>
  </si>
  <si>
    <t>04801230000</t>
  </si>
  <si>
    <t>04801240000</t>
  </si>
  <si>
    <t>04801250000</t>
  </si>
  <si>
    <t>04801260000</t>
  </si>
  <si>
    <t>04801270000</t>
  </si>
  <si>
    <t>04801280000</t>
  </si>
  <si>
    <t>04801290000</t>
  </si>
  <si>
    <t>04800852329</t>
  </si>
  <si>
    <t xml:space="preserve">Město Železný Brod, nám.3.května 1, 468 22 Železný Brod-Skleněné městečko </t>
  </si>
  <si>
    <t>04800813007</t>
  </si>
  <si>
    <t>04800796035</t>
  </si>
  <si>
    <t>ZR-RO č. 76/15</t>
  </si>
  <si>
    <t>04801101437</t>
  </si>
  <si>
    <t>04801111433</t>
  </si>
  <si>
    <t>04801121448</t>
  </si>
  <si>
    <t>04801131424</t>
  </si>
  <si>
    <t>04801141434</t>
  </si>
  <si>
    <t>04801151452</t>
  </si>
  <si>
    <t>04801161438</t>
  </si>
  <si>
    <t>04801171432</t>
  </si>
  <si>
    <t>04801181440</t>
  </si>
  <si>
    <t>TU, Liberec, Studentská 1402/2, Liberec 1- Cena hejtmana LK pro absolventy TUL</t>
  </si>
  <si>
    <t>ZR 76/15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</si>
</sst>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6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8"/>
      <name val="Arial"/>
      <family val="2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10"/>
      <color rgb="FF0070C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</cellStyleXfs>
  <cellXfs count="603">
    <xf numFmtId="0" fontId="0" fillId="0" borderId="0" xfId="0"/>
    <xf numFmtId="0" fontId="4" fillId="0" borderId="0" xfId="36"/>
    <xf numFmtId="0" fontId="22" fillId="0" borderId="0" xfId="36" applyFont="1" applyAlignment="1">
      <alignment horizontal="right"/>
    </xf>
    <xf numFmtId="0" fontId="4" fillId="0" borderId="0" xfId="36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6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7" applyNumberFormat="1" applyFont="1" applyBorder="1" applyAlignment="1">
      <alignment horizontal="center"/>
    </xf>
    <xf numFmtId="0" fontId="25" fillId="0" borderId="12" xfId="37" applyFont="1" applyFill="1" applyBorder="1"/>
    <xf numFmtId="0" fontId="21" fillId="0" borderId="0" xfId="36" applyFont="1" applyFill="1" applyBorder="1" applyAlignment="1">
      <alignment horizontal="center" vertical="center"/>
    </xf>
    <xf numFmtId="49" fontId="21" fillId="0" borderId="0" xfId="36" applyNumberFormat="1" applyFont="1" applyFill="1" applyBorder="1" applyAlignment="1">
      <alignment horizontal="center" vertical="center"/>
    </xf>
    <xf numFmtId="0" fontId="21" fillId="0" borderId="0" xfId="36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6" applyNumberFormat="1" applyFont="1" applyFill="1" applyBorder="1" applyAlignment="1">
      <alignment horizontal="left" vertical="center"/>
    </xf>
    <xf numFmtId="0" fontId="21" fillId="0" borderId="13" xfId="37" applyFont="1" applyBorder="1" applyAlignment="1">
      <alignment horizontal="center"/>
    </xf>
    <xf numFmtId="49" fontId="21" fillId="0" borderId="14" xfId="37" applyNumberFormat="1" applyFont="1" applyBorder="1" applyAlignment="1">
      <alignment horizontal="center"/>
    </xf>
    <xf numFmtId="0" fontId="21" fillId="0" borderId="15" xfId="37" applyFont="1" applyBorder="1"/>
    <xf numFmtId="0" fontId="21" fillId="0" borderId="16" xfId="37" applyFont="1" applyBorder="1" applyAlignment="1">
      <alignment horizontal="center"/>
    </xf>
    <xf numFmtId="49" fontId="21" fillId="0" borderId="17" xfId="37" applyNumberFormat="1" applyFont="1" applyBorder="1" applyAlignment="1">
      <alignment horizontal="center"/>
    </xf>
    <xf numFmtId="0" fontId="21" fillId="0" borderId="18" xfId="37" applyFont="1" applyBorder="1"/>
    <xf numFmtId="0" fontId="21" fillId="0" borderId="19" xfId="33" applyFont="1" applyBorder="1" applyAlignment="1">
      <alignment horizontal="center"/>
    </xf>
    <xf numFmtId="49" fontId="21" fillId="0" borderId="20" xfId="37" applyNumberFormat="1" applyFont="1" applyBorder="1" applyAlignment="1">
      <alignment horizontal="center"/>
    </xf>
    <xf numFmtId="0" fontId="21" fillId="0" borderId="20" xfId="37" applyFont="1" applyFill="1" applyBorder="1"/>
    <xf numFmtId="0" fontId="25" fillId="0" borderId="21" xfId="37" applyFont="1" applyBorder="1"/>
    <xf numFmtId="4" fontId="25" fillId="0" borderId="22" xfId="37" applyNumberFormat="1" applyFont="1" applyFill="1" applyBorder="1"/>
    <xf numFmtId="0" fontId="21" fillId="0" borderId="23" xfId="37" applyFont="1" applyBorder="1" applyAlignment="1">
      <alignment horizontal="center"/>
    </xf>
    <xf numFmtId="49" fontId="21" fillId="0" borderId="24" xfId="37" applyNumberFormat="1" applyFont="1" applyBorder="1" applyAlignment="1">
      <alignment horizontal="center"/>
    </xf>
    <xf numFmtId="0" fontId="21" fillId="0" borderId="21" xfId="37" applyFont="1" applyBorder="1"/>
    <xf numFmtId="0" fontId="21" fillId="0" borderId="25" xfId="37" applyFont="1" applyBorder="1"/>
    <xf numFmtId="0" fontId="25" fillId="0" borderId="26" xfId="36" applyFont="1" applyFill="1" applyBorder="1" applyAlignment="1">
      <alignment horizontal="left" vertical="center" wrapText="1"/>
    </xf>
    <xf numFmtId="4" fontId="25" fillId="0" borderId="22" xfId="36" applyNumberFormat="1" applyFont="1" applyFill="1" applyBorder="1" applyAlignment="1">
      <alignment vertical="center" wrapText="1"/>
    </xf>
    <xf numFmtId="0" fontId="25" fillId="0" borderId="27" xfId="36" applyFont="1" applyBorder="1" applyAlignment="1">
      <alignment horizontal="center" vertical="center" wrapText="1"/>
    </xf>
    <xf numFmtId="0" fontId="25" fillId="0" borderId="28" xfId="36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7" applyNumberFormat="1" applyFont="1" applyBorder="1" applyAlignment="1">
      <alignment horizontal="center"/>
    </xf>
    <xf numFmtId="0" fontId="30" fillId="0" borderId="30" xfId="37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7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7" applyNumberFormat="1" applyFont="1" applyBorder="1" applyAlignment="1">
      <alignment horizontal="center"/>
    </xf>
    <xf numFmtId="0" fontId="25" fillId="0" borderId="20" xfId="37" applyFont="1" applyFill="1" applyBorder="1"/>
    <xf numFmtId="4" fontId="25" fillId="0" borderId="31" xfId="37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7" applyNumberFormat="1" applyFont="1" applyBorder="1" applyAlignment="1">
      <alignment horizontal="center"/>
    </xf>
    <xf numFmtId="0" fontId="21" fillId="0" borderId="33" xfId="37" applyFont="1" applyFill="1" applyBorder="1"/>
    <xf numFmtId="49" fontId="23" fillId="0" borderId="0" xfId="36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7" applyNumberFormat="1" applyFont="1" applyFill="1" applyBorder="1"/>
    <xf numFmtId="0" fontId="25" fillId="0" borderId="23" xfId="37" applyFont="1" applyBorder="1" applyAlignment="1">
      <alignment horizontal="center"/>
    </xf>
    <xf numFmtId="4" fontId="25" fillId="24" borderId="22" xfId="36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7" applyNumberFormat="1" applyFont="1" applyFill="1" applyBorder="1"/>
    <xf numFmtId="4" fontId="21" fillId="24" borderId="36" xfId="37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6" applyNumberFormat="1" applyFont="1" applyFill="1" applyBorder="1" applyAlignment="1">
      <alignment horizontal="center" vertical="center"/>
    </xf>
    <xf numFmtId="0" fontId="22" fillId="25" borderId="37" xfId="36" applyFont="1" applyFill="1" applyBorder="1" applyAlignment="1">
      <alignment horizontal="left" vertical="center" wrapText="1"/>
    </xf>
    <xf numFmtId="4" fontId="22" fillId="0" borderId="31" xfId="36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6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6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6" applyFont="1" applyBorder="1" applyAlignment="1">
      <alignment horizontal="center" vertical="center" wrapText="1"/>
    </xf>
    <xf numFmtId="0" fontId="24" fillId="0" borderId="46" xfId="36" applyFont="1" applyBorder="1" applyAlignment="1">
      <alignment horizontal="center" vertical="center" wrapText="1"/>
    </xf>
    <xf numFmtId="0" fontId="24" fillId="0" borderId="47" xfId="36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7" applyNumberFormat="1" applyFont="1" applyFill="1" applyBorder="1"/>
    <xf numFmtId="4" fontId="21" fillId="0" borderId="31" xfId="37" applyNumberFormat="1" applyFont="1" applyFill="1" applyBorder="1"/>
    <xf numFmtId="4" fontId="21" fillId="0" borderId="36" xfId="37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6" applyFont="1" applyBorder="1" applyAlignment="1">
      <alignment horizontal="center" vertical="center" wrapText="1"/>
    </xf>
    <xf numFmtId="0" fontId="31" fillId="0" borderId="11" xfId="36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6" applyFont="1" applyBorder="1" applyAlignment="1">
      <alignment horizontal="center" vertical="center" wrapText="1"/>
    </xf>
    <xf numFmtId="0" fontId="21" fillId="0" borderId="53" xfId="36" applyFont="1" applyBorder="1" applyAlignment="1">
      <alignment horizontal="center" vertical="center" wrapText="1"/>
    </xf>
    <xf numFmtId="0" fontId="21" fillId="0" borderId="40" xfId="36" applyFont="1" applyBorder="1" applyAlignment="1">
      <alignment horizontal="left" vertical="center" wrapText="1"/>
    </xf>
    <xf numFmtId="4" fontId="33" fillId="0" borderId="54" xfId="36" applyNumberFormat="1" applyFont="1" applyFill="1" applyBorder="1" applyAlignment="1">
      <alignment vertical="center" wrapText="1"/>
    </xf>
    <xf numFmtId="4" fontId="33" fillId="0" borderId="55" xfId="36" applyNumberFormat="1" applyFont="1" applyFill="1" applyBorder="1" applyAlignment="1">
      <alignment horizontal="center" vertical="center" wrapText="1"/>
    </xf>
    <xf numFmtId="0" fontId="33" fillId="0" borderId="55" xfId="36" applyFont="1" applyFill="1" applyBorder="1" applyAlignment="1">
      <alignment horizontal="center" vertical="center" wrapText="1"/>
    </xf>
    <xf numFmtId="0" fontId="33" fillId="0" borderId="56" xfId="36" applyFont="1" applyFill="1" applyBorder="1" applyAlignment="1">
      <alignment horizontal="center" vertical="center" wrapText="1"/>
    </xf>
    <xf numFmtId="4" fontId="33" fillId="0" borderId="57" xfId="36" applyNumberFormat="1" applyFont="1" applyFill="1" applyBorder="1" applyAlignment="1">
      <alignment vertical="center" wrapText="1"/>
    </xf>
    <xf numFmtId="0" fontId="33" fillId="0" borderId="58" xfId="36" applyFont="1" applyBorder="1" applyAlignment="1">
      <alignment horizontal="center" vertical="center" wrapText="1"/>
    </xf>
    <xf numFmtId="0" fontId="33" fillId="0" borderId="59" xfId="36" applyFont="1" applyBorder="1" applyAlignment="1">
      <alignment horizontal="center" vertical="center" wrapText="1"/>
    </xf>
    <xf numFmtId="0" fontId="33" fillId="0" borderId="54" xfId="36" applyFont="1" applyFill="1" applyBorder="1" applyAlignment="1">
      <alignment horizontal="center" vertical="center" wrapText="1"/>
    </xf>
    <xf numFmtId="49" fontId="23" fillId="0" borderId="0" xfId="36" applyNumberFormat="1" applyFont="1" applyFill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6" applyNumberFormat="1" applyFont="1" applyFill="1" applyBorder="1" applyAlignment="1">
      <alignment horizontal="right" vertical="center" wrapText="1"/>
    </xf>
    <xf numFmtId="4" fontId="35" fillId="0" borderId="60" xfId="35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7" applyNumberFormat="1" applyFont="1" applyFill="1" applyBorder="1" applyAlignment="1">
      <alignment horizontal="center" vertical="center"/>
    </xf>
    <xf numFmtId="4" fontId="35" fillId="24" borderId="60" xfId="35" applyNumberFormat="1" applyFont="1" applyFill="1" applyBorder="1" applyAlignment="1">
      <alignment vertical="center" wrapText="1"/>
    </xf>
    <xf numFmtId="4" fontId="21" fillId="0" borderId="40" xfId="36" applyNumberFormat="1" applyFont="1" applyFill="1" applyBorder="1" applyAlignment="1">
      <alignment horizontal="center" vertical="center" wrapText="1"/>
    </xf>
    <xf numFmtId="49" fontId="34" fillId="0" borderId="0" xfId="36" applyNumberFormat="1" applyFont="1" applyFill="1" applyAlignment="1">
      <alignment horizontal="center" vertical="center" wrapText="1"/>
    </xf>
    <xf numFmtId="4" fontId="21" fillId="0" borderId="55" xfId="36" applyNumberFormat="1" applyFont="1" applyFill="1" applyBorder="1" applyAlignment="1">
      <alignment horizontal="center" vertical="center" wrapText="1"/>
    </xf>
    <xf numFmtId="4" fontId="21" fillId="0" borderId="26" xfId="36" applyNumberFormat="1" applyFont="1" applyFill="1" applyBorder="1" applyAlignment="1">
      <alignment horizontal="center" vertical="center" wrapText="1"/>
    </xf>
    <xf numFmtId="4" fontId="33" fillId="0" borderId="0" xfId="36" applyNumberFormat="1" applyFont="1" applyFill="1" applyBorder="1" applyAlignment="1">
      <alignment vertical="center" wrapText="1"/>
    </xf>
    <xf numFmtId="0" fontId="21" fillId="0" borderId="0" xfId="36" applyFont="1" applyFill="1" applyAlignment="1">
      <alignment horizontal="center" vertical="center" wrapText="1"/>
    </xf>
    <xf numFmtId="4" fontId="21" fillId="0" borderId="31" xfId="35" applyNumberFormat="1" applyFont="1" applyFill="1" applyBorder="1" applyAlignment="1">
      <alignment vertical="center" wrapText="1"/>
    </xf>
    <xf numFmtId="4" fontId="21" fillId="0" borderId="60" xfId="35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7" applyFont="1" applyBorder="1" applyAlignment="1">
      <alignment horizontal="center"/>
    </xf>
    <xf numFmtId="4" fontId="33" fillId="0" borderId="57" xfId="36" applyNumberFormat="1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49" fontId="21" fillId="0" borderId="13" xfId="37" applyNumberFormat="1" applyFont="1" applyBorder="1" applyAlignment="1">
      <alignment horizontal="center"/>
    </xf>
    <xf numFmtId="49" fontId="21" fillId="0" borderId="23" xfId="37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6" applyFont="1" applyAlignment="1">
      <alignment vertical="center" wrapText="1"/>
    </xf>
    <xf numFmtId="49" fontId="37" fillId="0" borderId="0" xfId="36" applyNumberFormat="1" applyFont="1" applyFill="1" applyAlignment="1">
      <alignment vertical="center" wrapText="1"/>
    </xf>
    <xf numFmtId="49" fontId="37" fillId="0" borderId="0" xfId="36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6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6" applyNumberFormat="1" applyFont="1" applyFill="1" applyBorder="1" applyAlignment="1">
      <alignment vertical="center" wrapText="1"/>
    </xf>
    <xf numFmtId="0" fontId="38" fillId="0" borderId="0" xfId="36" applyFont="1" applyFill="1" applyBorder="1" applyAlignment="1">
      <alignment horizontal="center" vertical="center" wrapText="1"/>
    </xf>
    <xf numFmtId="0" fontId="38" fillId="0" borderId="54" xfId="36" applyFont="1" applyFill="1" applyBorder="1" applyAlignment="1">
      <alignment horizontal="center" vertical="center" wrapText="1"/>
    </xf>
    <xf numFmtId="0" fontId="38" fillId="0" borderId="55" xfId="36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6" applyNumberFormat="1" applyFont="1" applyFill="1" applyBorder="1" applyAlignment="1">
      <alignment vertical="center" wrapText="1"/>
    </xf>
    <xf numFmtId="0" fontId="38" fillId="0" borderId="56" xfId="36" applyFont="1" applyFill="1" applyBorder="1" applyAlignment="1">
      <alignment horizontal="center" vertical="center" wrapText="1"/>
    </xf>
    <xf numFmtId="4" fontId="38" fillId="0" borderId="55" xfId="36" applyNumberFormat="1" applyFont="1" applyFill="1" applyBorder="1" applyAlignment="1">
      <alignment horizontal="center" vertical="center" wrapText="1"/>
    </xf>
    <xf numFmtId="4" fontId="39" fillId="0" borderId="22" xfId="36" applyNumberFormat="1" applyFont="1" applyFill="1" applyBorder="1" applyAlignment="1">
      <alignment vertical="center" wrapText="1"/>
    </xf>
    <xf numFmtId="0" fontId="39" fillId="0" borderId="27" xfId="36" applyFont="1" applyBorder="1" applyAlignment="1">
      <alignment horizontal="center" vertical="center" wrapText="1"/>
    </xf>
    <xf numFmtId="0" fontId="39" fillId="0" borderId="28" xfId="36" applyFont="1" applyBorder="1" applyAlignment="1">
      <alignment horizontal="center" vertical="center" wrapText="1"/>
    </xf>
    <xf numFmtId="0" fontId="39" fillId="0" borderId="26" xfId="36" applyFont="1" applyFill="1" applyBorder="1" applyAlignment="1">
      <alignment horizontal="left" vertical="center" wrapText="1"/>
    </xf>
    <xf numFmtId="4" fontId="39" fillId="24" borderId="22" xfId="36" applyNumberFormat="1" applyFont="1" applyFill="1" applyBorder="1" applyAlignment="1">
      <alignment vertical="center" wrapText="1"/>
    </xf>
    <xf numFmtId="4" fontId="39" fillId="0" borderId="26" xfId="36" applyNumberFormat="1" applyFont="1" applyFill="1" applyBorder="1" applyAlignment="1">
      <alignment horizontal="center" vertical="center" wrapText="1"/>
    </xf>
    <xf numFmtId="4" fontId="36" fillId="0" borderId="37" xfId="36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7" fillId="0" borderId="0" xfId="36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6" applyFont="1" applyBorder="1" applyAlignment="1">
      <alignment horizontal="center" vertical="center" wrapText="1"/>
    </xf>
    <xf numFmtId="0" fontId="38" fillId="0" borderId="59" xfId="36" applyFont="1" applyBorder="1" applyAlignment="1">
      <alignment horizontal="center" vertical="center" wrapText="1"/>
    </xf>
    <xf numFmtId="4" fontId="36" fillId="0" borderId="55" xfId="36" applyNumberFormat="1" applyFont="1" applyFill="1" applyBorder="1" applyAlignment="1">
      <alignment horizontal="center" vertical="center" wrapText="1"/>
    </xf>
    <xf numFmtId="4" fontId="36" fillId="0" borderId="26" xfId="36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6" applyFont="1" applyFill="1" applyAlignment="1">
      <alignment horizontal="center" vertical="center" wrapText="1"/>
    </xf>
    <xf numFmtId="4" fontId="37" fillId="0" borderId="31" xfId="36" applyNumberFormat="1" applyFont="1" applyFill="1" applyBorder="1" applyAlignment="1">
      <alignment horizontal="right" vertical="center" wrapText="1"/>
    </xf>
    <xf numFmtId="0" fontId="37" fillId="25" borderId="37" xfId="36" applyFont="1" applyFill="1" applyBorder="1" applyAlignment="1">
      <alignment horizontal="left" vertical="center" wrapText="1"/>
    </xf>
    <xf numFmtId="4" fontId="37" fillId="24" borderId="31" xfId="36" applyNumberFormat="1" applyFont="1" applyFill="1" applyBorder="1" applyAlignment="1">
      <alignment horizontal="right" vertical="center" wrapText="1"/>
    </xf>
    <xf numFmtId="4" fontId="36" fillId="0" borderId="31" xfId="36" applyNumberFormat="1" applyFont="1" applyFill="1" applyBorder="1" applyAlignment="1">
      <alignment horizontal="right" vertical="center" wrapText="1"/>
    </xf>
    <xf numFmtId="4" fontId="40" fillId="0" borderId="31" xfId="35" applyNumberFormat="1" applyFont="1" applyFill="1" applyBorder="1" applyAlignment="1">
      <alignment vertical="center" wrapText="1"/>
    </xf>
    <xf numFmtId="0" fontId="39" fillId="0" borderId="37" xfId="35" applyFont="1" applyFill="1" applyBorder="1" applyAlignment="1">
      <alignment vertical="center" wrapText="1"/>
    </xf>
    <xf numFmtId="4" fontId="40" fillId="24" borderId="31" xfId="35" applyNumberFormat="1" applyFont="1" applyFill="1" applyBorder="1" applyAlignment="1">
      <alignment vertical="center" wrapText="1"/>
    </xf>
    <xf numFmtId="4" fontId="36" fillId="0" borderId="31" xfId="35" applyNumberFormat="1" applyFont="1" applyFill="1" applyBorder="1" applyAlignment="1">
      <alignment vertical="center" wrapText="1"/>
    </xf>
    <xf numFmtId="4" fontId="43" fillId="0" borderId="60" xfId="35" applyNumberFormat="1" applyFont="1" applyFill="1" applyBorder="1" applyAlignment="1">
      <alignment vertical="center" wrapText="1"/>
    </xf>
    <xf numFmtId="0" fontId="44" fillId="0" borderId="63" xfId="35" applyFont="1" applyFill="1" applyBorder="1" applyAlignment="1">
      <alignment vertical="center" wrapText="1"/>
    </xf>
    <xf numFmtId="4" fontId="43" fillId="24" borderId="60" xfId="35" applyNumberFormat="1" applyFont="1" applyFill="1" applyBorder="1" applyAlignment="1">
      <alignment vertical="center" wrapText="1"/>
    </xf>
    <xf numFmtId="4" fontId="36" fillId="0" borderId="60" xfId="35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6" applyFont="1" applyBorder="1" applyAlignment="1">
      <alignment horizontal="center" vertical="center" wrapText="1"/>
    </xf>
    <xf numFmtId="0" fontId="44" fillId="0" borderId="46" xfId="36" applyFont="1" applyBorder="1" applyAlignment="1">
      <alignment horizontal="center" vertical="center" wrapText="1"/>
    </xf>
    <xf numFmtId="0" fontId="44" fillId="0" borderId="47" xfId="36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6" applyFont="1" applyBorder="1" applyAlignment="1">
      <alignment horizontal="center" vertical="center" wrapText="1"/>
    </xf>
    <xf numFmtId="0" fontId="40" fillId="0" borderId="11" xfId="36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6" applyFont="1" applyBorder="1" applyAlignment="1">
      <alignment horizontal="center" vertical="center" wrapText="1"/>
    </xf>
    <xf numFmtId="0" fontId="36" fillId="0" borderId="53" xfId="36" applyFont="1" applyBorder="1" applyAlignment="1">
      <alignment horizontal="center" vertical="center" wrapText="1"/>
    </xf>
    <xf numFmtId="0" fontId="36" fillId="0" borderId="40" xfId="36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6" applyFont="1" applyAlignment="1">
      <alignment wrapText="1"/>
    </xf>
    <xf numFmtId="49" fontId="37" fillId="0" borderId="0" xfId="36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7" applyFont="1" applyBorder="1" applyAlignment="1">
      <alignment horizontal="center" wrapText="1"/>
    </xf>
    <xf numFmtId="49" fontId="36" fillId="0" borderId="13" xfId="37" applyNumberFormat="1" applyFont="1" applyBorder="1" applyAlignment="1">
      <alignment horizontal="center" wrapText="1"/>
    </xf>
    <xf numFmtId="0" fontId="36" fillId="0" borderId="25" xfId="37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7" applyNumberFormat="1" applyFont="1" applyBorder="1" applyAlignment="1">
      <alignment horizontal="center" wrapText="1"/>
    </xf>
    <xf numFmtId="0" fontId="36" fillId="0" borderId="21" xfId="37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7" applyNumberFormat="1" applyFont="1" applyBorder="1" applyAlignment="1">
      <alignment horizontal="center" wrapText="1"/>
    </xf>
    <xf numFmtId="0" fontId="40" fillId="0" borderId="65" xfId="37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6" applyFont="1" applyAlignment="1">
      <alignment wrapText="1"/>
    </xf>
    <xf numFmtId="0" fontId="37" fillId="0" borderId="0" xfId="36" applyFont="1" applyAlignment="1">
      <alignment horizontal="center" wrapText="1"/>
    </xf>
    <xf numFmtId="0" fontId="36" fillId="0" borderId="0" xfId="36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7" applyFont="1" applyBorder="1" applyAlignment="1">
      <alignment horizontal="center" wrapText="1"/>
    </xf>
    <xf numFmtId="49" fontId="36" fillId="0" borderId="14" xfId="37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7" applyFont="1" applyBorder="1" applyAlignment="1">
      <alignment horizontal="center" wrapText="1"/>
    </xf>
    <xf numFmtId="49" fontId="36" fillId="0" borderId="24" xfId="37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7" applyFont="1" applyBorder="1" applyAlignment="1">
      <alignment horizontal="center" wrapText="1"/>
    </xf>
    <xf numFmtId="49" fontId="41" fillId="0" borderId="24" xfId="37" applyNumberFormat="1" applyFont="1" applyBorder="1" applyAlignment="1">
      <alignment horizontal="center" wrapText="1"/>
    </xf>
    <xf numFmtId="0" fontId="41" fillId="0" borderId="21" xfId="37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7" applyFont="1" applyBorder="1" applyAlignment="1">
      <alignment horizontal="center" wrapText="1"/>
    </xf>
    <xf numFmtId="0" fontId="39" fillId="0" borderId="21" xfId="37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7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7" applyFont="1" applyBorder="1" applyAlignment="1">
      <alignment horizontal="center" wrapText="1"/>
    </xf>
    <xf numFmtId="49" fontId="36" fillId="0" borderId="17" xfId="37" applyNumberFormat="1" applyFont="1" applyBorder="1" applyAlignment="1">
      <alignment horizontal="center" wrapText="1"/>
    </xf>
    <xf numFmtId="0" fontId="36" fillId="0" borderId="18" xfId="37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7" applyFont="1" applyBorder="1" applyAlignment="1">
      <alignment horizontal="center" wrapText="1"/>
    </xf>
    <xf numFmtId="49" fontId="36" fillId="0" borderId="68" xfId="37" applyNumberFormat="1" applyFont="1" applyBorder="1" applyAlignment="1">
      <alignment horizontal="center" wrapText="1"/>
    </xf>
    <xf numFmtId="0" fontId="36" fillId="0" borderId="69" xfId="37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7" applyFont="1" applyBorder="1" applyAlignment="1">
      <alignment horizontal="center" wrapText="1"/>
    </xf>
    <xf numFmtId="49" fontId="41" fillId="0" borderId="72" xfId="37" applyNumberFormat="1" applyFont="1" applyBorder="1" applyAlignment="1">
      <alignment horizontal="center" wrapText="1"/>
    </xf>
    <xf numFmtId="0" fontId="41" fillId="0" borderId="73" xfId="37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6" applyNumberFormat="1" applyFont="1" applyFill="1" applyBorder="1" applyAlignment="1">
      <alignment horizontal="left" vertical="center" wrapText="1"/>
    </xf>
    <xf numFmtId="0" fontId="36" fillId="0" borderId="0" xfId="36" applyFont="1" applyFill="1" applyBorder="1" applyAlignment="1">
      <alignment horizontal="center" vertical="center" wrapText="1"/>
    </xf>
    <xf numFmtId="49" fontId="36" fillId="0" borderId="0" xfId="36" applyNumberFormat="1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7" applyNumberFormat="1" applyFont="1" applyBorder="1" applyAlignment="1">
      <alignment horizontal="center" wrapText="1"/>
    </xf>
    <xf numFmtId="0" fontId="39" fillId="0" borderId="12" xfId="37" applyFont="1" applyFill="1" applyBorder="1" applyAlignment="1">
      <alignment wrapText="1"/>
    </xf>
    <xf numFmtId="4" fontId="42" fillId="0" borderId="31" xfId="37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7" applyNumberFormat="1" applyFont="1" applyBorder="1" applyAlignment="1">
      <alignment horizontal="center" wrapText="1"/>
    </xf>
    <xf numFmtId="0" fontId="42" fillId="0" borderId="30" xfId="37" applyFont="1" applyFill="1" applyBorder="1" applyAlignment="1">
      <alignment wrapText="1"/>
    </xf>
    <xf numFmtId="4" fontId="42" fillId="24" borderId="31" xfId="37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7" applyFont="1" applyFill="1" applyBorder="1" applyAlignment="1">
      <alignment wrapText="1"/>
    </xf>
    <xf numFmtId="4" fontId="39" fillId="0" borderId="31" xfId="37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7" applyNumberFormat="1" applyFont="1" applyBorder="1" applyAlignment="1">
      <alignment horizontal="center" wrapText="1"/>
    </xf>
    <xf numFmtId="0" fontId="39" fillId="0" borderId="20" xfId="37" applyFont="1" applyFill="1" applyBorder="1" applyAlignment="1">
      <alignment wrapText="1"/>
    </xf>
    <xf numFmtId="4" fontId="36" fillId="0" borderId="31" xfId="37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7" applyNumberFormat="1" applyFont="1" applyBorder="1" applyAlignment="1">
      <alignment horizontal="center" wrapText="1"/>
    </xf>
    <xf numFmtId="0" fontId="36" fillId="0" borderId="20" xfId="37" applyFont="1" applyFill="1" applyBorder="1" applyAlignment="1">
      <alignment wrapText="1"/>
    </xf>
    <xf numFmtId="4" fontId="36" fillId="24" borderId="31" xfId="37" applyNumberFormat="1" applyFont="1" applyFill="1" applyBorder="1" applyAlignment="1">
      <alignment wrapText="1"/>
    </xf>
    <xf numFmtId="4" fontId="36" fillId="0" borderId="36" xfId="37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7" applyNumberFormat="1" applyFont="1" applyBorder="1" applyAlignment="1">
      <alignment horizontal="center" wrapText="1"/>
    </xf>
    <xf numFmtId="0" fontId="36" fillId="0" borderId="33" xfId="37" applyFont="1" applyFill="1" applyBorder="1" applyAlignment="1">
      <alignment wrapText="1"/>
    </xf>
    <xf numFmtId="4" fontId="36" fillId="24" borderId="36" xfId="37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6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7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7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0" xfId="36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6" fillId="0" borderId="0" xfId="0" applyFont="1"/>
    <xf numFmtId="4" fontId="46" fillId="0" borderId="31" xfId="37" applyNumberFormat="1" applyFont="1" applyFill="1" applyBorder="1"/>
    <xf numFmtId="0" fontId="46" fillId="0" borderId="19" xfId="33" applyFont="1" applyBorder="1" applyAlignment="1">
      <alignment horizontal="center"/>
    </xf>
    <xf numFmtId="49" fontId="46" fillId="0" borderId="33" xfId="37" applyNumberFormat="1" applyFont="1" applyBorder="1" applyAlignment="1">
      <alignment horizontal="center"/>
    </xf>
    <xf numFmtId="4" fontId="46" fillId="0" borderId="37" xfId="0" applyNumberFormat="1" applyFont="1" applyFill="1" applyBorder="1" applyAlignment="1">
      <alignment horizontal="center" vertical="center" wrapText="1"/>
    </xf>
    <xf numFmtId="49" fontId="46" fillId="0" borderId="20" xfId="37" applyNumberFormat="1" applyFont="1" applyBorder="1" applyAlignment="1">
      <alignment horizontal="center"/>
    </xf>
    <xf numFmtId="4" fontId="46" fillId="0" borderId="37" xfId="36" applyNumberFormat="1" applyFont="1" applyFill="1" applyBorder="1" applyAlignment="1">
      <alignment horizontal="center" vertical="center" wrapText="1"/>
    </xf>
    <xf numFmtId="4" fontId="46" fillId="0" borderId="36" xfId="37" applyNumberFormat="1" applyFont="1" applyFill="1" applyBorder="1"/>
    <xf numFmtId="0" fontId="46" fillId="0" borderId="32" xfId="33" applyFont="1" applyBorder="1" applyAlignment="1">
      <alignment horizontal="center"/>
    </xf>
    <xf numFmtId="4" fontId="46" fillId="0" borderId="39" xfId="0" applyNumberFormat="1" applyFont="1" applyFill="1" applyBorder="1" applyAlignment="1">
      <alignment horizontal="center" vertical="center" wrapText="1"/>
    </xf>
    <xf numFmtId="4" fontId="46" fillId="0" borderId="51" xfId="37" applyNumberFormat="1" applyFont="1" applyFill="1" applyBorder="1"/>
    <xf numFmtId="0" fontId="46" fillId="0" borderId="52" xfId="33" applyFont="1" applyBorder="1" applyAlignment="1">
      <alignment horizontal="center"/>
    </xf>
    <xf numFmtId="49" fontId="46" fillId="0" borderId="74" xfId="37" applyNumberFormat="1" applyFont="1" applyBorder="1" applyAlignment="1">
      <alignment horizontal="center"/>
    </xf>
    <xf numFmtId="4" fontId="46" fillId="0" borderId="4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4" fontId="21" fillId="0" borderId="51" xfId="37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7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7" applyFont="1" applyBorder="1" applyAlignment="1">
      <alignment horizontal="center"/>
    </xf>
    <xf numFmtId="49" fontId="21" fillId="0" borderId="77" xfId="37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6" applyNumberFormat="1" applyFont="1" applyFill="1" applyBorder="1" applyAlignment="1">
      <alignment horizontal="center"/>
    </xf>
    <xf numFmtId="0" fontId="4" fillId="0" borderId="0" xfId="36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7" applyNumberFormat="1" applyFont="1" applyBorder="1" applyAlignment="1">
      <alignment horizontal="center"/>
    </xf>
    <xf numFmtId="0" fontId="31" fillId="0" borderId="65" xfId="37" applyFont="1" applyBorder="1"/>
    <xf numFmtId="4" fontId="31" fillId="24" borderId="60" xfId="33" applyNumberFormat="1" applyFont="1" applyFill="1" applyBorder="1"/>
    <xf numFmtId="0" fontId="26" fillId="0" borderId="0" xfId="36" applyFont="1" applyAlignment="1"/>
    <xf numFmtId="0" fontId="26" fillId="0" borderId="0" xfId="36" applyFont="1" applyAlignment="1">
      <alignment horizontal="center"/>
    </xf>
    <xf numFmtId="0" fontId="4" fillId="0" borderId="0" xfId="36" applyFont="1" applyAlignment="1">
      <alignment horizontal="center"/>
    </xf>
    <xf numFmtId="0" fontId="21" fillId="0" borderId="79" xfId="37" applyFont="1" applyBorder="1"/>
    <xf numFmtId="4" fontId="21" fillId="24" borderId="75" xfId="33" applyNumberFormat="1" applyFont="1" applyFill="1" applyBorder="1"/>
    <xf numFmtId="0" fontId="46" fillId="0" borderId="20" xfId="37" applyFont="1" applyFill="1" applyBorder="1"/>
    <xf numFmtId="4" fontId="46" fillId="24" borderId="31" xfId="37" applyNumberFormat="1" applyFont="1" applyFill="1" applyBorder="1"/>
    <xf numFmtId="0" fontId="46" fillId="0" borderId="33" xfId="37" applyFont="1" applyFill="1" applyBorder="1"/>
    <xf numFmtId="4" fontId="46" fillId="24" borderId="36" xfId="37" applyNumberFormat="1" applyFont="1" applyFill="1" applyBorder="1"/>
    <xf numFmtId="0" fontId="46" fillId="0" borderId="53" xfId="37" applyFont="1" applyFill="1" applyBorder="1"/>
    <xf numFmtId="4" fontId="46" fillId="24" borderId="51" xfId="37" applyNumberFormat="1" applyFont="1" applyFill="1" applyBorder="1"/>
    <xf numFmtId="4" fontId="46" fillId="0" borderId="31" xfId="37" applyNumberFormat="1" applyFont="1" applyFill="1" applyBorder="1" applyAlignment="1">
      <alignment vertical="center"/>
    </xf>
    <xf numFmtId="0" fontId="46" fillId="0" borderId="19" xfId="33" applyFont="1" applyBorder="1" applyAlignment="1">
      <alignment horizontal="center" vertical="center"/>
    </xf>
    <xf numFmtId="49" fontId="46" fillId="0" borderId="20" xfId="37" applyNumberFormat="1" applyFont="1" applyBorder="1" applyAlignment="1">
      <alignment horizontal="center" vertical="center"/>
    </xf>
    <xf numFmtId="0" fontId="46" fillId="0" borderId="20" xfId="37" applyFont="1" applyFill="1" applyBorder="1" applyAlignment="1">
      <alignment vertical="center"/>
    </xf>
    <xf numFmtId="4" fontId="46" fillId="24" borderId="31" xfId="37" applyNumberFormat="1" applyFont="1" applyFill="1" applyBorder="1" applyAlignment="1">
      <alignment vertical="center"/>
    </xf>
    <xf numFmtId="0" fontId="21" fillId="0" borderId="53" xfId="37" applyFont="1" applyFill="1" applyBorder="1"/>
    <xf numFmtId="4" fontId="21" fillId="24" borderId="51" xfId="37" applyNumberFormat="1" applyFont="1" applyFill="1" applyBorder="1"/>
    <xf numFmtId="4" fontId="31" fillId="0" borderId="31" xfId="35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7" applyNumberFormat="1" applyFont="1" applyFill="1" applyBorder="1" applyAlignment="1">
      <alignment horizontal="center" vertical="center"/>
    </xf>
    <xf numFmtId="0" fontId="25" fillId="0" borderId="37" xfId="35" applyFont="1" applyFill="1" applyBorder="1" applyAlignment="1">
      <alignment vertical="center" wrapText="1"/>
    </xf>
    <xf numFmtId="4" fontId="31" fillId="24" borderId="31" xfId="35" applyNumberFormat="1" applyFont="1" applyFill="1" applyBorder="1" applyAlignment="1">
      <alignment vertical="center" wrapText="1"/>
    </xf>
    <xf numFmtId="0" fontId="24" fillId="0" borderId="63" xfId="35" applyFont="1" applyFill="1" applyBorder="1" applyAlignment="1">
      <alignment vertical="center" wrapText="1"/>
    </xf>
    <xf numFmtId="4" fontId="25" fillId="0" borderId="31" xfId="37" applyNumberFormat="1" applyFont="1" applyFill="1" applyBorder="1" applyAlignment="1">
      <alignment wrapText="1"/>
    </xf>
    <xf numFmtId="0" fontId="22" fillId="0" borderId="0" xfId="36" applyFont="1" applyFill="1" applyAlignment="1">
      <alignment horizontal="right" vertical="center" wrapText="1"/>
    </xf>
    <xf numFmtId="0" fontId="48" fillId="0" borderId="0" xfId="0" applyFont="1"/>
    <xf numFmtId="0" fontId="49" fillId="0" borderId="0" xfId="36" applyFont="1"/>
    <xf numFmtId="0" fontId="49" fillId="0" borderId="0" xfId="36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/>
    </xf>
    <xf numFmtId="4" fontId="48" fillId="0" borderId="0" xfId="0" applyNumberFormat="1" applyFont="1" applyAlignment="1">
      <alignment vertical="center" wrapText="1"/>
    </xf>
    <xf numFmtId="4" fontId="48" fillId="0" borderId="0" xfId="0" applyNumberFormat="1" applyFont="1"/>
    <xf numFmtId="0" fontId="48" fillId="0" borderId="0" xfId="0" applyFont="1" applyFill="1"/>
    <xf numFmtId="0" fontId="51" fillId="0" borderId="0" xfId="0" applyFont="1" applyAlignment="1">
      <alignment vertical="center" wrapText="1"/>
    </xf>
    <xf numFmtId="0" fontId="47" fillId="0" borderId="0" xfId="0" quotePrefix="1" applyFont="1" applyAlignment="1">
      <alignment vertical="center"/>
    </xf>
    <xf numFmtId="4" fontId="52" fillId="28" borderId="37" xfId="36" applyNumberFormat="1" applyFont="1" applyFill="1" applyBorder="1" applyAlignment="1">
      <alignment horizontal="center" vertical="center" wrapText="1"/>
    </xf>
    <xf numFmtId="4" fontId="52" fillId="28" borderId="31" xfId="36" applyNumberFormat="1" applyFont="1" applyFill="1" applyBorder="1" applyAlignment="1">
      <alignment horizontal="right" vertical="center" wrapText="1"/>
    </xf>
    <xf numFmtId="0" fontId="53" fillId="28" borderId="0" xfId="0" applyFont="1" applyFill="1" applyAlignment="1">
      <alignment vertical="center" wrapText="1"/>
    </xf>
    <xf numFmtId="0" fontId="22" fillId="29" borderId="19" xfId="53" applyFont="1" applyFill="1" applyBorder="1" applyAlignment="1">
      <alignment horizontal="center"/>
    </xf>
    <xf numFmtId="0" fontId="55" fillId="29" borderId="19" xfId="53" applyFont="1" applyFill="1" applyBorder="1" applyAlignment="1">
      <alignment horizontal="center"/>
    </xf>
    <xf numFmtId="49" fontId="21" fillId="29" borderId="20" xfId="37" applyNumberFormat="1" applyFont="1" applyFill="1" applyBorder="1" applyAlignment="1">
      <alignment horizontal="center" wrapText="1"/>
    </xf>
    <xf numFmtId="49" fontId="21" fillId="29" borderId="88" xfId="37" applyNumberFormat="1" applyFont="1" applyFill="1" applyBorder="1" applyAlignment="1">
      <alignment horizontal="center" wrapText="1"/>
    </xf>
    <xf numFmtId="49" fontId="22" fillId="29" borderId="38" xfId="37" applyNumberFormat="1" applyFont="1" applyFill="1" applyBorder="1" applyAlignment="1">
      <alignment horizontal="center" wrapText="1"/>
    </xf>
    <xf numFmtId="49" fontId="22" fillId="29" borderId="20" xfId="37" applyNumberFormat="1" applyFont="1" applyFill="1" applyBorder="1" applyAlignment="1">
      <alignment horizontal="center" wrapText="1"/>
    </xf>
    <xf numFmtId="0" fontId="22" fillId="29" borderId="19" xfId="33" applyFont="1" applyFill="1" applyBorder="1" applyAlignment="1">
      <alignment horizontal="center" wrapText="1"/>
    </xf>
    <xf numFmtId="0" fontId="4" fillId="0" borderId="0" xfId="54"/>
    <xf numFmtId="0" fontId="22" fillId="0" borderId="91" xfId="31" applyFont="1" applyBorder="1" applyAlignment="1">
      <alignment horizontal="center" vertical="center"/>
    </xf>
    <xf numFmtId="0" fontId="21" fillId="0" borderId="38" xfId="53" applyFont="1" applyFill="1" applyBorder="1" applyAlignment="1">
      <alignment horizontal="center" vertical="center"/>
    </xf>
    <xf numFmtId="0" fontId="22" fillId="29" borderId="32" xfId="53" applyFont="1" applyFill="1" applyBorder="1" applyAlignment="1">
      <alignment horizontal="center" vertical="center"/>
    </xf>
    <xf numFmtId="49" fontId="22" fillId="29" borderId="93" xfId="53" applyNumberFormat="1" applyFont="1" applyFill="1" applyBorder="1" applyAlignment="1">
      <alignment horizontal="center" vertical="center"/>
    </xf>
    <xf numFmtId="0" fontId="22" fillId="29" borderId="33" xfId="53" applyFont="1" applyFill="1" applyBorder="1" applyAlignment="1">
      <alignment horizontal="center" vertical="center"/>
    </xf>
    <xf numFmtId="0" fontId="22" fillId="29" borderId="19" xfId="53" applyFont="1" applyFill="1" applyBorder="1" applyAlignment="1">
      <alignment horizontal="center" vertical="center"/>
    </xf>
    <xf numFmtId="49" fontId="22" fillId="29" borderId="94" xfId="53" applyNumberFormat="1" applyFont="1" applyFill="1" applyBorder="1" applyAlignment="1">
      <alignment horizontal="center" vertical="center"/>
    </xf>
    <xf numFmtId="0" fontId="21" fillId="29" borderId="20" xfId="53" applyFont="1" applyFill="1" applyBorder="1" applyAlignment="1">
      <alignment horizontal="center" vertical="center"/>
    </xf>
    <xf numFmtId="0" fontId="21" fillId="29" borderId="38" xfId="53" applyFont="1" applyFill="1" applyBorder="1" applyAlignment="1">
      <alignment horizontal="center" vertical="center"/>
    </xf>
    <xf numFmtId="0" fontId="55" fillId="29" borderId="19" xfId="53" applyFont="1" applyFill="1" applyBorder="1" applyAlignment="1">
      <alignment horizontal="center" vertical="center"/>
    </xf>
    <xf numFmtId="49" fontId="55" fillId="29" borderId="94" xfId="53" applyNumberFormat="1" applyFont="1" applyFill="1" applyBorder="1" applyAlignment="1">
      <alignment horizontal="center" vertical="center"/>
    </xf>
    <xf numFmtId="0" fontId="22" fillId="29" borderId="20" xfId="53" applyFont="1" applyFill="1" applyBorder="1" applyAlignment="1">
      <alignment horizontal="center" vertical="center"/>
    </xf>
    <xf numFmtId="0" fontId="22" fillId="29" borderId="38" xfId="53" applyFont="1" applyFill="1" applyBorder="1" applyAlignment="1">
      <alignment horizontal="center" vertical="center"/>
    </xf>
    <xf numFmtId="0" fontId="55" fillId="29" borderId="20" xfId="53" applyFont="1" applyFill="1" applyBorder="1" applyAlignment="1">
      <alignment horizontal="center" vertical="center"/>
    </xf>
    <xf numFmtId="0" fontId="55" fillId="0" borderId="19" xfId="53" applyFont="1" applyFill="1" applyBorder="1" applyAlignment="1">
      <alignment horizontal="center" vertical="center"/>
    </xf>
    <xf numFmtId="49" fontId="55" fillId="0" borderId="94" xfId="53" applyNumberFormat="1" applyFont="1" applyFill="1" applyBorder="1" applyAlignment="1">
      <alignment horizontal="center" vertical="center"/>
    </xf>
    <xf numFmtId="0" fontId="55" fillId="0" borderId="20" xfId="53" applyFont="1" applyFill="1" applyBorder="1" applyAlignment="1">
      <alignment horizontal="center" vertical="center"/>
    </xf>
    <xf numFmtId="0" fontId="4" fillId="0" borderId="0" xfId="54" applyBorder="1"/>
    <xf numFmtId="0" fontId="4" fillId="0" borderId="0" xfId="54" applyFill="1" applyBorder="1"/>
    <xf numFmtId="164" fontId="21" fillId="0" borderId="0" xfId="53" applyNumberFormat="1" applyFont="1" applyFill="1" applyBorder="1"/>
    <xf numFmtId="0" fontId="22" fillId="0" borderId="0" xfId="53" applyFont="1" applyAlignment="1">
      <alignment horizontal="center"/>
    </xf>
    <xf numFmtId="0" fontId="55" fillId="29" borderId="38" xfId="53" applyFont="1" applyFill="1" applyBorder="1" applyAlignment="1">
      <alignment horizontal="center" vertical="center"/>
    </xf>
    <xf numFmtId="0" fontId="55" fillId="29" borderId="89" xfId="53" applyFont="1" applyFill="1" applyBorder="1" applyAlignment="1">
      <alignment horizontal="center" vertical="center"/>
    </xf>
    <xf numFmtId="49" fontId="55" fillId="29" borderId="97" xfId="53" applyNumberFormat="1" applyFont="1" applyFill="1" applyBorder="1" applyAlignment="1">
      <alignment horizontal="center" vertical="center"/>
    </xf>
    <xf numFmtId="0" fontId="55" fillId="29" borderId="88" xfId="53" applyFont="1" applyFill="1" applyBorder="1" applyAlignment="1">
      <alignment horizontal="center" vertical="center"/>
    </xf>
    <xf numFmtId="0" fontId="21" fillId="29" borderId="86" xfId="53" applyFont="1" applyFill="1" applyBorder="1" applyAlignment="1">
      <alignment horizontal="center" vertical="center"/>
    </xf>
    <xf numFmtId="0" fontId="22" fillId="29" borderId="50" xfId="53" applyFont="1" applyFill="1" applyBorder="1" applyAlignment="1">
      <alignment horizontal="center" vertical="center"/>
    </xf>
    <xf numFmtId="49" fontId="22" fillId="29" borderId="96" xfId="53" applyNumberFormat="1" applyFont="1" applyFill="1" applyBorder="1" applyAlignment="1">
      <alignment horizontal="center" vertical="center"/>
    </xf>
    <xf numFmtId="0" fontId="22" fillId="29" borderId="11" xfId="53" applyFont="1" applyFill="1" applyBorder="1" applyAlignment="1">
      <alignment horizontal="center" vertical="center"/>
    </xf>
    <xf numFmtId="0" fontId="22" fillId="29" borderId="95" xfId="53" applyFont="1" applyFill="1" applyBorder="1" applyAlignment="1">
      <alignment horizontal="center" vertical="center"/>
    </xf>
    <xf numFmtId="0" fontId="0" fillId="0" borderId="0" xfId="54" applyFont="1" applyBorder="1"/>
    <xf numFmtId="0" fontId="21" fillId="0" borderId="0" xfId="54" applyFont="1" applyBorder="1"/>
    <xf numFmtId="0" fontId="21" fillId="0" borderId="38" xfId="53" applyFont="1" applyFill="1" applyBorder="1" applyAlignment="1">
      <alignment vertical="center"/>
    </xf>
    <xf numFmtId="0" fontId="22" fillId="29" borderId="38" xfId="53" applyFont="1" applyFill="1" applyBorder="1" applyAlignment="1">
      <alignment vertical="center" wrapText="1"/>
    </xf>
    <xf numFmtId="0" fontId="21" fillId="29" borderId="38" xfId="53" applyFont="1" applyFill="1" applyBorder="1" applyAlignment="1">
      <alignment vertical="center"/>
    </xf>
    <xf numFmtId="0" fontId="21" fillId="29" borderId="86" xfId="53" applyFont="1" applyFill="1" applyBorder="1" applyAlignment="1">
      <alignment vertical="center"/>
    </xf>
    <xf numFmtId="0" fontId="22" fillId="29" borderId="82" xfId="53" applyFont="1" applyFill="1" applyBorder="1" applyAlignment="1">
      <alignment vertical="center" wrapText="1"/>
    </xf>
    <xf numFmtId="0" fontId="22" fillId="29" borderId="95" xfId="53" applyFont="1" applyFill="1" applyBorder="1" applyAlignment="1">
      <alignment vertical="center" wrapText="1"/>
    </xf>
    <xf numFmtId="0" fontId="22" fillId="29" borderId="38" xfId="53" applyFont="1" applyFill="1" applyBorder="1" applyAlignment="1">
      <alignment vertical="center"/>
    </xf>
    <xf numFmtId="49" fontId="55" fillId="29" borderId="30" xfId="53" applyNumberFormat="1" applyFont="1" applyFill="1" applyBorder="1" applyAlignment="1">
      <alignment horizontal="center" vertical="center"/>
    </xf>
    <xf numFmtId="4" fontId="4" fillId="29" borderId="0" xfId="54" applyNumberFormat="1" applyFill="1"/>
    <xf numFmtId="4" fontId="21" fillId="29" borderId="0" xfId="53" applyNumberFormat="1" applyFont="1" applyFill="1" applyBorder="1"/>
    <xf numFmtId="4" fontId="4" fillId="29" borderId="0" xfId="53" applyNumberFormat="1" applyFill="1"/>
    <xf numFmtId="0" fontId="4" fillId="29" borderId="0" xfId="54" applyFill="1"/>
    <xf numFmtId="0" fontId="4" fillId="29" borderId="0" xfId="54" applyFill="1" applyBorder="1"/>
    <xf numFmtId="49" fontId="22" fillId="29" borderId="20" xfId="53" applyNumberFormat="1" applyFont="1" applyFill="1" applyBorder="1" applyAlignment="1">
      <alignment horizontal="center" vertical="center"/>
    </xf>
    <xf numFmtId="0" fontId="21" fillId="29" borderId="82" xfId="53" applyFont="1" applyFill="1" applyBorder="1" applyAlignment="1">
      <alignment horizontal="center" vertical="center"/>
    </xf>
    <xf numFmtId="4" fontId="22" fillId="29" borderId="31" xfId="0" applyNumberFormat="1" applyFont="1" applyFill="1" applyBorder="1" applyAlignment="1">
      <alignment horizontal="right" wrapText="1"/>
    </xf>
    <xf numFmtId="4" fontId="21" fillId="29" borderId="31" xfId="0" applyNumberFormat="1" applyFont="1" applyFill="1" applyBorder="1" applyAlignment="1">
      <alignment horizontal="right" wrapText="1"/>
    </xf>
    <xf numFmtId="4" fontId="22" fillId="29" borderId="31" xfId="53" applyNumberFormat="1" applyFont="1" applyFill="1" applyBorder="1" applyAlignment="1">
      <alignment horizontal="right"/>
    </xf>
    <xf numFmtId="4" fontId="21" fillId="29" borderId="81" xfId="53" applyNumberFormat="1" applyFont="1" applyFill="1" applyBorder="1" applyAlignment="1">
      <alignment horizontal="right"/>
    </xf>
    <xf numFmtId="4" fontId="22" fillId="29" borderId="81" xfId="37" applyNumberFormat="1" applyFont="1" applyFill="1" applyBorder="1" applyAlignment="1">
      <alignment horizontal="right" wrapText="1"/>
    </xf>
    <xf numFmtId="4" fontId="21" fillId="29" borderId="81" xfId="37" applyNumberFormat="1" applyFont="1" applyFill="1" applyBorder="1" applyAlignment="1">
      <alignment horizontal="right" wrapText="1"/>
    </xf>
    <xf numFmtId="4" fontId="22" fillId="29" borderId="31" xfId="37" applyNumberFormat="1" applyFont="1" applyFill="1" applyBorder="1" applyAlignment="1">
      <alignment horizontal="right" wrapText="1"/>
    </xf>
    <xf numFmtId="4" fontId="21" fillId="29" borderId="31" xfId="37" applyNumberFormat="1" applyFont="1" applyFill="1" applyBorder="1" applyAlignment="1">
      <alignment horizontal="right" wrapText="1"/>
    </xf>
    <xf numFmtId="4" fontId="22" fillId="29" borderId="36" xfId="37" applyNumberFormat="1" applyFont="1" applyFill="1" applyBorder="1" applyAlignment="1">
      <alignment horizontal="right" wrapText="1"/>
    </xf>
    <xf numFmtId="4" fontId="21" fillId="29" borderId="31" xfId="0" applyNumberFormat="1" applyFont="1" applyFill="1" applyBorder="1" applyAlignment="1">
      <alignment horizontal="right"/>
    </xf>
    <xf numFmtId="4" fontId="21" fillId="29" borderId="51" xfId="0" applyNumberFormat="1" applyFont="1" applyFill="1" applyBorder="1" applyAlignment="1">
      <alignment horizontal="right"/>
    </xf>
    <xf numFmtId="4" fontId="45" fillId="29" borderId="57" xfId="53" applyNumberFormat="1" applyFont="1" applyFill="1" applyBorder="1" applyAlignment="1">
      <alignment horizontal="right"/>
    </xf>
    <xf numFmtId="4" fontId="22" fillId="0" borderId="57" xfId="53" applyNumberFormat="1" applyFont="1" applyFill="1" applyBorder="1" applyAlignment="1">
      <alignment horizontal="right"/>
    </xf>
    <xf numFmtId="4" fontId="22" fillId="29" borderId="36" xfId="53" applyNumberFormat="1" applyFont="1" applyFill="1" applyBorder="1" applyAlignment="1">
      <alignment horizontal="right"/>
    </xf>
    <xf numFmtId="4" fontId="22" fillId="0" borderId="36" xfId="53" applyNumberFormat="1" applyFont="1" applyFill="1" applyBorder="1" applyAlignment="1">
      <alignment horizontal="right"/>
    </xf>
    <xf numFmtId="4" fontId="21" fillId="0" borderId="31" xfId="53" applyNumberFormat="1" applyFont="1" applyFill="1" applyBorder="1" applyAlignment="1">
      <alignment horizontal="right"/>
    </xf>
    <xf numFmtId="4" fontId="21" fillId="29" borderId="31" xfId="53" applyNumberFormat="1" applyFont="1" applyFill="1" applyBorder="1" applyAlignment="1">
      <alignment horizontal="right"/>
    </xf>
    <xf numFmtId="4" fontId="22" fillId="0" borderId="31" xfId="53" applyNumberFormat="1" applyFont="1" applyFill="1" applyBorder="1" applyAlignment="1">
      <alignment horizontal="right"/>
    </xf>
    <xf numFmtId="4" fontId="21" fillId="0" borderId="81" xfId="53" applyNumberFormat="1" applyFont="1" applyFill="1" applyBorder="1" applyAlignment="1">
      <alignment horizontal="right"/>
    </xf>
    <xf numFmtId="4" fontId="22" fillId="29" borderId="22" xfId="53" applyNumberFormat="1" applyFont="1" applyFill="1" applyBorder="1" applyAlignment="1">
      <alignment horizontal="right"/>
    </xf>
    <xf numFmtId="4" fontId="21" fillId="0" borderId="51" xfId="53" applyNumberFormat="1" applyFont="1" applyFill="1" applyBorder="1" applyAlignment="1">
      <alignment horizontal="right"/>
    </xf>
    <xf numFmtId="49" fontId="22" fillId="29" borderId="0" xfId="53" applyNumberFormat="1" applyFont="1" applyFill="1" applyBorder="1" applyAlignment="1">
      <alignment horizontal="center"/>
    </xf>
    <xf numFmtId="0" fontId="21" fillId="29" borderId="0" xfId="53" applyFont="1" applyFill="1" applyBorder="1" applyAlignment="1">
      <alignment horizontal="center"/>
    </xf>
    <xf numFmtId="0" fontId="21" fillId="29" borderId="0" xfId="53" applyFont="1" applyFill="1" applyBorder="1"/>
    <xf numFmtId="164" fontId="21" fillId="29" borderId="0" xfId="53" applyNumberFormat="1" applyFont="1" applyFill="1" applyBorder="1"/>
    <xf numFmtId="0" fontId="4" fillId="29" borderId="0" xfId="53" applyFill="1"/>
    <xf numFmtId="0" fontId="59" fillId="29" borderId="47" xfId="57" applyFont="1" applyFill="1" applyBorder="1" applyAlignment="1">
      <alignment horizontal="center" vertical="center"/>
    </xf>
    <xf numFmtId="0" fontId="59" fillId="29" borderId="80" xfId="57" applyFont="1" applyFill="1" applyBorder="1" applyAlignment="1">
      <alignment horizontal="center" vertical="center"/>
    </xf>
    <xf numFmtId="0" fontId="45" fillId="29" borderId="92" xfId="53" applyFont="1" applyFill="1" applyBorder="1" applyAlignment="1">
      <alignment horizontal="center" vertical="center"/>
    </xf>
    <xf numFmtId="0" fontId="45" fillId="29" borderId="56" xfId="53" applyFont="1" applyFill="1" applyBorder="1" applyAlignment="1">
      <alignment horizontal="center" vertical="center"/>
    </xf>
    <xf numFmtId="0" fontId="45" fillId="29" borderId="56" xfId="53" applyFont="1" applyFill="1" applyBorder="1" applyAlignment="1">
      <alignment horizontal="left" vertical="center"/>
    </xf>
    <xf numFmtId="0" fontId="22" fillId="29" borderId="82" xfId="53" applyFont="1" applyFill="1" applyBorder="1" applyAlignment="1">
      <alignment horizontal="center" vertical="center"/>
    </xf>
    <xf numFmtId="0" fontId="21" fillId="29" borderId="82" xfId="53" applyFont="1" applyFill="1" applyBorder="1" applyAlignment="1">
      <alignment vertical="center"/>
    </xf>
    <xf numFmtId="49" fontId="22" fillId="29" borderId="20" xfId="53" applyNumberFormat="1" applyFont="1" applyFill="1" applyBorder="1" applyAlignment="1">
      <alignment horizontal="center"/>
    </xf>
    <xf numFmtId="0" fontId="22" fillId="29" borderId="20" xfId="53" applyFont="1" applyFill="1" applyBorder="1" applyAlignment="1">
      <alignment horizontal="center"/>
    </xf>
    <xf numFmtId="0" fontId="22" fillId="29" borderId="38" xfId="53" applyFont="1" applyFill="1" applyBorder="1" applyAlignment="1">
      <alignment wrapText="1"/>
    </xf>
    <xf numFmtId="4" fontId="22" fillId="29" borderId="31" xfId="0" applyNumberFormat="1" applyFont="1" applyFill="1" applyBorder="1" applyAlignment="1">
      <alignment horizontal="right"/>
    </xf>
    <xf numFmtId="49" fontId="21" fillId="29" borderId="20" xfId="53" applyNumberFormat="1" applyFont="1" applyFill="1" applyBorder="1" applyAlignment="1">
      <alignment horizontal="center"/>
    </xf>
    <xf numFmtId="0" fontId="55" fillId="29" borderId="20" xfId="53" applyFont="1" applyFill="1" applyBorder="1" applyAlignment="1">
      <alignment horizontal="center"/>
    </xf>
    <xf numFmtId="0" fontId="21" fillId="29" borderId="20" xfId="53" applyFont="1" applyFill="1" applyBorder="1" applyAlignment="1">
      <alignment horizontal="center"/>
    </xf>
    <xf numFmtId="0" fontId="21" fillId="29" borderId="38" xfId="53" applyFont="1" applyFill="1" applyBorder="1" applyAlignment="1">
      <alignment wrapText="1"/>
    </xf>
    <xf numFmtId="49" fontId="55" fillId="29" borderId="20" xfId="53" applyNumberFormat="1" applyFont="1" applyFill="1" applyBorder="1" applyAlignment="1">
      <alignment horizontal="center"/>
    </xf>
    <xf numFmtId="49" fontId="22" fillId="29" borderId="38" xfId="36" applyNumberFormat="1" applyFont="1" applyFill="1" applyBorder="1" applyAlignment="1">
      <alignment horizontal="center" vertical="center" wrapText="1"/>
    </xf>
    <xf numFmtId="0" fontId="22" fillId="29" borderId="38" xfId="36" applyFont="1" applyFill="1" applyBorder="1" applyAlignment="1">
      <alignment vertical="center" wrapText="1"/>
    </xf>
    <xf numFmtId="49" fontId="21" fillId="29" borderId="38" xfId="36" applyNumberFormat="1" applyFont="1" applyFill="1" applyBorder="1" applyAlignment="1">
      <alignment horizontal="center" vertical="center" wrapText="1"/>
    </xf>
    <xf numFmtId="49" fontId="22" fillId="29" borderId="20" xfId="36" applyNumberFormat="1" applyFont="1" applyFill="1" applyBorder="1" applyAlignment="1">
      <alignment horizontal="center" vertical="center" wrapText="1"/>
    </xf>
    <xf numFmtId="0" fontId="22" fillId="29" borderId="30" xfId="36" applyFont="1" applyFill="1" applyBorder="1" applyAlignment="1">
      <alignment vertical="center" wrapText="1"/>
    </xf>
    <xf numFmtId="49" fontId="21" fillId="29" borderId="20" xfId="36" applyNumberFormat="1" applyFont="1" applyFill="1" applyBorder="1" applyAlignment="1">
      <alignment horizontal="center" vertical="center" wrapText="1"/>
    </xf>
    <xf numFmtId="0" fontId="21" fillId="29" borderId="30" xfId="53" applyFont="1" applyFill="1" applyBorder="1" applyAlignment="1">
      <alignment wrapText="1"/>
    </xf>
    <xf numFmtId="49" fontId="55" fillId="29" borderId="84" xfId="53" applyNumberFormat="1" applyFont="1" applyFill="1" applyBorder="1" applyAlignment="1">
      <alignment horizontal="center" vertical="center"/>
    </xf>
    <xf numFmtId="0" fontId="21" fillId="29" borderId="88" xfId="53" applyFont="1" applyFill="1" applyBorder="1" applyAlignment="1">
      <alignment horizontal="center" vertical="center"/>
    </xf>
    <xf numFmtId="0" fontId="21" fillId="29" borderId="84" xfId="53" applyFont="1" applyFill="1" applyBorder="1" applyAlignment="1">
      <alignment vertical="center"/>
    </xf>
    <xf numFmtId="4" fontId="22" fillId="29" borderId="36" xfId="0" applyNumberFormat="1" applyFont="1" applyFill="1" applyBorder="1" applyAlignment="1">
      <alignment horizontal="right"/>
    </xf>
    <xf numFmtId="49" fontId="22" fillId="29" borderId="86" xfId="37" applyNumberFormat="1" applyFont="1" applyFill="1" applyBorder="1" applyAlignment="1">
      <alignment horizontal="center" wrapText="1"/>
    </xf>
    <xf numFmtId="49" fontId="22" fillId="29" borderId="88" xfId="37" applyNumberFormat="1" applyFont="1" applyFill="1" applyBorder="1" applyAlignment="1">
      <alignment horizontal="center" wrapText="1"/>
    </xf>
    <xf numFmtId="0" fontId="22" fillId="29" borderId="86" xfId="37" applyFont="1" applyFill="1" applyBorder="1" applyAlignment="1">
      <alignment wrapText="1"/>
    </xf>
    <xf numFmtId="49" fontId="54" fillId="29" borderId="86" xfId="37" applyNumberFormat="1" applyFont="1" applyFill="1" applyBorder="1" applyAlignment="1">
      <alignment horizontal="center" wrapText="1"/>
    </xf>
    <xf numFmtId="0" fontId="21" fillId="29" borderId="86" xfId="37" applyFont="1" applyFill="1" applyBorder="1" applyAlignment="1">
      <alignment wrapText="1"/>
    </xf>
    <xf numFmtId="0" fontId="22" fillId="29" borderId="38" xfId="37" applyFont="1" applyFill="1" applyBorder="1" applyAlignment="1">
      <alignment wrapText="1"/>
    </xf>
    <xf numFmtId="49" fontId="54" fillId="29" borderId="38" xfId="37" applyNumberFormat="1" applyFont="1" applyFill="1" applyBorder="1" applyAlignment="1">
      <alignment horizontal="center" wrapText="1"/>
    </xf>
    <xf numFmtId="0" fontId="21" fillId="29" borderId="38" xfId="37" applyFont="1" applyFill="1" applyBorder="1" applyAlignment="1">
      <alignment wrapText="1"/>
    </xf>
    <xf numFmtId="49" fontId="22" fillId="29" borderId="82" xfId="37" applyNumberFormat="1" applyFont="1" applyFill="1" applyBorder="1" applyAlignment="1">
      <alignment horizontal="center" wrapText="1"/>
    </xf>
    <xf numFmtId="49" fontId="22" fillId="29" borderId="33" xfId="37" applyNumberFormat="1" applyFont="1" applyFill="1" applyBorder="1" applyAlignment="1">
      <alignment horizontal="center" wrapText="1"/>
    </xf>
    <xf numFmtId="0" fontId="22" fillId="29" borderId="82" xfId="37" applyFont="1" applyFill="1" applyBorder="1" applyAlignment="1">
      <alignment wrapText="1"/>
    </xf>
    <xf numFmtId="0" fontId="21" fillId="29" borderId="30" xfId="0" applyFont="1" applyFill="1" applyBorder="1" applyAlignment="1"/>
    <xf numFmtId="0" fontId="21" fillId="29" borderId="83" xfId="0" applyFont="1" applyFill="1" applyBorder="1" applyAlignment="1"/>
    <xf numFmtId="49" fontId="21" fillId="29" borderId="53" xfId="37" applyNumberFormat="1" applyFont="1" applyFill="1" applyBorder="1" applyAlignment="1">
      <alignment horizontal="center" wrapText="1"/>
    </xf>
    <xf numFmtId="0" fontId="21" fillId="29" borderId="83" xfId="37" applyFont="1" applyFill="1" applyBorder="1" applyAlignment="1">
      <alignment wrapText="1"/>
    </xf>
    <xf numFmtId="0" fontId="22" fillId="29" borderId="0" xfId="53" applyFont="1" applyFill="1" applyBorder="1" applyAlignment="1">
      <alignment horizontal="center"/>
    </xf>
    <xf numFmtId="0" fontId="45" fillId="29" borderId="45" xfId="53" applyFont="1" applyFill="1" applyBorder="1" applyAlignment="1">
      <alignment horizontal="center" vertical="center"/>
    </xf>
    <xf numFmtId="0" fontId="45" fillId="29" borderId="98" xfId="53" applyFont="1" applyFill="1" applyBorder="1" applyAlignment="1">
      <alignment horizontal="center" vertical="center"/>
    </xf>
    <xf numFmtId="0" fontId="21" fillId="29" borderId="19" xfId="36" applyFont="1" applyFill="1" applyBorder="1" applyAlignment="1">
      <alignment horizontal="center" vertical="center" wrapText="1"/>
    </xf>
    <xf numFmtId="0" fontId="22" fillId="29" borderId="29" xfId="36" applyFont="1" applyFill="1" applyBorder="1" applyAlignment="1">
      <alignment horizontal="center" vertical="center" wrapText="1"/>
    </xf>
    <xf numFmtId="0" fontId="21" fillId="29" borderId="29" xfId="36" applyFont="1" applyFill="1" applyBorder="1" applyAlignment="1">
      <alignment horizontal="center" vertical="center" wrapText="1"/>
    </xf>
    <xf numFmtId="0" fontId="55" fillId="29" borderId="85" xfId="53" applyFont="1" applyFill="1" applyBorder="1" applyAlignment="1">
      <alignment horizontal="center" vertical="center"/>
    </xf>
    <xf numFmtId="0" fontId="22" fillId="29" borderId="89" xfId="33" applyFont="1" applyFill="1" applyBorder="1" applyAlignment="1">
      <alignment horizontal="center" wrapText="1"/>
    </xf>
    <xf numFmtId="0" fontId="54" fillId="29" borderId="89" xfId="33" applyFont="1" applyFill="1" applyBorder="1" applyAlignment="1">
      <alignment horizontal="center" wrapText="1"/>
    </xf>
    <xf numFmtId="0" fontId="54" fillId="29" borderId="19" xfId="33" applyFont="1" applyFill="1" applyBorder="1" applyAlignment="1">
      <alignment horizontal="center" wrapText="1"/>
    </xf>
    <xf numFmtId="0" fontId="22" fillId="29" borderId="32" xfId="33" applyFont="1" applyFill="1" applyBorder="1" applyAlignment="1">
      <alignment horizontal="center" wrapText="1"/>
    </xf>
    <xf numFmtId="0" fontId="54" fillId="29" borderId="52" xfId="33" applyFont="1" applyFill="1" applyBorder="1" applyAlignment="1">
      <alignment horizontal="center" wrapText="1"/>
    </xf>
    <xf numFmtId="4" fontId="21" fillId="29" borderId="31" xfId="54" applyNumberFormat="1" applyFont="1" applyFill="1" applyBorder="1"/>
    <xf numFmtId="4" fontId="21" fillId="0" borderId="31" xfId="54" applyNumberFormat="1" applyFont="1" applyBorder="1"/>
    <xf numFmtId="4" fontId="21" fillId="29" borderId="51" xfId="54" applyNumberFormat="1" applyFont="1" applyFill="1" applyBorder="1"/>
    <xf numFmtId="4" fontId="21" fillId="0" borderId="51" xfId="54" applyNumberFormat="1" applyFont="1" applyBorder="1"/>
    <xf numFmtId="0" fontId="21" fillId="0" borderId="0" xfId="54" applyFont="1" applyAlignment="1">
      <alignment horizontal="right"/>
    </xf>
    <xf numFmtId="4" fontId="22" fillId="29" borderId="31" xfId="54" applyNumberFormat="1" applyFont="1" applyFill="1" applyBorder="1"/>
    <xf numFmtId="4" fontId="22" fillId="0" borderId="31" xfId="54" applyNumberFormat="1" applyFont="1" applyBorder="1"/>
    <xf numFmtId="0" fontId="54" fillId="29" borderId="98" xfId="53" applyFont="1" applyFill="1" applyBorder="1" applyAlignment="1">
      <alignment horizontal="center" vertical="center"/>
    </xf>
    <xf numFmtId="0" fontId="60" fillId="29" borderId="90" xfId="57" applyFont="1" applyFill="1" applyBorder="1" applyAlignment="1">
      <alignment horizontal="center" vertical="center"/>
    </xf>
    <xf numFmtId="0" fontId="54" fillId="29" borderId="80" xfId="53" applyFont="1" applyFill="1" applyBorder="1" applyAlignment="1">
      <alignment horizontal="center" vertical="center"/>
    </xf>
    <xf numFmtId="0" fontId="54" fillId="29" borderId="56" xfId="53" applyFont="1" applyFill="1" applyBorder="1" applyAlignment="1">
      <alignment horizontal="center" vertical="center"/>
    </xf>
    <xf numFmtId="0" fontId="54" fillId="29" borderId="56" xfId="53" applyFont="1" applyFill="1" applyBorder="1" applyAlignment="1">
      <alignment vertical="center"/>
    </xf>
    <xf numFmtId="4" fontId="54" fillId="29" borderId="57" xfId="53" applyNumberFormat="1" applyFont="1" applyFill="1" applyBorder="1" applyAlignment="1">
      <alignment horizontal="right"/>
    </xf>
    <xf numFmtId="4" fontId="54" fillId="0" borderId="57" xfId="53" applyNumberFormat="1" applyFont="1" applyFill="1" applyBorder="1" applyAlignment="1">
      <alignment horizontal="right"/>
    </xf>
    <xf numFmtId="49" fontId="54" fillId="29" borderId="90" xfId="53" applyNumberFormat="1" applyFont="1" applyFill="1" applyBorder="1" applyAlignment="1">
      <alignment horizontal="center" vertical="center"/>
    </xf>
    <xf numFmtId="4" fontId="22" fillId="29" borderId="48" xfId="54" applyNumberFormat="1" applyFont="1" applyFill="1" applyBorder="1"/>
    <xf numFmtId="4" fontId="22" fillId="0" borderId="48" xfId="54" applyNumberFormat="1" applyFont="1" applyBorder="1"/>
    <xf numFmtId="4" fontId="22" fillId="29" borderId="36" xfId="54" applyNumberFormat="1" applyFont="1" applyFill="1" applyBorder="1"/>
    <xf numFmtId="4" fontId="22" fillId="0" borderId="36" xfId="54" applyNumberFormat="1" applyFont="1" applyBorder="1"/>
    <xf numFmtId="4" fontId="54" fillId="29" borderId="57" xfId="54" applyNumberFormat="1" applyFont="1" applyFill="1" applyBorder="1"/>
    <xf numFmtId="4" fontId="54" fillId="0" borderId="57" xfId="54" applyNumberFormat="1" applyFont="1" applyBorder="1"/>
    <xf numFmtId="4" fontId="21" fillId="29" borderId="81" xfId="54" applyNumberFormat="1" applyFont="1" applyFill="1" applyBorder="1"/>
    <xf numFmtId="4" fontId="21" fillId="0" borderId="81" xfId="54" applyNumberFormat="1" applyFont="1" applyBorder="1"/>
    <xf numFmtId="0" fontId="45" fillId="29" borderId="47" xfId="53" applyFont="1" applyFill="1" applyBorder="1" applyAlignment="1">
      <alignment horizontal="center" vertical="center"/>
    </xf>
    <xf numFmtId="0" fontId="22" fillId="29" borderId="57" xfId="31" applyFont="1" applyFill="1" applyBorder="1" applyAlignment="1">
      <alignment horizontal="center" vertical="center"/>
    </xf>
    <xf numFmtId="0" fontId="22" fillId="0" borderId="19" xfId="53" applyFont="1" applyFill="1" applyBorder="1" applyAlignment="1">
      <alignment horizontal="center" vertical="center"/>
    </xf>
    <xf numFmtId="49" fontId="22" fillId="0" borderId="94" xfId="53" applyNumberFormat="1" applyFont="1" applyFill="1" applyBorder="1" applyAlignment="1">
      <alignment horizontal="center" vertical="center"/>
    </xf>
    <xf numFmtId="0" fontId="22" fillId="0" borderId="20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vertical="center" wrapText="1"/>
    </xf>
    <xf numFmtId="4" fontId="22" fillId="0" borderId="31" xfId="54" applyNumberFormat="1" applyFont="1" applyFill="1" applyBorder="1"/>
    <xf numFmtId="4" fontId="21" fillId="0" borderId="31" xfId="54" applyNumberFormat="1" applyFont="1" applyFill="1" applyBorder="1"/>
    <xf numFmtId="14" fontId="21" fillId="0" borderId="0" xfId="54" applyNumberFormat="1" applyFont="1" applyAlignment="1">
      <alignment horizontal="left"/>
    </xf>
    <xf numFmtId="0" fontId="26" fillId="26" borderId="0" xfId="34" applyFont="1" applyFill="1" applyAlignment="1">
      <alignment horizontal="center"/>
    </xf>
    <xf numFmtId="49" fontId="23" fillId="27" borderId="0" xfId="36" applyNumberFormat="1" applyFont="1" applyFill="1" applyBorder="1" applyAlignment="1">
      <alignment horizontal="center"/>
    </xf>
    <xf numFmtId="49" fontId="23" fillId="0" borderId="0" xfId="36" applyNumberFormat="1" applyFont="1" applyFill="1" applyAlignment="1">
      <alignment horizontal="center" vertical="center" wrapText="1"/>
    </xf>
    <xf numFmtId="4" fontId="22" fillId="0" borderId="0" xfId="38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/>
    </xf>
    <xf numFmtId="0" fontId="22" fillId="0" borderId="62" xfId="36" applyFont="1" applyBorder="1" applyAlignment="1">
      <alignment horizontal="center" vertical="center"/>
    </xf>
    <xf numFmtId="0" fontId="22" fillId="24" borderId="22" xfId="38" applyFont="1" applyFill="1" applyBorder="1" applyAlignment="1">
      <alignment horizontal="center" vertical="center" wrapText="1"/>
    </xf>
    <xf numFmtId="0" fontId="22" fillId="24" borderId="81" xfId="38" applyFont="1" applyFill="1" applyBorder="1" applyAlignment="1">
      <alignment horizontal="center" vertical="center" wrapText="1"/>
    </xf>
    <xf numFmtId="4" fontId="22" fillId="0" borderId="43" xfId="38" applyNumberFormat="1" applyFont="1" applyFill="1" applyBorder="1" applyAlignment="1">
      <alignment horizontal="center" vertical="center" wrapText="1"/>
    </xf>
    <xf numFmtId="4" fontId="22" fillId="0" borderId="87" xfId="38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4" fontId="22" fillId="0" borderId="44" xfId="38" applyNumberFormat="1" applyFont="1" applyFill="1" applyBorder="1" applyAlignment="1">
      <alignment horizontal="center" vertical="center" wrapText="1"/>
    </xf>
    <xf numFmtId="4" fontId="22" fillId="0" borderId="63" xfId="38" applyNumberFormat="1" applyFont="1" applyFill="1" applyBorder="1" applyAlignment="1">
      <alignment horizontal="center" vertical="center" wrapText="1"/>
    </xf>
    <xf numFmtId="0" fontId="22" fillId="0" borderId="44" xfId="36" applyFont="1" applyBorder="1" applyAlignment="1">
      <alignment horizontal="center" vertical="center"/>
    </xf>
    <xf numFmtId="0" fontId="22" fillId="0" borderId="63" xfId="36" applyFont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0" fontId="22" fillId="0" borderId="45" xfId="36" applyFont="1" applyBorder="1" applyAlignment="1">
      <alignment horizontal="center" vertical="center"/>
    </xf>
    <xf numFmtId="0" fontId="22" fillId="0" borderId="61" xfId="36" applyFont="1" applyBorder="1" applyAlignment="1">
      <alignment horizontal="center" vertical="center"/>
    </xf>
    <xf numFmtId="0" fontId="22" fillId="0" borderId="46" xfId="36" applyFont="1" applyBorder="1" applyAlignment="1">
      <alignment horizontal="center" vertical="center"/>
    </xf>
    <xf numFmtId="0" fontId="22" fillId="0" borderId="74" xfId="36" applyFont="1" applyBorder="1" applyAlignment="1">
      <alignment horizontal="center" vertical="center"/>
    </xf>
    <xf numFmtId="0" fontId="26" fillId="26" borderId="0" xfId="34" applyFont="1" applyFill="1" applyAlignment="1">
      <alignment horizontal="center" wrapText="1"/>
    </xf>
    <xf numFmtId="49" fontId="37" fillId="27" borderId="0" xfId="36" applyNumberFormat="1" applyFont="1" applyFill="1" applyBorder="1" applyAlignment="1">
      <alignment horizontal="center" wrapText="1"/>
    </xf>
    <xf numFmtId="49" fontId="37" fillId="0" borderId="0" xfId="36" applyNumberFormat="1" applyFont="1" applyFill="1" applyAlignment="1">
      <alignment horizontal="center" vertical="center" wrapText="1"/>
    </xf>
    <xf numFmtId="4" fontId="37" fillId="0" borderId="0" xfId="38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0" fontId="37" fillId="0" borderId="47" xfId="36" applyFont="1" applyBorder="1" applyAlignment="1">
      <alignment horizontal="center" vertical="center" wrapText="1"/>
    </xf>
    <xf numFmtId="0" fontId="37" fillId="0" borderId="62" xfId="36" applyFont="1" applyBorder="1" applyAlignment="1">
      <alignment horizontal="center" vertical="center" wrapText="1"/>
    </xf>
    <xf numFmtId="0" fontId="37" fillId="24" borderId="22" xfId="38" applyFont="1" applyFill="1" applyBorder="1" applyAlignment="1">
      <alignment horizontal="center" vertical="center" wrapText="1"/>
    </xf>
    <xf numFmtId="0" fontId="37" fillId="24" borderId="81" xfId="38" applyFont="1" applyFill="1" applyBorder="1" applyAlignment="1">
      <alignment horizontal="center" vertical="center" wrapText="1"/>
    </xf>
    <xf numFmtId="4" fontId="37" fillId="0" borderId="43" xfId="38" applyNumberFormat="1" applyFont="1" applyFill="1" applyBorder="1" applyAlignment="1">
      <alignment horizontal="center" vertical="center" wrapText="1"/>
    </xf>
    <xf numFmtId="4" fontId="37" fillId="0" borderId="87" xfId="38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4" fontId="37" fillId="0" borderId="44" xfId="38" applyNumberFormat="1" applyFont="1" applyFill="1" applyBorder="1" applyAlignment="1">
      <alignment horizontal="center" vertical="center" wrapText="1"/>
    </xf>
    <xf numFmtId="4" fontId="37" fillId="0" borderId="63" xfId="38" applyNumberFormat="1" applyFont="1" applyFill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0" fontId="37" fillId="0" borderId="63" xfId="36" applyFont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45" xfId="36" applyFont="1" applyBorder="1" applyAlignment="1">
      <alignment horizontal="center" vertical="center" wrapText="1"/>
    </xf>
    <xf numFmtId="0" fontId="37" fillId="0" borderId="61" xfId="36" applyFont="1" applyBorder="1" applyAlignment="1">
      <alignment horizontal="center" vertical="center" wrapText="1"/>
    </xf>
    <xf numFmtId="0" fontId="37" fillId="0" borderId="46" xfId="36" applyFont="1" applyBorder="1" applyAlignment="1">
      <alignment horizontal="center" vertical="center" wrapText="1"/>
    </xf>
    <xf numFmtId="0" fontId="37" fillId="0" borderId="74" xfId="36" applyFont="1" applyBorder="1" applyAlignment="1">
      <alignment horizontal="center" vertical="center" wrapText="1"/>
    </xf>
    <xf numFmtId="0" fontId="22" fillId="30" borderId="48" xfId="31" applyFont="1" applyFill="1" applyBorder="1" applyAlignment="1">
      <alignment horizontal="center" vertical="center" wrapText="1"/>
    </xf>
    <xf numFmtId="0" fontId="0" fillId="30" borderId="60" xfId="0" applyFill="1" applyBorder="1" applyAlignment="1">
      <alignment wrapText="1"/>
    </xf>
    <xf numFmtId="0" fontId="57" fillId="0" borderId="0" xfId="55" applyFont="1" applyAlignment="1">
      <alignment horizontal="right"/>
    </xf>
    <xf numFmtId="0" fontId="58" fillId="0" borderId="0" xfId="56" applyFont="1" applyAlignment="1">
      <alignment horizontal="center"/>
    </xf>
    <xf numFmtId="0" fontId="23" fillId="0" borderId="0" xfId="30" applyFont="1" applyFill="1" applyAlignment="1">
      <alignment horizontal="center"/>
    </xf>
    <xf numFmtId="0" fontId="23" fillId="0" borderId="0" xfId="31" applyFont="1" applyAlignment="1">
      <alignment horizontal="center"/>
    </xf>
    <xf numFmtId="0" fontId="22" fillId="29" borderId="48" xfId="31" applyFont="1" applyFill="1" applyBorder="1" applyAlignment="1">
      <alignment horizontal="center" vertical="center" wrapText="1"/>
    </xf>
    <xf numFmtId="0" fontId="0" fillId="29" borderId="60" xfId="0" applyFill="1" applyBorder="1" applyAlignment="1">
      <alignment wrapText="1"/>
    </xf>
  </cellXfs>
  <cellStyles count="5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4 - OSMTVS" xfId="57"/>
    <cellStyle name="normální_05. Návrh rozpočtu 2009 - rozpis příjmů" xfId="34"/>
    <cellStyle name="normální_2. čtení rozpočtu 2006 - příjmy" xfId="35"/>
    <cellStyle name="normální_2. Rozpočet 2007 - tabulky" xfId="56"/>
    <cellStyle name="normální_Rozpis výdajů 03 bez PO" xfId="36"/>
    <cellStyle name="normální_Rozpis výdajů 03 bez PO 2 2" xfId="54"/>
    <cellStyle name="normální_Rozpis výdajů 03 bez PO_03. Ekonomický" xfId="37"/>
    <cellStyle name="normální_Rozpis výdajů 03 bez PO_04 - OSMTVS" xfId="53"/>
    <cellStyle name="normální_Rozpis výdajů 03 bez PO_07  Návrh rozpočtu 2010 - výdaje peněžních fondů" xfId="38"/>
    <cellStyle name="normální_Rozpočet 2004 (ZK)" xfId="55"/>
    <cellStyle name="Poznámka" xfId="39" builtinId="10" customBuiltin="1"/>
    <cellStyle name="Propojená buňka" xfId="40" builtinId="24" customBuiltin="1"/>
    <cellStyle name="Správně" xfId="41" builtinId="26" customBuiltin="1"/>
    <cellStyle name="Text upozornění" xfId="42" builtinId="11" customBuiltin="1"/>
    <cellStyle name="Vstup" xfId="43" builtinId="20" customBuiltin="1"/>
    <cellStyle name="Výpočet" xfId="44" builtinId="22" customBuiltin="1"/>
    <cellStyle name="Výstup" xfId="45" builtinId="21" customBuiltin="1"/>
    <cellStyle name="Vysvětlující text" xfId="46" builtinId="53" customBuiltin="1"/>
    <cellStyle name="Zvýraznění 1" xfId="47" builtinId="29" customBuiltin="1"/>
    <cellStyle name="Zvýraznění 2" xfId="48" builtinId="33" customBuiltin="1"/>
    <cellStyle name="Zvýraznění 3" xfId="49" builtinId="37" customBuiltin="1"/>
    <cellStyle name="Zvýraznění 4" xfId="50" builtinId="41" customBuiltin="1"/>
    <cellStyle name="Zvýraznění 5" xfId="51" builtinId="45" customBuiltin="1"/>
    <cellStyle name="Zvýraznění 6" xfId="52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40625" defaultRowHeight="11.25" x14ac:dyDescent="0.2"/>
  <cols>
    <col min="1" max="1" width="7.85546875" style="11" bestFit="1" customWidth="1"/>
    <col min="2" max="2" width="3.5703125" style="12" customWidth="1"/>
    <col min="3" max="3" width="10" style="11" customWidth="1"/>
    <col min="4" max="4" width="52.42578125" style="11" customWidth="1"/>
    <col min="5" max="5" width="10.140625" style="11" customWidth="1"/>
    <col min="6" max="6" width="19.7109375" style="12" customWidth="1"/>
    <col min="7" max="7" width="9.140625" style="11"/>
    <col min="8" max="9" width="9.140625" style="359"/>
    <col min="10" max="16384" width="9.140625" style="11"/>
  </cols>
  <sheetData>
    <row r="1" spans="1:11" ht="12.75" customHeight="1" x14ac:dyDescent="0.2"/>
    <row r="2" spans="1:11" ht="18" customHeight="1" x14ac:dyDescent="0.25">
      <c r="A2" s="543" t="s">
        <v>123</v>
      </c>
      <c r="B2" s="543"/>
      <c r="C2" s="543"/>
      <c r="D2" s="543"/>
      <c r="E2" s="543"/>
      <c r="F2" s="543"/>
      <c r="G2" s="86"/>
    </row>
    <row r="3" spans="1:11" ht="12.75" customHeight="1" x14ac:dyDescent="0.2"/>
    <row r="4" spans="1:11" s="1" customFormat="1" ht="15.75" x14ac:dyDescent="0.25">
      <c r="A4" s="544" t="s">
        <v>1</v>
      </c>
      <c r="B4" s="544"/>
      <c r="C4" s="544"/>
      <c r="D4" s="544"/>
      <c r="E4" s="544"/>
      <c r="F4" s="544"/>
      <c r="H4" s="360"/>
      <c r="I4" s="360"/>
    </row>
    <row r="5" spans="1:11" s="1" customFormat="1" ht="15.75" x14ac:dyDescent="0.2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">
      <c r="A6" s="328"/>
      <c r="B6" s="56"/>
      <c r="C6" s="545" t="s">
        <v>2</v>
      </c>
      <c r="D6" s="545"/>
      <c r="E6" s="545"/>
      <c r="F6" s="111"/>
      <c r="H6" s="361"/>
      <c r="I6" s="361"/>
    </row>
    <row r="7" spans="1:11" s="5" customFormat="1" ht="12" thickBot="1" x14ac:dyDescent="0.25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">
      <c r="A8" s="546"/>
      <c r="B8" s="547"/>
      <c r="C8" s="548" t="s">
        <v>3</v>
      </c>
      <c r="D8" s="550" t="s">
        <v>4</v>
      </c>
      <c r="E8" s="552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25">
      <c r="A9" s="546"/>
      <c r="B9" s="547"/>
      <c r="C9" s="549"/>
      <c r="D9" s="551"/>
      <c r="E9" s="553"/>
      <c r="H9" s="362"/>
      <c r="I9" s="362"/>
    </row>
    <row r="10" spans="1:11" s="5" customFormat="1" ht="12.75" customHeight="1" thickBot="1" x14ac:dyDescent="0.25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25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">
      <c r="A16" s="545" t="s">
        <v>137</v>
      </c>
      <c r="B16" s="545"/>
      <c r="C16" s="545"/>
      <c r="D16" s="545"/>
      <c r="E16" s="545"/>
      <c r="F16" s="111"/>
      <c r="H16" s="361"/>
      <c r="I16" s="361"/>
    </row>
    <row r="17" spans="1:12" s="5" customFormat="1" ht="12" thickBot="1" x14ac:dyDescent="0.25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">
      <c r="A18" s="554" t="s">
        <v>124</v>
      </c>
      <c r="B18" s="548" t="s">
        <v>105</v>
      </c>
      <c r="C18" s="556">
        <v>91001</v>
      </c>
      <c r="D18" s="550" t="s">
        <v>121</v>
      </c>
      <c r="E18" s="552" t="s">
        <v>125</v>
      </c>
      <c r="F18" s="558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25">
      <c r="A19" s="555"/>
      <c r="B19" s="549"/>
      <c r="C19" s="557"/>
      <c r="D19" s="551"/>
      <c r="E19" s="553"/>
      <c r="F19" s="559"/>
      <c r="H19" s="366" t="s">
        <v>148</v>
      </c>
      <c r="I19" s="362"/>
    </row>
    <row r="20" spans="1:12" s="5" customFormat="1" ht="12.75" customHeight="1" thickBot="1" x14ac:dyDescent="0.25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">
      <c r="B38" s="10"/>
      <c r="F38" s="10"/>
      <c r="H38" s="362"/>
      <c r="I38" s="362"/>
    </row>
    <row r="39" spans="1:12" s="3" customFormat="1" ht="15.75" customHeight="1" x14ac:dyDescent="0.2">
      <c r="A39" s="545" t="s">
        <v>138</v>
      </c>
      <c r="B39" s="545"/>
      <c r="C39" s="545"/>
      <c r="D39" s="545"/>
      <c r="E39" s="545"/>
      <c r="F39" s="124"/>
      <c r="H39" s="361"/>
      <c r="I39" s="361"/>
    </row>
    <row r="40" spans="1:12" s="5" customFormat="1" ht="12" thickBot="1" x14ac:dyDescent="0.25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">
      <c r="A41" s="554" t="s">
        <v>124</v>
      </c>
      <c r="B41" s="548" t="s">
        <v>105</v>
      </c>
      <c r="C41" s="556">
        <v>91401</v>
      </c>
      <c r="D41" s="560" t="s">
        <v>120</v>
      </c>
      <c r="E41" s="552" t="s">
        <v>125</v>
      </c>
      <c r="F41" s="558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25">
      <c r="A42" s="555"/>
      <c r="B42" s="549"/>
      <c r="C42" s="557"/>
      <c r="D42" s="561"/>
      <c r="E42" s="553"/>
      <c r="F42" s="559"/>
      <c r="H42" s="366" t="s">
        <v>148</v>
      </c>
      <c r="I42" s="362"/>
    </row>
    <row r="43" spans="1:12" s="5" customFormat="1" ht="12.75" customHeight="1" thickBot="1" x14ac:dyDescent="0.25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x14ac:dyDescent="0.2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2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">
      <c r="B82" s="10"/>
      <c r="F82" s="10"/>
      <c r="H82" s="362"/>
      <c r="I82" s="362"/>
    </row>
    <row r="83" spans="1:9" s="5" customFormat="1" ht="12.75" customHeight="1" x14ac:dyDescent="0.2">
      <c r="A83" s="545" t="s">
        <v>136</v>
      </c>
      <c r="B83" s="545"/>
      <c r="C83" s="545"/>
      <c r="D83" s="545"/>
      <c r="E83" s="545"/>
      <c r="F83" s="124"/>
      <c r="H83" s="362"/>
      <c r="I83" s="362"/>
    </row>
    <row r="84" spans="1:9" s="5" customFormat="1" ht="12.75" customHeight="1" thickBot="1" x14ac:dyDescent="0.25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">
      <c r="A85" s="554" t="s">
        <v>124</v>
      </c>
      <c r="B85" s="548" t="s">
        <v>105</v>
      </c>
      <c r="C85" s="556">
        <v>91701</v>
      </c>
      <c r="D85" s="560" t="s">
        <v>135</v>
      </c>
      <c r="E85" s="552" t="s">
        <v>125</v>
      </c>
      <c r="F85" s="558" t="s">
        <v>127</v>
      </c>
      <c r="H85" s="362"/>
      <c r="I85" s="362"/>
    </row>
    <row r="86" spans="1:9" s="5" customFormat="1" ht="12.75" customHeight="1" thickBot="1" x14ac:dyDescent="0.25">
      <c r="A86" s="555"/>
      <c r="B86" s="549"/>
      <c r="C86" s="557"/>
      <c r="D86" s="561"/>
      <c r="E86" s="553"/>
      <c r="F86" s="559"/>
      <c r="H86" s="366" t="s">
        <v>148</v>
      </c>
      <c r="I86" s="362"/>
    </row>
    <row r="87" spans="1:9" s="5" customFormat="1" ht="12.75" customHeight="1" thickBot="1" x14ac:dyDescent="0.25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3.75" x14ac:dyDescent="0.2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">
      <c r="B97" s="10"/>
      <c r="F97" s="10"/>
      <c r="H97" s="362"/>
      <c r="I97" s="362"/>
    </row>
    <row r="98" spans="1:9" s="5" customFormat="1" ht="12.75" customHeight="1" x14ac:dyDescent="0.2">
      <c r="B98" s="10"/>
      <c r="F98" s="10"/>
      <c r="H98" s="362"/>
      <c r="I98" s="362"/>
    </row>
    <row r="99" spans="1:9" s="5" customFormat="1" ht="12.75" customHeight="1" x14ac:dyDescent="0.2">
      <c r="A99" s="545" t="s">
        <v>72</v>
      </c>
      <c r="B99" s="545"/>
      <c r="C99" s="545"/>
      <c r="D99" s="545"/>
      <c r="E99" s="545"/>
      <c r="F99" s="124"/>
      <c r="H99" s="362"/>
      <c r="I99" s="362"/>
    </row>
    <row r="100" spans="1:9" s="5" customFormat="1" ht="12.75" customHeight="1" thickBot="1" x14ac:dyDescent="0.25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">
      <c r="A101" s="554" t="s">
        <v>124</v>
      </c>
      <c r="B101" s="548" t="s">
        <v>105</v>
      </c>
      <c r="C101" s="562" t="s">
        <v>126</v>
      </c>
      <c r="D101" s="550" t="s">
        <v>76</v>
      </c>
      <c r="E101" s="552" t="s">
        <v>125</v>
      </c>
      <c r="F101" s="558" t="s">
        <v>127</v>
      </c>
      <c r="H101" s="362"/>
      <c r="I101" s="362"/>
    </row>
    <row r="102" spans="1:9" s="5" customFormat="1" ht="12.75" customHeight="1" thickBot="1" x14ac:dyDescent="0.25">
      <c r="A102" s="555"/>
      <c r="B102" s="549"/>
      <c r="C102" s="563"/>
      <c r="D102" s="551"/>
      <c r="E102" s="553"/>
      <c r="F102" s="559"/>
      <c r="H102" s="366" t="s">
        <v>148</v>
      </c>
      <c r="I102" s="362"/>
    </row>
    <row r="103" spans="1:9" s="5" customFormat="1" ht="12.75" customHeight="1" thickBot="1" x14ac:dyDescent="0.25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33.75" x14ac:dyDescent="0.2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25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">
      <c r="B107" s="10"/>
      <c r="F107" s="10"/>
      <c r="H107" s="362"/>
      <c r="I107" s="362"/>
    </row>
    <row r="108" spans="1:9" s="5" customFormat="1" ht="12.75" customHeight="1" x14ac:dyDescent="0.2">
      <c r="B108" s="10"/>
      <c r="F108" s="10"/>
      <c r="H108" s="362"/>
      <c r="I108" s="362"/>
    </row>
    <row r="109" spans="1:9" s="5" customFormat="1" ht="12.75" customHeight="1" x14ac:dyDescent="0.25">
      <c r="A109" s="564" t="s">
        <v>195</v>
      </c>
      <c r="B109" s="564"/>
      <c r="C109" s="564"/>
      <c r="D109" s="564"/>
      <c r="E109" s="564"/>
      <c r="F109" s="112"/>
      <c r="H109" s="362"/>
      <c r="I109" s="362"/>
    </row>
    <row r="110" spans="1:9" s="5" customFormat="1" ht="12.75" customHeight="1" thickBot="1" x14ac:dyDescent="0.3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">
      <c r="A111" s="554" t="s">
        <v>124</v>
      </c>
      <c r="B111" s="565" t="s">
        <v>99</v>
      </c>
      <c r="C111" s="567" t="s">
        <v>132</v>
      </c>
      <c r="D111" s="550" t="s">
        <v>131</v>
      </c>
      <c r="E111" s="552" t="s">
        <v>125</v>
      </c>
      <c r="F111" s="558" t="s">
        <v>127</v>
      </c>
      <c r="H111" s="362"/>
      <c r="I111" s="362"/>
    </row>
    <row r="112" spans="1:9" s="5" customFormat="1" ht="12.75" customHeight="1" thickBot="1" x14ac:dyDescent="0.25">
      <c r="A112" s="555"/>
      <c r="B112" s="566"/>
      <c r="C112" s="568"/>
      <c r="D112" s="551"/>
      <c r="E112" s="553"/>
      <c r="F112" s="559"/>
      <c r="H112" s="366" t="s">
        <v>148</v>
      </c>
      <c r="I112" s="362"/>
    </row>
    <row r="113" spans="1:9" s="5" customFormat="1" ht="12.75" customHeight="1" thickBot="1" x14ac:dyDescent="0.25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2" thickBot="1" x14ac:dyDescent="0.25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">
      <c r="B116" s="10"/>
      <c r="F116" s="10"/>
      <c r="H116" s="362"/>
      <c r="I116" s="362"/>
    </row>
    <row r="117" spans="1:9" s="5" customFormat="1" ht="12.75" customHeight="1" x14ac:dyDescent="0.2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F111:F112"/>
    <mergeCell ref="A109:E109"/>
    <mergeCell ref="A111:A112"/>
    <mergeCell ref="B111:B112"/>
    <mergeCell ref="C111:C112"/>
    <mergeCell ref="D111:D112"/>
    <mergeCell ref="E111:E112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A83:E83"/>
    <mergeCell ref="A85:A86"/>
    <mergeCell ref="B85:B86"/>
    <mergeCell ref="C85:C86"/>
    <mergeCell ref="D85:D86"/>
    <mergeCell ref="E85:E86"/>
    <mergeCell ref="F18:F19"/>
    <mergeCell ref="A39:E39"/>
    <mergeCell ref="A41:A42"/>
    <mergeCell ref="B41:B42"/>
    <mergeCell ref="C41:C42"/>
    <mergeCell ref="D41:D42"/>
    <mergeCell ref="E41:E42"/>
    <mergeCell ref="F41:F42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40625" defaultRowHeight="14.25" x14ac:dyDescent="0.2"/>
  <cols>
    <col min="1" max="1" width="10.140625" style="205" bestFit="1" customWidth="1"/>
    <col min="2" max="2" width="6.42578125" style="206" customWidth="1"/>
    <col min="3" max="3" width="10" style="205" customWidth="1"/>
    <col min="4" max="4" width="45.140625" style="205" customWidth="1"/>
    <col min="5" max="5" width="10.140625" style="205" customWidth="1"/>
    <col min="6" max="6" width="17.5703125" style="206" customWidth="1"/>
    <col min="7" max="16384" width="9.140625" style="205"/>
  </cols>
  <sheetData>
    <row r="2" spans="1:11" ht="18" x14ac:dyDescent="0.25">
      <c r="A2" s="569" t="s">
        <v>123</v>
      </c>
      <c r="B2" s="569"/>
      <c r="C2" s="569"/>
      <c r="D2" s="569"/>
      <c r="E2" s="569"/>
      <c r="F2" s="569"/>
      <c r="G2" s="207"/>
    </row>
    <row r="4" spans="1:11" s="208" customFormat="1" ht="15" x14ac:dyDescent="0.25">
      <c r="A4" s="570" t="s">
        <v>1</v>
      </c>
      <c r="B4" s="570"/>
      <c r="C4" s="570"/>
      <c r="D4" s="570"/>
      <c r="E4" s="570"/>
      <c r="F4" s="570"/>
    </row>
    <row r="5" spans="1:11" s="208" customFormat="1" ht="15" x14ac:dyDescent="0.25">
      <c r="A5" s="209"/>
      <c r="B5" s="209"/>
      <c r="C5" s="209"/>
      <c r="D5" s="209"/>
      <c r="E5" s="209"/>
      <c r="F5" s="209"/>
    </row>
    <row r="6" spans="1:11" s="138" customFormat="1" ht="15" x14ac:dyDescent="0.2">
      <c r="B6" s="139"/>
      <c r="C6" s="571" t="s">
        <v>2</v>
      </c>
      <c r="D6" s="571"/>
      <c r="E6" s="571"/>
      <c r="F6" s="140"/>
    </row>
    <row r="7" spans="1:11" s="144" customFormat="1" ht="15.75" thickBot="1" x14ac:dyDescent="0.25">
      <c r="A7" s="141"/>
      <c r="B7" s="141"/>
      <c r="C7" s="141"/>
      <c r="D7" s="141"/>
      <c r="E7" s="142" t="s">
        <v>98</v>
      </c>
      <c r="F7" s="143"/>
    </row>
    <row r="8" spans="1:11" s="144" customFormat="1" x14ac:dyDescent="0.2">
      <c r="A8" s="572"/>
      <c r="B8" s="573"/>
      <c r="C8" s="574" t="s">
        <v>3</v>
      </c>
      <c r="D8" s="576" t="s">
        <v>4</v>
      </c>
      <c r="E8" s="578" t="s">
        <v>5</v>
      </c>
      <c r="F8" s="145"/>
      <c r="G8" s="145"/>
      <c r="H8" s="145"/>
      <c r="I8" s="145"/>
      <c r="J8" s="145"/>
      <c r="K8" s="145"/>
    </row>
    <row r="9" spans="1:11" s="144" customFormat="1" ht="15" thickBot="1" x14ac:dyDescent="0.25">
      <c r="A9" s="572"/>
      <c r="B9" s="573"/>
      <c r="C9" s="575"/>
      <c r="D9" s="577"/>
      <c r="E9" s="579"/>
    </row>
    <row r="10" spans="1:11" s="144" customFormat="1" ht="15.75" thickBot="1" x14ac:dyDescent="0.25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ht="15" x14ac:dyDescent="0.2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ht="15" x14ac:dyDescent="0.2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ht="15" x14ac:dyDescent="0.2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5.75" thickBot="1" x14ac:dyDescent="0.2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ht="15" x14ac:dyDescent="0.25">
      <c r="A15" s="222"/>
      <c r="B15" s="223"/>
      <c r="C15" s="222"/>
      <c r="D15" s="222"/>
      <c r="E15" s="222"/>
      <c r="F15" s="224"/>
    </row>
    <row r="16" spans="1:11" s="138" customFormat="1" ht="15" x14ac:dyDescent="0.2">
      <c r="A16" s="571" t="s">
        <v>137</v>
      </c>
      <c r="B16" s="571"/>
      <c r="C16" s="571"/>
      <c r="D16" s="571"/>
      <c r="E16" s="571"/>
      <c r="F16" s="140"/>
    </row>
    <row r="17" spans="1:12" s="144" customFormat="1" ht="15.75" thickBot="1" x14ac:dyDescent="0.25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">
      <c r="A18" s="580" t="s">
        <v>124</v>
      </c>
      <c r="B18" s="574" t="s">
        <v>105</v>
      </c>
      <c r="C18" s="582">
        <v>91001</v>
      </c>
      <c r="D18" s="576" t="s">
        <v>121</v>
      </c>
      <c r="E18" s="578" t="s">
        <v>125</v>
      </c>
      <c r="F18" s="584" t="s">
        <v>127</v>
      </c>
      <c r="G18" s="145"/>
      <c r="H18" s="145"/>
      <c r="I18" s="145"/>
      <c r="J18" s="145"/>
      <c r="K18" s="145"/>
      <c r="L18" s="145"/>
    </row>
    <row r="19" spans="1:12" s="144" customFormat="1" ht="15" thickBot="1" x14ac:dyDescent="0.25">
      <c r="A19" s="581"/>
      <c r="B19" s="575"/>
      <c r="C19" s="583"/>
      <c r="D19" s="577"/>
      <c r="E19" s="579"/>
      <c r="F19" s="585"/>
    </row>
    <row r="20" spans="1:12" s="144" customFormat="1" ht="15.75" thickBot="1" x14ac:dyDescent="0.25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ht="15" x14ac:dyDescent="0.2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ht="15" x14ac:dyDescent="0.2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ht="15" x14ac:dyDescent="0.2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ht="15" x14ac:dyDescent="0.2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ht="15" x14ac:dyDescent="0.2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.5" x14ac:dyDescent="0.2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ht="15" x14ac:dyDescent="0.2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ht="15" x14ac:dyDescent="0.2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ht="15" x14ac:dyDescent="0.25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ht="15" x14ac:dyDescent="0.2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ht="15" x14ac:dyDescent="0.2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ht="28.5" x14ac:dyDescent="0.2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ht="15" x14ac:dyDescent="0.2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ht="15" x14ac:dyDescent="0.2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ht="15" x14ac:dyDescent="0.2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ht="15" x14ac:dyDescent="0.2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ht="15" x14ac:dyDescent="0.2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5.75" thickBot="1" x14ac:dyDescent="0.2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">
      <c r="A39" s="265"/>
      <c r="B39" s="266"/>
      <c r="C39" s="267"/>
      <c r="D39" s="268"/>
      <c r="E39" s="269"/>
      <c r="F39" s="270"/>
    </row>
    <row r="40" spans="1:12" s="144" customFormat="1" x14ac:dyDescent="0.2">
      <c r="B40" s="143"/>
      <c r="F40" s="143"/>
    </row>
    <row r="41" spans="1:12" s="138" customFormat="1" ht="15" x14ac:dyDescent="0.2">
      <c r="A41" s="571" t="s">
        <v>138</v>
      </c>
      <c r="B41" s="571"/>
      <c r="C41" s="571"/>
      <c r="D41" s="571"/>
      <c r="E41" s="571"/>
      <c r="F41" s="163"/>
    </row>
    <row r="42" spans="1:12" s="144" customFormat="1" ht="15.75" thickBot="1" x14ac:dyDescent="0.25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">
      <c r="A43" s="580" t="s">
        <v>124</v>
      </c>
      <c r="B43" s="574" t="s">
        <v>105</v>
      </c>
      <c r="C43" s="582">
        <v>91401</v>
      </c>
      <c r="D43" s="586" t="s">
        <v>120</v>
      </c>
      <c r="E43" s="578" t="s">
        <v>125</v>
      </c>
      <c r="F43" s="584" t="s">
        <v>127</v>
      </c>
      <c r="G43" s="145"/>
      <c r="H43" s="145"/>
      <c r="I43" s="145"/>
      <c r="J43" s="145"/>
      <c r="K43" s="145"/>
      <c r="L43" s="145"/>
    </row>
    <row r="44" spans="1:12" s="144" customFormat="1" ht="15" thickBot="1" x14ac:dyDescent="0.25">
      <c r="A44" s="581"/>
      <c r="B44" s="575"/>
      <c r="C44" s="583"/>
      <c r="D44" s="587"/>
      <c r="E44" s="579"/>
      <c r="F44" s="585"/>
    </row>
    <row r="45" spans="1:12" s="144" customFormat="1" ht="15.75" thickBot="1" x14ac:dyDescent="0.25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ht="30" x14ac:dyDescent="0.25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.5" x14ac:dyDescent="0.2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.5" x14ac:dyDescent="0.2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.5" x14ac:dyDescent="0.2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ht="15" x14ac:dyDescent="0.25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ht="15" x14ac:dyDescent="0.2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ht="15" x14ac:dyDescent="0.2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.5" x14ac:dyDescent="0.2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ht="15" x14ac:dyDescent="0.2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ht="15" x14ac:dyDescent="0.2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.5" x14ac:dyDescent="0.2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2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ht="28.5" x14ac:dyDescent="0.2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2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2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ht="15" x14ac:dyDescent="0.25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2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2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2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2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2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2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2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ht="28.5" x14ac:dyDescent="0.2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2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2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2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2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2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2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2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2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2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2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2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2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5" thickBot="1" x14ac:dyDescent="0.2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">
      <c r="B83" s="143"/>
      <c r="F83" s="143"/>
    </row>
    <row r="84" spans="1:6" s="144" customFormat="1" ht="15" x14ac:dyDescent="0.2">
      <c r="A84" s="571" t="s">
        <v>136</v>
      </c>
      <c r="B84" s="571"/>
      <c r="C84" s="571"/>
      <c r="D84" s="571"/>
      <c r="E84" s="571"/>
      <c r="F84" s="163"/>
    </row>
    <row r="85" spans="1:6" s="144" customFormat="1" ht="15.75" thickBot="1" x14ac:dyDescent="0.25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">
      <c r="A86" s="580" t="s">
        <v>124</v>
      </c>
      <c r="B86" s="574" t="s">
        <v>105</v>
      </c>
      <c r="C86" s="582">
        <v>91701</v>
      </c>
      <c r="D86" s="586" t="s">
        <v>135</v>
      </c>
      <c r="E86" s="578" t="s">
        <v>125</v>
      </c>
      <c r="F86" s="584" t="s">
        <v>127</v>
      </c>
    </row>
    <row r="87" spans="1:6" s="144" customFormat="1" ht="15" thickBot="1" x14ac:dyDescent="0.25">
      <c r="A87" s="581"/>
      <c r="B87" s="575"/>
      <c r="C87" s="583"/>
      <c r="D87" s="587"/>
      <c r="E87" s="579"/>
      <c r="F87" s="585"/>
    </row>
    <row r="88" spans="1:6" s="144" customFormat="1" ht="15.75" thickBot="1" x14ac:dyDescent="0.25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ht="30" x14ac:dyDescent="0.25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.5" x14ac:dyDescent="0.2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.5" x14ac:dyDescent="0.2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.5" x14ac:dyDescent="0.2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ht="15" x14ac:dyDescent="0.25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.5" x14ac:dyDescent="0.2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5" thickBot="1" x14ac:dyDescent="0.2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">
      <c r="B96" s="143"/>
      <c r="F96" s="143"/>
    </row>
    <row r="97" spans="1:6" s="144" customFormat="1" x14ac:dyDescent="0.2">
      <c r="B97" s="143"/>
      <c r="F97" s="143"/>
    </row>
    <row r="98" spans="1:6" s="144" customFormat="1" ht="15" x14ac:dyDescent="0.2">
      <c r="A98" s="571" t="s">
        <v>72</v>
      </c>
      <c r="B98" s="571"/>
      <c r="C98" s="571"/>
      <c r="D98" s="571"/>
      <c r="E98" s="571"/>
      <c r="F98" s="163"/>
    </row>
    <row r="99" spans="1:6" s="144" customFormat="1" ht="15.75" thickBot="1" x14ac:dyDescent="0.25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">
      <c r="A100" s="580" t="s">
        <v>124</v>
      </c>
      <c r="B100" s="574" t="s">
        <v>105</v>
      </c>
      <c r="C100" s="588" t="s">
        <v>126</v>
      </c>
      <c r="D100" s="576" t="s">
        <v>76</v>
      </c>
      <c r="E100" s="578" t="s">
        <v>125</v>
      </c>
      <c r="F100" s="584" t="s">
        <v>127</v>
      </c>
    </row>
    <row r="101" spans="1:6" s="144" customFormat="1" ht="15" thickBot="1" x14ac:dyDescent="0.25">
      <c r="A101" s="581"/>
      <c r="B101" s="575"/>
      <c r="C101" s="589"/>
      <c r="D101" s="577"/>
      <c r="E101" s="579"/>
      <c r="F101" s="585"/>
    </row>
    <row r="102" spans="1:6" s="144" customFormat="1" ht="15.75" thickBot="1" x14ac:dyDescent="0.25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30" x14ac:dyDescent="0.2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ht="15" x14ac:dyDescent="0.2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5.75" thickBot="1" x14ac:dyDescent="0.25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">
      <c r="B106" s="143"/>
      <c r="F106" s="143"/>
    </row>
    <row r="107" spans="1:6" s="144" customFormat="1" x14ac:dyDescent="0.2">
      <c r="B107" s="143"/>
      <c r="F107" s="143"/>
    </row>
    <row r="108" spans="1:6" s="144" customFormat="1" ht="15" x14ac:dyDescent="0.25">
      <c r="A108" s="590" t="s">
        <v>0</v>
      </c>
      <c r="B108" s="590"/>
      <c r="C108" s="590"/>
      <c r="D108" s="590"/>
      <c r="E108" s="590"/>
      <c r="F108" s="302"/>
    </row>
    <row r="109" spans="1:6" s="144" customFormat="1" ht="15.75" thickBot="1" x14ac:dyDescent="0.3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">
      <c r="A110" s="580" t="s">
        <v>124</v>
      </c>
      <c r="B110" s="591" t="s">
        <v>99</v>
      </c>
      <c r="C110" s="593" t="s">
        <v>132</v>
      </c>
      <c r="D110" s="576" t="s">
        <v>131</v>
      </c>
      <c r="E110" s="578" t="s">
        <v>125</v>
      </c>
      <c r="F110" s="584" t="s">
        <v>127</v>
      </c>
    </row>
    <row r="111" spans="1:6" s="144" customFormat="1" ht="15" thickBot="1" x14ac:dyDescent="0.25">
      <c r="A111" s="581"/>
      <c r="B111" s="592"/>
      <c r="C111" s="594"/>
      <c r="D111" s="577"/>
      <c r="E111" s="579"/>
      <c r="F111" s="585"/>
    </row>
    <row r="112" spans="1:6" s="144" customFormat="1" ht="15.75" thickBot="1" x14ac:dyDescent="0.25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ht="15" x14ac:dyDescent="0.2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5" thickBot="1" x14ac:dyDescent="0.25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">
      <c r="B115" s="143"/>
      <c r="F115" s="143"/>
    </row>
    <row r="116" spans="1:6" s="144" customFormat="1" x14ac:dyDescent="0.2">
      <c r="B116" s="143"/>
      <c r="F116" s="143"/>
    </row>
  </sheetData>
  <mergeCells count="43">
    <mergeCell ref="F110:F111"/>
    <mergeCell ref="A108:E108"/>
    <mergeCell ref="A110:A111"/>
    <mergeCell ref="B110:B111"/>
    <mergeCell ref="C110:C111"/>
    <mergeCell ref="D110:D111"/>
    <mergeCell ref="E110:E111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A84:E84"/>
    <mergeCell ref="A86:A87"/>
    <mergeCell ref="B86:B87"/>
    <mergeCell ref="C86:C87"/>
    <mergeCell ref="D86:D87"/>
    <mergeCell ref="E86:E87"/>
    <mergeCell ref="F18:F19"/>
    <mergeCell ref="A41:E41"/>
    <mergeCell ref="A43:A44"/>
    <mergeCell ref="B43:B44"/>
    <mergeCell ref="C43:C44"/>
    <mergeCell ref="D43:D44"/>
    <mergeCell ref="E43:E44"/>
    <mergeCell ref="F43:F44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zoomScaleNormal="100" workbookViewId="0">
      <selection activeCell="M7" sqref="M7"/>
    </sheetView>
  </sheetViews>
  <sheetFormatPr defaultColWidth="3.140625" defaultRowHeight="12.75" x14ac:dyDescent="0.2"/>
  <cols>
    <col min="1" max="1" width="3.140625" style="426" customWidth="1"/>
    <col min="2" max="2" width="13.5703125" style="382" customWidth="1"/>
    <col min="3" max="3" width="4.7109375" style="382" customWidth="1"/>
    <col min="4" max="4" width="7.85546875" style="382" customWidth="1"/>
    <col min="5" max="5" width="40.85546875" style="382" customWidth="1"/>
    <col min="6" max="6" width="8.7109375" style="423" customWidth="1"/>
    <col min="7" max="7" width="7.7109375" style="382" hidden="1" customWidth="1"/>
    <col min="8" max="8" width="8.85546875" style="382" customWidth="1"/>
    <col min="9" max="9" width="7.85546875" style="426" customWidth="1"/>
    <col min="10" max="10" width="9.5703125" style="382" customWidth="1"/>
    <col min="11" max="11" width="6.42578125" style="382" customWidth="1"/>
    <col min="12" max="254" width="9.140625" style="382" customWidth="1"/>
    <col min="255" max="16384" width="3.140625" style="382"/>
  </cols>
  <sheetData>
    <row r="1" spans="1:10" x14ac:dyDescent="0.2">
      <c r="G1" s="597"/>
      <c r="H1" s="597"/>
      <c r="J1" s="514" t="s">
        <v>305</v>
      </c>
    </row>
    <row r="2" spans="1:10" ht="18" x14ac:dyDescent="0.25">
      <c r="A2" s="598" t="s">
        <v>313</v>
      </c>
      <c r="B2" s="598"/>
      <c r="C2" s="598"/>
      <c r="D2" s="598"/>
      <c r="E2" s="598"/>
      <c r="F2" s="598"/>
      <c r="G2" s="598"/>
      <c r="H2" s="598"/>
    </row>
    <row r="3" spans="1:10" ht="15.75" x14ac:dyDescent="0.25">
      <c r="A3" s="599" t="s">
        <v>314</v>
      </c>
      <c r="B3" s="599"/>
      <c r="C3" s="599"/>
      <c r="D3" s="599"/>
      <c r="E3" s="599"/>
      <c r="F3" s="599"/>
      <c r="G3" s="599"/>
      <c r="H3" s="599"/>
    </row>
    <row r="4" spans="1:10" ht="15.75" x14ac:dyDescent="0.25">
      <c r="A4" s="600" t="s">
        <v>328</v>
      </c>
      <c r="B4" s="600"/>
      <c r="C4" s="600"/>
      <c r="D4" s="600"/>
      <c r="E4" s="600"/>
      <c r="F4" s="600"/>
      <c r="G4" s="600"/>
      <c r="H4" s="600"/>
    </row>
    <row r="5" spans="1:10" s="400" customFormat="1" ht="13.5" thickBot="1" x14ac:dyDescent="0.25">
      <c r="A5" s="498"/>
      <c r="B5" s="451"/>
      <c r="C5" s="452"/>
      <c r="D5" s="452"/>
      <c r="E5" s="453"/>
      <c r="F5" s="424"/>
      <c r="G5" s="454"/>
      <c r="H5" s="402"/>
      <c r="I5" s="427"/>
    </row>
    <row r="6" spans="1:10" s="400" customFormat="1" ht="13.5" thickBot="1" x14ac:dyDescent="0.25">
      <c r="A6" s="455"/>
      <c r="B6" s="455"/>
      <c r="C6" s="455"/>
      <c r="D6" s="455"/>
      <c r="E6" s="455"/>
      <c r="F6" s="425"/>
      <c r="G6" s="601" t="s">
        <v>402</v>
      </c>
      <c r="H6" s="403"/>
      <c r="I6" s="595" t="s">
        <v>418</v>
      </c>
      <c r="J6" s="403" t="s">
        <v>315</v>
      </c>
    </row>
    <row r="7" spans="1:10" s="400" customFormat="1" ht="17.100000000000001" customHeight="1" thickBot="1" x14ac:dyDescent="0.25">
      <c r="A7" s="499" t="s">
        <v>99</v>
      </c>
      <c r="B7" s="456" t="s">
        <v>102</v>
      </c>
      <c r="C7" s="457" t="s">
        <v>218</v>
      </c>
      <c r="D7" s="456" t="s">
        <v>219</v>
      </c>
      <c r="E7" s="533" t="s">
        <v>318</v>
      </c>
      <c r="F7" s="534" t="s">
        <v>221</v>
      </c>
      <c r="G7" s="602"/>
      <c r="H7" s="383" t="s">
        <v>220</v>
      </c>
      <c r="I7" s="596"/>
      <c r="J7" s="383" t="s">
        <v>220</v>
      </c>
    </row>
    <row r="8" spans="1:10" s="400" customFormat="1" ht="13.5" thickBot="1" x14ac:dyDescent="0.25">
      <c r="A8" s="500" t="s">
        <v>106</v>
      </c>
      <c r="B8" s="458" t="s">
        <v>100</v>
      </c>
      <c r="C8" s="459" t="s">
        <v>100</v>
      </c>
      <c r="D8" s="459" t="s">
        <v>100</v>
      </c>
      <c r="E8" s="460" t="s">
        <v>319</v>
      </c>
      <c r="F8" s="441">
        <f>+F9+F60+F73</f>
        <v>20428.98</v>
      </c>
      <c r="G8" s="441">
        <f>+G9+G60+G73</f>
        <v>0</v>
      </c>
      <c r="H8" s="442">
        <f>+F8+G8</f>
        <v>20428.98</v>
      </c>
      <c r="I8" s="525">
        <f>+I9+I60+I73</f>
        <v>0</v>
      </c>
      <c r="J8" s="526">
        <f>+H8+I8</f>
        <v>20428.98</v>
      </c>
    </row>
    <row r="9" spans="1:10" s="400" customFormat="1" ht="13.5" thickBot="1" x14ac:dyDescent="0.25">
      <c r="A9" s="517" t="s">
        <v>106</v>
      </c>
      <c r="B9" s="518" t="s">
        <v>100</v>
      </c>
      <c r="C9" s="519" t="s">
        <v>100</v>
      </c>
      <c r="D9" s="520" t="s">
        <v>100</v>
      </c>
      <c r="E9" s="521" t="s">
        <v>205</v>
      </c>
      <c r="F9" s="522">
        <f>+F10+F13+F24+F44+F46+F50+F52+F56+F58</f>
        <v>2880</v>
      </c>
      <c r="G9" s="522">
        <f>+G10+G13+G16+G18+G20+G22+G24+G26+G28+G30+G32+G34+G36+G38+G40+G42+G44+G46+G50+G52+G56+G58</f>
        <v>0</v>
      </c>
      <c r="H9" s="523">
        <f t="shared" ref="H9:H76" si="0">+F9+G9</f>
        <v>2880</v>
      </c>
      <c r="I9" s="529">
        <f>+I46+I48+I52+I54</f>
        <v>0</v>
      </c>
      <c r="J9" s="530">
        <f t="shared" ref="J9:J72" si="1">+H9+I9</f>
        <v>2880</v>
      </c>
    </row>
    <row r="10" spans="1:10" s="400" customFormat="1" x14ac:dyDescent="0.2">
      <c r="A10" s="385" t="s">
        <v>106</v>
      </c>
      <c r="B10" s="386" t="s">
        <v>331</v>
      </c>
      <c r="C10" s="387" t="s">
        <v>100</v>
      </c>
      <c r="D10" s="461" t="s">
        <v>100</v>
      </c>
      <c r="E10" s="419" t="s">
        <v>316</v>
      </c>
      <c r="F10" s="443">
        <f>SUM(F11:F12)</f>
        <v>200</v>
      </c>
      <c r="G10" s="443">
        <v>0</v>
      </c>
      <c r="H10" s="444">
        <f t="shared" si="0"/>
        <v>200</v>
      </c>
      <c r="I10" s="527">
        <v>0</v>
      </c>
      <c r="J10" s="528">
        <f t="shared" si="1"/>
        <v>200</v>
      </c>
    </row>
    <row r="11" spans="1:10" s="400" customFormat="1" x14ac:dyDescent="0.2">
      <c r="A11" s="392"/>
      <c r="B11" s="393" t="s">
        <v>332</v>
      </c>
      <c r="C11" s="396">
        <v>3299</v>
      </c>
      <c r="D11" s="391">
        <v>5321</v>
      </c>
      <c r="E11" s="417" t="s">
        <v>222</v>
      </c>
      <c r="F11" s="433">
        <v>180</v>
      </c>
      <c r="G11" s="433">
        <v>0</v>
      </c>
      <c r="H11" s="445">
        <f t="shared" si="0"/>
        <v>180</v>
      </c>
      <c r="I11" s="510">
        <v>0</v>
      </c>
      <c r="J11" s="511">
        <f t="shared" si="1"/>
        <v>180</v>
      </c>
    </row>
    <row r="12" spans="1:10" s="400" customFormat="1" x14ac:dyDescent="0.2">
      <c r="A12" s="392"/>
      <c r="B12" s="393" t="s">
        <v>332</v>
      </c>
      <c r="C12" s="396">
        <v>3299</v>
      </c>
      <c r="D12" s="391">
        <v>5331</v>
      </c>
      <c r="E12" s="417" t="s">
        <v>223</v>
      </c>
      <c r="F12" s="446">
        <v>20</v>
      </c>
      <c r="G12" s="446">
        <v>0</v>
      </c>
      <c r="H12" s="445">
        <f t="shared" si="0"/>
        <v>20</v>
      </c>
      <c r="I12" s="510">
        <v>0</v>
      </c>
      <c r="J12" s="511">
        <f t="shared" si="1"/>
        <v>20</v>
      </c>
    </row>
    <row r="13" spans="1:10" s="400" customFormat="1" x14ac:dyDescent="0.2">
      <c r="A13" s="385" t="s">
        <v>106</v>
      </c>
      <c r="B13" s="386" t="s">
        <v>333</v>
      </c>
      <c r="C13" s="387" t="s">
        <v>100</v>
      </c>
      <c r="D13" s="461" t="s">
        <v>100</v>
      </c>
      <c r="E13" s="419" t="s">
        <v>320</v>
      </c>
      <c r="F13" s="443">
        <f>SUM(F14:F15)</f>
        <v>120</v>
      </c>
      <c r="G13" s="443">
        <f>SUM(G14:G15)</f>
        <v>-60</v>
      </c>
      <c r="H13" s="447">
        <f t="shared" si="0"/>
        <v>60</v>
      </c>
      <c r="I13" s="515">
        <v>0</v>
      </c>
      <c r="J13" s="516">
        <f t="shared" si="1"/>
        <v>60</v>
      </c>
    </row>
    <row r="14" spans="1:10" s="400" customFormat="1" x14ac:dyDescent="0.2">
      <c r="A14" s="392"/>
      <c r="B14" s="393" t="s">
        <v>332</v>
      </c>
      <c r="C14" s="396">
        <v>3299</v>
      </c>
      <c r="D14" s="429">
        <v>5321</v>
      </c>
      <c r="E14" s="462" t="s">
        <v>222</v>
      </c>
      <c r="F14" s="446">
        <v>60</v>
      </c>
      <c r="G14" s="446">
        <v>-30</v>
      </c>
      <c r="H14" s="445">
        <f t="shared" si="0"/>
        <v>30</v>
      </c>
      <c r="I14" s="510">
        <v>0</v>
      </c>
      <c r="J14" s="511">
        <f t="shared" si="1"/>
        <v>30</v>
      </c>
    </row>
    <row r="15" spans="1:10" s="400" customFormat="1" x14ac:dyDescent="0.2">
      <c r="A15" s="392"/>
      <c r="B15" s="393" t="s">
        <v>332</v>
      </c>
      <c r="C15" s="396">
        <v>3299</v>
      </c>
      <c r="D15" s="391">
        <v>5331</v>
      </c>
      <c r="E15" s="417" t="s">
        <v>223</v>
      </c>
      <c r="F15" s="446">
        <v>60</v>
      </c>
      <c r="G15" s="446">
        <v>-30</v>
      </c>
      <c r="H15" s="445">
        <f t="shared" si="0"/>
        <v>30</v>
      </c>
      <c r="I15" s="510">
        <v>0</v>
      </c>
      <c r="J15" s="511">
        <f t="shared" si="1"/>
        <v>30</v>
      </c>
    </row>
    <row r="16" spans="1:10" s="400" customFormat="1" ht="33.75" x14ac:dyDescent="0.2">
      <c r="A16" s="375" t="s">
        <v>106</v>
      </c>
      <c r="B16" s="463" t="s">
        <v>350</v>
      </c>
      <c r="C16" s="464" t="s">
        <v>100</v>
      </c>
      <c r="D16" s="464" t="s">
        <v>100</v>
      </c>
      <c r="E16" s="465" t="s">
        <v>225</v>
      </c>
      <c r="F16" s="430">
        <v>0</v>
      </c>
      <c r="G16" s="466">
        <f>+G17</f>
        <v>10</v>
      </c>
      <c r="H16" s="447">
        <f t="shared" si="0"/>
        <v>10</v>
      </c>
      <c r="I16" s="515">
        <v>0</v>
      </c>
      <c r="J16" s="516">
        <f t="shared" si="1"/>
        <v>10</v>
      </c>
    </row>
    <row r="17" spans="1:10" s="400" customFormat="1" x14ac:dyDescent="0.2">
      <c r="A17" s="376"/>
      <c r="B17" s="467"/>
      <c r="C17" s="468">
        <v>3421</v>
      </c>
      <c r="D17" s="469">
        <v>5321</v>
      </c>
      <c r="E17" s="470" t="s">
        <v>222</v>
      </c>
      <c r="F17" s="431">
        <v>0</v>
      </c>
      <c r="G17" s="439">
        <v>10</v>
      </c>
      <c r="H17" s="445">
        <f t="shared" si="0"/>
        <v>10</v>
      </c>
      <c r="I17" s="510">
        <v>0</v>
      </c>
      <c r="J17" s="511">
        <f t="shared" si="1"/>
        <v>10</v>
      </c>
    </row>
    <row r="18" spans="1:10" s="400" customFormat="1" ht="22.5" x14ac:dyDescent="0.2">
      <c r="A18" s="375" t="s">
        <v>106</v>
      </c>
      <c r="B18" s="463" t="s">
        <v>351</v>
      </c>
      <c r="C18" s="464" t="s">
        <v>100</v>
      </c>
      <c r="D18" s="464" t="s">
        <v>100</v>
      </c>
      <c r="E18" s="465" t="s">
        <v>226</v>
      </c>
      <c r="F18" s="430">
        <v>0</v>
      </c>
      <c r="G18" s="466">
        <f>+G19</f>
        <v>30</v>
      </c>
      <c r="H18" s="447">
        <f t="shared" si="0"/>
        <v>30</v>
      </c>
      <c r="I18" s="515">
        <v>0</v>
      </c>
      <c r="J18" s="516">
        <f t="shared" si="1"/>
        <v>30</v>
      </c>
    </row>
    <row r="19" spans="1:10" s="400" customFormat="1" ht="22.5" x14ac:dyDescent="0.2">
      <c r="A19" s="376"/>
      <c r="B19" s="467"/>
      <c r="C19" s="468">
        <v>3421</v>
      </c>
      <c r="D19" s="469">
        <v>5331</v>
      </c>
      <c r="E19" s="470" t="s">
        <v>223</v>
      </c>
      <c r="F19" s="431">
        <v>0</v>
      </c>
      <c r="G19" s="439">
        <v>30</v>
      </c>
      <c r="H19" s="445">
        <f t="shared" si="0"/>
        <v>30</v>
      </c>
      <c r="I19" s="510">
        <v>0</v>
      </c>
      <c r="J19" s="511">
        <f t="shared" si="1"/>
        <v>30</v>
      </c>
    </row>
    <row r="20" spans="1:10" s="400" customFormat="1" ht="33.75" x14ac:dyDescent="0.2">
      <c r="A20" s="375" t="s">
        <v>106</v>
      </c>
      <c r="B20" s="463" t="s">
        <v>352</v>
      </c>
      <c r="C20" s="464" t="s">
        <v>100</v>
      </c>
      <c r="D20" s="464" t="s">
        <v>100</v>
      </c>
      <c r="E20" s="465" t="s">
        <v>227</v>
      </c>
      <c r="F20" s="430">
        <v>0</v>
      </c>
      <c r="G20" s="466">
        <f>+G21</f>
        <v>10</v>
      </c>
      <c r="H20" s="447">
        <f t="shared" si="0"/>
        <v>10</v>
      </c>
      <c r="I20" s="515">
        <v>0</v>
      </c>
      <c r="J20" s="516">
        <f t="shared" si="1"/>
        <v>10</v>
      </c>
    </row>
    <row r="21" spans="1:10" s="400" customFormat="1" x14ac:dyDescent="0.2">
      <c r="A21" s="376"/>
      <c r="B21" s="471"/>
      <c r="C21" s="468">
        <v>3421</v>
      </c>
      <c r="D21" s="469">
        <v>5321</v>
      </c>
      <c r="E21" s="470" t="s">
        <v>222</v>
      </c>
      <c r="F21" s="431">
        <v>0</v>
      </c>
      <c r="G21" s="439">
        <v>10</v>
      </c>
      <c r="H21" s="445">
        <f t="shared" si="0"/>
        <v>10</v>
      </c>
      <c r="I21" s="510">
        <v>0</v>
      </c>
      <c r="J21" s="511">
        <f t="shared" si="1"/>
        <v>10</v>
      </c>
    </row>
    <row r="22" spans="1:10" s="400" customFormat="1" ht="22.5" x14ac:dyDescent="0.2">
      <c r="A22" s="375" t="s">
        <v>106</v>
      </c>
      <c r="B22" s="472" t="s">
        <v>353</v>
      </c>
      <c r="C22" s="464" t="s">
        <v>100</v>
      </c>
      <c r="D22" s="464" t="s">
        <v>100</v>
      </c>
      <c r="E22" s="473" t="s">
        <v>224</v>
      </c>
      <c r="F22" s="430">
        <v>0</v>
      </c>
      <c r="G22" s="466">
        <f>+G23</f>
        <v>10</v>
      </c>
      <c r="H22" s="447">
        <f t="shared" si="0"/>
        <v>10</v>
      </c>
      <c r="I22" s="515">
        <v>0</v>
      </c>
      <c r="J22" s="516">
        <f t="shared" si="1"/>
        <v>10</v>
      </c>
    </row>
    <row r="23" spans="1:10" s="400" customFormat="1" x14ac:dyDescent="0.2">
      <c r="A23" s="501"/>
      <c r="B23" s="474"/>
      <c r="C23" s="468">
        <v>3113</v>
      </c>
      <c r="D23" s="469">
        <v>5321</v>
      </c>
      <c r="E23" s="470" t="s">
        <v>222</v>
      </c>
      <c r="F23" s="431">
        <v>0</v>
      </c>
      <c r="G23" s="439">
        <v>10</v>
      </c>
      <c r="H23" s="445">
        <f t="shared" si="0"/>
        <v>10</v>
      </c>
      <c r="I23" s="510">
        <v>0</v>
      </c>
      <c r="J23" s="511">
        <f t="shared" si="1"/>
        <v>10</v>
      </c>
    </row>
    <row r="24" spans="1:10" s="400" customFormat="1" x14ac:dyDescent="0.2">
      <c r="A24" s="385" t="s">
        <v>106</v>
      </c>
      <c r="B24" s="386" t="s">
        <v>334</v>
      </c>
      <c r="C24" s="387" t="s">
        <v>100</v>
      </c>
      <c r="D24" s="461" t="s">
        <v>100</v>
      </c>
      <c r="E24" s="419" t="s">
        <v>206</v>
      </c>
      <c r="F24" s="443">
        <f>+F25</f>
        <v>2300</v>
      </c>
      <c r="G24" s="443">
        <f>+G25</f>
        <v>-2300</v>
      </c>
      <c r="H24" s="447">
        <f t="shared" si="0"/>
        <v>0</v>
      </c>
      <c r="I24" s="515">
        <v>0</v>
      </c>
      <c r="J24" s="516">
        <f t="shared" si="1"/>
        <v>0</v>
      </c>
    </row>
    <row r="25" spans="1:10" s="400" customFormat="1" x14ac:dyDescent="0.2">
      <c r="A25" s="392"/>
      <c r="B25" s="393" t="s">
        <v>332</v>
      </c>
      <c r="C25" s="396">
        <v>3299</v>
      </c>
      <c r="D25" s="404">
        <v>5331</v>
      </c>
      <c r="E25" s="417" t="s">
        <v>223</v>
      </c>
      <c r="F25" s="446">
        <v>2300</v>
      </c>
      <c r="G25" s="446">
        <v>-2300</v>
      </c>
      <c r="H25" s="445">
        <f t="shared" si="0"/>
        <v>0</v>
      </c>
      <c r="I25" s="510">
        <v>0</v>
      </c>
      <c r="J25" s="511">
        <f t="shared" si="1"/>
        <v>0</v>
      </c>
    </row>
    <row r="26" spans="1:10" s="400" customFormat="1" ht="33.75" x14ac:dyDescent="0.2">
      <c r="A26" s="502" t="s">
        <v>106</v>
      </c>
      <c r="B26" s="475" t="s">
        <v>419</v>
      </c>
      <c r="C26" s="475" t="s">
        <v>100</v>
      </c>
      <c r="D26" s="475" t="s">
        <v>100</v>
      </c>
      <c r="E26" s="476" t="s">
        <v>230</v>
      </c>
      <c r="F26" s="430">
        <v>0</v>
      </c>
      <c r="G26" s="466">
        <f>+G27</f>
        <v>450</v>
      </c>
      <c r="H26" s="447">
        <f t="shared" si="0"/>
        <v>450</v>
      </c>
      <c r="I26" s="515">
        <v>0</v>
      </c>
      <c r="J26" s="516">
        <f t="shared" si="1"/>
        <v>450</v>
      </c>
    </row>
    <row r="27" spans="1:10" s="400" customFormat="1" ht="22.5" x14ac:dyDescent="0.2">
      <c r="A27" s="503"/>
      <c r="B27" s="477"/>
      <c r="C27" s="477" t="s">
        <v>229</v>
      </c>
      <c r="D27" s="477" t="s">
        <v>228</v>
      </c>
      <c r="E27" s="478" t="s">
        <v>223</v>
      </c>
      <c r="F27" s="431">
        <v>0</v>
      </c>
      <c r="G27" s="439">
        <v>450</v>
      </c>
      <c r="H27" s="445">
        <f t="shared" si="0"/>
        <v>450</v>
      </c>
      <c r="I27" s="510">
        <v>0</v>
      </c>
      <c r="J27" s="511">
        <f t="shared" si="1"/>
        <v>450</v>
      </c>
    </row>
    <row r="28" spans="1:10" s="400" customFormat="1" ht="33.75" x14ac:dyDescent="0.2">
      <c r="A28" s="502" t="s">
        <v>106</v>
      </c>
      <c r="B28" s="475" t="s">
        <v>420</v>
      </c>
      <c r="C28" s="475" t="s">
        <v>100</v>
      </c>
      <c r="D28" s="475" t="s">
        <v>100</v>
      </c>
      <c r="E28" s="476" t="s">
        <v>231</v>
      </c>
      <c r="F28" s="430">
        <v>0</v>
      </c>
      <c r="G28" s="466">
        <f t="shared" ref="G28" si="2">+G29</f>
        <v>490</v>
      </c>
      <c r="H28" s="447">
        <f t="shared" si="0"/>
        <v>490</v>
      </c>
      <c r="I28" s="515">
        <v>0</v>
      </c>
      <c r="J28" s="516">
        <f t="shared" si="1"/>
        <v>490</v>
      </c>
    </row>
    <row r="29" spans="1:10" s="400" customFormat="1" ht="22.5" x14ac:dyDescent="0.2">
      <c r="A29" s="503"/>
      <c r="B29" s="477"/>
      <c r="C29" s="477" t="s">
        <v>229</v>
      </c>
      <c r="D29" s="477" t="s">
        <v>228</v>
      </c>
      <c r="E29" s="478" t="s">
        <v>223</v>
      </c>
      <c r="F29" s="431">
        <v>0</v>
      </c>
      <c r="G29" s="439">
        <v>490</v>
      </c>
      <c r="H29" s="445">
        <f t="shared" si="0"/>
        <v>490</v>
      </c>
      <c r="I29" s="510">
        <v>0</v>
      </c>
      <c r="J29" s="511">
        <f t="shared" si="1"/>
        <v>490</v>
      </c>
    </row>
    <row r="30" spans="1:10" s="400" customFormat="1" ht="33.75" x14ac:dyDescent="0.2">
      <c r="A30" s="502" t="s">
        <v>106</v>
      </c>
      <c r="B30" s="475" t="s">
        <v>421</v>
      </c>
      <c r="C30" s="475" t="s">
        <v>100</v>
      </c>
      <c r="D30" s="475" t="s">
        <v>100</v>
      </c>
      <c r="E30" s="476" t="s">
        <v>232</v>
      </c>
      <c r="F30" s="430">
        <v>0</v>
      </c>
      <c r="G30" s="466">
        <f t="shared" ref="G30" si="3">+G31</f>
        <v>80</v>
      </c>
      <c r="H30" s="447">
        <f t="shared" si="0"/>
        <v>80</v>
      </c>
      <c r="I30" s="515">
        <v>0</v>
      </c>
      <c r="J30" s="516">
        <f t="shared" si="1"/>
        <v>80</v>
      </c>
    </row>
    <row r="31" spans="1:10" s="400" customFormat="1" ht="22.5" x14ac:dyDescent="0.2">
      <c r="A31" s="503"/>
      <c r="B31" s="477"/>
      <c r="C31" s="477" t="s">
        <v>229</v>
      </c>
      <c r="D31" s="477" t="s">
        <v>228</v>
      </c>
      <c r="E31" s="478" t="s">
        <v>223</v>
      </c>
      <c r="F31" s="431">
        <v>0</v>
      </c>
      <c r="G31" s="439">
        <v>80</v>
      </c>
      <c r="H31" s="445">
        <f t="shared" si="0"/>
        <v>80</v>
      </c>
      <c r="I31" s="510">
        <v>0</v>
      </c>
      <c r="J31" s="511">
        <f t="shared" si="1"/>
        <v>80</v>
      </c>
    </row>
    <row r="32" spans="1:10" s="400" customFormat="1" ht="33.75" x14ac:dyDescent="0.2">
      <c r="A32" s="502" t="s">
        <v>106</v>
      </c>
      <c r="B32" s="475" t="s">
        <v>422</v>
      </c>
      <c r="C32" s="475" t="s">
        <v>100</v>
      </c>
      <c r="D32" s="475" t="s">
        <v>100</v>
      </c>
      <c r="E32" s="476" t="s">
        <v>233</v>
      </c>
      <c r="F32" s="430">
        <v>0</v>
      </c>
      <c r="G32" s="466">
        <f t="shared" ref="G32" si="4">+G33</f>
        <v>135</v>
      </c>
      <c r="H32" s="447">
        <f t="shared" si="0"/>
        <v>135</v>
      </c>
      <c r="I32" s="515">
        <v>0</v>
      </c>
      <c r="J32" s="516">
        <f t="shared" si="1"/>
        <v>135</v>
      </c>
    </row>
    <row r="33" spans="1:11" s="400" customFormat="1" ht="22.5" x14ac:dyDescent="0.2">
      <c r="A33" s="503"/>
      <c r="B33" s="477"/>
      <c r="C33" s="477" t="s">
        <v>229</v>
      </c>
      <c r="D33" s="477" t="s">
        <v>228</v>
      </c>
      <c r="E33" s="478" t="s">
        <v>223</v>
      </c>
      <c r="F33" s="431">
        <v>0</v>
      </c>
      <c r="G33" s="439">
        <v>135</v>
      </c>
      <c r="H33" s="445">
        <f t="shared" si="0"/>
        <v>135</v>
      </c>
      <c r="I33" s="510">
        <v>0</v>
      </c>
      <c r="J33" s="511">
        <f t="shared" si="1"/>
        <v>135</v>
      </c>
    </row>
    <row r="34" spans="1:11" s="400" customFormat="1" ht="33.75" x14ac:dyDescent="0.2">
      <c r="A34" s="502" t="s">
        <v>106</v>
      </c>
      <c r="B34" s="475" t="s">
        <v>423</v>
      </c>
      <c r="C34" s="475" t="s">
        <v>100</v>
      </c>
      <c r="D34" s="475" t="s">
        <v>100</v>
      </c>
      <c r="E34" s="476" t="s">
        <v>234</v>
      </c>
      <c r="F34" s="430">
        <v>0</v>
      </c>
      <c r="G34" s="466">
        <f t="shared" ref="G34" si="5">+G35</f>
        <v>400</v>
      </c>
      <c r="H34" s="447">
        <f t="shared" si="0"/>
        <v>400</v>
      </c>
      <c r="I34" s="515">
        <v>0</v>
      </c>
      <c r="J34" s="516">
        <f t="shared" si="1"/>
        <v>400</v>
      </c>
    </row>
    <row r="35" spans="1:11" s="400" customFormat="1" ht="22.5" x14ac:dyDescent="0.2">
      <c r="A35" s="503"/>
      <c r="B35" s="477"/>
      <c r="C35" s="477" t="s">
        <v>229</v>
      </c>
      <c r="D35" s="477" t="s">
        <v>228</v>
      </c>
      <c r="E35" s="478" t="s">
        <v>223</v>
      </c>
      <c r="F35" s="431">
        <v>0</v>
      </c>
      <c r="G35" s="439">
        <v>400</v>
      </c>
      <c r="H35" s="445">
        <f t="shared" si="0"/>
        <v>400</v>
      </c>
      <c r="I35" s="510">
        <v>0</v>
      </c>
      <c r="J35" s="511">
        <f t="shared" si="1"/>
        <v>400</v>
      </c>
    </row>
    <row r="36" spans="1:11" s="400" customFormat="1" ht="33.75" x14ac:dyDescent="0.2">
      <c r="A36" s="502" t="s">
        <v>106</v>
      </c>
      <c r="B36" s="475" t="s">
        <v>424</v>
      </c>
      <c r="C36" s="475" t="s">
        <v>100</v>
      </c>
      <c r="D36" s="475" t="s">
        <v>100</v>
      </c>
      <c r="E36" s="476" t="s">
        <v>236</v>
      </c>
      <c r="F36" s="430">
        <v>0</v>
      </c>
      <c r="G36" s="466">
        <f t="shared" ref="G36" si="6">+G37</f>
        <v>300</v>
      </c>
      <c r="H36" s="447">
        <f t="shared" si="0"/>
        <v>300</v>
      </c>
      <c r="I36" s="515">
        <v>0</v>
      </c>
      <c r="J36" s="516">
        <f t="shared" si="1"/>
        <v>300</v>
      </c>
    </row>
    <row r="37" spans="1:11" s="400" customFormat="1" ht="22.5" x14ac:dyDescent="0.2">
      <c r="A37" s="503"/>
      <c r="B37" s="477"/>
      <c r="C37" s="477" t="s">
        <v>235</v>
      </c>
      <c r="D37" s="477" t="s">
        <v>228</v>
      </c>
      <c r="E37" s="478" t="s">
        <v>223</v>
      </c>
      <c r="F37" s="431">
        <v>0</v>
      </c>
      <c r="G37" s="439">
        <v>300</v>
      </c>
      <c r="H37" s="445">
        <f t="shared" si="0"/>
        <v>300</v>
      </c>
      <c r="I37" s="510">
        <v>0</v>
      </c>
      <c r="J37" s="511">
        <f t="shared" si="1"/>
        <v>300</v>
      </c>
    </row>
    <row r="38" spans="1:11" s="400" customFormat="1" ht="33.75" x14ac:dyDescent="0.2">
      <c r="A38" s="502" t="s">
        <v>106</v>
      </c>
      <c r="B38" s="475" t="s">
        <v>425</v>
      </c>
      <c r="C38" s="475" t="s">
        <v>100</v>
      </c>
      <c r="D38" s="475" t="s">
        <v>100</v>
      </c>
      <c r="E38" s="476" t="s">
        <v>237</v>
      </c>
      <c r="F38" s="430">
        <v>0</v>
      </c>
      <c r="G38" s="466">
        <f t="shared" ref="G38" si="7">+G39</f>
        <v>170</v>
      </c>
      <c r="H38" s="447">
        <f t="shared" si="0"/>
        <v>170</v>
      </c>
      <c r="I38" s="515">
        <v>0</v>
      </c>
      <c r="J38" s="516">
        <f t="shared" si="1"/>
        <v>170</v>
      </c>
    </row>
    <row r="39" spans="1:11" s="400" customFormat="1" ht="22.5" x14ac:dyDescent="0.2">
      <c r="A39" s="503"/>
      <c r="B39" s="477"/>
      <c r="C39" s="477" t="s">
        <v>235</v>
      </c>
      <c r="D39" s="477" t="s">
        <v>228</v>
      </c>
      <c r="E39" s="478" t="s">
        <v>223</v>
      </c>
      <c r="F39" s="431">
        <v>0</v>
      </c>
      <c r="G39" s="439">
        <v>170</v>
      </c>
      <c r="H39" s="445">
        <f t="shared" si="0"/>
        <v>170</v>
      </c>
      <c r="I39" s="510">
        <v>0</v>
      </c>
      <c r="J39" s="511">
        <f t="shared" si="1"/>
        <v>170</v>
      </c>
    </row>
    <row r="40" spans="1:11" s="400" customFormat="1" ht="33.75" x14ac:dyDescent="0.2">
      <c r="A40" s="502" t="s">
        <v>106</v>
      </c>
      <c r="B40" s="475" t="s">
        <v>426</v>
      </c>
      <c r="C40" s="475" t="s">
        <v>100</v>
      </c>
      <c r="D40" s="475" t="s">
        <v>100</v>
      </c>
      <c r="E40" s="476" t="s">
        <v>238</v>
      </c>
      <c r="F40" s="430">
        <v>0</v>
      </c>
      <c r="G40" s="466">
        <f t="shared" ref="G40" si="8">+G41</f>
        <v>240</v>
      </c>
      <c r="H40" s="447">
        <f t="shared" si="0"/>
        <v>240</v>
      </c>
      <c r="I40" s="515">
        <v>0</v>
      </c>
      <c r="J40" s="516">
        <f t="shared" si="1"/>
        <v>240</v>
      </c>
    </row>
    <row r="41" spans="1:11" s="400" customFormat="1" ht="22.5" x14ac:dyDescent="0.2">
      <c r="A41" s="503"/>
      <c r="B41" s="477"/>
      <c r="C41" s="477" t="s">
        <v>229</v>
      </c>
      <c r="D41" s="477" t="s">
        <v>228</v>
      </c>
      <c r="E41" s="478" t="s">
        <v>223</v>
      </c>
      <c r="F41" s="431">
        <v>0</v>
      </c>
      <c r="G41" s="439">
        <v>240</v>
      </c>
      <c r="H41" s="445">
        <f t="shared" si="0"/>
        <v>240</v>
      </c>
      <c r="I41" s="510">
        <v>0</v>
      </c>
      <c r="J41" s="511">
        <f t="shared" si="1"/>
        <v>240</v>
      </c>
    </row>
    <row r="42" spans="1:11" s="400" customFormat="1" ht="33.75" x14ac:dyDescent="0.2">
      <c r="A42" s="502" t="s">
        <v>106</v>
      </c>
      <c r="B42" s="475" t="s">
        <v>427</v>
      </c>
      <c r="C42" s="475" t="s">
        <v>100</v>
      </c>
      <c r="D42" s="475" t="s">
        <v>100</v>
      </c>
      <c r="E42" s="476" t="s">
        <v>239</v>
      </c>
      <c r="F42" s="430">
        <v>0</v>
      </c>
      <c r="G42" s="466">
        <f t="shared" ref="G42" si="9">+G43</f>
        <v>35</v>
      </c>
      <c r="H42" s="447">
        <f t="shared" si="0"/>
        <v>35</v>
      </c>
      <c r="I42" s="515">
        <v>0</v>
      </c>
      <c r="J42" s="516">
        <f t="shared" si="1"/>
        <v>35</v>
      </c>
    </row>
    <row r="43" spans="1:11" s="400" customFormat="1" ht="22.5" x14ac:dyDescent="0.2">
      <c r="A43" s="503"/>
      <c r="B43" s="477"/>
      <c r="C43" s="477" t="s">
        <v>229</v>
      </c>
      <c r="D43" s="477" t="s">
        <v>228</v>
      </c>
      <c r="E43" s="478" t="s">
        <v>223</v>
      </c>
      <c r="F43" s="431">
        <v>0</v>
      </c>
      <c r="G43" s="439">
        <v>35</v>
      </c>
      <c r="H43" s="445">
        <f t="shared" si="0"/>
        <v>35</v>
      </c>
      <c r="I43" s="510">
        <v>0</v>
      </c>
      <c r="J43" s="511">
        <f t="shared" si="1"/>
        <v>35</v>
      </c>
    </row>
    <row r="44" spans="1:11" s="400" customFormat="1" x14ac:dyDescent="0.2">
      <c r="A44" s="388" t="s">
        <v>106</v>
      </c>
      <c r="B44" s="389" t="s">
        <v>335</v>
      </c>
      <c r="C44" s="394" t="s">
        <v>100</v>
      </c>
      <c r="D44" s="395" t="s">
        <v>100</v>
      </c>
      <c r="E44" s="416" t="s">
        <v>321</v>
      </c>
      <c r="F44" s="432">
        <f>+F45</f>
        <v>60</v>
      </c>
      <c r="G44" s="432">
        <v>0</v>
      </c>
      <c r="H44" s="447">
        <f t="shared" si="0"/>
        <v>60</v>
      </c>
      <c r="I44" s="515">
        <v>0</v>
      </c>
      <c r="J44" s="516">
        <f t="shared" si="1"/>
        <v>60</v>
      </c>
    </row>
    <row r="45" spans="1:11" s="400" customFormat="1" x14ac:dyDescent="0.2">
      <c r="A45" s="392"/>
      <c r="B45" s="422" t="s">
        <v>332</v>
      </c>
      <c r="C45" s="404">
        <v>3299</v>
      </c>
      <c r="D45" s="404">
        <v>5331</v>
      </c>
      <c r="E45" s="417" t="s">
        <v>223</v>
      </c>
      <c r="F45" s="446">
        <v>60</v>
      </c>
      <c r="G45" s="446">
        <v>0</v>
      </c>
      <c r="H45" s="445">
        <f t="shared" si="0"/>
        <v>60</v>
      </c>
      <c r="I45" s="510">
        <v>0</v>
      </c>
      <c r="J45" s="511">
        <f t="shared" si="1"/>
        <v>60</v>
      </c>
    </row>
    <row r="46" spans="1:11" s="400" customFormat="1" x14ac:dyDescent="0.2">
      <c r="A46" s="535" t="s">
        <v>106</v>
      </c>
      <c r="B46" s="536" t="s">
        <v>336</v>
      </c>
      <c r="C46" s="537" t="s">
        <v>100</v>
      </c>
      <c r="D46" s="538" t="s">
        <v>100</v>
      </c>
      <c r="E46" s="539" t="s">
        <v>322</v>
      </c>
      <c r="F46" s="447">
        <f>+F47</f>
        <v>50</v>
      </c>
      <c r="G46" s="447">
        <v>0</v>
      </c>
      <c r="H46" s="447">
        <f t="shared" si="0"/>
        <v>50</v>
      </c>
      <c r="I46" s="540">
        <f>+I47</f>
        <v>-50</v>
      </c>
      <c r="J46" s="540">
        <f t="shared" si="1"/>
        <v>0</v>
      </c>
      <c r="K46" s="414" t="s">
        <v>429</v>
      </c>
    </row>
    <row r="47" spans="1:11" s="400" customFormat="1" x14ac:dyDescent="0.2">
      <c r="A47" s="397"/>
      <c r="B47" s="398" t="s">
        <v>332</v>
      </c>
      <c r="C47" s="399">
        <v>3299</v>
      </c>
      <c r="D47" s="384">
        <v>5332</v>
      </c>
      <c r="E47" s="415" t="s">
        <v>323</v>
      </c>
      <c r="F47" s="445">
        <v>50</v>
      </c>
      <c r="G47" s="445">
        <v>0</v>
      </c>
      <c r="H47" s="445">
        <f t="shared" si="0"/>
        <v>50</v>
      </c>
      <c r="I47" s="541">
        <v>-50</v>
      </c>
      <c r="J47" s="541">
        <f t="shared" si="1"/>
        <v>0</v>
      </c>
    </row>
    <row r="48" spans="1:11" s="400" customFormat="1" ht="22.5" x14ac:dyDescent="0.2">
      <c r="A48" s="535" t="s">
        <v>106</v>
      </c>
      <c r="B48" s="536" t="s">
        <v>417</v>
      </c>
      <c r="C48" s="537" t="s">
        <v>100</v>
      </c>
      <c r="D48" s="538" t="s">
        <v>100</v>
      </c>
      <c r="E48" s="539" t="s">
        <v>428</v>
      </c>
      <c r="F48" s="447">
        <v>0</v>
      </c>
      <c r="G48" s="447">
        <v>0</v>
      </c>
      <c r="H48" s="447">
        <f t="shared" si="0"/>
        <v>0</v>
      </c>
      <c r="I48" s="540">
        <v>50</v>
      </c>
      <c r="J48" s="540">
        <f t="shared" si="1"/>
        <v>50</v>
      </c>
      <c r="K48" s="414" t="s">
        <v>429</v>
      </c>
    </row>
    <row r="49" spans="1:11" s="400" customFormat="1" x14ac:dyDescent="0.2">
      <c r="A49" s="397"/>
      <c r="B49" s="398"/>
      <c r="C49" s="399">
        <v>3299</v>
      </c>
      <c r="D49" s="384">
        <v>5332</v>
      </c>
      <c r="E49" s="415" t="s">
        <v>323</v>
      </c>
      <c r="F49" s="445">
        <v>0</v>
      </c>
      <c r="G49" s="445">
        <v>0</v>
      </c>
      <c r="H49" s="445">
        <v>0</v>
      </c>
      <c r="I49" s="541">
        <v>50</v>
      </c>
      <c r="J49" s="541">
        <f t="shared" si="1"/>
        <v>50</v>
      </c>
    </row>
    <row r="50" spans="1:11" s="400" customFormat="1" x14ac:dyDescent="0.2">
      <c r="A50" s="535" t="s">
        <v>106</v>
      </c>
      <c r="B50" s="536" t="s">
        <v>337</v>
      </c>
      <c r="C50" s="537" t="s">
        <v>100</v>
      </c>
      <c r="D50" s="538" t="s">
        <v>100</v>
      </c>
      <c r="E50" s="539" t="s">
        <v>207</v>
      </c>
      <c r="F50" s="447">
        <f>+F51</f>
        <v>50</v>
      </c>
      <c r="G50" s="447">
        <v>0</v>
      </c>
      <c r="H50" s="447">
        <f t="shared" si="0"/>
        <v>50</v>
      </c>
      <c r="I50" s="540">
        <v>0</v>
      </c>
      <c r="J50" s="540">
        <f t="shared" si="1"/>
        <v>50</v>
      </c>
    </row>
    <row r="51" spans="1:11" s="400" customFormat="1" x14ac:dyDescent="0.2">
      <c r="A51" s="397"/>
      <c r="B51" s="398" t="s">
        <v>332</v>
      </c>
      <c r="C51" s="399">
        <v>3299</v>
      </c>
      <c r="D51" s="384">
        <v>5321</v>
      </c>
      <c r="E51" s="415" t="s">
        <v>222</v>
      </c>
      <c r="F51" s="445">
        <v>50</v>
      </c>
      <c r="G51" s="445">
        <v>0</v>
      </c>
      <c r="H51" s="445">
        <f t="shared" si="0"/>
        <v>50</v>
      </c>
      <c r="I51" s="541">
        <v>0</v>
      </c>
      <c r="J51" s="541">
        <f t="shared" si="1"/>
        <v>50</v>
      </c>
    </row>
    <row r="52" spans="1:11" s="400" customFormat="1" x14ac:dyDescent="0.2">
      <c r="A52" s="535" t="s">
        <v>106</v>
      </c>
      <c r="B52" s="536" t="s">
        <v>338</v>
      </c>
      <c r="C52" s="537" t="s">
        <v>100</v>
      </c>
      <c r="D52" s="538" t="s">
        <v>100</v>
      </c>
      <c r="E52" s="539" t="s">
        <v>208</v>
      </c>
      <c r="F52" s="447">
        <f>+F53</f>
        <v>20</v>
      </c>
      <c r="G52" s="447">
        <v>0</v>
      </c>
      <c r="H52" s="447">
        <f t="shared" si="0"/>
        <v>20</v>
      </c>
      <c r="I52" s="540">
        <f>+I53</f>
        <v>-20</v>
      </c>
      <c r="J52" s="540">
        <f t="shared" si="1"/>
        <v>0</v>
      </c>
      <c r="K52" s="414" t="s">
        <v>429</v>
      </c>
    </row>
    <row r="53" spans="1:11" s="400" customFormat="1" x14ac:dyDescent="0.2">
      <c r="A53" s="397"/>
      <c r="B53" s="398" t="s">
        <v>332</v>
      </c>
      <c r="C53" s="399">
        <v>3299</v>
      </c>
      <c r="D53" s="384">
        <v>5321</v>
      </c>
      <c r="E53" s="415" t="s">
        <v>222</v>
      </c>
      <c r="F53" s="445">
        <v>20</v>
      </c>
      <c r="G53" s="445">
        <v>0</v>
      </c>
      <c r="H53" s="445">
        <f t="shared" si="0"/>
        <v>20</v>
      </c>
      <c r="I53" s="541">
        <v>-20</v>
      </c>
      <c r="J53" s="541">
        <f t="shared" si="1"/>
        <v>0</v>
      </c>
    </row>
    <row r="54" spans="1:11" s="400" customFormat="1" ht="22.5" x14ac:dyDescent="0.2">
      <c r="A54" s="535" t="s">
        <v>106</v>
      </c>
      <c r="B54" s="536" t="s">
        <v>416</v>
      </c>
      <c r="C54" s="537" t="s">
        <v>100</v>
      </c>
      <c r="D54" s="538" t="s">
        <v>100</v>
      </c>
      <c r="E54" s="539" t="s">
        <v>415</v>
      </c>
      <c r="F54" s="447">
        <v>0</v>
      </c>
      <c r="G54" s="447">
        <v>0</v>
      </c>
      <c r="H54" s="447">
        <v>0</v>
      </c>
      <c r="I54" s="540">
        <f>+I55</f>
        <v>20</v>
      </c>
      <c r="J54" s="540">
        <f t="shared" si="1"/>
        <v>20</v>
      </c>
      <c r="K54" s="414" t="s">
        <v>429</v>
      </c>
    </row>
    <row r="55" spans="1:11" s="400" customFormat="1" x14ac:dyDescent="0.2">
      <c r="A55" s="397"/>
      <c r="B55" s="398"/>
      <c r="C55" s="399">
        <v>3299</v>
      </c>
      <c r="D55" s="384">
        <v>5321</v>
      </c>
      <c r="E55" s="415" t="s">
        <v>222</v>
      </c>
      <c r="F55" s="445">
        <v>0</v>
      </c>
      <c r="G55" s="445">
        <v>0</v>
      </c>
      <c r="H55" s="445">
        <v>0</v>
      </c>
      <c r="I55" s="541">
        <v>20</v>
      </c>
      <c r="J55" s="541">
        <f t="shared" si="1"/>
        <v>20</v>
      </c>
    </row>
    <row r="56" spans="1:11" s="400" customFormat="1" x14ac:dyDescent="0.2">
      <c r="A56" s="388" t="s">
        <v>106</v>
      </c>
      <c r="B56" s="389" t="s">
        <v>339</v>
      </c>
      <c r="C56" s="394" t="s">
        <v>100</v>
      </c>
      <c r="D56" s="395" t="s">
        <v>100</v>
      </c>
      <c r="E56" s="416" t="s">
        <v>209</v>
      </c>
      <c r="F56" s="432">
        <f>+F57</f>
        <v>30</v>
      </c>
      <c r="G56" s="432">
        <v>0</v>
      </c>
      <c r="H56" s="447">
        <f t="shared" si="0"/>
        <v>30</v>
      </c>
      <c r="I56" s="515">
        <v>0</v>
      </c>
      <c r="J56" s="516">
        <f t="shared" si="1"/>
        <v>30</v>
      </c>
    </row>
    <row r="57" spans="1:11" s="400" customFormat="1" x14ac:dyDescent="0.2">
      <c r="A57" s="392"/>
      <c r="B57" s="393" t="s">
        <v>332</v>
      </c>
      <c r="C57" s="396">
        <v>3299</v>
      </c>
      <c r="D57" s="391">
        <v>5222</v>
      </c>
      <c r="E57" s="417" t="s">
        <v>242</v>
      </c>
      <c r="F57" s="446">
        <v>30</v>
      </c>
      <c r="G57" s="446">
        <v>0</v>
      </c>
      <c r="H57" s="445">
        <f t="shared" si="0"/>
        <v>30</v>
      </c>
      <c r="I57" s="510">
        <v>0</v>
      </c>
      <c r="J57" s="511">
        <f t="shared" si="1"/>
        <v>30</v>
      </c>
    </row>
    <row r="58" spans="1:11" s="400" customFormat="1" x14ac:dyDescent="0.2">
      <c r="A58" s="388" t="s">
        <v>106</v>
      </c>
      <c r="B58" s="389" t="s">
        <v>340</v>
      </c>
      <c r="C58" s="394" t="s">
        <v>100</v>
      </c>
      <c r="D58" s="395" t="s">
        <v>100</v>
      </c>
      <c r="E58" s="416" t="s">
        <v>210</v>
      </c>
      <c r="F58" s="432">
        <f>+F59</f>
        <v>50</v>
      </c>
      <c r="G58" s="432">
        <v>0</v>
      </c>
      <c r="H58" s="447">
        <f t="shared" si="0"/>
        <v>50</v>
      </c>
      <c r="I58" s="515">
        <v>0</v>
      </c>
      <c r="J58" s="516">
        <f t="shared" si="1"/>
        <v>50</v>
      </c>
    </row>
    <row r="59" spans="1:11" s="400" customFormat="1" ht="13.5" thickBot="1" x14ac:dyDescent="0.25">
      <c r="A59" s="405"/>
      <c r="B59" s="406" t="s">
        <v>332</v>
      </c>
      <c r="C59" s="407">
        <v>3299</v>
      </c>
      <c r="D59" s="408">
        <v>5213</v>
      </c>
      <c r="E59" s="418" t="s">
        <v>268</v>
      </c>
      <c r="F59" s="433">
        <v>50</v>
      </c>
      <c r="G59" s="433">
        <v>0</v>
      </c>
      <c r="H59" s="448">
        <f t="shared" si="0"/>
        <v>50</v>
      </c>
      <c r="I59" s="531">
        <v>0</v>
      </c>
      <c r="J59" s="532">
        <f t="shared" si="1"/>
        <v>50</v>
      </c>
    </row>
    <row r="60" spans="1:11" s="400" customFormat="1" ht="13.5" thickBot="1" x14ac:dyDescent="0.25">
      <c r="A60" s="517" t="s">
        <v>106</v>
      </c>
      <c r="B60" s="524" t="s">
        <v>100</v>
      </c>
      <c r="C60" s="519" t="s">
        <v>100</v>
      </c>
      <c r="D60" s="520" t="s">
        <v>100</v>
      </c>
      <c r="E60" s="521" t="s">
        <v>211</v>
      </c>
      <c r="F60" s="522">
        <f>+F61+F63+F65+F67+F69</f>
        <v>4548.9799999999996</v>
      </c>
      <c r="G60" s="522">
        <f>+G61+G63+G65+G67+G69+G71</f>
        <v>0</v>
      </c>
      <c r="H60" s="523">
        <f t="shared" si="0"/>
        <v>4548.9799999999996</v>
      </c>
      <c r="I60" s="529">
        <v>0</v>
      </c>
      <c r="J60" s="530">
        <f t="shared" si="1"/>
        <v>4548.9799999999996</v>
      </c>
    </row>
    <row r="61" spans="1:11" s="400" customFormat="1" hidden="1" x14ac:dyDescent="0.2">
      <c r="A61" s="385" t="s">
        <v>106</v>
      </c>
      <c r="B61" s="386" t="s">
        <v>341</v>
      </c>
      <c r="C61" s="387" t="s">
        <v>100</v>
      </c>
      <c r="D61" s="387" t="s">
        <v>100</v>
      </c>
      <c r="E61" s="419" t="s">
        <v>324</v>
      </c>
      <c r="F61" s="443">
        <f>+F62</f>
        <v>1200</v>
      </c>
      <c r="G61" s="443">
        <v>0</v>
      </c>
      <c r="H61" s="444">
        <f t="shared" si="0"/>
        <v>1200</v>
      </c>
      <c r="I61" s="527">
        <v>0</v>
      </c>
      <c r="J61" s="528">
        <f t="shared" si="1"/>
        <v>1200</v>
      </c>
    </row>
    <row r="62" spans="1:11" s="400" customFormat="1" hidden="1" x14ac:dyDescent="0.2">
      <c r="A62" s="392"/>
      <c r="B62" s="393" t="s">
        <v>332</v>
      </c>
      <c r="C62" s="396">
        <v>3299</v>
      </c>
      <c r="D62" s="390">
        <v>5321</v>
      </c>
      <c r="E62" s="417" t="s">
        <v>222</v>
      </c>
      <c r="F62" s="446">
        <v>1200</v>
      </c>
      <c r="G62" s="446">
        <v>0</v>
      </c>
      <c r="H62" s="445">
        <f t="shared" si="0"/>
        <v>1200</v>
      </c>
      <c r="I62" s="510">
        <v>0</v>
      </c>
      <c r="J62" s="511">
        <f t="shared" si="1"/>
        <v>1200</v>
      </c>
    </row>
    <row r="63" spans="1:11" s="400" customFormat="1" ht="22.5" hidden="1" x14ac:dyDescent="0.2">
      <c r="A63" s="388" t="s">
        <v>106</v>
      </c>
      <c r="B63" s="389" t="s">
        <v>414</v>
      </c>
      <c r="C63" s="394" t="s">
        <v>100</v>
      </c>
      <c r="D63" s="394" t="s">
        <v>100</v>
      </c>
      <c r="E63" s="419" t="s">
        <v>325</v>
      </c>
      <c r="F63" s="432">
        <f>+F64</f>
        <v>259.04000000000002</v>
      </c>
      <c r="G63" s="432">
        <v>0</v>
      </c>
      <c r="H63" s="447">
        <f t="shared" si="0"/>
        <v>259.04000000000002</v>
      </c>
      <c r="I63" s="515">
        <v>0</v>
      </c>
      <c r="J63" s="516">
        <f t="shared" si="1"/>
        <v>259.04000000000002</v>
      </c>
    </row>
    <row r="64" spans="1:11" s="400" customFormat="1" hidden="1" x14ac:dyDescent="0.2">
      <c r="A64" s="392"/>
      <c r="B64" s="393" t="s">
        <v>332</v>
      </c>
      <c r="C64" s="396">
        <v>3113</v>
      </c>
      <c r="D64" s="390">
        <v>5321</v>
      </c>
      <c r="E64" s="417" t="s">
        <v>222</v>
      </c>
      <c r="F64" s="446">
        <v>259.04000000000002</v>
      </c>
      <c r="G64" s="446">
        <v>0</v>
      </c>
      <c r="H64" s="445">
        <f t="shared" si="0"/>
        <v>259.04000000000002</v>
      </c>
      <c r="I64" s="510">
        <v>0</v>
      </c>
      <c r="J64" s="511">
        <f t="shared" si="1"/>
        <v>259.04000000000002</v>
      </c>
    </row>
    <row r="65" spans="1:10" s="400" customFormat="1" hidden="1" x14ac:dyDescent="0.2">
      <c r="A65" s="388" t="s">
        <v>106</v>
      </c>
      <c r="B65" s="389" t="s">
        <v>342</v>
      </c>
      <c r="C65" s="394" t="s">
        <v>100</v>
      </c>
      <c r="D65" s="394" t="s">
        <v>100</v>
      </c>
      <c r="E65" s="419" t="s">
        <v>212</v>
      </c>
      <c r="F65" s="432">
        <f>+F66</f>
        <v>2007.02</v>
      </c>
      <c r="G65" s="432">
        <v>0</v>
      </c>
      <c r="H65" s="447">
        <f t="shared" si="0"/>
        <v>2007.02</v>
      </c>
      <c r="I65" s="515">
        <v>0</v>
      </c>
      <c r="J65" s="516">
        <f t="shared" si="1"/>
        <v>2007.02</v>
      </c>
    </row>
    <row r="66" spans="1:10" s="400" customFormat="1" hidden="1" x14ac:dyDescent="0.2">
      <c r="A66" s="392"/>
      <c r="B66" s="393" t="s">
        <v>332</v>
      </c>
      <c r="C66" s="396">
        <v>3299</v>
      </c>
      <c r="D66" s="390">
        <v>5321</v>
      </c>
      <c r="E66" s="417" t="s">
        <v>222</v>
      </c>
      <c r="F66" s="446">
        <v>2007.02</v>
      </c>
      <c r="G66" s="446">
        <v>0</v>
      </c>
      <c r="H66" s="445">
        <f t="shared" si="0"/>
        <v>2007.02</v>
      </c>
      <c r="I66" s="510">
        <v>0</v>
      </c>
      <c r="J66" s="511">
        <f t="shared" si="1"/>
        <v>2007.02</v>
      </c>
    </row>
    <row r="67" spans="1:10" s="400" customFormat="1" hidden="1" x14ac:dyDescent="0.2">
      <c r="A67" s="388" t="s">
        <v>106</v>
      </c>
      <c r="B67" s="389" t="s">
        <v>343</v>
      </c>
      <c r="C67" s="394" t="s">
        <v>100</v>
      </c>
      <c r="D67" s="394" t="s">
        <v>100</v>
      </c>
      <c r="E67" s="419" t="s">
        <v>326</v>
      </c>
      <c r="F67" s="432">
        <f>+F68</f>
        <v>541.79</v>
      </c>
      <c r="G67" s="432">
        <v>0</v>
      </c>
      <c r="H67" s="447">
        <f t="shared" si="0"/>
        <v>541.79</v>
      </c>
      <c r="I67" s="515">
        <v>0</v>
      </c>
      <c r="J67" s="516">
        <f t="shared" si="1"/>
        <v>541.79</v>
      </c>
    </row>
    <row r="68" spans="1:10" s="400" customFormat="1" hidden="1" x14ac:dyDescent="0.2">
      <c r="A68" s="392"/>
      <c r="B68" s="393" t="s">
        <v>332</v>
      </c>
      <c r="C68" s="396">
        <v>3113</v>
      </c>
      <c r="D68" s="390">
        <v>5321</v>
      </c>
      <c r="E68" s="417" t="s">
        <v>222</v>
      </c>
      <c r="F68" s="446">
        <v>541.79</v>
      </c>
      <c r="G68" s="446">
        <v>0</v>
      </c>
      <c r="H68" s="445">
        <f t="shared" si="0"/>
        <v>541.79</v>
      </c>
      <c r="I68" s="510">
        <v>0</v>
      </c>
      <c r="J68" s="511">
        <f t="shared" si="1"/>
        <v>541.79</v>
      </c>
    </row>
    <row r="69" spans="1:10" s="400" customFormat="1" ht="22.5" hidden="1" x14ac:dyDescent="0.2">
      <c r="A69" s="388" t="s">
        <v>106</v>
      </c>
      <c r="B69" s="389" t="s">
        <v>344</v>
      </c>
      <c r="C69" s="394" t="s">
        <v>100</v>
      </c>
      <c r="D69" s="394" t="s">
        <v>100</v>
      </c>
      <c r="E69" s="419" t="s">
        <v>213</v>
      </c>
      <c r="F69" s="432">
        <f>+F70</f>
        <v>541.13</v>
      </c>
      <c r="G69" s="432">
        <f>+G70</f>
        <v>-250</v>
      </c>
      <c r="H69" s="447">
        <f t="shared" si="0"/>
        <v>291.13</v>
      </c>
      <c r="I69" s="515">
        <v>0</v>
      </c>
      <c r="J69" s="516">
        <f t="shared" si="1"/>
        <v>291.13</v>
      </c>
    </row>
    <row r="70" spans="1:10" s="400" customFormat="1" hidden="1" x14ac:dyDescent="0.2">
      <c r="A70" s="405"/>
      <c r="B70" s="406" t="s">
        <v>332</v>
      </c>
      <c r="C70" s="407">
        <v>3299</v>
      </c>
      <c r="D70" s="408">
        <v>5321</v>
      </c>
      <c r="E70" s="417" t="s">
        <v>222</v>
      </c>
      <c r="F70" s="446">
        <v>541.13</v>
      </c>
      <c r="G70" s="446">
        <v>-250</v>
      </c>
      <c r="H70" s="445">
        <f t="shared" si="0"/>
        <v>291.13</v>
      </c>
      <c r="I70" s="510">
        <v>0</v>
      </c>
      <c r="J70" s="511">
        <f t="shared" si="1"/>
        <v>291.13</v>
      </c>
    </row>
    <row r="71" spans="1:10" s="400" customFormat="1" ht="33.75" hidden="1" x14ac:dyDescent="0.2">
      <c r="A71" s="388" t="s">
        <v>106</v>
      </c>
      <c r="B71" s="428" t="s">
        <v>354</v>
      </c>
      <c r="C71" s="428" t="s">
        <v>100</v>
      </c>
      <c r="D71" s="394" t="s">
        <v>100</v>
      </c>
      <c r="E71" s="416" t="s">
        <v>330</v>
      </c>
      <c r="F71" s="432">
        <v>0</v>
      </c>
      <c r="G71" s="432">
        <f>+G72</f>
        <v>250</v>
      </c>
      <c r="H71" s="447">
        <f t="shared" si="0"/>
        <v>250</v>
      </c>
      <c r="I71" s="515">
        <v>0</v>
      </c>
      <c r="J71" s="516">
        <f t="shared" si="1"/>
        <v>250</v>
      </c>
    </row>
    <row r="72" spans="1:10" s="400" customFormat="1" ht="13.5" hidden="1" thickBot="1" x14ac:dyDescent="0.25">
      <c r="A72" s="504"/>
      <c r="B72" s="479"/>
      <c r="C72" s="407">
        <v>3299</v>
      </c>
      <c r="D72" s="480">
        <v>5339</v>
      </c>
      <c r="E72" s="481" t="s">
        <v>329</v>
      </c>
      <c r="F72" s="433">
        <v>0</v>
      </c>
      <c r="G72" s="433">
        <v>250</v>
      </c>
      <c r="H72" s="448">
        <f t="shared" si="0"/>
        <v>250</v>
      </c>
      <c r="I72" s="531">
        <v>0</v>
      </c>
      <c r="J72" s="532">
        <f t="shared" si="1"/>
        <v>250</v>
      </c>
    </row>
    <row r="73" spans="1:10" s="400" customFormat="1" ht="13.5" thickBot="1" x14ac:dyDescent="0.25">
      <c r="A73" s="517" t="s">
        <v>106</v>
      </c>
      <c r="B73" s="518" t="s">
        <v>100</v>
      </c>
      <c r="C73" s="519" t="s">
        <v>100</v>
      </c>
      <c r="D73" s="520" t="s">
        <v>100</v>
      </c>
      <c r="E73" s="521" t="s">
        <v>317</v>
      </c>
      <c r="F73" s="522">
        <f>+F74+F144+F156+F174+F182</f>
        <v>13000</v>
      </c>
      <c r="G73" s="522">
        <f>+G74+G76+G78+G80+G82+G84+G86+G88+G90+G92+G94+G96+G98+G100+G102+G104+G106+G108+G110+G112+G114+G116+G118+G120+G122+G124+G126+G128+G130+G132+G134+G136+G138+G140+G142+G144+G146+G148+G150+G152+G154+G156+G158+G160+G162+G164+G166+G168+G170+G172+G174+G176+G178+G180+G182+G184+G186+G188+G190+G192+G194+G196+G198</f>
        <v>0</v>
      </c>
      <c r="H73" s="523">
        <f t="shared" si="0"/>
        <v>13000</v>
      </c>
      <c r="I73" s="529">
        <v>0</v>
      </c>
      <c r="J73" s="530">
        <f t="shared" ref="J73:J136" si="10">+H73+I73</f>
        <v>13000</v>
      </c>
    </row>
    <row r="74" spans="1:10" s="400" customFormat="1" hidden="1" x14ac:dyDescent="0.2">
      <c r="A74" s="409" t="s">
        <v>106</v>
      </c>
      <c r="B74" s="410" t="s">
        <v>345</v>
      </c>
      <c r="C74" s="411" t="s">
        <v>100</v>
      </c>
      <c r="D74" s="412" t="s">
        <v>100</v>
      </c>
      <c r="E74" s="420" t="s">
        <v>327</v>
      </c>
      <c r="F74" s="449">
        <f>+F75</f>
        <v>5000</v>
      </c>
      <c r="G74" s="482">
        <f>+G75</f>
        <v>-4700</v>
      </c>
      <c r="H74" s="444">
        <f t="shared" si="0"/>
        <v>300</v>
      </c>
      <c r="I74" s="527">
        <v>0</v>
      </c>
      <c r="J74" s="528">
        <f t="shared" si="10"/>
        <v>300</v>
      </c>
    </row>
    <row r="75" spans="1:10" s="400" customFormat="1" hidden="1" x14ac:dyDescent="0.2">
      <c r="A75" s="392"/>
      <c r="B75" s="393" t="s">
        <v>332</v>
      </c>
      <c r="C75" s="396">
        <v>3419</v>
      </c>
      <c r="D75" s="391">
        <v>5222</v>
      </c>
      <c r="E75" s="417" t="s">
        <v>242</v>
      </c>
      <c r="F75" s="446">
        <v>5000</v>
      </c>
      <c r="G75" s="439">
        <v>-4700</v>
      </c>
      <c r="H75" s="445">
        <f t="shared" si="0"/>
        <v>300</v>
      </c>
      <c r="I75" s="510">
        <v>0</v>
      </c>
      <c r="J75" s="511">
        <f t="shared" si="10"/>
        <v>300</v>
      </c>
    </row>
    <row r="76" spans="1:10" s="400" customFormat="1" ht="22.5" hidden="1" x14ac:dyDescent="0.2">
      <c r="A76" s="505" t="s">
        <v>243</v>
      </c>
      <c r="B76" s="483" t="s">
        <v>355</v>
      </c>
      <c r="C76" s="484" t="s">
        <v>100</v>
      </c>
      <c r="D76" s="484" t="s">
        <v>100</v>
      </c>
      <c r="E76" s="485" t="s">
        <v>274</v>
      </c>
      <c r="F76" s="434">
        <v>0</v>
      </c>
      <c r="G76" s="466">
        <f t="shared" ref="G76:G138" si="11">+G77</f>
        <v>100</v>
      </c>
      <c r="H76" s="447">
        <f t="shared" si="0"/>
        <v>100</v>
      </c>
      <c r="I76" s="515">
        <v>0</v>
      </c>
      <c r="J76" s="516">
        <f t="shared" si="10"/>
        <v>100</v>
      </c>
    </row>
    <row r="77" spans="1:10" s="400" customFormat="1" hidden="1" x14ac:dyDescent="0.2">
      <c r="A77" s="506"/>
      <c r="B77" s="486"/>
      <c r="C77" s="378" t="s">
        <v>240</v>
      </c>
      <c r="D77" s="378" t="s">
        <v>241</v>
      </c>
      <c r="E77" s="487" t="s">
        <v>242</v>
      </c>
      <c r="F77" s="435">
        <v>0</v>
      </c>
      <c r="G77" s="439">
        <v>100</v>
      </c>
      <c r="H77" s="445">
        <f t="shared" ref="H77:H140" si="12">+F77+G77</f>
        <v>100</v>
      </c>
      <c r="I77" s="510">
        <v>0</v>
      </c>
      <c r="J77" s="511">
        <f t="shared" si="10"/>
        <v>100</v>
      </c>
    </row>
    <row r="78" spans="1:10" s="400" customFormat="1" ht="33.75" hidden="1" x14ac:dyDescent="0.2">
      <c r="A78" s="505" t="s">
        <v>243</v>
      </c>
      <c r="B78" s="483" t="s">
        <v>356</v>
      </c>
      <c r="C78" s="484" t="s">
        <v>100</v>
      </c>
      <c r="D78" s="484" t="s">
        <v>100</v>
      </c>
      <c r="E78" s="485" t="s">
        <v>275</v>
      </c>
      <c r="F78" s="434">
        <v>0</v>
      </c>
      <c r="G78" s="466">
        <f t="shared" si="11"/>
        <v>100</v>
      </c>
      <c r="H78" s="447">
        <f t="shared" si="12"/>
        <v>100</v>
      </c>
      <c r="I78" s="515">
        <v>0</v>
      </c>
      <c r="J78" s="516">
        <f t="shared" si="10"/>
        <v>100</v>
      </c>
    </row>
    <row r="79" spans="1:10" s="400" customFormat="1" hidden="1" x14ac:dyDescent="0.2">
      <c r="A79" s="506"/>
      <c r="B79" s="486"/>
      <c r="C79" s="378" t="s">
        <v>240</v>
      </c>
      <c r="D79" s="378" t="s">
        <v>241</v>
      </c>
      <c r="E79" s="487" t="s">
        <v>242</v>
      </c>
      <c r="F79" s="435">
        <v>0</v>
      </c>
      <c r="G79" s="439">
        <v>100</v>
      </c>
      <c r="H79" s="445">
        <f t="shared" si="12"/>
        <v>100</v>
      </c>
      <c r="I79" s="510">
        <v>0</v>
      </c>
      <c r="J79" s="511">
        <f t="shared" si="10"/>
        <v>100</v>
      </c>
    </row>
    <row r="80" spans="1:10" s="400" customFormat="1" ht="22.5" hidden="1" x14ac:dyDescent="0.2">
      <c r="A80" s="505" t="s">
        <v>243</v>
      </c>
      <c r="B80" s="483" t="s">
        <v>357</v>
      </c>
      <c r="C80" s="484" t="s">
        <v>100</v>
      </c>
      <c r="D80" s="484" t="s">
        <v>100</v>
      </c>
      <c r="E80" s="485" t="s">
        <v>276</v>
      </c>
      <c r="F80" s="434">
        <v>0</v>
      </c>
      <c r="G80" s="466">
        <f t="shared" si="11"/>
        <v>250</v>
      </c>
      <c r="H80" s="447">
        <f t="shared" si="12"/>
        <v>250</v>
      </c>
      <c r="I80" s="515">
        <v>0</v>
      </c>
      <c r="J80" s="516">
        <f t="shared" si="10"/>
        <v>250</v>
      </c>
    </row>
    <row r="81" spans="1:10" s="400" customFormat="1" hidden="1" x14ac:dyDescent="0.2">
      <c r="A81" s="506"/>
      <c r="B81" s="486"/>
      <c r="C81" s="378" t="s">
        <v>240</v>
      </c>
      <c r="D81" s="378" t="s">
        <v>241</v>
      </c>
      <c r="E81" s="487" t="s">
        <v>242</v>
      </c>
      <c r="F81" s="435">
        <v>0</v>
      </c>
      <c r="G81" s="439">
        <v>250</v>
      </c>
      <c r="H81" s="445">
        <f t="shared" si="12"/>
        <v>250</v>
      </c>
      <c r="I81" s="510">
        <v>0</v>
      </c>
      <c r="J81" s="511">
        <f t="shared" si="10"/>
        <v>250</v>
      </c>
    </row>
    <row r="82" spans="1:10" s="400" customFormat="1" hidden="1" x14ac:dyDescent="0.2">
      <c r="A82" s="505" t="s">
        <v>243</v>
      </c>
      <c r="B82" s="483" t="s">
        <v>358</v>
      </c>
      <c r="C82" s="484" t="s">
        <v>100</v>
      </c>
      <c r="D82" s="484" t="s">
        <v>100</v>
      </c>
      <c r="E82" s="485" t="s">
        <v>277</v>
      </c>
      <c r="F82" s="434">
        <v>0</v>
      </c>
      <c r="G82" s="466">
        <f t="shared" si="11"/>
        <v>100</v>
      </c>
      <c r="H82" s="447">
        <f t="shared" si="12"/>
        <v>100</v>
      </c>
      <c r="I82" s="515">
        <v>0</v>
      </c>
      <c r="J82" s="516">
        <f t="shared" si="10"/>
        <v>100</v>
      </c>
    </row>
    <row r="83" spans="1:10" s="400" customFormat="1" hidden="1" x14ac:dyDescent="0.2">
      <c r="A83" s="506"/>
      <c r="B83" s="486"/>
      <c r="C83" s="378" t="s">
        <v>240</v>
      </c>
      <c r="D83" s="378" t="s">
        <v>241</v>
      </c>
      <c r="E83" s="487" t="s">
        <v>242</v>
      </c>
      <c r="F83" s="435">
        <v>0</v>
      </c>
      <c r="G83" s="439">
        <v>100</v>
      </c>
      <c r="H83" s="445">
        <f t="shared" si="12"/>
        <v>100</v>
      </c>
      <c r="I83" s="510">
        <v>0</v>
      </c>
      <c r="J83" s="511">
        <f t="shared" si="10"/>
        <v>100</v>
      </c>
    </row>
    <row r="84" spans="1:10" s="400" customFormat="1" ht="22.5" hidden="1" x14ac:dyDescent="0.2">
      <c r="A84" s="505" t="s">
        <v>243</v>
      </c>
      <c r="B84" s="483" t="s">
        <v>359</v>
      </c>
      <c r="C84" s="484" t="s">
        <v>100</v>
      </c>
      <c r="D84" s="484" t="s">
        <v>100</v>
      </c>
      <c r="E84" s="485" t="s">
        <v>278</v>
      </c>
      <c r="F84" s="434">
        <v>0</v>
      </c>
      <c r="G84" s="466">
        <f t="shared" si="11"/>
        <v>100</v>
      </c>
      <c r="H84" s="447">
        <f t="shared" si="12"/>
        <v>100</v>
      </c>
      <c r="I84" s="515">
        <v>0</v>
      </c>
      <c r="J84" s="516">
        <f t="shared" si="10"/>
        <v>100</v>
      </c>
    </row>
    <row r="85" spans="1:10" s="400" customFormat="1" hidden="1" x14ac:dyDescent="0.2">
      <c r="A85" s="506"/>
      <c r="B85" s="486"/>
      <c r="C85" s="378" t="s">
        <v>240</v>
      </c>
      <c r="D85" s="378" t="s">
        <v>241</v>
      </c>
      <c r="E85" s="487" t="s">
        <v>242</v>
      </c>
      <c r="F85" s="435">
        <v>0</v>
      </c>
      <c r="G85" s="439">
        <v>100</v>
      </c>
      <c r="H85" s="445">
        <f t="shared" si="12"/>
        <v>100</v>
      </c>
      <c r="I85" s="510">
        <v>0</v>
      </c>
      <c r="J85" s="511">
        <f t="shared" si="10"/>
        <v>100</v>
      </c>
    </row>
    <row r="86" spans="1:10" s="400" customFormat="1" ht="22.5" hidden="1" x14ac:dyDescent="0.2">
      <c r="A86" s="505" t="s">
        <v>243</v>
      </c>
      <c r="B86" s="483" t="s">
        <v>360</v>
      </c>
      <c r="C86" s="484" t="s">
        <v>100</v>
      </c>
      <c r="D86" s="484" t="s">
        <v>100</v>
      </c>
      <c r="E86" s="485" t="s">
        <v>279</v>
      </c>
      <c r="F86" s="434">
        <v>0</v>
      </c>
      <c r="G86" s="466">
        <f t="shared" si="11"/>
        <v>200</v>
      </c>
      <c r="H86" s="447">
        <f t="shared" si="12"/>
        <v>200</v>
      </c>
      <c r="I86" s="515">
        <v>0</v>
      </c>
      <c r="J86" s="516">
        <f t="shared" si="10"/>
        <v>200</v>
      </c>
    </row>
    <row r="87" spans="1:10" s="400" customFormat="1" hidden="1" x14ac:dyDescent="0.2">
      <c r="A87" s="506"/>
      <c r="B87" s="486"/>
      <c r="C87" s="378" t="s">
        <v>240</v>
      </c>
      <c r="D87" s="378" t="s">
        <v>241</v>
      </c>
      <c r="E87" s="487" t="s">
        <v>242</v>
      </c>
      <c r="F87" s="435">
        <v>0</v>
      </c>
      <c r="G87" s="439">
        <v>200</v>
      </c>
      <c r="H87" s="445">
        <f t="shared" si="12"/>
        <v>200</v>
      </c>
      <c r="I87" s="510">
        <v>0</v>
      </c>
      <c r="J87" s="511">
        <f t="shared" si="10"/>
        <v>200</v>
      </c>
    </row>
    <row r="88" spans="1:10" s="400" customFormat="1" ht="22.5" hidden="1" x14ac:dyDescent="0.2">
      <c r="A88" s="505" t="s">
        <v>243</v>
      </c>
      <c r="B88" s="483" t="s">
        <v>361</v>
      </c>
      <c r="C88" s="484" t="s">
        <v>100</v>
      </c>
      <c r="D88" s="484" t="s">
        <v>100</v>
      </c>
      <c r="E88" s="485" t="s">
        <v>280</v>
      </c>
      <c r="F88" s="434">
        <v>0</v>
      </c>
      <c r="G88" s="466">
        <f t="shared" si="11"/>
        <v>100</v>
      </c>
      <c r="H88" s="447">
        <f t="shared" si="12"/>
        <v>100</v>
      </c>
      <c r="I88" s="515">
        <v>0</v>
      </c>
      <c r="J88" s="516">
        <f t="shared" si="10"/>
        <v>100</v>
      </c>
    </row>
    <row r="89" spans="1:10" s="400" customFormat="1" hidden="1" x14ac:dyDescent="0.2">
      <c r="A89" s="506"/>
      <c r="B89" s="486"/>
      <c r="C89" s="378" t="s">
        <v>240</v>
      </c>
      <c r="D89" s="378" t="s">
        <v>241</v>
      </c>
      <c r="E89" s="487" t="s">
        <v>242</v>
      </c>
      <c r="F89" s="435">
        <v>0</v>
      </c>
      <c r="G89" s="439">
        <v>100</v>
      </c>
      <c r="H89" s="445">
        <f t="shared" si="12"/>
        <v>100</v>
      </c>
      <c r="I89" s="510">
        <v>0</v>
      </c>
      <c r="J89" s="511">
        <f t="shared" si="10"/>
        <v>100</v>
      </c>
    </row>
    <row r="90" spans="1:10" s="400" customFormat="1" hidden="1" x14ac:dyDescent="0.2">
      <c r="A90" s="505" t="s">
        <v>243</v>
      </c>
      <c r="B90" s="483" t="s">
        <v>362</v>
      </c>
      <c r="C90" s="484" t="s">
        <v>100</v>
      </c>
      <c r="D90" s="484" t="s">
        <v>100</v>
      </c>
      <c r="E90" s="485" t="s">
        <v>281</v>
      </c>
      <c r="F90" s="434">
        <v>0</v>
      </c>
      <c r="G90" s="466">
        <f t="shared" si="11"/>
        <v>100</v>
      </c>
      <c r="H90" s="447">
        <f t="shared" si="12"/>
        <v>100</v>
      </c>
      <c r="I90" s="515">
        <v>0</v>
      </c>
      <c r="J90" s="516">
        <f t="shared" si="10"/>
        <v>100</v>
      </c>
    </row>
    <row r="91" spans="1:10" s="400" customFormat="1" hidden="1" x14ac:dyDescent="0.2">
      <c r="A91" s="506"/>
      <c r="B91" s="486"/>
      <c r="C91" s="378" t="s">
        <v>240</v>
      </c>
      <c r="D91" s="378" t="s">
        <v>241</v>
      </c>
      <c r="E91" s="487" t="s">
        <v>242</v>
      </c>
      <c r="F91" s="435">
        <v>0</v>
      </c>
      <c r="G91" s="439">
        <v>100</v>
      </c>
      <c r="H91" s="445">
        <f t="shared" si="12"/>
        <v>100</v>
      </c>
      <c r="I91" s="510">
        <v>0</v>
      </c>
      <c r="J91" s="511">
        <f t="shared" si="10"/>
        <v>100</v>
      </c>
    </row>
    <row r="92" spans="1:10" s="400" customFormat="1" ht="22.5" hidden="1" x14ac:dyDescent="0.2">
      <c r="A92" s="505" t="s">
        <v>243</v>
      </c>
      <c r="B92" s="483" t="s">
        <v>363</v>
      </c>
      <c r="C92" s="484" t="s">
        <v>100</v>
      </c>
      <c r="D92" s="484" t="s">
        <v>100</v>
      </c>
      <c r="E92" s="485" t="s">
        <v>311</v>
      </c>
      <c r="F92" s="434">
        <v>0</v>
      </c>
      <c r="G92" s="466">
        <f t="shared" si="11"/>
        <v>100</v>
      </c>
      <c r="H92" s="447">
        <f t="shared" si="12"/>
        <v>100</v>
      </c>
      <c r="I92" s="515">
        <v>0</v>
      </c>
      <c r="J92" s="516">
        <f t="shared" si="10"/>
        <v>100</v>
      </c>
    </row>
    <row r="93" spans="1:10" s="400" customFormat="1" hidden="1" x14ac:dyDescent="0.2">
      <c r="A93" s="506"/>
      <c r="B93" s="486"/>
      <c r="C93" s="378" t="s">
        <v>240</v>
      </c>
      <c r="D93" s="378" t="s">
        <v>241</v>
      </c>
      <c r="E93" s="487" t="s">
        <v>242</v>
      </c>
      <c r="F93" s="435">
        <v>0</v>
      </c>
      <c r="G93" s="439">
        <v>100</v>
      </c>
      <c r="H93" s="445">
        <f t="shared" si="12"/>
        <v>100</v>
      </c>
      <c r="I93" s="510">
        <v>0</v>
      </c>
      <c r="J93" s="511">
        <f t="shared" si="10"/>
        <v>100</v>
      </c>
    </row>
    <row r="94" spans="1:10" s="400" customFormat="1" ht="22.5" hidden="1" x14ac:dyDescent="0.2">
      <c r="A94" s="505" t="s">
        <v>243</v>
      </c>
      <c r="B94" s="483" t="s">
        <v>364</v>
      </c>
      <c r="C94" s="484" t="s">
        <v>100</v>
      </c>
      <c r="D94" s="484" t="s">
        <v>100</v>
      </c>
      <c r="E94" s="485" t="s">
        <v>282</v>
      </c>
      <c r="F94" s="434">
        <v>0</v>
      </c>
      <c r="G94" s="466">
        <f t="shared" si="11"/>
        <v>100</v>
      </c>
      <c r="H94" s="447">
        <f t="shared" si="12"/>
        <v>100</v>
      </c>
      <c r="I94" s="515">
        <v>0</v>
      </c>
      <c r="J94" s="516">
        <f t="shared" si="10"/>
        <v>100</v>
      </c>
    </row>
    <row r="95" spans="1:10" s="400" customFormat="1" hidden="1" x14ac:dyDescent="0.2">
      <c r="A95" s="506"/>
      <c r="B95" s="486"/>
      <c r="C95" s="378" t="s">
        <v>240</v>
      </c>
      <c r="D95" s="378" t="s">
        <v>241</v>
      </c>
      <c r="E95" s="487" t="s">
        <v>242</v>
      </c>
      <c r="F95" s="435">
        <v>0</v>
      </c>
      <c r="G95" s="439">
        <v>100</v>
      </c>
      <c r="H95" s="445">
        <f t="shared" si="12"/>
        <v>100</v>
      </c>
      <c r="I95" s="510">
        <v>0</v>
      </c>
      <c r="J95" s="511">
        <f t="shared" si="10"/>
        <v>100</v>
      </c>
    </row>
    <row r="96" spans="1:10" s="400" customFormat="1" ht="22.5" hidden="1" x14ac:dyDescent="0.2">
      <c r="A96" s="505" t="s">
        <v>243</v>
      </c>
      <c r="B96" s="483" t="s">
        <v>365</v>
      </c>
      <c r="C96" s="484" t="s">
        <v>100</v>
      </c>
      <c r="D96" s="484" t="s">
        <v>100</v>
      </c>
      <c r="E96" s="485" t="s">
        <v>283</v>
      </c>
      <c r="F96" s="434">
        <v>0</v>
      </c>
      <c r="G96" s="466">
        <f t="shared" si="11"/>
        <v>100</v>
      </c>
      <c r="H96" s="447">
        <f t="shared" si="12"/>
        <v>100</v>
      </c>
      <c r="I96" s="515">
        <v>0</v>
      </c>
      <c r="J96" s="516">
        <f t="shared" si="10"/>
        <v>100</v>
      </c>
    </row>
    <row r="97" spans="1:10" s="400" customFormat="1" hidden="1" x14ac:dyDescent="0.2">
      <c r="A97" s="506"/>
      <c r="B97" s="486"/>
      <c r="C97" s="378" t="s">
        <v>240</v>
      </c>
      <c r="D97" s="378" t="s">
        <v>241</v>
      </c>
      <c r="E97" s="487" t="s">
        <v>242</v>
      </c>
      <c r="F97" s="435">
        <v>0</v>
      </c>
      <c r="G97" s="439">
        <v>100</v>
      </c>
      <c r="H97" s="445">
        <f t="shared" si="12"/>
        <v>100</v>
      </c>
      <c r="I97" s="510">
        <v>0</v>
      </c>
      <c r="J97" s="511">
        <f t="shared" si="10"/>
        <v>100</v>
      </c>
    </row>
    <row r="98" spans="1:10" s="400" customFormat="1" hidden="1" x14ac:dyDescent="0.2">
      <c r="A98" s="505" t="s">
        <v>243</v>
      </c>
      <c r="B98" s="483" t="s">
        <v>366</v>
      </c>
      <c r="C98" s="484" t="s">
        <v>100</v>
      </c>
      <c r="D98" s="484" t="s">
        <v>100</v>
      </c>
      <c r="E98" s="485" t="s">
        <v>284</v>
      </c>
      <c r="F98" s="434">
        <v>0</v>
      </c>
      <c r="G98" s="466">
        <f t="shared" si="11"/>
        <v>150</v>
      </c>
      <c r="H98" s="447">
        <f t="shared" si="12"/>
        <v>150</v>
      </c>
      <c r="I98" s="515">
        <v>0</v>
      </c>
      <c r="J98" s="516">
        <f t="shared" si="10"/>
        <v>150</v>
      </c>
    </row>
    <row r="99" spans="1:10" s="400" customFormat="1" hidden="1" x14ac:dyDescent="0.2">
      <c r="A99" s="506"/>
      <c r="B99" s="486"/>
      <c r="C99" s="378" t="s">
        <v>240</v>
      </c>
      <c r="D99" s="378" t="s">
        <v>267</v>
      </c>
      <c r="E99" s="487" t="s">
        <v>268</v>
      </c>
      <c r="F99" s="435">
        <v>0</v>
      </c>
      <c r="G99" s="439">
        <v>150</v>
      </c>
      <c r="H99" s="445">
        <f t="shared" si="12"/>
        <v>150</v>
      </c>
      <c r="I99" s="510">
        <v>0</v>
      </c>
      <c r="J99" s="511">
        <f t="shared" si="10"/>
        <v>150</v>
      </c>
    </row>
    <row r="100" spans="1:10" s="400" customFormat="1" ht="22.5" hidden="1" x14ac:dyDescent="0.2">
      <c r="A100" s="505" t="s">
        <v>243</v>
      </c>
      <c r="B100" s="483" t="s">
        <v>367</v>
      </c>
      <c r="C100" s="484" t="s">
        <v>100</v>
      </c>
      <c r="D100" s="484" t="s">
        <v>100</v>
      </c>
      <c r="E100" s="485" t="s">
        <v>312</v>
      </c>
      <c r="F100" s="434">
        <v>0</v>
      </c>
      <c r="G100" s="466">
        <f t="shared" si="11"/>
        <v>150</v>
      </c>
      <c r="H100" s="447">
        <f t="shared" si="12"/>
        <v>150</v>
      </c>
      <c r="I100" s="515">
        <v>0</v>
      </c>
      <c r="J100" s="516">
        <f t="shared" si="10"/>
        <v>150</v>
      </c>
    </row>
    <row r="101" spans="1:10" s="400" customFormat="1" hidden="1" x14ac:dyDescent="0.2">
      <c r="A101" s="506"/>
      <c r="B101" s="486"/>
      <c r="C101" s="378" t="s">
        <v>240</v>
      </c>
      <c r="D101" s="378" t="s">
        <v>241</v>
      </c>
      <c r="E101" s="487" t="s">
        <v>242</v>
      </c>
      <c r="F101" s="435">
        <v>0</v>
      </c>
      <c r="G101" s="439">
        <v>150</v>
      </c>
      <c r="H101" s="445">
        <f t="shared" si="12"/>
        <v>150</v>
      </c>
      <c r="I101" s="510">
        <v>0</v>
      </c>
      <c r="J101" s="511">
        <f t="shared" si="10"/>
        <v>150</v>
      </c>
    </row>
    <row r="102" spans="1:10" s="400" customFormat="1" ht="33.75" hidden="1" x14ac:dyDescent="0.2">
      <c r="A102" s="505" t="s">
        <v>243</v>
      </c>
      <c r="B102" s="483" t="s">
        <v>368</v>
      </c>
      <c r="C102" s="484" t="s">
        <v>100</v>
      </c>
      <c r="D102" s="484" t="s">
        <v>100</v>
      </c>
      <c r="E102" s="485" t="s">
        <v>308</v>
      </c>
      <c r="F102" s="434">
        <v>0</v>
      </c>
      <c r="G102" s="466">
        <f t="shared" si="11"/>
        <v>150</v>
      </c>
      <c r="H102" s="447">
        <f t="shared" si="12"/>
        <v>150</v>
      </c>
      <c r="I102" s="515">
        <v>0</v>
      </c>
      <c r="J102" s="516">
        <f t="shared" si="10"/>
        <v>150</v>
      </c>
    </row>
    <row r="103" spans="1:10" s="400" customFormat="1" hidden="1" x14ac:dyDescent="0.2">
      <c r="A103" s="506"/>
      <c r="B103" s="486"/>
      <c r="C103" s="378" t="s">
        <v>240</v>
      </c>
      <c r="D103" s="378" t="s">
        <v>241</v>
      </c>
      <c r="E103" s="487" t="s">
        <v>242</v>
      </c>
      <c r="F103" s="435">
        <v>0</v>
      </c>
      <c r="G103" s="439">
        <v>150</v>
      </c>
      <c r="H103" s="445">
        <f t="shared" si="12"/>
        <v>150</v>
      </c>
      <c r="I103" s="510">
        <v>0</v>
      </c>
      <c r="J103" s="511">
        <f t="shared" si="10"/>
        <v>150</v>
      </c>
    </row>
    <row r="104" spans="1:10" s="400" customFormat="1" ht="22.5" hidden="1" x14ac:dyDescent="0.2">
      <c r="A104" s="505" t="s">
        <v>243</v>
      </c>
      <c r="B104" s="483" t="s">
        <v>369</v>
      </c>
      <c r="C104" s="484" t="s">
        <v>100</v>
      </c>
      <c r="D104" s="484" t="s">
        <v>100</v>
      </c>
      <c r="E104" s="485" t="s">
        <v>309</v>
      </c>
      <c r="F104" s="434">
        <v>0</v>
      </c>
      <c r="G104" s="466">
        <f t="shared" si="11"/>
        <v>100</v>
      </c>
      <c r="H104" s="447">
        <f t="shared" si="12"/>
        <v>100</v>
      </c>
      <c r="I104" s="515">
        <v>0</v>
      </c>
      <c r="J104" s="516">
        <f t="shared" si="10"/>
        <v>100</v>
      </c>
    </row>
    <row r="105" spans="1:10" s="400" customFormat="1" hidden="1" x14ac:dyDescent="0.2">
      <c r="A105" s="506"/>
      <c r="B105" s="486"/>
      <c r="C105" s="378" t="s">
        <v>240</v>
      </c>
      <c r="D105" s="378" t="s">
        <v>241</v>
      </c>
      <c r="E105" s="487" t="s">
        <v>242</v>
      </c>
      <c r="F105" s="435">
        <v>0</v>
      </c>
      <c r="G105" s="439">
        <v>100</v>
      </c>
      <c r="H105" s="445">
        <f t="shared" si="12"/>
        <v>100</v>
      </c>
      <c r="I105" s="510">
        <v>0</v>
      </c>
      <c r="J105" s="511">
        <f t="shared" si="10"/>
        <v>100</v>
      </c>
    </row>
    <row r="106" spans="1:10" s="400" customFormat="1" hidden="1" x14ac:dyDescent="0.2">
      <c r="A106" s="505" t="s">
        <v>243</v>
      </c>
      <c r="B106" s="483" t="s">
        <v>370</v>
      </c>
      <c r="C106" s="484" t="s">
        <v>100</v>
      </c>
      <c r="D106" s="484" t="s">
        <v>100</v>
      </c>
      <c r="E106" s="485" t="s">
        <v>285</v>
      </c>
      <c r="F106" s="434">
        <v>0</v>
      </c>
      <c r="G106" s="466">
        <f t="shared" si="11"/>
        <v>100</v>
      </c>
      <c r="H106" s="447">
        <f t="shared" si="12"/>
        <v>100</v>
      </c>
      <c r="I106" s="515">
        <v>0</v>
      </c>
      <c r="J106" s="516">
        <f t="shared" si="10"/>
        <v>100</v>
      </c>
    </row>
    <row r="107" spans="1:10" s="400" customFormat="1" hidden="1" x14ac:dyDescent="0.2">
      <c r="A107" s="506"/>
      <c r="B107" s="486"/>
      <c r="C107" s="378" t="s">
        <v>240</v>
      </c>
      <c r="D107" s="378" t="s">
        <v>241</v>
      </c>
      <c r="E107" s="487" t="s">
        <v>242</v>
      </c>
      <c r="F107" s="435">
        <v>0</v>
      </c>
      <c r="G107" s="439">
        <v>100</v>
      </c>
      <c r="H107" s="445">
        <f t="shared" si="12"/>
        <v>100</v>
      </c>
      <c r="I107" s="510">
        <v>0</v>
      </c>
      <c r="J107" s="511">
        <f t="shared" si="10"/>
        <v>100</v>
      </c>
    </row>
    <row r="108" spans="1:10" s="400" customFormat="1" ht="22.5" hidden="1" x14ac:dyDescent="0.2">
      <c r="A108" s="505" t="s">
        <v>243</v>
      </c>
      <c r="B108" s="483" t="s">
        <v>371</v>
      </c>
      <c r="C108" s="484" t="s">
        <v>100</v>
      </c>
      <c r="D108" s="484" t="s">
        <v>100</v>
      </c>
      <c r="E108" s="485" t="s">
        <v>286</v>
      </c>
      <c r="F108" s="434">
        <v>0</v>
      </c>
      <c r="G108" s="466">
        <f t="shared" si="11"/>
        <v>250</v>
      </c>
      <c r="H108" s="447">
        <f t="shared" si="12"/>
        <v>250</v>
      </c>
      <c r="I108" s="515">
        <v>0</v>
      </c>
      <c r="J108" s="516">
        <f t="shared" si="10"/>
        <v>250</v>
      </c>
    </row>
    <row r="109" spans="1:10" s="400" customFormat="1" hidden="1" x14ac:dyDescent="0.2">
      <c r="A109" s="506"/>
      <c r="B109" s="486"/>
      <c r="C109" s="378" t="s">
        <v>240</v>
      </c>
      <c r="D109" s="378" t="s">
        <v>241</v>
      </c>
      <c r="E109" s="487" t="s">
        <v>242</v>
      </c>
      <c r="F109" s="435">
        <v>0</v>
      </c>
      <c r="G109" s="439">
        <v>250</v>
      </c>
      <c r="H109" s="445">
        <f t="shared" si="12"/>
        <v>250</v>
      </c>
      <c r="I109" s="510">
        <v>0</v>
      </c>
      <c r="J109" s="511">
        <f t="shared" si="10"/>
        <v>250</v>
      </c>
    </row>
    <row r="110" spans="1:10" s="400" customFormat="1" ht="33.75" hidden="1" x14ac:dyDescent="0.2">
      <c r="A110" s="505" t="s">
        <v>243</v>
      </c>
      <c r="B110" s="483" t="s">
        <v>372</v>
      </c>
      <c r="C110" s="484" t="s">
        <v>100</v>
      </c>
      <c r="D110" s="484" t="s">
        <v>100</v>
      </c>
      <c r="E110" s="485" t="s">
        <v>287</v>
      </c>
      <c r="F110" s="434">
        <v>0</v>
      </c>
      <c r="G110" s="466">
        <f t="shared" si="11"/>
        <v>150</v>
      </c>
      <c r="H110" s="447">
        <f t="shared" si="12"/>
        <v>150</v>
      </c>
      <c r="I110" s="515">
        <v>0</v>
      </c>
      <c r="J110" s="516">
        <f t="shared" si="10"/>
        <v>150</v>
      </c>
    </row>
    <row r="111" spans="1:10" s="400" customFormat="1" hidden="1" x14ac:dyDescent="0.2">
      <c r="A111" s="506"/>
      <c r="B111" s="486"/>
      <c r="C111" s="378" t="s">
        <v>240</v>
      </c>
      <c r="D111" s="378" t="s">
        <v>241</v>
      </c>
      <c r="E111" s="487" t="s">
        <v>242</v>
      </c>
      <c r="F111" s="435">
        <v>0</v>
      </c>
      <c r="G111" s="439">
        <v>150</v>
      </c>
      <c r="H111" s="445">
        <f t="shared" si="12"/>
        <v>150</v>
      </c>
      <c r="I111" s="510">
        <v>0</v>
      </c>
      <c r="J111" s="511">
        <f t="shared" si="10"/>
        <v>150</v>
      </c>
    </row>
    <row r="112" spans="1:10" s="400" customFormat="1" ht="33.75" hidden="1" x14ac:dyDescent="0.2">
      <c r="A112" s="505" t="s">
        <v>243</v>
      </c>
      <c r="B112" s="483" t="s">
        <v>373</v>
      </c>
      <c r="C112" s="484" t="s">
        <v>100</v>
      </c>
      <c r="D112" s="484" t="s">
        <v>100</v>
      </c>
      <c r="E112" s="485" t="s">
        <v>288</v>
      </c>
      <c r="F112" s="434">
        <v>0</v>
      </c>
      <c r="G112" s="466">
        <f t="shared" si="11"/>
        <v>100</v>
      </c>
      <c r="H112" s="447">
        <f t="shared" si="12"/>
        <v>100</v>
      </c>
      <c r="I112" s="515">
        <v>0</v>
      </c>
      <c r="J112" s="516">
        <f t="shared" si="10"/>
        <v>100</v>
      </c>
    </row>
    <row r="113" spans="1:10" s="400" customFormat="1" hidden="1" x14ac:dyDescent="0.2">
      <c r="A113" s="506"/>
      <c r="B113" s="486"/>
      <c r="C113" s="378" t="s">
        <v>240</v>
      </c>
      <c r="D113" s="378" t="s">
        <v>241</v>
      </c>
      <c r="E113" s="487" t="s">
        <v>242</v>
      </c>
      <c r="F113" s="435">
        <v>0</v>
      </c>
      <c r="G113" s="439">
        <v>100</v>
      </c>
      <c r="H113" s="445">
        <f t="shared" si="12"/>
        <v>100</v>
      </c>
      <c r="I113" s="510">
        <v>0</v>
      </c>
      <c r="J113" s="511">
        <f t="shared" si="10"/>
        <v>100</v>
      </c>
    </row>
    <row r="114" spans="1:10" s="400" customFormat="1" hidden="1" x14ac:dyDescent="0.2">
      <c r="A114" s="505" t="s">
        <v>243</v>
      </c>
      <c r="B114" s="483" t="s">
        <v>374</v>
      </c>
      <c r="C114" s="484" t="s">
        <v>100</v>
      </c>
      <c r="D114" s="484" t="s">
        <v>100</v>
      </c>
      <c r="E114" s="485" t="s">
        <v>289</v>
      </c>
      <c r="F114" s="434">
        <v>0</v>
      </c>
      <c r="G114" s="466">
        <f t="shared" si="11"/>
        <v>150</v>
      </c>
      <c r="H114" s="447">
        <f t="shared" si="12"/>
        <v>150</v>
      </c>
      <c r="I114" s="515">
        <v>0</v>
      </c>
      <c r="J114" s="516">
        <f t="shared" si="10"/>
        <v>150</v>
      </c>
    </row>
    <row r="115" spans="1:10" s="400" customFormat="1" hidden="1" x14ac:dyDescent="0.2">
      <c r="A115" s="506"/>
      <c r="B115" s="486"/>
      <c r="C115" s="378" t="s">
        <v>240</v>
      </c>
      <c r="D115" s="378" t="s">
        <v>241</v>
      </c>
      <c r="E115" s="487" t="s">
        <v>242</v>
      </c>
      <c r="F115" s="435">
        <v>0</v>
      </c>
      <c r="G115" s="439">
        <v>150</v>
      </c>
      <c r="H115" s="445">
        <f t="shared" si="12"/>
        <v>150</v>
      </c>
      <c r="I115" s="510">
        <v>0</v>
      </c>
      <c r="J115" s="511">
        <f t="shared" si="10"/>
        <v>150</v>
      </c>
    </row>
    <row r="116" spans="1:10" s="400" customFormat="1" ht="22.5" hidden="1" x14ac:dyDescent="0.2">
      <c r="A116" s="505" t="s">
        <v>243</v>
      </c>
      <c r="B116" s="483" t="s">
        <v>375</v>
      </c>
      <c r="C116" s="484" t="s">
        <v>100</v>
      </c>
      <c r="D116" s="484" t="s">
        <v>100</v>
      </c>
      <c r="E116" s="485" t="s">
        <v>290</v>
      </c>
      <c r="F116" s="434">
        <v>0</v>
      </c>
      <c r="G116" s="466">
        <f t="shared" si="11"/>
        <v>100</v>
      </c>
      <c r="H116" s="447">
        <f t="shared" si="12"/>
        <v>100</v>
      </c>
      <c r="I116" s="515">
        <v>0</v>
      </c>
      <c r="J116" s="516">
        <f t="shared" si="10"/>
        <v>100</v>
      </c>
    </row>
    <row r="117" spans="1:10" s="400" customFormat="1" hidden="1" x14ac:dyDescent="0.2">
      <c r="A117" s="506"/>
      <c r="B117" s="486"/>
      <c r="C117" s="378" t="s">
        <v>240</v>
      </c>
      <c r="D117" s="378" t="s">
        <v>241</v>
      </c>
      <c r="E117" s="487" t="s">
        <v>242</v>
      </c>
      <c r="F117" s="435">
        <v>0</v>
      </c>
      <c r="G117" s="439">
        <v>100</v>
      </c>
      <c r="H117" s="445">
        <f t="shared" si="12"/>
        <v>100</v>
      </c>
      <c r="I117" s="510">
        <v>0</v>
      </c>
      <c r="J117" s="511">
        <f t="shared" si="10"/>
        <v>100</v>
      </c>
    </row>
    <row r="118" spans="1:10" s="400" customFormat="1" ht="22.5" hidden="1" x14ac:dyDescent="0.2">
      <c r="A118" s="505" t="s">
        <v>243</v>
      </c>
      <c r="B118" s="483" t="s">
        <v>376</v>
      </c>
      <c r="C118" s="484" t="s">
        <v>100</v>
      </c>
      <c r="D118" s="484" t="s">
        <v>100</v>
      </c>
      <c r="E118" s="485" t="s">
        <v>291</v>
      </c>
      <c r="F118" s="434">
        <v>0</v>
      </c>
      <c r="G118" s="466">
        <f t="shared" si="11"/>
        <v>100</v>
      </c>
      <c r="H118" s="447">
        <f t="shared" si="12"/>
        <v>100</v>
      </c>
      <c r="I118" s="515">
        <v>0</v>
      </c>
      <c r="J118" s="516">
        <f t="shared" si="10"/>
        <v>100</v>
      </c>
    </row>
    <row r="119" spans="1:10" s="400" customFormat="1" hidden="1" x14ac:dyDescent="0.2">
      <c r="A119" s="506"/>
      <c r="B119" s="486"/>
      <c r="C119" s="378" t="s">
        <v>240</v>
      </c>
      <c r="D119" s="378" t="s">
        <v>241</v>
      </c>
      <c r="E119" s="487" t="s">
        <v>242</v>
      </c>
      <c r="F119" s="435">
        <v>0</v>
      </c>
      <c r="G119" s="439">
        <v>100</v>
      </c>
      <c r="H119" s="445">
        <f t="shared" si="12"/>
        <v>100</v>
      </c>
      <c r="I119" s="510">
        <v>0</v>
      </c>
      <c r="J119" s="511">
        <f t="shared" si="10"/>
        <v>100</v>
      </c>
    </row>
    <row r="120" spans="1:10" s="400" customFormat="1" ht="22.5" hidden="1" x14ac:dyDescent="0.2">
      <c r="A120" s="505" t="s">
        <v>243</v>
      </c>
      <c r="B120" s="483" t="s">
        <v>377</v>
      </c>
      <c r="C120" s="484" t="s">
        <v>100</v>
      </c>
      <c r="D120" s="484" t="s">
        <v>100</v>
      </c>
      <c r="E120" s="485" t="s">
        <v>292</v>
      </c>
      <c r="F120" s="434">
        <v>0</v>
      </c>
      <c r="G120" s="466">
        <f t="shared" si="11"/>
        <v>100</v>
      </c>
      <c r="H120" s="447">
        <f t="shared" si="12"/>
        <v>100</v>
      </c>
      <c r="I120" s="515">
        <v>0</v>
      </c>
      <c r="J120" s="516">
        <f t="shared" si="10"/>
        <v>100</v>
      </c>
    </row>
    <row r="121" spans="1:10" s="400" customFormat="1" hidden="1" x14ac:dyDescent="0.2">
      <c r="A121" s="506"/>
      <c r="B121" s="486"/>
      <c r="C121" s="378" t="s">
        <v>240</v>
      </c>
      <c r="D121" s="378" t="s">
        <v>241</v>
      </c>
      <c r="E121" s="487" t="s">
        <v>242</v>
      </c>
      <c r="F121" s="435">
        <v>0</v>
      </c>
      <c r="G121" s="439">
        <v>100</v>
      </c>
      <c r="H121" s="445">
        <f t="shared" si="12"/>
        <v>100</v>
      </c>
      <c r="I121" s="510">
        <v>0</v>
      </c>
      <c r="J121" s="511">
        <f t="shared" si="10"/>
        <v>100</v>
      </c>
    </row>
    <row r="122" spans="1:10" s="400" customFormat="1" ht="22.5" hidden="1" x14ac:dyDescent="0.2">
      <c r="A122" s="505" t="s">
        <v>243</v>
      </c>
      <c r="B122" s="483" t="s">
        <v>378</v>
      </c>
      <c r="C122" s="484" t="s">
        <v>100</v>
      </c>
      <c r="D122" s="484" t="s">
        <v>100</v>
      </c>
      <c r="E122" s="485" t="s">
        <v>295</v>
      </c>
      <c r="F122" s="434">
        <v>0</v>
      </c>
      <c r="G122" s="466">
        <f t="shared" si="11"/>
        <v>100</v>
      </c>
      <c r="H122" s="447">
        <f t="shared" si="12"/>
        <v>100</v>
      </c>
      <c r="I122" s="515">
        <v>0</v>
      </c>
      <c r="J122" s="516">
        <f t="shared" si="10"/>
        <v>100</v>
      </c>
    </row>
    <row r="123" spans="1:10" s="400" customFormat="1" hidden="1" x14ac:dyDescent="0.2">
      <c r="A123" s="506"/>
      <c r="B123" s="486"/>
      <c r="C123" s="378" t="s">
        <v>240</v>
      </c>
      <c r="D123" s="378" t="s">
        <v>241</v>
      </c>
      <c r="E123" s="487" t="s">
        <v>242</v>
      </c>
      <c r="F123" s="435">
        <v>0</v>
      </c>
      <c r="G123" s="439">
        <v>100</v>
      </c>
      <c r="H123" s="445">
        <f t="shared" si="12"/>
        <v>100</v>
      </c>
      <c r="I123" s="510">
        <v>0</v>
      </c>
      <c r="J123" s="511">
        <f t="shared" si="10"/>
        <v>100</v>
      </c>
    </row>
    <row r="124" spans="1:10" s="400" customFormat="1" ht="22.5" hidden="1" x14ac:dyDescent="0.2">
      <c r="A124" s="505" t="s">
        <v>243</v>
      </c>
      <c r="B124" s="483" t="s">
        <v>379</v>
      </c>
      <c r="C124" s="484" t="s">
        <v>100</v>
      </c>
      <c r="D124" s="484" t="s">
        <v>100</v>
      </c>
      <c r="E124" s="485" t="s">
        <v>293</v>
      </c>
      <c r="F124" s="434">
        <v>0</v>
      </c>
      <c r="G124" s="466">
        <f t="shared" si="11"/>
        <v>200</v>
      </c>
      <c r="H124" s="447">
        <f t="shared" si="12"/>
        <v>200</v>
      </c>
      <c r="I124" s="515">
        <v>0</v>
      </c>
      <c r="J124" s="516">
        <f t="shared" si="10"/>
        <v>200</v>
      </c>
    </row>
    <row r="125" spans="1:10" s="400" customFormat="1" hidden="1" x14ac:dyDescent="0.2">
      <c r="A125" s="506"/>
      <c r="B125" s="486"/>
      <c r="C125" s="378" t="s">
        <v>240</v>
      </c>
      <c r="D125" s="378" t="s">
        <v>241</v>
      </c>
      <c r="E125" s="487" t="s">
        <v>242</v>
      </c>
      <c r="F125" s="435">
        <v>0</v>
      </c>
      <c r="G125" s="439">
        <v>200</v>
      </c>
      <c r="H125" s="445">
        <f t="shared" si="12"/>
        <v>200</v>
      </c>
      <c r="I125" s="510">
        <v>0</v>
      </c>
      <c r="J125" s="511">
        <f t="shared" si="10"/>
        <v>200</v>
      </c>
    </row>
    <row r="126" spans="1:10" s="400" customFormat="1" ht="22.5" hidden="1" x14ac:dyDescent="0.2">
      <c r="A126" s="505" t="s">
        <v>243</v>
      </c>
      <c r="B126" s="483" t="s">
        <v>380</v>
      </c>
      <c r="C126" s="484" t="s">
        <v>100</v>
      </c>
      <c r="D126" s="484" t="s">
        <v>100</v>
      </c>
      <c r="E126" s="485" t="s">
        <v>294</v>
      </c>
      <c r="F126" s="434">
        <v>0</v>
      </c>
      <c r="G126" s="466">
        <f t="shared" si="11"/>
        <v>100</v>
      </c>
      <c r="H126" s="447">
        <f t="shared" si="12"/>
        <v>100</v>
      </c>
      <c r="I126" s="515">
        <v>0</v>
      </c>
      <c r="J126" s="516">
        <f t="shared" si="10"/>
        <v>100</v>
      </c>
    </row>
    <row r="127" spans="1:10" s="400" customFormat="1" hidden="1" x14ac:dyDescent="0.2">
      <c r="A127" s="506"/>
      <c r="B127" s="486"/>
      <c r="C127" s="378" t="s">
        <v>240</v>
      </c>
      <c r="D127" s="378" t="s">
        <v>241</v>
      </c>
      <c r="E127" s="487" t="s">
        <v>242</v>
      </c>
      <c r="F127" s="435">
        <v>0</v>
      </c>
      <c r="G127" s="439">
        <v>100</v>
      </c>
      <c r="H127" s="445">
        <f t="shared" si="12"/>
        <v>100</v>
      </c>
      <c r="I127" s="510">
        <v>0</v>
      </c>
      <c r="J127" s="511">
        <f t="shared" si="10"/>
        <v>100</v>
      </c>
    </row>
    <row r="128" spans="1:10" s="400" customFormat="1" ht="33.75" hidden="1" x14ac:dyDescent="0.2">
      <c r="A128" s="505" t="s">
        <v>243</v>
      </c>
      <c r="B128" s="483" t="s">
        <v>381</v>
      </c>
      <c r="C128" s="484" t="s">
        <v>100</v>
      </c>
      <c r="D128" s="484" t="s">
        <v>100</v>
      </c>
      <c r="E128" s="485" t="s">
        <v>298</v>
      </c>
      <c r="F128" s="434">
        <v>0</v>
      </c>
      <c r="G128" s="466">
        <f t="shared" si="11"/>
        <v>100</v>
      </c>
      <c r="H128" s="447">
        <f t="shared" si="12"/>
        <v>100</v>
      </c>
      <c r="I128" s="515">
        <v>0</v>
      </c>
      <c r="J128" s="516">
        <f t="shared" si="10"/>
        <v>100</v>
      </c>
    </row>
    <row r="129" spans="1:10" s="400" customFormat="1" hidden="1" x14ac:dyDescent="0.2">
      <c r="A129" s="506"/>
      <c r="B129" s="486"/>
      <c r="C129" s="378" t="s">
        <v>240</v>
      </c>
      <c r="D129" s="378" t="s">
        <v>296</v>
      </c>
      <c r="E129" s="487" t="s">
        <v>297</v>
      </c>
      <c r="F129" s="435">
        <v>0</v>
      </c>
      <c r="G129" s="439">
        <v>100</v>
      </c>
      <c r="H129" s="445">
        <f t="shared" si="12"/>
        <v>100</v>
      </c>
      <c r="I129" s="510">
        <v>0</v>
      </c>
      <c r="J129" s="511">
        <f t="shared" si="10"/>
        <v>100</v>
      </c>
    </row>
    <row r="130" spans="1:10" s="400" customFormat="1" ht="22.5" hidden="1" x14ac:dyDescent="0.2">
      <c r="A130" s="505" t="s">
        <v>243</v>
      </c>
      <c r="B130" s="483" t="s">
        <v>382</v>
      </c>
      <c r="C130" s="484" t="s">
        <v>100</v>
      </c>
      <c r="D130" s="484" t="s">
        <v>100</v>
      </c>
      <c r="E130" s="485" t="s">
        <v>310</v>
      </c>
      <c r="F130" s="434">
        <v>0</v>
      </c>
      <c r="G130" s="466">
        <f t="shared" si="11"/>
        <v>150</v>
      </c>
      <c r="H130" s="447">
        <f t="shared" si="12"/>
        <v>150</v>
      </c>
      <c r="I130" s="515">
        <v>0</v>
      </c>
      <c r="J130" s="516">
        <f t="shared" si="10"/>
        <v>150</v>
      </c>
    </row>
    <row r="131" spans="1:10" s="400" customFormat="1" hidden="1" x14ac:dyDescent="0.2">
      <c r="A131" s="506"/>
      <c r="B131" s="486"/>
      <c r="C131" s="378" t="s">
        <v>240</v>
      </c>
      <c r="D131" s="378" t="s">
        <v>296</v>
      </c>
      <c r="E131" s="487" t="s">
        <v>297</v>
      </c>
      <c r="F131" s="435">
        <v>0</v>
      </c>
      <c r="G131" s="439">
        <v>150</v>
      </c>
      <c r="H131" s="445">
        <f t="shared" si="12"/>
        <v>150</v>
      </c>
      <c r="I131" s="510">
        <v>0</v>
      </c>
      <c r="J131" s="511">
        <f t="shared" si="10"/>
        <v>150</v>
      </c>
    </row>
    <row r="132" spans="1:10" s="400" customFormat="1" hidden="1" x14ac:dyDescent="0.2">
      <c r="A132" s="505" t="s">
        <v>243</v>
      </c>
      <c r="B132" s="483" t="s">
        <v>383</v>
      </c>
      <c r="C132" s="484" t="s">
        <v>100</v>
      </c>
      <c r="D132" s="484" t="s">
        <v>100</v>
      </c>
      <c r="E132" s="485" t="s">
        <v>299</v>
      </c>
      <c r="F132" s="434">
        <v>0</v>
      </c>
      <c r="G132" s="466">
        <f t="shared" si="11"/>
        <v>100</v>
      </c>
      <c r="H132" s="447">
        <f t="shared" si="12"/>
        <v>100</v>
      </c>
      <c r="I132" s="515">
        <v>0</v>
      </c>
      <c r="J132" s="516">
        <f t="shared" si="10"/>
        <v>100</v>
      </c>
    </row>
    <row r="133" spans="1:10" s="400" customFormat="1" hidden="1" x14ac:dyDescent="0.2">
      <c r="A133" s="506"/>
      <c r="B133" s="486"/>
      <c r="C133" s="378" t="s">
        <v>240</v>
      </c>
      <c r="D133" s="378" t="s">
        <v>241</v>
      </c>
      <c r="E133" s="487" t="s">
        <v>242</v>
      </c>
      <c r="F133" s="435">
        <v>0</v>
      </c>
      <c r="G133" s="439">
        <v>100</v>
      </c>
      <c r="H133" s="445">
        <f t="shared" si="12"/>
        <v>100</v>
      </c>
      <c r="I133" s="510">
        <v>0</v>
      </c>
      <c r="J133" s="511">
        <f t="shared" si="10"/>
        <v>100</v>
      </c>
    </row>
    <row r="134" spans="1:10" s="400" customFormat="1" ht="22.5" hidden="1" x14ac:dyDescent="0.2">
      <c r="A134" s="505" t="s">
        <v>243</v>
      </c>
      <c r="B134" s="483" t="s">
        <v>384</v>
      </c>
      <c r="C134" s="484" t="s">
        <v>100</v>
      </c>
      <c r="D134" s="484" t="s">
        <v>100</v>
      </c>
      <c r="E134" s="485" t="s">
        <v>300</v>
      </c>
      <c r="F134" s="434">
        <v>0</v>
      </c>
      <c r="G134" s="466">
        <f t="shared" si="11"/>
        <v>200</v>
      </c>
      <c r="H134" s="447">
        <f t="shared" si="12"/>
        <v>200</v>
      </c>
      <c r="I134" s="515">
        <v>0</v>
      </c>
      <c r="J134" s="516">
        <f t="shared" si="10"/>
        <v>200</v>
      </c>
    </row>
    <row r="135" spans="1:10" s="400" customFormat="1" hidden="1" x14ac:dyDescent="0.2">
      <c r="A135" s="506"/>
      <c r="B135" s="486"/>
      <c r="C135" s="378" t="s">
        <v>240</v>
      </c>
      <c r="D135" s="378" t="s">
        <v>267</v>
      </c>
      <c r="E135" s="487" t="s">
        <v>268</v>
      </c>
      <c r="F135" s="435">
        <v>0</v>
      </c>
      <c r="G135" s="439">
        <v>200</v>
      </c>
      <c r="H135" s="445">
        <f t="shared" si="12"/>
        <v>200</v>
      </c>
      <c r="I135" s="510">
        <v>0</v>
      </c>
      <c r="J135" s="511">
        <f t="shared" si="10"/>
        <v>200</v>
      </c>
    </row>
    <row r="136" spans="1:10" s="400" customFormat="1" hidden="1" x14ac:dyDescent="0.2">
      <c r="A136" s="505" t="s">
        <v>243</v>
      </c>
      <c r="B136" s="483" t="s">
        <v>385</v>
      </c>
      <c r="C136" s="484" t="s">
        <v>100</v>
      </c>
      <c r="D136" s="484" t="s">
        <v>100</v>
      </c>
      <c r="E136" s="485" t="s">
        <v>301</v>
      </c>
      <c r="F136" s="434">
        <v>0</v>
      </c>
      <c r="G136" s="466">
        <f t="shared" si="11"/>
        <v>100</v>
      </c>
      <c r="H136" s="447">
        <f t="shared" si="12"/>
        <v>100</v>
      </c>
      <c r="I136" s="515">
        <v>0</v>
      </c>
      <c r="J136" s="516">
        <f t="shared" si="10"/>
        <v>100</v>
      </c>
    </row>
    <row r="137" spans="1:10" s="400" customFormat="1" hidden="1" x14ac:dyDescent="0.2">
      <c r="A137" s="506"/>
      <c r="B137" s="486"/>
      <c r="C137" s="378" t="s">
        <v>240</v>
      </c>
      <c r="D137" s="378" t="s">
        <v>241</v>
      </c>
      <c r="E137" s="487" t="s">
        <v>242</v>
      </c>
      <c r="F137" s="435">
        <v>0</v>
      </c>
      <c r="G137" s="439">
        <v>100</v>
      </c>
      <c r="H137" s="445">
        <f t="shared" si="12"/>
        <v>100</v>
      </c>
      <c r="I137" s="510">
        <v>0</v>
      </c>
      <c r="J137" s="511">
        <f t="shared" ref="J137:J199" si="13">+H137+I137</f>
        <v>100</v>
      </c>
    </row>
    <row r="138" spans="1:10" s="400" customFormat="1" ht="33.75" hidden="1" x14ac:dyDescent="0.2">
      <c r="A138" s="505" t="s">
        <v>243</v>
      </c>
      <c r="B138" s="483" t="s">
        <v>386</v>
      </c>
      <c r="C138" s="484" t="s">
        <v>100</v>
      </c>
      <c r="D138" s="484" t="s">
        <v>100</v>
      </c>
      <c r="E138" s="485" t="s">
        <v>302</v>
      </c>
      <c r="F138" s="434">
        <v>0</v>
      </c>
      <c r="G138" s="466">
        <f t="shared" si="11"/>
        <v>100</v>
      </c>
      <c r="H138" s="447">
        <f t="shared" si="12"/>
        <v>100</v>
      </c>
      <c r="I138" s="515">
        <v>0</v>
      </c>
      <c r="J138" s="516">
        <f t="shared" si="13"/>
        <v>100</v>
      </c>
    </row>
    <row r="139" spans="1:10" s="400" customFormat="1" hidden="1" x14ac:dyDescent="0.2">
      <c r="A139" s="506"/>
      <c r="B139" s="486"/>
      <c r="C139" s="378" t="s">
        <v>240</v>
      </c>
      <c r="D139" s="378" t="s">
        <v>241</v>
      </c>
      <c r="E139" s="487" t="s">
        <v>242</v>
      </c>
      <c r="F139" s="435">
        <v>0</v>
      </c>
      <c r="G139" s="439">
        <v>100</v>
      </c>
      <c r="H139" s="445">
        <f t="shared" si="12"/>
        <v>100</v>
      </c>
      <c r="I139" s="510">
        <v>0</v>
      </c>
      <c r="J139" s="511">
        <f t="shared" si="13"/>
        <v>100</v>
      </c>
    </row>
    <row r="140" spans="1:10" s="400" customFormat="1" hidden="1" x14ac:dyDescent="0.2">
      <c r="A140" s="505" t="s">
        <v>243</v>
      </c>
      <c r="B140" s="483" t="s">
        <v>387</v>
      </c>
      <c r="C140" s="484" t="s">
        <v>100</v>
      </c>
      <c r="D140" s="484" t="s">
        <v>100</v>
      </c>
      <c r="E140" s="485" t="s">
        <v>303</v>
      </c>
      <c r="F140" s="434">
        <v>0</v>
      </c>
      <c r="G140" s="466">
        <f t="shared" ref="G140:G142" si="14">+G141</f>
        <v>450</v>
      </c>
      <c r="H140" s="447">
        <f t="shared" si="12"/>
        <v>450</v>
      </c>
      <c r="I140" s="515">
        <v>0</v>
      </c>
      <c r="J140" s="516">
        <f t="shared" si="13"/>
        <v>450</v>
      </c>
    </row>
    <row r="141" spans="1:10" s="400" customFormat="1" hidden="1" x14ac:dyDescent="0.2">
      <c r="A141" s="506"/>
      <c r="B141" s="486"/>
      <c r="C141" s="378" t="s">
        <v>240</v>
      </c>
      <c r="D141" s="378" t="s">
        <v>241</v>
      </c>
      <c r="E141" s="487" t="s">
        <v>242</v>
      </c>
      <c r="F141" s="435">
        <v>0</v>
      </c>
      <c r="G141" s="439">
        <v>450</v>
      </c>
      <c r="H141" s="445">
        <f t="shared" ref="H141:H199" si="15">+F141+G141</f>
        <v>450</v>
      </c>
      <c r="I141" s="510">
        <v>0</v>
      </c>
      <c r="J141" s="511">
        <f t="shared" si="13"/>
        <v>450</v>
      </c>
    </row>
    <row r="142" spans="1:10" s="400" customFormat="1" ht="22.5" hidden="1" x14ac:dyDescent="0.2">
      <c r="A142" s="505" t="s">
        <v>243</v>
      </c>
      <c r="B142" s="483" t="s">
        <v>388</v>
      </c>
      <c r="C142" s="484" t="s">
        <v>100</v>
      </c>
      <c r="D142" s="484" t="s">
        <v>100</v>
      </c>
      <c r="E142" s="485" t="s">
        <v>304</v>
      </c>
      <c r="F142" s="434">
        <v>0</v>
      </c>
      <c r="G142" s="466">
        <f t="shared" si="14"/>
        <v>150</v>
      </c>
      <c r="H142" s="447">
        <f t="shared" si="15"/>
        <v>150</v>
      </c>
      <c r="I142" s="515">
        <v>0</v>
      </c>
      <c r="J142" s="516">
        <f t="shared" si="13"/>
        <v>150</v>
      </c>
    </row>
    <row r="143" spans="1:10" s="400" customFormat="1" hidden="1" x14ac:dyDescent="0.2">
      <c r="A143" s="506"/>
      <c r="B143" s="486"/>
      <c r="C143" s="378" t="s">
        <v>240</v>
      </c>
      <c r="D143" s="378" t="s">
        <v>241</v>
      </c>
      <c r="E143" s="487" t="s">
        <v>242</v>
      </c>
      <c r="F143" s="435">
        <v>0</v>
      </c>
      <c r="G143" s="439">
        <v>150</v>
      </c>
      <c r="H143" s="445">
        <f t="shared" si="15"/>
        <v>150</v>
      </c>
      <c r="I143" s="510">
        <v>0</v>
      </c>
      <c r="J143" s="511">
        <f t="shared" si="13"/>
        <v>150</v>
      </c>
    </row>
    <row r="144" spans="1:10" s="400" customFormat="1" hidden="1" x14ac:dyDescent="0.2">
      <c r="A144" s="388" t="s">
        <v>106</v>
      </c>
      <c r="B144" s="389" t="s">
        <v>346</v>
      </c>
      <c r="C144" s="394" t="s">
        <v>100</v>
      </c>
      <c r="D144" s="395" t="s">
        <v>100</v>
      </c>
      <c r="E144" s="416" t="s">
        <v>214</v>
      </c>
      <c r="F144" s="432">
        <f>+F145</f>
        <v>2750</v>
      </c>
      <c r="G144" s="466">
        <f>+G145</f>
        <v>-2750</v>
      </c>
      <c r="H144" s="447">
        <f t="shared" si="15"/>
        <v>0</v>
      </c>
      <c r="I144" s="515">
        <v>0</v>
      </c>
      <c r="J144" s="516">
        <f t="shared" si="13"/>
        <v>0</v>
      </c>
    </row>
    <row r="145" spans="1:10" s="400" customFormat="1" hidden="1" x14ac:dyDescent="0.2">
      <c r="A145" s="392"/>
      <c r="B145" s="393" t="s">
        <v>332</v>
      </c>
      <c r="C145" s="396">
        <v>3419</v>
      </c>
      <c r="D145" s="391">
        <v>5222</v>
      </c>
      <c r="E145" s="417" t="s">
        <v>242</v>
      </c>
      <c r="F145" s="446">
        <v>2750</v>
      </c>
      <c r="G145" s="439">
        <v>-2750</v>
      </c>
      <c r="H145" s="445">
        <f t="shared" si="15"/>
        <v>0</v>
      </c>
      <c r="I145" s="510">
        <v>0</v>
      </c>
      <c r="J145" s="511">
        <f t="shared" si="13"/>
        <v>0</v>
      </c>
    </row>
    <row r="146" spans="1:10" s="400" customFormat="1" ht="22.5" hidden="1" x14ac:dyDescent="0.2">
      <c r="A146" s="505" t="s">
        <v>243</v>
      </c>
      <c r="B146" s="483" t="s">
        <v>389</v>
      </c>
      <c r="C146" s="484" t="s">
        <v>100</v>
      </c>
      <c r="D146" s="484" t="s">
        <v>100</v>
      </c>
      <c r="E146" s="485" t="s">
        <v>255</v>
      </c>
      <c r="F146" s="434">
        <v>0</v>
      </c>
      <c r="G146" s="466">
        <f>+G147</f>
        <v>200</v>
      </c>
      <c r="H146" s="447">
        <f t="shared" si="15"/>
        <v>200</v>
      </c>
      <c r="I146" s="515">
        <v>0</v>
      </c>
      <c r="J146" s="516">
        <f t="shared" si="13"/>
        <v>200</v>
      </c>
    </row>
    <row r="147" spans="1:10" s="400" customFormat="1" hidden="1" x14ac:dyDescent="0.2">
      <c r="A147" s="506"/>
      <c r="B147" s="486"/>
      <c r="C147" s="378" t="s">
        <v>240</v>
      </c>
      <c r="D147" s="378" t="s">
        <v>241</v>
      </c>
      <c r="E147" s="487" t="s">
        <v>242</v>
      </c>
      <c r="F147" s="435">
        <v>0</v>
      </c>
      <c r="G147" s="439">
        <v>200</v>
      </c>
      <c r="H147" s="445">
        <f t="shared" si="15"/>
        <v>200</v>
      </c>
      <c r="I147" s="510">
        <v>0</v>
      </c>
      <c r="J147" s="511">
        <f t="shared" si="13"/>
        <v>200</v>
      </c>
    </row>
    <row r="148" spans="1:10" s="400" customFormat="1" ht="22.5" hidden="1" x14ac:dyDescent="0.2">
      <c r="A148" s="505" t="s">
        <v>243</v>
      </c>
      <c r="B148" s="483" t="s">
        <v>390</v>
      </c>
      <c r="C148" s="484" t="s">
        <v>100</v>
      </c>
      <c r="D148" s="484" t="s">
        <v>100</v>
      </c>
      <c r="E148" s="485" t="s">
        <v>256</v>
      </c>
      <c r="F148" s="434">
        <v>0</v>
      </c>
      <c r="G148" s="466">
        <f t="shared" ref="G148" si="16">+G149</f>
        <v>750</v>
      </c>
      <c r="H148" s="447">
        <f t="shared" si="15"/>
        <v>750</v>
      </c>
      <c r="I148" s="515">
        <v>0</v>
      </c>
      <c r="J148" s="516">
        <f t="shared" si="13"/>
        <v>750</v>
      </c>
    </row>
    <row r="149" spans="1:10" s="400" customFormat="1" hidden="1" x14ac:dyDescent="0.2">
      <c r="A149" s="506"/>
      <c r="B149" s="486"/>
      <c r="C149" s="378" t="s">
        <v>240</v>
      </c>
      <c r="D149" s="378" t="s">
        <v>241</v>
      </c>
      <c r="E149" s="487" t="s">
        <v>242</v>
      </c>
      <c r="F149" s="435">
        <v>0</v>
      </c>
      <c r="G149" s="439">
        <v>750</v>
      </c>
      <c r="H149" s="445">
        <f t="shared" si="15"/>
        <v>750</v>
      </c>
      <c r="I149" s="510">
        <v>0</v>
      </c>
      <c r="J149" s="511">
        <f t="shared" si="13"/>
        <v>750</v>
      </c>
    </row>
    <row r="150" spans="1:10" s="400" customFormat="1" ht="22.5" hidden="1" x14ac:dyDescent="0.2">
      <c r="A150" s="505" t="s">
        <v>243</v>
      </c>
      <c r="B150" s="483" t="s">
        <v>391</v>
      </c>
      <c r="C150" s="484" t="s">
        <v>100</v>
      </c>
      <c r="D150" s="484" t="s">
        <v>100</v>
      </c>
      <c r="E150" s="485" t="s">
        <v>257</v>
      </c>
      <c r="F150" s="434">
        <v>0</v>
      </c>
      <c r="G150" s="466">
        <f t="shared" ref="G150" si="17">+G151</f>
        <v>750</v>
      </c>
      <c r="H150" s="447">
        <f t="shared" si="15"/>
        <v>750</v>
      </c>
      <c r="I150" s="515">
        <v>0</v>
      </c>
      <c r="J150" s="516">
        <f t="shared" si="13"/>
        <v>750</v>
      </c>
    </row>
    <row r="151" spans="1:10" s="400" customFormat="1" hidden="1" x14ac:dyDescent="0.2">
      <c r="A151" s="506"/>
      <c r="B151" s="486"/>
      <c r="C151" s="378" t="s">
        <v>240</v>
      </c>
      <c r="D151" s="378" t="s">
        <v>267</v>
      </c>
      <c r="E151" s="487" t="s">
        <v>268</v>
      </c>
      <c r="F151" s="435">
        <v>0</v>
      </c>
      <c r="G151" s="439">
        <v>750</v>
      </c>
      <c r="H151" s="445">
        <f t="shared" si="15"/>
        <v>750</v>
      </c>
      <c r="I151" s="510">
        <v>0</v>
      </c>
      <c r="J151" s="511">
        <f t="shared" si="13"/>
        <v>750</v>
      </c>
    </row>
    <row r="152" spans="1:10" s="400" customFormat="1" ht="22.5" hidden="1" x14ac:dyDescent="0.2">
      <c r="A152" s="505" t="s">
        <v>243</v>
      </c>
      <c r="B152" s="483" t="s">
        <v>392</v>
      </c>
      <c r="C152" s="484" t="s">
        <v>100</v>
      </c>
      <c r="D152" s="484" t="s">
        <v>100</v>
      </c>
      <c r="E152" s="485" t="s">
        <v>258</v>
      </c>
      <c r="F152" s="434">
        <v>0</v>
      </c>
      <c r="G152" s="466">
        <f t="shared" ref="G152" si="18">+G153</f>
        <v>300</v>
      </c>
      <c r="H152" s="447">
        <f t="shared" si="15"/>
        <v>300</v>
      </c>
      <c r="I152" s="515">
        <v>0</v>
      </c>
      <c r="J152" s="516">
        <f t="shared" si="13"/>
        <v>300</v>
      </c>
    </row>
    <row r="153" spans="1:10" s="400" customFormat="1" hidden="1" x14ac:dyDescent="0.2">
      <c r="A153" s="506"/>
      <c r="B153" s="486"/>
      <c r="C153" s="378" t="s">
        <v>240</v>
      </c>
      <c r="D153" s="378" t="s">
        <v>241</v>
      </c>
      <c r="E153" s="487" t="s">
        <v>242</v>
      </c>
      <c r="F153" s="435">
        <v>0</v>
      </c>
      <c r="G153" s="439">
        <v>300</v>
      </c>
      <c r="H153" s="445">
        <f t="shared" si="15"/>
        <v>300</v>
      </c>
      <c r="I153" s="510">
        <v>0</v>
      </c>
      <c r="J153" s="511">
        <f t="shared" si="13"/>
        <v>300</v>
      </c>
    </row>
    <row r="154" spans="1:10" s="400" customFormat="1" ht="22.5" hidden="1" x14ac:dyDescent="0.2">
      <c r="A154" s="505" t="s">
        <v>243</v>
      </c>
      <c r="B154" s="483" t="s">
        <v>393</v>
      </c>
      <c r="C154" s="484" t="s">
        <v>100</v>
      </c>
      <c r="D154" s="484" t="s">
        <v>100</v>
      </c>
      <c r="E154" s="485" t="s">
        <v>259</v>
      </c>
      <c r="F154" s="434">
        <v>0</v>
      </c>
      <c r="G154" s="466">
        <f t="shared" ref="G154" si="19">+G155</f>
        <v>750</v>
      </c>
      <c r="H154" s="447">
        <f t="shared" si="15"/>
        <v>750</v>
      </c>
      <c r="I154" s="515">
        <v>0</v>
      </c>
      <c r="J154" s="516">
        <f t="shared" si="13"/>
        <v>750</v>
      </c>
    </row>
    <row r="155" spans="1:10" s="400" customFormat="1" hidden="1" x14ac:dyDescent="0.2">
      <c r="A155" s="506"/>
      <c r="B155" s="486"/>
      <c r="C155" s="378" t="s">
        <v>240</v>
      </c>
      <c r="D155" s="378" t="s">
        <v>241</v>
      </c>
      <c r="E155" s="487" t="s">
        <v>242</v>
      </c>
      <c r="F155" s="435">
        <v>0</v>
      </c>
      <c r="G155" s="439">
        <v>750</v>
      </c>
      <c r="H155" s="445">
        <f t="shared" si="15"/>
        <v>750</v>
      </c>
      <c r="I155" s="510">
        <v>0</v>
      </c>
      <c r="J155" s="511">
        <f t="shared" si="13"/>
        <v>750</v>
      </c>
    </row>
    <row r="156" spans="1:10" s="400" customFormat="1" hidden="1" x14ac:dyDescent="0.2">
      <c r="A156" s="388" t="s">
        <v>106</v>
      </c>
      <c r="B156" s="389" t="s">
        <v>347</v>
      </c>
      <c r="C156" s="394" t="s">
        <v>100</v>
      </c>
      <c r="D156" s="395" t="s">
        <v>100</v>
      </c>
      <c r="E156" s="416" t="s">
        <v>215</v>
      </c>
      <c r="F156" s="432">
        <f>+F157</f>
        <v>1750</v>
      </c>
      <c r="G156" s="466">
        <f>+G157</f>
        <v>-1750</v>
      </c>
      <c r="H156" s="447">
        <f t="shared" si="15"/>
        <v>0</v>
      </c>
      <c r="I156" s="515">
        <v>0</v>
      </c>
      <c r="J156" s="516">
        <f t="shared" si="13"/>
        <v>0</v>
      </c>
    </row>
    <row r="157" spans="1:10" s="400" customFormat="1" hidden="1" x14ac:dyDescent="0.2">
      <c r="A157" s="392"/>
      <c r="B157" s="393" t="s">
        <v>332</v>
      </c>
      <c r="C157" s="396">
        <v>3419</v>
      </c>
      <c r="D157" s="391">
        <v>5222</v>
      </c>
      <c r="E157" s="417" t="s">
        <v>242</v>
      </c>
      <c r="F157" s="446">
        <v>1750</v>
      </c>
      <c r="G157" s="439">
        <v>-1750</v>
      </c>
      <c r="H157" s="445">
        <f t="shared" si="15"/>
        <v>0</v>
      </c>
      <c r="I157" s="510">
        <v>0</v>
      </c>
      <c r="J157" s="511">
        <f t="shared" si="13"/>
        <v>0</v>
      </c>
    </row>
    <row r="158" spans="1:10" s="400" customFormat="1" ht="45" hidden="1" x14ac:dyDescent="0.2">
      <c r="A158" s="381" t="s">
        <v>243</v>
      </c>
      <c r="B158" s="379" t="s">
        <v>394</v>
      </c>
      <c r="C158" s="380" t="s">
        <v>100</v>
      </c>
      <c r="D158" s="380" t="s">
        <v>100</v>
      </c>
      <c r="E158" s="488" t="s">
        <v>306</v>
      </c>
      <c r="F158" s="436">
        <v>0</v>
      </c>
      <c r="G158" s="466">
        <f t="shared" ref="G158:G172" si="20">+G159</f>
        <v>50</v>
      </c>
      <c r="H158" s="447">
        <f t="shared" si="15"/>
        <v>50</v>
      </c>
      <c r="I158" s="515">
        <v>0</v>
      </c>
      <c r="J158" s="516">
        <f t="shared" si="13"/>
        <v>50</v>
      </c>
    </row>
    <row r="159" spans="1:10" s="400" customFormat="1" hidden="1" x14ac:dyDescent="0.2">
      <c r="A159" s="507"/>
      <c r="B159" s="489"/>
      <c r="C159" s="377" t="s">
        <v>240</v>
      </c>
      <c r="D159" s="377" t="s">
        <v>241</v>
      </c>
      <c r="E159" s="490" t="s">
        <v>242</v>
      </c>
      <c r="F159" s="437">
        <v>0</v>
      </c>
      <c r="G159" s="439">
        <v>50</v>
      </c>
      <c r="H159" s="445">
        <f t="shared" si="15"/>
        <v>50</v>
      </c>
      <c r="I159" s="510">
        <v>0</v>
      </c>
      <c r="J159" s="511">
        <f t="shared" si="13"/>
        <v>50</v>
      </c>
    </row>
    <row r="160" spans="1:10" s="400" customFormat="1" ht="22.5" hidden="1" x14ac:dyDescent="0.2">
      <c r="A160" s="381" t="s">
        <v>243</v>
      </c>
      <c r="B160" s="379" t="s">
        <v>395</v>
      </c>
      <c r="C160" s="380" t="s">
        <v>100</v>
      </c>
      <c r="D160" s="380" t="s">
        <v>100</v>
      </c>
      <c r="E160" s="488" t="s">
        <v>262</v>
      </c>
      <c r="F160" s="436">
        <v>0</v>
      </c>
      <c r="G160" s="466">
        <f t="shared" si="20"/>
        <v>600</v>
      </c>
      <c r="H160" s="447">
        <f t="shared" si="15"/>
        <v>600</v>
      </c>
      <c r="I160" s="515">
        <v>0</v>
      </c>
      <c r="J160" s="516">
        <f t="shared" si="13"/>
        <v>600</v>
      </c>
    </row>
    <row r="161" spans="1:12" s="400" customFormat="1" ht="22.5" hidden="1" x14ac:dyDescent="0.2">
      <c r="A161" s="507"/>
      <c r="B161" s="489"/>
      <c r="C161" s="377" t="s">
        <v>240</v>
      </c>
      <c r="D161" s="377" t="s">
        <v>260</v>
      </c>
      <c r="E161" s="490" t="s">
        <v>261</v>
      </c>
      <c r="F161" s="437">
        <v>0</v>
      </c>
      <c r="G161" s="439">
        <v>600</v>
      </c>
      <c r="H161" s="445">
        <f t="shared" si="15"/>
        <v>600</v>
      </c>
      <c r="I161" s="510">
        <v>0</v>
      </c>
      <c r="J161" s="511">
        <f t="shared" si="13"/>
        <v>600</v>
      </c>
    </row>
    <row r="162" spans="1:12" s="400" customFormat="1" ht="33.75" hidden="1" x14ac:dyDescent="0.2">
      <c r="A162" s="381" t="s">
        <v>243</v>
      </c>
      <c r="B162" s="379" t="s">
        <v>396</v>
      </c>
      <c r="C162" s="380" t="s">
        <v>100</v>
      </c>
      <c r="D162" s="380" t="s">
        <v>100</v>
      </c>
      <c r="E162" s="488" t="s">
        <v>263</v>
      </c>
      <c r="F162" s="436">
        <v>0</v>
      </c>
      <c r="G162" s="466">
        <f t="shared" si="20"/>
        <v>450</v>
      </c>
      <c r="H162" s="447">
        <f t="shared" si="15"/>
        <v>450</v>
      </c>
      <c r="I162" s="515">
        <v>0</v>
      </c>
      <c r="J162" s="516">
        <f t="shared" si="13"/>
        <v>450</v>
      </c>
    </row>
    <row r="163" spans="1:12" s="400" customFormat="1" ht="22.5" hidden="1" x14ac:dyDescent="0.2">
      <c r="A163" s="507"/>
      <c r="B163" s="379" t="s">
        <v>264</v>
      </c>
      <c r="C163" s="377" t="s">
        <v>240</v>
      </c>
      <c r="D163" s="377" t="s">
        <v>265</v>
      </c>
      <c r="E163" s="490" t="s">
        <v>266</v>
      </c>
      <c r="F163" s="437">
        <v>0</v>
      </c>
      <c r="G163" s="439">
        <v>450</v>
      </c>
      <c r="H163" s="445">
        <f t="shared" si="15"/>
        <v>450</v>
      </c>
      <c r="I163" s="510">
        <v>0</v>
      </c>
      <c r="J163" s="511">
        <f t="shared" si="13"/>
        <v>450</v>
      </c>
    </row>
    <row r="164" spans="1:12" s="400" customFormat="1" ht="22.5" hidden="1" x14ac:dyDescent="0.2">
      <c r="A164" s="381" t="s">
        <v>243</v>
      </c>
      <c r="B164" s="379" t="s">
        <v>397</v>
      </c>
      <c r="C164" s="380" t="s">
        <v>100</v>
      </c>
      <c r="D164" s="380" t="s">
        <v>100</v>
      </c>
      <c r="E164" s="488" t="s">
        <v>269</v>
      </c>
      <c r="F164" s="436">
        <v>0</v>
      </c>
      <c r="G164" s="466">
        <f t="shared" si="20"/>
        <v>200</v>
      </c>
      <c r="H164" s="447">
        <f t="shared" si="15"/>
        <v>200</v>
      </c>
      <c r="I164" s="515">
        <v>0</v>
      </c>
      <c r="J164" s="516">
        <f t="shared" si="13"/>
        <v>200</v>
      </c>
    </row>
    <row r="165" spans="1:12" s="400" customFormat="1" hidden="1" x14ac:dyDescent="0.2">
      <c r="A165" s="507"/>
      <c r="B165" s="489"/>
      <c r="C165" s="377" t="s">
        <v>240</v>
      </c>
      <c r="D165" s="378" t="s">
        <v>267</v>
      </c>
      <c r="E165" s="487" t="s">
        <v>268</v>
      </c>
      <c r="F165" s="437">
        <v>0</v>
      </c>
      <c r="G165" s="439">
        <v>200</v>
      </c>
      <c r="H165" s="445">
        <f t="shared" si="15"/>
        <v>200</v>
      </c>
      <c r="I165" s="510">
        <v>0</v>
      </c>
      <c r="J165" s="511">
        <f t="shared" si="13"/>
        <v>200</v>
      </c>
    </row>
    <row r="166" spans="1:12" s="400" customFormat="1" ht="22.5" hidden="1" x14ac:dyDescent="0.2">
      <c r="A166" s="381" t="s">
        <v>243</v>
      </c>
      <c r="B166" s="379" t="s">
        <v>398</v>
      </c>
      <c r="C166" s="380" t="s">
        <v>100</v>
      </c>
      <c r="D166" s="380" t="s">
        <v>100</v>
      </c>
      <c r="E166" s="488" t="s">
        <v>270</v>
      </c>
      <c r="F166" s="436">
        <v>0</v>
      </c>
      <c r="G166" s="466">
        <f t="shared" si="20"/>
        <v>100</v>
      </c>
      <c r="H166" s="447">
        <f t="shared" si="15"/>
        <v>100</v>
      </c>
      <c r="I166" s="515">
        <v>0</v>
      </c>
      <c r="J166" s="516">
        <f t="shared" si="13"/>
        <v>100</v>
      </c>
    </row>
    <row r="167" spans="1:12" s="400" customFormat="1" hidden="1" x14ac:dyDescent="0.2">
      <c r="A167" s="507"/>
      <c r="B167" s="489"/>
      <c r="C167" s="377" t="s">
        <v>240</v>
      </c>
      <c r="D167" s="377" t="s">
        <v>241</v>
      </c>
      <c r="E167" s="490" t="s">
        <v>242</v>
      </c>
      <c r="F167" s="437">
        <v>0</v>
      </c>
      <c r="G167" s="439">
        <v>100</v>
      </c>
      <c r="H167" s="445">
        <f t="shared" si="15"/>
        <v>100</v>
      </c>
      <c r="I167" s="510">
        <v>0</v>
      </c>
      <c r="J167" s="511">
        <f t="shared" si="13"/>
        <v>100</v>
      </c>
    </row>
    <row r="168" spans="1:12" s="400" customFormat="1" ht="22.5" hidden="1" x14ac:dyDescent="0.2">
      <c r="A168" s="381" t="s">
        <v>243</v>
      </c>
      <c r="B168" s="379" t="s">
        <v>399</v>
      </c>
      <c r="C168" s="380" t="s">
        <v>100</v>
      </c>
      <c r="D168" s="380" t="s">
        <v>100</v>
      </c>
      <c r="E168" s="488" t="s">
        <v>272</v>
      </c>
      <c r="F168" s="436">
        <v>0</v>
      </c>
      <c r="G168" s="466">
        <f t="shared" si="20"/>
        <v>100</v>
      </c>
      <c r="H168" s="447">
        <f t="shared" si="15"/>
        <v>100</v>
      </c>
      <c r="I168" s="515">
        <v>0</v>
      </c>
      <c r="J168" s="516">
        <f t="shared" si="13"/>
        <v>100</v>
      </c>
    </row>
    <row r="169" spans="1:12" s="400" customFormat="1" hidden="1" x14ac:dyDescent="0.2">
      <c r="A169" s="507"/>
      <c r="B169" s="489"/>
      <c r="C169" s="377" t="s">
        <v>240</v>
      </c>
      <c r="D169" s="377" t="s">
        <v>271</v>
      </c>
      <c r="E169" s="490" t="s">
        <v>222</v>
      </c>
      <c r="F169" s="437">
        <v>0</v>
      </c>
      <c r="G169" s="439">
        <v>100</v>
      </c>
      <c r="H169" s="445">
        <f t="shared" si="15"/>
        <v>100</v>
      </c>
      <c r="I169" s="510">
        <v>0</v>
      </c>
      <c r="J169" s="511">
        <f t="shared" si="13"/>
        <v>100</v>
      </c>
    </row>
    <row r="170" spans="1:12" s="400" customFormat="1" ht="45" hidden="1" x14ac:dyDescent="0.2">
      <c r="A170" s="381" t="s">
        <v>243</v>
      </c>
      <c r="B170" s="379" t="s">
        <v>400</v>
      </c>
      <c r="C170" s="380" t="s">
        <v>100</v>
      </c>
      <c r="D170" s="380" t="s">
        <v>100</v>
      </c>
      <c r="E170" s="488" t="s">
        <v>307</v>
      </c>
      <c r="F170" s="436">
        <v>0</v>
      </c>
      <c r="G170" s="466">
        <f t="shared" si="20"/>
        <v>50</v>
      </c>
      <c r="H170" s="447">
        <f t="shared" si="15"/>
        <v>50</v>
      </c>
      <c r="I170" s="515">
        <v>0</v>
      </c>
      <c r="J170" s="516">
        <f t="shared" si="13"/>
        <v>50</v>
      </c>
    </row>
    <row r="171" spans="1:12" s="400" customFormat="1" hidden="1" x14ac:dyDescent="0.2">
      <c r="A171" s="507"/>
      <c r="B171" s="489"/>
      <c r="C171" s="377" t="s">
        <v>240</v>
      </c>
      <c r="D171" s="377" t="s">
        <v>241</v>
      </c>
      <c r="E171" s="490" t="s">
        <v>242</v>
      </c>
      <c r="F171" s="437">
        <v>0</v>
      </c>
      <c r="G171" s="439">
        <v>50</v>
      </c>
      <c r="H171" s="445">
        <f t="shared" si="15"/>
        <v>50</v>
      </c>
      <c r="I171" s="510">
        <v>0</v>
      </c>
      <c r="J171" s="511">
        <f t="shared" si="13"/>
        <v>50</v>
      </c>
    </row>
    <row r="172" spans="1:12" s="400" customFormat="1" ht="22.5" hidden="1" x14ac:dyDescent="0.2">
      <c r="A172" s="381" t="s">
        <v>243</v>
      </c>
      <c r="B172" s="379" t="s">
        <v>401</v>
      </c>
      <c r="C172" s="380" t="s">
        <v>100</v>
      </c>
      <c r="D172" s="380" t="s">
        <v>100</v>
      </c>
      <c r="E172" s="488" t="s">
        <v>273</v>
      </c>
      <c r="F172" s="436">
        <v>0</v>
      </c>
      <c r="G172" s="466">
        <f t="shared" si="20"/>
        <v>200</v>
      </c>
      <c r="H172" s="447">
        <f t="shared" si="15"/>
        <v>200</v>
      </c>
      <c r="I172" s="515">
        <v>0</v>
      </c>
      <c r="J172" s="516">
        <f t="shared" si="13"/>
        <v>200</v>
      </c>
    </row>
    <row r="173" spans="1:12" s="400" customFormat="1" ht="22.5" hidden="1" x14ac:dyDescent="0.2">
      <c r="A173" s="507"/>
      <c r="B173" s="489"/>
      <c r="C173" s="377" t="s">
        <v>240</v>
      </c>
      <c r="D173" s="377" t="s">
        <v>265</v>
      </c>
      <c r="E173" s="490" t="s">
        <v>266</v>
      </c>
      <c r="F173" s="437">
        <v>0</v>
      </c>
      <c r="G173" s="439">
        <v>200</v>
      </c>
      <c r="H173" s="445">
        <f t="shared" si="15"/>
        <v>200</v>
      </c>
      <c r="I173" s="510">
        <v>0</v>
      </c>
      <c r="J173" s="511">
        <f t="shared" si="13"/>
        <v>200</v>
      </c>
    </row>
    <row r="174" spans="1:12" s="400" customFormat="1" hidden="1" x14ac:dyDescent="0.2">
      <c r="A174" s="388" t="s">
        <v>106</v>
      </c>
      <c r="B174" s="389" t="s">
        <v>348</v>
      </c>
      <c r="C174" s="394" t="s">
        <v>100</v>
      </c>
      <c r="D174" s="395" t="s">
        <v>100</v>
      </c>
      <c r="E174" s="416" t="s">
        <v>216</v>
      </c>
      <c r="F174" s="432">
        <f>+F175</f>
        <v>2750</v>
      </c>
      <c r="G174" s="466">
        <f>+G175</f>
        <v>-1560</v>
      </c>
      <c r="H174" s="447">
        <f t="shared" si="15"/>
        <v>1190</v>
      </c>
      <c r="I174" s="515">
        <v>0</v>
      </c>
      <c r="J174" s="516">
        <f t="shared" si="13"/>
        <v>1190</v>
      </c>
      <c r="K174" s="401"/>
      <c r="L174" s="401"/>
    </row>
    <row r="175" spans="1:12" s="400" customFormat="1" hidden="1" x14ac:dyDescent="0.2">
      <c r="A175" s="388"/>
      <c r="B175" s="389" t="s">
        <v>332</v>
      </c>
      <c r="C175" s="396">
        <v>3419</v>
      </c>
      <c r="D175" s="391">
        <v>5222</v>
      </c>
      <c r="E175" s="417" t="s">
        <v>242</v>
      </c>
      <c r="F175" s="446">
        <v>2750</v>
      </c>
      <c r="G175" s="439">
        <v>-1560</v>
      </c>
      <c r="H175" s="445">
        <f t="shared" si="15"/>
        <v>1190</v>
      </c>
      <c r="I175" s="510">
        <v>0</v>
      </c>
      <c r="J175" s="511">
        <f t="shared" si="13"/>
        <v>1190</v>
      </c>
      <c r="K175" s="401"/>
      <c r="L175" s="401"/>
    </row>
    <row r="176" spans="1:12" s="400" customFormat="1" ht="22.5" hidden="1" x14ac:dyDescent="0.2">
      <c r="A176" s="505" t="s">
        <v>243</v>
      </c>
      <c r="B176" s="483" t="s">
        <v>403</v>
      </c>
      <c r="C176" s="484" t="s">
        <v>100</v>
      </c>
      <c r="D176" s="484" t="s">
        <v>100</v>
      </c>
      <c r="E176" s="485" t="s">
        <v>253</v>
      </c>
      <c r="F176" s="434">
        <v>0</v>
      </c>
      <c r="G176" s="466">
        <f>+G177</f>
        <v>156</v>
      </c>
      <c r="H176" s="447">
        <f t="shared" si="15"/>
        <v>156</v>
      </c>
      <c r="I176" s="515">
        <v>0</v>
      </c>
      <c r="J176" s="516">
        <f t="shared" si="13"/>
        <v>156</v>
      </c>
      <c r="K176" s="401"/>
      <c r="L176" s="401"/>
    </row>
    <row r="177" spans="1:12" s="400" customFormat="1" hidden="1" x14ac:dyDescent="0.2">
      <c r="A177" s="506"/>
      <c r="B177" s="486"/>
      <c r="C177" s="378" t="s">
        <v>240</v>
      </c>
      <c r="D177" s="378" t="s">
        <v>241</v>
      </c>
      <c r="E177" s="487" t="s">
        <v>242</v>
      </c>
      <c r="F177" s="435">
        <v>0</v>
      </c>
      <c r="G177" s="439">
        <v>156</v>
      </c>
      <c r="H177" s="445">
        <f t="shared" si="15"/>
        <v>156</v>
      </c>
      <c r="I177" s="510">
        <v>0</v>
      </c>
      <c r="J177" s="511">
        <f t="shared" si="13"/>
        <v>156</v>
      </c>
      <c r="K177" s="401"/>
      <c r="L177" s="401"/>
    </row>
    <row r="178" spans="1:12" s="400" customFormat="1" ht="22.5" hidden="1" x14ac:dyDescent="0.2">
      <c r="A178" s="505" t="s">
        <v>243</v>
      </c>
      <c r="B178" s="483" t="s">
        <v>404</v>
      </c>
      <c r="C178" s="484" t="s">
        <v>100</v>
      </c>
      <c r="D178" s="484" t="s">
        <v>100</v>
      </c>
      <c r="E178" s="485" t="s">
        <v>244</v>
      </c>
      <c r="F178" s="434">
        <v>0</v>
      </c>
      <c r="G178" s="466">
        <f t="shared" ref="G178" si="21">+G179</f>
        <v>780</v>
      </c>
      <c r="H178" s="447">
        <f t="shared" si="15"/>
        <v>780</v>
      </c>
      <c r="I178" s="515">
        <v>0</v>
      </c>
      <c r="J178" s="516">
        <f t="shared" si="13"/>
        <v>780</v>
      </c>
      <c r="K178" s="401"/>
      <c r="L178" s="401"/>
    </row>
    <row r="179" spans="1:12" s="400" customFormat="1" hidden="1" x14ac:dyDescent="0.2">
      <c r="A179" s="506"/>
      <c r="B179" s="486"/>
      <c r="C179" s="378" t="s">
        <v>240</v>
      </c>
      <c r="D179" s="378" t="s">
        <v>241</v>
      </c>
      <c r="E179" s="487" t="s">
        <v>242</v>
      </c>
      <c r="F179" s="435">
        <v>0</v>
      </c>
      <c r="G179" s="439">
        <v>780</v>
      </c>
      <c r="H179" s="445">
        <f t="shared" si="15"/>
        <v>780</v>
      </c>
      <c r="I179" s="510">
        <v>0</v>
      </c>
      <c r="J179" s="511">
        <f t="shared" si="13"/>
        <v>780</v>
      </c>
      <c r="K179" s="401"/>
      <c r="L179" s="401"/>
    </row>
    <row r="180" spans="1:12" s="400" customFormat="1" ht="22.5" hidden="1" x14ac:dyDescent="0.2">
      <c r="A180" s="505" t="s">
        <v>243</v>
      </c>
      <c r="B180" s="483" t="s">
        <v>405</v>
      </c>
      <c r="C180" s="484" t="s">
        <v>100</v>
      </c>
      <c r="D180" s="484" t="s">
        <v>100</v>
      </c>
      <c r="E180" s="485" t="s">
        <v>254</v>
      </c>
      <c r="F180" s="434">
        <v>0</v>
      </c>
      <c r="G180" s="466">
        <f t="shared" ref="G180" si="22">+G181</f>
        <v>624</v>
      </c>
      <c r="H180" s="447">
        <f t="shared" si="15"/>
        <v>624</v>
      </c>
      <c r="I180" s="515">
        <v>0</v>
      </c>
      <c r="J180" s="516">
        <f t="shared" si="13"/>
        <v>624</v>
      </c>
      <c r="K180" s="401"/>
      <c r="L180" s="401"/>
    </row>
    <row r="181" spans="1:12" s="400" customFormat="1" hidden="1" x14ac:dyDescent="0.2">
      <c r="A181" s="506"/>
      <c r="B181" s="486"/>
      <c r="C181" s="378" t="s">
        <v>240</v>
      </c>
      <c r="D181" s="378" t="s">
        <v>241</v>
      </c>
      <c r="E181" s="487" t="s">
        <v>242</v>
      </c>
      <c r="F181" s="435">
        <v>0</v>
      </c>
      <c r="G181" s="439">
        <v>624</v>
      </c>
      <c r="H181" s="445">
        <f t="shared" si="15"/>
        <v>624</v>
      </c>
      <c r="I181" s="510">
        <v>0</v>
      </c>
      <c r="J181" s="511">
        <f t="shared" si="13"/>
        <v>624</v>
      </c>
      <c r="K181" s="401"/>
      <c r="L181" s="401"/>
    </row>
    <row r="182" spans="1:12" s="400" customFormat="1" hidden="1" x14ac:dyDescent="0.2">
      <c r="A182" s="388" t="s">
        <v>106</v>
      </c>
      <c r="B182" s="389" t="s">
        <v>349</v>
      </c>
      <c r="C182" s="394" t="s">
        <v>100</v>
      </c>
      <c r="D182" s="395" t="s">
        <v>100</v>
      </c>
      <c r="E182" s="421" t="s">
        <v>217</v>
      </c>
      <c r="F182" s="432">
        <f>+F183</f>
        <v>750</v>
      </c>
      <c r="G182" s="466">
        <f>+G183</f>
        <v>-750</v>
      </c>
      <c r="H182" s="447">
        <f t="shared" si="15"/>
        <v>0</v>
      </c>
      <c r="I182" s="515">
        <v>0</v>
      </c>
      <c r="J182" s="516">
        <f t="shared" si="13"/>
        <v>0</v>
      </c>
    </row>
    <row r="183" spans="1:12" s="400" customFormat="1" hidden="1" x14ac:dyDescent="0.2">
      <c r="A183" s="388"/>
      <c r="B183" s="428" t="s">
        <v>332</v>
      </c>
      <c r="C183" s="396">
        <v>3419</v>
      </c>
      <c r="D183" s="429">
        <v>5222</v>
      </c>
      <c r="E183" s="417" t="s">
        <v>242</v>
      </c>
      <c r="F183" s="446">
        <v>750</v>
      </c>
      <c r="G183" s="439">
        <v>-750</v>
      </c>
      <c r="H183" s="445">
        <f t="shared" si="15"/>
        <v>0</v>
      </c>
      <c r="I183" s="510">
        <v>0</v>
      </c>
      <c r="J183" s="511">
        <f t="shared" si="13"/>
        <v>0</v>
      </c>
    </row>
    <row r="184" spans="1:12" s="400" customFormat="1" ht="33.75" hidden="1" x14ac:dyDescent="0.2">
      <c r="A184" s="508" t="s">
        <v>243</v>
      </c>
      <c r="B184" s="491" t="s">
        <v>406</v>
      </c>
      <c r="C184" s="492" t="s">
        <v>100</v>
      </c>
      <c r="D184" s="492" t="s">
        <v>100</v>
      </c>
      <c r="E184" s="493" t="s">
        <v>247</v>
      </c>
      <c r="F184" s="438">
        <v>0</v>
      </c>
      <c r="G184" s="482">
        <f t="shared" ref="G184" si="23">+G185</f>
        <v>100</v>
      </c>
      <c r="H184" s="444">
        <f t="shared" si="15"/>
        <v>100</v>
      </c>
      <c r="I184" s="515">
        <v>0</v>
      </c>
      <c r="J184" s="516">
        <f t="shared" si="13"/>
        <v>100</v>
      </c>
      <c r="K184" s="413"/>
    </row>
    <row r="185" spans="1:12" hidden="1" x14ac:dyDescent="0.2">
      <c r="A185" s="507"/>
      <c r="B185" s="494"/>
      <c r="C185" s="377" t="s">
        <v>240</v>
      </c>
      <c r="D185" s="377" t="s">
        <v>241</v>
      </c>
      <c r="E185" s="490" t="s">
        <v>242</v>
      </c>
      <c r="F185" s="439">
        <v>0</v>
      </c>
      <c r="G185" s="439">
        <v>100</v>
      </c>
      <c r="H185" s="445">
        <f t="shared" si="15"/>
        <v>100</v>
      </c>
      <c r="I185" s="510">
        <v>0</v>
      </c>
      <c r="J185" s="511">
        <f t="shared" si="13"/>
        <v>100</v>
      </c>
    </row>
    <row r="186" spans="1:12" ht="45" hidden="1" x14ac:dyDescent="0.2">
      <c r="A186" s="381" t="s">
        <v>243</v>
      </c>
      <c r="B186" s="379" t="s">
        <v>407</v>
      </c>
      <c r="C186" s="380" t="s">
        <v>100</v>
      </c>
      <c r="D186" s="380" t="s">
        <v>100</v>
      </c>
      <c r="E186" s="488" t="s">
        <v>248</v>
      </c>
      <c r="F186" s="436">
        <v>0</v>
      </c>
      <c r="G186" s="466">
        <f t="shared" ref="G186" si="24">+G187</f>
        <v>60</v>
      </c>
      <c r="H186" s="447">
        <f t="shared" si="15"/>
        <v>60</v>
      </c>
      <c r="I186" s="515">
        <v>0</v>
      </c>
      <c r="J186" s="516">
        <f t="shared" si="13"/>
        <v>60</v>
      </c>
    </row>
    <row r="187" spans="1:12" hidden="1" x14ac:dyDescent="0.2">
      <c r="A187" s="507"/>
      <c r="B187" s="494"/>
      <c r="C187" s="377" t="s">
        <v>240</v>
      </c>
      <c r="D187" s="377" t="s">
        <v>241</v>
      </c>
      <c r="E187" s="490" t="s">
        <v>242</v>
      </c>
      <c r="F187" s="439">
        <v>0</v>
      </c>
      <c r="G187" s="439">
        <v>60</v>
      </c>
      <c r="H187" s="445">
        <f t="shared" si="15"/>
        <v>60</v>
      </c>
      <c r="I187" s="510">
        <v>0</v>
      </c>
      <c r="J187" s="511">
        <f t="shared" si="13"/>
        <v>60</v>
      </c>
    </row>
    <row r="188" spans="1:12" ht="45" hidden="1" x14ac:dyDescent="0.2">
      <c r="A188" s="381" t="s">
        <v>243</v>
      </c>
      <c r="B188" s="379" t="s">
        <v>408</v>
      </c>
      <c r="C188" s="380" t="s">
        <v>100</v>
      </c>
      <c r="D188" s="380" t="s">
        <v>100</v>
      </c>
      <c r="E188" s="488" t="s">
        <v>245</v>
      </c>
      <c r="F188" s="436">
        <v>0</v>
      </c>
      <c r="G188" s="466">
        <f t="shared" ref="G188" si="25">+G189</f>
        <v>100</v>
      </c>
      <c r="H188" s="447">
        <f t="shared" si="15"/>
        <v>100</v>
      </c>
      <c r="I188" s="515">
        <v>0</v>
      </c>
      <c r="J188" s="516">
        <f t="shared" si="13"/>
        <v>100</v>
      </c>
    </row>
    <row r="189" spans="1:12" hidden="1" x14ac:dyDescent="0.2">
      <c r="A189" s="507"/>
      <c r="B189" s="494"/>
      <c r="C189" s="377" t="s">
        <v>240</v>
      </c>
      <c r="D189" s="377" t="s">
        <v>241</v>
      </c>
      <c r="E189" s="490" t="s">
        <v>242</v>
      </c>
      <c r="F189" s="439">
        <v>0</v>
      </c>
      <c r="G189" s="439">
        <v>100</v>
      </c>
      <c r="H189" s="445">
        <f t="shared" si="15"/>
        <v>100</v>
      </c>
      <c r="I189" s="510">
        <v>0</v>
      </c>
      <c r="J189" s="511">
        <f t="shared" si="13"/>
        <v>100</v>
      </c>
    </row>
    <row r="190" spans="1:12" ht="45" hidden="1" x14ac:dyDescent="0.2">
      <c r="A190" s="381" t="s">
        <v>243</v>
      </c>
      <c r="B190" s="379" t="s">
        <v>409</v>
      </c>
      <c r="C190" s="380" t="s">
        <v>100</v>
      </c>
      <c r="D190" s="380" t="s">
        <v>100</v>
      </c>
      <c r="E190" s="488" t="s">
        <v>249</v>
      </c>
      <c r="F190" s="436">
        <v>0</v>
      </c>
      <c r="G190" s="466">
        <f t="shared" ref="G190" si="26">+G191</f>
        <v>100</v>
      </c>
      <c r="H190" s="447">
        <f t="shared" si="15"/>
        <v>100</v>
      </c>
      <c r="I190" s="515">
        <v>0</v>
      </c>
      <c r="J190" s="516">
        <f t="shared" si="13"/>
        <v>100</v>
      </c>
    </row>
    <row r="191" spans="1:12" hidden="1" x14ac:dyDescent="0.2">
      <c r="A191" s="507"/>
      <c r="B191" s="494"/>
      <c r="C191" s="377" t="s">
        <v>240</v>
      </c>
      <c r="D191" s="377" t="s">
        <v>241</v>
      </c>
      <c r="E191" s="490" t="s">
        <v>242</v>
      </c>
      <c r="F191" s="439">
        <v>0</v>
      </c>
      <c r="G191" s="439">
        <v>100</v>
      </c>
      <c r="H191" s="445">
        <f t="shared" si="15"/>
        <v>100</v>
      </c>
      <c r="I191" s="510">
        <v>0</v>
      </c>
      <c r="J191" s="511">
        <f t="shared" si="13"/>
        <v>100</v>
      </c>
    </row>
    <row r="192" spans="1:12" ht="33.75" hidden="1" x14ac:dyDescent="0.2">
      <c r="A192" s="381" t="s">
        <v>243</v>
      </c>
      <c r="B192" s="379" t="s">
        <v>410</v>
      </c>
      <c r="C192" s="380" t="s">
        <v>100</v>
      </c>
      <c r="D192" s="380" t="s">
        <v>100</v>
      </c>
      <c r="E192" s="488" t="s">
        <v>250</v>
      </c>
      <c r="F192" s="436">
        <v>0</v>
      </c>
      <c r="G192" s="466">
        <f t="shared" ref="G192" si="27">+G193</f>
        <v>200</v>
      </c>
      <c r="H192" s="447">
        <f t="shared" si="15"/>
        <v>200</v>
      </c>
      <c r="I192" s="515">
        <v>0</v>
      </c>
      <c r="J192" s="516">
        <f t="shared" si="13"/>
        <v>200</v>
      </c>
    </row>
    <row r="193" spans="1:10" hidden="1" x14ac:dyDescent="0.2">
      <c r="A193" s="507"/>
      <c r="B193" s="494"/>
      <c r="C193" s="377" t="s">
        <v>240</v>
      </c>
      <c r="D193" s="377" t="s">
        <v>241</v>
      </c>
      <c r="E193" s="490" t="s">
        <v>242</v>
      </c>
      <c r="F193" s="439">
        <v>0</v>
      </c>
      <c r="G193" s="439">
        <v>200</v>
      </c>
      <c r="H193" s="445">
        <f t="shared" si="15"/>
        <v>200</v>
      </c>
      <c r="I193" s="510">
        <v>0</v>
      </c>
      <c r="J193" s="511">
        <f t="shared" si="13"/>
        <v>200</v>
      </c>
    </row>
    <row r="194" spans="1:10" ht="33.75" hidden="1" x14ac:dyDescent="0.2">
      <c r="A194" s="381" t="s">
        <v>243</v>
      </c>
      <c r="B194" s="379" t="s">
        <v>411</v>
      </c>
      <c r="C194" s="380" t="s">
        <v>100</v>
      </c>
      <c r="D194" s="380" t="s">
        <v>100</v>
      </c>
      <c r="E194" s="488" t="s">
        <v>246</v>
      </c>
      <c r="F194" s="436">
        <v>0</v>
      </c>
      <c r="G194" s="466">
        <f t="shared" ref="G194" si="28">+G195</f>
        <v>100</v>
      </c>
      <c r="H194" s="447">
        <f t="shared" si="15"/>
        <v>100</v>
      </c>
      <c r="I194" s="515">
        <v>0</v>
      </c>
      <c r="J194" s="516">
        <f t="shared" si="13"/>
        <v>100</v>
      </c>
    </row>
    <row r="195" spans="1:10" hidden="1" x14ac:dyDescent="0.2">
      <c r="A195" s="507"/>
      <c r="B195" s="494"/>
      <c r="C195" s="377" t="s">
        <v>240</v>
      </c>
      <c r="D195" s="377" t="s">
        <v>241</v>
      </c>
      <c r="E195" s="490" t="s">
        <v>242</v>
      </c>
      <c r="F195" s="439">
        <v>0</v>
      </c>
      <c r="G195" s="439">
        <v>100</v>
      </c>
      <c r="H195" s="445">
        <f t="shared" si="15"/>
        <v>100</v>
      </c>
      <c r="I195" s="510">
        <v>0</v>
      </c>
      <c r="J195" s="511">
        <f t="shared" si="13"/>
        <v>100</v>
      </c>
    </row>
    <row r="196" spans="1:10" ht="33.75" hidden="1" x14ac:dyDescent="0.2">
      <c r="A196" s="381" t="s">
        <v>243</v>
      </c>
      <c r="B196" s="379" t="s">
        <v>412</v>
      </c>
      <c r="C196" s="380" t="s">
        <v>100</v>
      </c>
      <c r="D196" s="380" t="s">
        <v>100</v>
      </c>
      <c r="E196" s="488" t="s">
        <v>251</v>
      </c>
      <c r="F196" s="436">
        <v>0</v>
      </c>
      <c r="G196" s="466">
        <f t="shared" ref="G196" si="29">+G197</f>
        <v>30</v>
      </c>
      <c r="H196" s="447">
        <f t="shared" si="15"/>
        <v>30</v>
      </c>
      <c r="I196" s="515">
        <v>0</v>
      </c>
      <c r="J196" s="516">
        <f t="shared" si="13"/>
        <v>30</v>
      </c>
    </row>
    <row r="197" spans="1:10" hidden="1" x14ac:dyDescent="0.2">
      <c r="A197" s="507"/>
      <c r="B197" s="494"/>
      <c r="C197" s="377" t="s">
        <v>240</v>
      </c>
      <c r="D197" s="377" t="s">
        <v>241</v>
      </c>
      <c r="E197" s="490" t="s">
        <v>242</v>
      </c>
      <c r="F197" s="439">
        <v>0</v>
      </c>
      <c r="G197" s="439">
        <v>30</v>
      </c>
      <c r="H197" s="445">
        <f t="shared" si="15"/>
        <v>30</v>
      </c>
      <c r="I197" s="510">
        <v>0</v>
      </c>
      <c r="J197" s="511">
        <f t="shared" si="13"/>
        <v>30</v>
      </c>
    </row>
    <row r="198" spans="1:10" ht="33.75" hidden="1" x14ac:dyDescent="0.2">
      <c r="A198" s="381" t="s">
        <v>243</v>
      </c>
      <c r="B198" s="379" t="s">
        <v>413</v>
      </c>
      <c r="C198" s="380" t="s">
        <v>100</v>
      </c>
      <c r="D198" s="380" t="s">
        <v>100</v>
      </c>
      <c r="E198" s="488" t="s">
        <v>252</v>
      </c>
      <c r="F198" s="436">
        <v>0</v>
      </c>
      <c r="G198" s="466">
        <f t="shared" ref="G198" si="30">+G199</f>
        <v>60</v>
      </c>
      <c r="H198" s="447">
        <f t="shared" si="15"/>
        <v>60</v>
      </c>
      <c r="I198" s="515">
        <v>0</v>
      </c>
      <c r="J198" s="516">
        <f t="shared" si="13"/>
        <v>60</v>
      </c>
    </row>
    <row r="199" spans="1:10" ht="13.5" hidden="1" thickBot="1" x14ac:dyDescent="0.25">
      <c r="A199" s="509"/>
      <c r="B199" s="495"/>
      <c r="C199" s="496" t="s">
        <v>240</v>
      </c>
      <c r="D199" s="496" t="s">
        <v>241</v>
      </c>
      <c r="E199" s="497" t="s">
        <v>242</v>
      </c>
      <c r="F199" s="440">
        <v>0</v>
      </c>
      <c r="G199" s="440">
        <v>60</v>
      </c>
      <c r="H199" s="450">
        <f t="shared" si="15"/>
        <v>60</v>
      </c>
      <c r="I199" s="512">
        <v>0</v>
      </c>
      <c r="J199" s="513">
        <f t="shared" si="13"/>
        <v>60</v>
      </c>
    </row>
    <row r="200" spans="1:10" x14ac:dyDescent="0.2">
      <c r="E200" s="542">
        <v>42088</v>
      </c>
    </row>
  </sheetData>
  <mergeCells count="6">
    <mergeCell ref="I6:I7"/>
    <mergeCell ref="G1:H1"/>
    <mergeCell ref="A2:H2"/>
    <mergeCell ref="A3:H3"/>
    <mergeCell ref="A4:H4"/>
    <mergeCell ref="G6:G7"/>
  </mergeCells>
  <pageMargins left="0.7" right="0.7" top="0.78740157499999996" bottom="0.78740157499999996" header="0.3" footer="0.3"/>
  <pageSetup paperSize="9" scale="77" orientation="portrait" r:id="rId1"/>
  <rowBreaks count="1" manualBreakCount="1"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Hejtman upravený (2)</vt:lpstr>
      <vt:lpstr>Hejtman</vt:lpstr>
      <vt:lpstr>příloha č. 1</vt:lpstr>
      <vt:lpstr>Hejtman!Názvy_tisku</vt:lpstr>
      <vt:lpstr>'Hejtman upravený (2)'!Názvy_tisku</vt:lpstr>
      <vt:lpstr>'příloha č.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Trpkosova Eva</cp:lastModifiedBy>
  <cp:lastPrinted>2015-02-24T09:46:00Z</cp:lastPrinted>
  <dcterms:created xsi:type="dcterms:W3CDTF">1997-01-24T11:07:25Z</dcterms:created>
  <dcterms:modified xsi:type="dcterms:W3CDTF">2015-04-14T06:45:54Z</dcterms:modified>
</cp:coreProperties>
</file>