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3395" windowHeight="14595" activeTab="1"/>
  </bookViews>
  <sheets>
    <sheet name="Bilance PaV" sheetId="1" r:id="rId1"/>
    <sheet name="navrhZR" sheetId="2" r:id="rId2"/>
  </sheets>
  <definedNames>
    <definedName name="_xlnm.Print_Titles" localSheetId="1">'navrhZR'!$1:$8</definedName>
  </definedNames>
  <calcPr fullCalcOnLoad="1"/>
</workbook>
</file>

<file path=xl/comments2.xml><?xml version="1.0" encoding="utf-8"?>
<comments xmlns="http://schemas.openxmlformats.org/spreadsheetml/2006/main">
  <authors>
    <author>Svarovsky Arnost</author>
  </authors>
  <commentList>
    <comment ref="J11" authorId="0">
      <text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t/>
        </r>
      </text>
    </comment>
    <comment ref="H11" authorId="0">
      <text>
        <r>
          <rPr>
            <b/>
            <sz val="8"/>
            <rFont val="Tahoma"/>
            <family val="2"/>
          </rPr>
          <t>1mil. na opravu domu sdružení okres Li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nespecifikované rezervy =4000+38,4355+rezerva z 1-4 výzvy </t>
        </r>
      </text>
    </comment>
    <comment ref="H13" authorId="0">
      <text>
        <r>
          <rPr>
            <sz val="8"/>
            <rFont val="Tahoma"/>
            <family val="2"/>
          </rPr>
          <t>navýšení rezervy z neinv.transf.z r.2014 a převod 1 mil. na kapitolu 917 01 Transfery</t>
        </r>
      </text>
    </comment>
    <comment ref="I13" authorId="0">
      <text>
        <r>
          <rPr>
            <sz val="8"/>
            <rFont val="Tahoma"/>
            <family val="2"/>
          </rPr>
          <t>Rezerva, která bude použita na Program 1.1 (původně výzva 5)</t>
        </r>
      </text>
    </comment>
    <comment ref="K11" authorId="0">
      <text>
        <r>
          <t/>
        </r>
      </text>
    </comment>
    <comment ref="K12" authorId="0">
      <text>
        <r>
          <rPr>
            <sz val="8"/>
            <rFont val="Tahoma"/>
            <family val="2"/>
          </rPr>
          <t>4038,4355 Kč rezerva před vyhlášením výzev 1-4</t>
        </r>
      </text>
    </comment>
  </commentList>
</comments>
</file>

<file path=xl/sharedStrings.xml><?xml version="1.0" encoding="utf-8"?>
<sst xmlns="http://schemas.openxmlformats.org/spreadsheetml/2006/main" count="389" uniqueCount="180">
  <si>
    <t>Odbor  kancelář hejtmana</t>
  </si>
  <si>
    <t>Výdaje 2015 - dílčí a rozpisové ukazatele</t>
  </si>
  <si>
    <t>uk.</t>
  </si>
  <si>
    <t>č.a.</t>
  </si>
  <si>
    <t>§</t>
  </si>
  <si>
    <t>pol.</t>
  </si>
  <si>
    <t>926 01 - D O T A Č N Í   F O N D</t>
  </si>
  <si>
    <t>UR I. 2015</t>
  </si>
  <si>
    <t>SU</t>
  </si>
  <si>
    <t>Program 1.</t>
  </si>
  <si>
    <t>x</t>
  </si>
  <si>
    <t>Podpora rozvoje požární ochrany v Libereckém kraji</t>
  </si>
  <si>
    <t>Podprogram 1.1.</t>
  </si>
  <si>
    <t>Podpora jednotek požární ochrany obcí Libereckého kraje</t>
  </si>
  <si>
    <t>1010000</t>
  </si>
  <si>
    <t>0000</t>
  </si>
  <si>
    <t>nespecifikované rezervy</t>
  </si>
  <si>
    <t>3001</t>
  </si>
  <si>
    <t>neinvestiční transfery obcím</t>
  </si>
  <si>
    <t>4006</t>
  </si>
  <si>
    <t>Kamenický Šenov - Oprava vozidla LIAZ CAS 25</t>
  </si>
  <si>
    <t>2055</t>
  </si>
  <si>
    <t>Všelibice - Nákup požární automobilové cisterny v základním provedení</t>
  </si>
  <si>
    <t>6341</t>
  </si>
  <si>
    <t>investiční transfery obcím</t>
  </si>
  <si>
    <t>2001</t>
  </si>
  <si>
    <t xml:space="preserve">Liberec - Nákup dopravního automobilu pro JSDH Liberec - Růžodol 1 a věcných a ochr. prostř. PO  </t>
  </si>
  <si>
    <t>5321</t>
  </si>
  <si>
    <t>10101117</t>
  </si>
  <si>
    <t>3007</t>
  </si>
  <si>
    <t>Ž.Brod-Nákup dopravního automobilu</t>
  </si>
  <si>
    <t>1010123</t>
  </si>
  <si>
    <t>4016</t>
  </si>
  <si>
    <t>Brniště - Nákup nových pneumatik na CAS 25</t>
  </si>
  <si>
    <t>1010130</t>
  </si>
  <si>
    <t>3002</t>
  </si>
  <si>
    <t>Desná - Nákup vyprošťovacího nářadí</t>
  </si>
  <si>
    <t>1010137</t>
  </si>
  <si>
    <t>2006</t>
  </si>
  <si>
    <t>Hrádek n.N.-Nákup střihače pedálů a výstr.světel</t>
  </si>
  <si>
    <t>1010148</t>
  </si>
  <si>
    <t>5026</t>
  </si>
  <si>
    <t>Kacanovy - Jednotný systém varování a vyrozumění</t>
  </si>
  <si>
    <t>1010162</t>
  </si>
  <si>
    <t>5037</t>
  </si>
  <si>
    <t>Modřišice-Jednot.systém varov.a vyrozum.-nák.sirén</t>
  </si>
  <si>
    <t>1010171</t>
  </si>
  <si>
    <t>5042</t>
  </si>
  <si>
    <t>1010181</t>
  </si>
  <si>
    <t>5050</t>
  </si>
  <si>
    <t>Roztoky u Jilemnice - Nákup hasičské techniky</t>
  </si>
  <si>
    <t>1010203</t>
  </si>
  <si>
    <t>3006</t>
  </si>
  <si>
    <t>Velké Hamry - Celková oprava CAS 25K LIAZ</t>
  </si>
  <si>
    <t>Podprogram 1.2.</t>
  </si>
  <si>
    <t>Podpora Sdružení hasičů Čech, Moravy a Slezska Libereckého kraje</t>
  </si>
  <si>
    <t>1020000</t>
  </si>
  <si>
    <t>1020070</t>
  </si>
  <si>
    <t>SDH Desná II - 27. ročník soutěže o Jizerský pohár</t>
  </si>
  <si>
    <t>neinvestiční transfery spolkům</t>
  </si>
  <si>
    <t>1020071</t>
  </si>
  <si>
    <t>SDH Desná II - 9. ročník Memoriálu Jana Vedrala</t>
  </si>
  <si>
    <t>UR II. 2015</t>
  </si>
  <si>
    <t>tis. Kč</t>
  </si>
  <si>
    <t>Paseky nad Jizerou - Pořízení dopr. automobilu</t>
  </si>
  <si>
    <t>Podprogram 1.1</t>
  </si>
  <si>
    <t>Podpora JPO obcí LK 2015 - Výzva č. 1 - Pořízení vybraných ochranných prostředků PO</t>
  </si>
  <si>
    <t>5901</t>
  </si>
  <si>
    <t>Podpora JPO obcí LK 2015 - Výzva č. 2 - Pořízení, doplnění a opravy prvků JSVV</t>
  </si>
  <si>
    <t>Podpora jednotek požární ochrany obcí Libereckého kraje 2015 - Výzva č. 2</t>
  </si>
  <si>
    <t>Podpora JPO obcí LK 2015 - Výzva č. 3 - Pořízení a opravy radiostanic vč. příslušenství</t>
  </si>
  <si>
    <t>Podpora jednotek požární ochrany obcí Libereckého kraje 2015 - Výzva č. 3</t>
  </si>
  <si>
    <t>Podpora JPO obcí LK 2015 - Výzva č. 4 - Pořízení, hydr. a pneumatických prostředků</t>
  </si>
  <si>
    <t>ZR-RO 
č. 115/15</t>
  </si>
  <si>
    <t>xxxx</t>
  </si>
  <si>
    <t>Program 1.1</t>
  </si>
  <si>
    <t>Podpora JPO obcí LK 2015 - Vyhlášení Programu (původ. Výzva č. 5)</t>
  </si>
  <si>
    <t>0170000</t>
  </si>
  <si>
    <t>0170001</t>
  </si>
  <si>
    <t>0170002</t>
  </si>
  <si>
    <t>0170003</t>
  </si>
  <si>
    <t>0170004</t>
  </si>
  <si>
    <t>0170007</t>
  </si>
  <si>
    <t>0170008</t>
  </si>
  <si>
    <t>0170005</t>
  </si>
  <si>
    <t>0180500</t>
  </si>
  <si>
    <t>T R A N S F E R Y</t>
  </si>
  <si>
    <t>SR 2015</t>
  </si>
  <si>
    <t>změny</t>
  </si>
  <si>
    <t>UR 2015</t>
  </si>
  <si>
    <t>Výdaje kapitoly 917 01 - Transfery oddělení KŘ</t>
  </si>
  <si>
    <t xml:space="preserve">Neinvestiční  dary a neinvestiční transfery </t>
  </si>
  <si>
    <t>Asociace krajů ČR - členský příspěvek</t>
  </si>
  <si>
    <t>Sdružení obcí LK - provozní příspěvek</t>
  </si>
  <si>
    <t>Euroregion Nisa - členský příspěvek</t>
  </si>
  <si>
    <t>Čes. memb. platforma o. s. - Letní membr. škola 2015</t>
  </si>
  <si>
    <t>IQLANDIA, o.p.s. - provozní příspěvek</t>
  </si>
  <si>
    <t>Město Nový Bor - sklářský festival IGS</t>
  </si>
  <si>
    <t>Účelová neinvestiční dotace z rozp. MV-GŘ HZS ČR</t>
  </si>
  <si>
    <t>Změna rozpočtu - rozpočtové opatření č. 115/15</t>
  </si>
  <si>
    <t>0170010</t>
  </si>
  <si>
    <t>Sdružení hasičů ČMS (kraj) - neinvestiční dotace</t>
  </si>
  <si>
    <t>Sdružení hasičů ČMS (okres Li) - investiční dotace</t>
  </si>
  <si>
    <t>0170009</t>
  </si>
  <si>
    <t>neinvestiční transfery obcím - již schválené (ZR-RO 75/15)</t>
  </si>
  <si>
    <t>Jablonec nad Nisou - Nákup nových přetlakových dýchacích přístrojů pro předurč. jednotky</t>
  </si>
  <si>
    <t>schválená výzva 1-4, rezervy z r.2014, rezerva 4 mil. Nevyčleněné pro výzvy 1-4, rezerva zbylá z výzvy1-4</t>
  </si>
  <si>
    <t xml:space="preserve">nespecifikované rezervy </t>
  </si>
  <si>
    <t xml:space="preserve">nespecifikované rezervy =4000+38,4355+rezerva z 1-4 výzvy </t>
  </si>
  <si>
    <t>UR I. je rezer. r.2014, rezer. z 1-4 výzvy 2015 a 4mil.rezer. r. 2015 
ZR-RO č.115/15 navýšení rezervy z neinv.transf.z r.2014 a převod 1 mil. na kapitolu 917 01 Transfery</t>
  </si>
  <si>
    <t>Program 1.2</t>
  </si>
  <si>
    <t>Podpora JPO obcí LK 2015 - Vyhlášení Programu (původ. Výzva č. 5) (zbývající peníze ze zálohy Podprogramu 1.1)</t>
  </si>
  <si>
    <t>Vyhlášení Programu 1.2 Podpora Sdružení hasičů Čech, Moravy a Slezska Libereckého kraje (zbývající peníze ze zálohy Podprogramu 1.2)</t>
  </si>
  <si>
    <t xml:space="preserve">Podpora Sdružení hasičů Čech, Moravy a Slezska Libereckého kraje - Vyhlášení Programu </t>
  </si>
  <si>
    <t>součet akce z r. 2014 (ZR-RO 48/15)</t>
  </si>
  <si>
    <t>1mil. na opravu domu sdružení okres Li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</si>
  <si>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</si>
  <si>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</si>
  <si>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</si>
  <si>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</si>
  <si>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</si>
  <si>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ZR-RO č.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</si>
  <si>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</si>
  <si>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</si>
  <si>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</si>
  <si>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</si>
  <si>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</si>
  <si>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</si>
  <si>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</si>
  <si>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</si>
  <si>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</si>
  <si>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</si>
  <si>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</si>
  <si>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</si>
  <si>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</si>
  <si>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</si>
  <si>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</si>
  <si>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</si>
  <si>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</si>
  <si>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</si>
  <si>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</si>
  <si>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</si>
  <si>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</si>
  <si>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</si>
  <si>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</si>
  <si>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</si>
  <si>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</si>
  <si>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</si>
  <si>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</si>
  <si>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</si>
  <si>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</si>
  <si>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</si>
  <si>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</si>
  <si>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</si>
  <si>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</si>
  <si>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</si>
  <si>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</si>
  <si>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</si>
  <si>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</si>
  <si>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</si>
  <si>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</si>
  <si>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</si>
  <si>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</si>
  <si>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</si>
  <si>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</si>
  <si>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</si>
  <si>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</si>
  <si>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</si>
  <si>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</si>
  <si>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</si>
  <si>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</si>
  <si>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</si>
  <si>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</si>
  <si>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</si>
  <si>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</si>
  <si>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</si>
  <si>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</si>
  <si>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č.115/15</t>
  </si>
  <si>
    <t>ZR - RO č.115/15 - Příloha č. 2</t>
  </si>
  <si>
    <t>již schválené dotace obcímv r. 2015 (výzva 1. - 4.)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</si>
</sst>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"/>
    <numFmt numFmtId="172" formatCode="#,##0.00000"/>
    <numFmt numFmtId="173" formatCode="#,##0.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Calibri"/>
      <family val="2"/>
    </font>
    <font>
      <b/>
      <sz val="9"/>
      <name val="Times New Roman"/>
      <family val="1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Times New Roman"/>
      <family val="1"/>
    </font>
    <font>
      <b/>
      <sz val="8"/>
      <color indexed="10"/>
      <name val="Times New Roman"/>
      <family val="1"/>
    </font>
    <font>
      <sz val="8"/>
      <color indexed="6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8"/>
      <color indexed="23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color indexed="23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Times New Roman"/>
      <family val="1"/>
    </font>
    <font>
      <b/>
      <sz val="8"/>
      <color rgb="FFFF0000"/>
      <name val="Times New Roman"/>
      <family val="1"/>
    </font>
    <font>
      <sz val="8"/>
      <color theme="3" tint="0.39998000860214233"/>
      <name val="Times New Roman"/>
      <family val="1"/>
    </font>
    <font>
      <sz val="8"/>
      <color rgb="FF0000FF"/>
      <name val="Times New Roman"/>
      <family val="1"/>
    </font>
    <font>
      <b/>
      <sz val="8"/>
      <color rgb="FF0000CC"/>
      <name val="Times New Roman"/>
      <family val="1"/>
    </font>
    <font>
      <b/>
      <sz val="8"/>
      <color rgb="FF0000FF"/>
      <name val="Times New Roman"/>
      <family val="1"/>
    </font>
    <font>
      <b/>
      <sz val="8"/>
      <color rgb="FF008E40"/>
      <name val="Times New Roman"/>
      <family val="1"/>
    </font>
    <font>
      <sz val="8"/>
      <color rgb="FF008E40"/>
      <name val="Times New Roman"/>
      <family val="1"/>
    </font>
    <font>
      <sz val="8"/>
      <color theme="0" tint="-0.4999699890613556"/>
      <name val="Times New Roman"/>
      <family val="1"/>
    </font>
    <font>
      <b/>
      <sz val="8"/>
      <color theme="1" tint="0.24998000264167786"/>
      <name val="Times New Roman"/>
      <family val="1"/>
    </font>
    <font>
      <sz val="8"/>
      <color theme="1" tint="0.24998000264167786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9"/>
      <color theme="0" tint="-0.4999699890613556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3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10" xfId="54" applyFont="1" applyBorder="1" applyAlignment="1">
      <alignment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33" borderId="15" xfId="54" applyFont="1" applyFill="1" applyBorder="1" applyAlignment="1">
      <alignment vertical="center" wrapText="1"/>
      <protection/>
    </xf>
    <xf numFmtId="0" fontId="7" fillId="33" borderId="16" xfId="54" applyFont="1" applyFill="1" applyBorder="1" applyAlignment="1">
      <alignment horizontal="center" vertical="center"/>
      <protection/>
    </xf>
    <xf numFmtId="0" fontId="7" fillId="33" borderId="17" xfId="54" applyFont="1" applyFill="1" applyBorder="1" applyAlignment="1">
      <alignment horizontal="center" vertical="center"/>
      <protection/>
    </xf>
    <xf numFmtId="0" fontId="7" fillId="33" borderId="16" xfId="54" applyFont="1" applyFill="1" applyBorder="1" applyAlignment="1">
      <alignment vertical="center" wrapText="1"/>
      <protection/>
    </xf>
    <xf numFmtId="0" fontId="7" fillId="34" borderId="15" xfId="54" applyFont="1" applyFill="1" applyBorder="1" applyAlignment="1">
      <alignment vertical="center" wrapText="1"/>
      <protection/>
    </xf>
    <xf numFmtId="0" fontId="7" fillId="34" borderId="18" xfId="54" applyFont="1" applyFill="1" applyBorder="1" applyAlignment="1">
      <alignment horizontal="center" vertical="center"/>
      <protection/>
    </xf>
    <xf numFmtId="49" fontId="7" fillId="34" borderId="19" xfId="49" applyNumberFormat="1" applyFont="1" applyFill="1" applyBorder="1" applyAlignment="1">
      <alignment horizontal="center" vertical="center"/>
      <protection/>
    </xf>
    <xf numFmtId="0" fontId="7" fillId="34" borderId="16" xfId="54" applyFont="1" applyFill="1" applyBorder="1" applyAlignment="1">
      <alignment vertical="center" wrapText="1"/>
      <protection/>
    </xf>
    <xf numFmtId="0" fontId="7" fillId="0" borderId="20" xfId="54" applyFont="1" applyBorder="1" applyAlignment="1">
      <alignment horizontal="center"/>
      <protection/>
    </xf>
    <xf numFmtId="49" fontId="7" fillId="0" borderId="21" xfId="54" applyNumberFormat="1" applyFont="1" applyFill="1" applyBorder="1" applyAlignment="1">
      <alignment horizontal="center"/>
      <protection/>
    </xf>
    <xf numFmtId="49" fontId="7" fillId="0" borderId="22" xfId="54" applyNumberFormat="1" applyFont="1" applyFill="1" applyBorder="1" applyAlignment="1">
      <alignment/>
      <protection/>
    </xf>
    <xf numFmtId="0" fontId="7" fillId="0" borderId="23" xfId="54" applyFont="1" applyBorder="1" applyAlignment="1">
      <alignment horizontal="center"/>
      <protection/>
    </xf>
    <xf numFmtId="0" fontId="7" fillId="0" borderId="21" xfId="54" applyFont="1" applyBorder="1" applyAlignment="1">
      <alignment horizontal="center"/>
      <protection/>
    </xf>
    <xf numFmtId="0" fontId="7" fillId="0" borderId="23" xfId="54" applyFont="1" applyBorder="1" applyAlignment="1">
      <alignment horizontal="left" wrapText="1"/>
      <protection/>
    </xf>
    <xf numFmtId="0" fontId="10" fillId="0" borderId="24" xfId="54" applyFont="1" applyBorder="1" applyAlignment="1">
      <alignment horizontal="center"/>
      <protection/>
    </xf>
    <xf numFmtId="49" fontId="10" fillId="0" borderId="25" xfId="54" applyNumberFormat="1" applyFont="1" applyFill="1" applyBorder="1" applyAlignment="1">
      <alignment horizontal="center"/>
      <protection/>
    </xf>
    <xf numFmtId="49" fontId="10" fillId="0" borderId="26" xfId="54" applyNumberFormat="1" applyFont="1" applyFill="1" applyBorder="1" applyAlignment="1">
      <alignment horizontal="center"/>
      <protection/>
    </xf>
    <xf numFmtId="1" fontId="10" fillId="0" borderId="27" xfId="54" applyNumberFormat="1" applyFont="1" applyBorder="1" applyAlignment="1">
      <alignment horizontal="center" vertical="center"/>
      <protection/>
    </xf>
    <xf numFmtId="1" fontId="10" fillId="0" borderId="25" xfId="54" applyNumberFormat="1" applyFont="1" applyBorder="1" applyAlignment="1">
      <alignment horizontal="center" vertical="center"/>
      <protection/>
    </xf>
    <xf numFmtId="0" fontId="10" fillId="0" borderId="27" xfId="54" applyFont="1" applyFill="1" applyBorder="1" applyAlignment="1">
      <alignment horizontal="left"/>
      <protection/>
    </xf>
    <xf numFmtId="0" fontId="7" fillId="0" borderId="24" xfId="54" applyFont="1" applyBorder="1" applyAlignment="1">
      <alignment horizontal="center"/>
      <protection/>
    </xf>
    <xf numFmtId="49" fontId="7" fillId="0" borderId="25" xfId="54" applyNumberFormat="1" applyFont="1" applyFill="1" applyBorder="1" applyAlignment="1">
      <alignment horizontal="center"/>
      <protection/>
    </xf>
    <xf numFmtId="49" fontId="7" fillId="0" borderId="26" xfId="54" applyNumberFormat="1" applyFont="1" applyFill="1" applyBorder="1" applyAlignment="1">
      <alignment/>
      <protection/>
    </xf>
    <xf numFmtId="0" fontId="7" fillId="0" borderId="27" xfId="54" applyFont="1" applyBorder="1" applyAlignment="1">
      <alignment horizontal="center"/>
      <protection/>
    </xf>
    <xf numFmtId="0" fontId="7" fillId="0" borderId="25" xfId="54" applyFont="1" applyBorder="1" applyAlignment="1">
      <alignment horizontal="center"/>
      <protection/>
    </xf>
    <xf numFmtId="0" fontId="7" fillId="0" borderId="27" xfId="54" applyFont="1" applyBorder="1" applyAlignment="1">
      <alignment horizontal="left"/>
      <protection/>
    </xf>
    <xf numFmtId="0" fontId="10" fillId="0" borderId="28" xfId="54" applyFont="1" applyBorder="1" applyAlignment="1">
      <alignment horizontal="center"/>
      <protection/>
    </xf>
    <xf numFmtId="49" fontId="10" fillId="0" borderId="29" xfId="54" applyNumberFormat="1" applyFont="1" applyFill="1" applyBorder="1" applyAlignment="1">
      <alignment horizontal="center"/>
      <protection/>
    </xf>
    <xf numFmtId="49" fontId="10" fillId="0" borderId="30" xfId="54" applyNumberFormat="1" applyFont="1" applyFill="1" applyBorder="1" applyAlignment="1">
      <alignment horizontal="center"/>
      <protection/>
    </xf>
    <xf numFmtId="1" fontId="10" fillId="0" borderId="31" xfId="54" applyNumberFormat="1" applyFont="1" applyBorder="1" applyAlignment="1">
      <alignment horizontal="center" vertical="center"/>
      <protection/>
    </xf>
    <xf numFmtId="1" fontId="10" fillId="0" borderId="29" xfId="54" applyNumberFormat="1" applyFont="1" applyBorder="1" applyAlignment="1">
      <alignment horizontal="center" vertical="center"/>
      <protection/>
    </xf>
    <xf numFmtId="0" fontId="10" fillId="0" borderId="31" xfId="54" applyFont="1" applyFill="1" applyBorder="1" applyAlignment="1">
      <alignment horizontal="left"/>
      <protection/>
    </xf>
    <xf numFmtId="0" fontId="7" fillId="0" borderId="32" xfId="54" applyFont="1" applyBorder="1">
      <alignment/>
      <protection/>
    </xf>
    <xf numFmtId="49" fontId="7" fillId="0" borderId="21" xfId="54" applyNumberFormat="1" applyFont="1" applyFill="1" applyBorder="1" applyAlignment="1">
      <alignment horizontal="center" vertical="center"/>
      <protection/>
    </xf>
    <xf numFmtId="49" fontId="7" fillId="0" borderId="22" xfId="54" applyNumberFormat="1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49" fontId="7" fillId="0" borderId="21" xfId="49" applyNumberFormat="1" applyFont="1" applyFill="1" applyBorder="1" applyAlignment="1">
      <alignment horizontal="center" vertical="center"/>
      <protection/>
    </xf>
    <xf numFmtId="0" fontId="7" fillId="0" borderId="23" xfId="52" applyFont="1" applyFill="1" applyBorder="1" applyAlignment="1">
      <alignment vertical="center" wrapText="1"/>
      <protection/>
    </xf>
    <xf numFmtId="4" fontId="3" fillId="0" borderId="0" xfId="54" applyNumberFormat="1" applyFont="1">
      <alignment/>
      <protection/>
    </xf>
    <xf numFmtId="164" fontId="3" fillId="0" borderId="0" xfId="54" applyNumberFormat="1" applyFont="1">
      <alignment/>
      <protection/>
    </xf>
    <xf numFmtId="164" fontId="65" fillId="0" borderId="0" xfId="54" applyNumberFormat="1" applyFont="1">
      <alignment/>
      <protection/>
    </xf>
    <xf numFmtId="0" fontId="66" fillId="0" borderId="11" xfId="54" applyFont="1" applyFill="1" applyBorder="1" applyAlignment="1">
      <alignment horizontal="center" vertical="center" wrapText="1"/>
      <protection/>
    </xf>
    <xf numFmtId="165" fontId="3" fillId="0" borderId="0" xfId="54" applyNumberFormat="1" applyFont="1">
      <alignment/>
      <protection/>
    </xf>
    <xf numFmtId="0" fontId="10" fillId="0" borderId="33" xfId="54" applyFont="1" applyBorder="1" applyAlignment="1">
      <alignment horizontal="center"/>
      <protection/>
    </xf>
    <xf numFmtId="49" fontId="10" fillId="0" borderId="34" xfId="54" applyNumberFormat="1" applyFont="1" applyFill="1" applyBorder="1" applyAlignment="1">
      <alignment horizontal="center"/>
      <protection/>
    </xf>
    <xf numFmtId="49" fontId="10" fillId="0" borderId="35" xfId="54" applyNumberFormat="1" applyFont="1" applyFill="1" applyBorder="1" applyAlignment="1">
      <alignment horizontal="center"/>
      <protection/>
    </xf>
    <xf numFmtId="1" fontId="10" fillId="0" borderId="36" xfId="54" applyNumberFormat="1" applyFont="1" applyBorder="1" applyAlignment="1">
      <alignment horizontal="center" vertical="center"/>
      <protection/>
    </xf>
    <xf numFmtId="1" fontId="10" fillId="0" borderId="34" xfId="54" applyNumberFormat="1" applyFont="1" applyBorder="1" applyAlignment="1">
      <alignment horizontal="center" vertical="center"/>
      <protection/>
    </xf>
    <xf numFmtId="0" fontId="10" fillId="0" borderId="36" xfId="54" applyFont="1" applyFill="1" applyBorder="1" applyAlignment="1">
      <alignment horizontal="left"/>
      <protection/>
    </xf>
    <xf numFmtId="0" fontId="7" fillId="0" borderId="37" xfId="54" applyFont="1" applyBorder="1" applyAlignment="1">
      <alignment horizontal="center"/>
      <protection/>
    </xf>
    <xf numFmtId="49" fontId="7" fillId="0" borderId="38" xfId="54" applyNumberFormat="1" applyFont="1" applyFill="1" applyBorder="1" applyAlignment="1">
      <alignment horizontal="center"/>
      <protection/>
    </xf>
    <xf numFmtId="49" fontId="7" fillId="0" borderId="39" xfId="54" applyNumberFormat="1" applyFont="1" applyFill="1" applyBorder="1" applyAlignment="1">
      <alignment/>
      <protection/>
    </xf>
    <xf numFmtId="0" fontId="7" fillId="0" borderId="40" xfId="54" applyFont="1" applyBorder="1" applyAlignment="1">
      <alignment horizontal="center"/>
      <protection/>
    </xf>
    <xf numFmtId="0" fontId="7" fillId="0" borderId="38" xfId="54" applyFont="1" applyBorder="1" applyAlignment="1">
      <alignment horizontal="center"/>
      <protection/>
    </xf>
    <xf numFmtId="0" fontId="7" fillId="0" borderId="40" xfId="54" applyFont="1" applyBorder="1" applyAlignment="1">
      <alignment horizontal="left"/>
      <protection/>
    </xf>
    <xf numFmtId="0" fontId="7" fillId="0" borderId="23" xfId="54" applyFont="1" applyBorder="1" applyAlignment="1">
      <alignment horizontal="left"/>
      <protection/>
    </xf>
    <xf numFmtId="0" fontId="7" fillId="0" borderId="23" xfId="54" applyFont="1" applyFill="1" applyBorder="1" applyAlignment="1">
      <alignment horizontal="left"/>
      <protection/>
    </xf>
    <xf numFmtId="0" fontId="7" fillId="0" borderId="40" xfId="54" applyFont="1" applyFill="1" applyBorder="1" applyAlignment="1">
      <alignment horizontal="left" wrapText="1"/>
      <protection/>
    </xf>
    <xf numFmtId="164" fontId="67" fillId="0" borderId="0" xfId="54" applyNumberFormat="1" applyFont="1" applyFill="1" applyBorder="1" applyAlignment="1">
      <alignment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49" fontId="7" fillId="0" borderId="41" xfId="54" applyNumberFormat="1" applyFont="1" applyFill="1" applyBorder="1" applyAlignment="1">
      <alignment horizontal="center" vertical="center" wrapText="1"/>
      <protection/>
    </xf>
    <xf numFmtId="49" fontId="9" fillId="0" borderId="41" xfId="0" applyNumberFormat="1" applyFont="1" applyFill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center" vertical="center" wrapText="1"/>
      <protection/>
    </xf>
    <xf numFmtId="49" fontId="7" fillId="0" borderId="12" xfId="49" applyNumberFormat="1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0" fontId="10" fillId="0" borderId="42" xfId="54" applyFont="1" applyFill="1" applyBorder="1" applyAlignment="1">
      <alignment horizontal="center" vertical="center" wrapText="1"/>
      <protection/>
    </xf>
    <xf numFmtId="49" fontId="10" fillId="0" borderId="43" xfId="54" applyNumberFormat="1" applyFont="1" applyFill="1" applyBorder="1" applyAlignment="1">
      <alignment horizontal="center" vertical="center" wrapText="1"/>
      <protection/>
    </xf>
    <xf numFmtId="49" fontId="8" fillId="0" borderId="43" xfId="0" applyNumberFormat="1" applyFont="1" applyFill="1" applyBorder="1" applyAlignment="1">
      <alignment horizontal="center" vertical="center" wrapText="1"/>
    </xf>
    <xf numFmtId="49" fontId="10" fillId="0" borderId="0" xfId="54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24" xfId="54" applyFont="1" applyFill="1" applyBorder="1" applyAlignment="1">
      <alignment horizontal="center" vertical="center" wrapText="1"/>
      <protection/>
    </xf>
    <xf numFmtId="49" fontId="10" fillId="0" borderId="44" xfId="54" applyNumberFormat="1" applyFont="1" applyFill="1" applyBorder="1" applyAlignment="1">
      <alignment horizontal="center" vertical="center" wrapText="1"/>
      <protection/>
    </xf>
    <xf numFmtId="0" fontId="68" fillId="0" borderId="27" xfId="54" applyFont="1" applyFill="1" applyBorder="1" applyAlignment="1">
      <alignment horizontal="center" vertical="center" wrapText="1"/>
      <protection/>
    </xf>
    <xf numFmtId="49" fontId="68" fillId="0" borderId="27" xfId="49" applyNumberFormat="1" applyFont="1" applyFill="1" applyBorder="1" applyAlignment="1">
      <alignment horizontal="center" vertical="center" wrapText="1"/>
      <protection/>
    </xf>
    <xf numFmtId="0" fontId="68" fillId="0" borderId="40" xfId="54" applyFont="1" applyFill="1" applyBorder="1" applyAlignment="1">
      <alignment vertical="center" wrapText="1"/>
      <protection/>
    </xf>
    <xf numFmtId="0" fontId="10" fillId="0" borderId="27" xfId="54" applyFont="1" applyFill="1" applyBorder="1" applyAlignment="1">
      <alignment horizontal="left" vertical="center"/>
      <protection/>
    </xf>
    <xf numFmtId="0" fontId="12" fillId="0" borderId="15" xfId="55" applyFont="1" applyBorder="1" applyAlignment="1">
      <alignment horizontal="center" vertical="center"/>
      <protection/>
    </xf>
    <xf numFmtId="0" fontId="12" fillId="0" borderId="16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45" xfId="55" applyFont="1" applyBorder="1" applyAlignment="1">
      <alignment horizontal="center" vertical="center"/>
      <protection/>
    </xf>
    <xf numFmtId="0" fontId="69" fillId="0" borderId="15" xfId="55" applyFont="1" applyBorder="1" applyAlignment="1">
      <alignment horizontal="center"/>
      <protection/>
    </xf>
    <xf numFmtId="49" fontId="69" fillId="0" borderId="17" xfId="55" applyNumberFormat="1" applyFont="1" applyBorder="1" applyAlignment="1">
      <alignment horizontal="center"/>
      <protection/>
    </xf>
    <xf numFmtId="0" fontId="69" fillId="0" borderId="46" xfId="55" applyFont="1" applyBorder="1" applyAlignment="1">
      <alignment horizontal="center"/>
      <protection/>
    </xf>
    <xf numFmtId="0" fontId="69" fillId="0" borderId="16" xfId="55" applyFont="1" applyBorder="1" applyAlignment="1">
      <alignment horizontal="center"/>
      <protection/>
    </xf>
    <xf numFmtId="0" fontId="69" fillId="0" borderId="16" xfId="55" applyFont="1" applyBorder="1">
      <alignment/>
      <protection/>
    </xf>
    <xf numFmtId="4" fontId="70" fillId="0" borderId="46" xfId="55" applyNumberFormat="1" applyFont="1" applyBorder="1">
      <alignment/>
      <protection/>
    </xf>
    <xf numFmtId="4" fontId="70" fillId="0" borderId="47" xfId="55" applyNumberFormat="1" applyFont="1" applyFill="1" applyBorder="1" applyAlignment="1">
      <alignment horizontal="right" vertical="center" wrapText="1"/>
      <protection/>
    </xf>
    <xf numFmtId="0" fontId="7" fillId="0" borderId="10" xfId="55" applyFont="1" applyBorder="1" applyAlignment="1">
      <alignment horizontal="center"/>
      <protection/>
    </xf>
    <xf numFmtId="49" fontId="7" fillId="0" borderId="21" xfId="57" applyNumberFormat="1" applyFont="1" applyBorder="1" applyAlignment="1">
      <alignment horizontal="center" vertical="center"/>
      <protection/>
    </xf>
    <xf numFmtId="49" fontId="7" fillId="0" borderId="22" xfId="57" applyNumberFormat="1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vertical="center"/>
      <protection/>
    </xf>
    <xf numFmtId="4" fontId="7" fillId="0" borderId="41" xfId="55" applyNumberFormat="1" applyFont="1" applyBorder="1">
      <alignment/>
      <protection/>
    </xf>
    <xf numFmtId="4" fontId="7" fillId="0" borderId="23" xfId="55" applyNumberFormat="1" applyFont="1" applyBorder="1" applyAlignment="1">
      <alignment horizontal="right" vertical="center"/>
      <protection/>
    </xf>
    <xf numFmtId="4" fontId="7" fillId="0" borderId="48" xfId="55" applyNumberFormat="1" applyFont="1" applyFill="1" applyBorder="1" applyAlignment="1">
      <alignment horizontal="right" vertical="center" wrapText="1"/>
      <protection/>
    </xf>
    <xf numFmtId="0" fontId="7" fillId="0" borderId="24" xfId="55" applyFont="1" applyBorder="1" applyAlignment="1">
      <alignment horizontal="center"/>
      <protection/>
    </xf>
    <xf numFmtId="49" fontId="7" fillId="0" borderId="49" xfId="57" applyNumberFormat="1" applyFont="1" applyBorder="1" applyAlignment="1">
      <alignment horizontal="center" vertical="center"/>
      <protection/>
    </xf>
    <xf numFmtId="49" fontId="7" fillId="0" borderId="50" xfId="57" applyNumberFormat="1" applyFont="1" applyBorder="1" applyAlignment="1">
      <alignment horizontal="center" vertical="center"/>
      <protection/>
    </xf>
    <xf numFmtId="0" fontId="7" fillId="0" borderId="51" xfId="57" applyFont="1" applyBorder="1" applyAlignment="1">
      <alignment horizontal="center" vertical="center"/>
      <protection/>
    </xf>
    <xf numFmtId="0" fontId="7" fillId="0" borderId="27" xfId="57" applyFont="1" applyBorder="1" applyAlignment="1">
      <alignment vertical="center"/>
      <protection/>
    </xf>
    <xf numFmtId="4" fontId="7" fillId="0" borderId="26" xfId="55" applyNumberFormat="1" applyFont="1" applyBorder="1">
      <alignment/>
      <protection/>
    </xf>
    <xf numFmtId="4" fontId="7" fillId="0" borderId="51" xfId="55" applyNumberFormat="1" applyFont="1" applyBorder="1" applyAlignment="1">
      <alignment horizontal="right" vertical="center"/>
      <protection/>
    </xf>
    <xf numFmtId="4" fontId="7" fillId="0" borderId="52" xfId="55" applyNumberFormat="1" applyFont="1" applyFill="1" applyBorder="1" applyAlignment="1">
      <alignment horizontal="right" vertical="center" wrapText="1"/>
      <protection/>
    </xf>
    <xf numFmtId="0" fontId="7" fillId="0" borderId="53" xfId="55" applyFont="1" applyBorder="1" applyAlignment="1">
      <alignment horizontal="center"/>
      <protection/>
    </xf>
    <xf numFmtId="49" fontId="7" fillId="0" borderId="25" xfId="57" applyNumberFormat="1" applyFont="1" applyBorder="1" applyAlignment="1">
      <alignment horizontal="center" vertical="center"/>
      <protection/>
    </xf>
    <xf numFmtId="49" fontId="7" fillId="0" borderId="26" xfId="57" applyNumberFormat="1" applyFont="1" applyBorder="1" applyAlignment="1">
      <alignment horizontal="center" vertical="center"/>
      <protection/>
    </xf>
    <xf numFmtId="0" fontId="7" fillId="0" borderId="27" xfId="57" applyFont="1" applyBorder="1" applyAlignment="1">
      <alignment horizontal="center" vertical="center"/>
      <protection/>
    </xf>
    <xf numFmtId="0" fontId="7" fillId="0" borderId="40" xfId="57" applyFont="1" applyFill="1" applyBorder="1" applyAlignment="1">
      <alignment vertical="center"/>
      <protection/>
    </xf>
    <xf numFmtId="4" fontId="7" fillId="0" borderId="54" xfId="51" applyNumberFormat="1" applyFont="1" applyFill="1" applyBorder="1" applyAlignment="1">
      <alignment vertical="center"/>
      <protection/>
    </xf>
    <xf numFmtId="4" fontId="7" fillId="0" borderId="27" xfId="55" applyNumberFormat="1" applyFont="1" applyBorder="1" applyAlignment="1">
      <alignment horizontal="right" vertical="center"/>
      <protection/>
    </xf>
    <xf numFmtId="4" fontId="7" fillId="0" borderId="55" xfId="55" applyNumberFormat="1" applyFont="1" applyFill="1" applyBorder="1" applyAlignment="1">
      <alignment horizontal="right" vertical="center" wrapText="1"/>
      <protection/>
    </xf>
    <xf numFmtId="4" fontId="7" fillId="0" borderId="50" xfId="55" applyNumberFormat="1" applyFont="1" applyBorder="1">
      <alignment/>
      <protection/>
    </xf>
    <xf numFmtId="0" fontId="7" fillId="0" borderId="40" xfId="56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vertical="center"/>
      <protection/>
    </xf>
    <xf numFmtId="4" fontId="7" fillId="0" borderId="36" xfId="55" applyNumberFormat="1" applyFont="1" applyBorder="1" applyAlignment="1">
      <alignment horizontal="right" vertical="center"/>
      <protection/>
    </xf>
    <xf numFmtId="49" fontId="7" fillId="0" borderId="38" xfId="57" applyNumberFormat="1" applyFont="1" applyBorder="1" applyAlignment="1">
      <alignment horizontal="center" vertical="center"/>
      <protection/>
    </xf>
    <xf numFmtId="49" fontId="7" fillId="0" borderId="39" xfId="57" applyNumberFormat="1" applyFont="1" applyBorder="1" applyAlignment="1">
      <alignment horizontal="center" vertical="center"/>
      <protection/>
    </xf>
    <xf numFmtId="0" fontId="7" fillId="0" borderId="40" xfId="57" applyFont="1" applyBorder="1" applyAlignment="1">
      <alignment horizontal="center" vertical="center"/>
      <protection/>
    </xf>
    <xf numFmtId="4" fontId="7" fillId="0" borderId="30" xfId="55" applyNumberFormat="1" applyFont="1" applyBorder="1">
      <alignment/>
      <protection/>
    </xf>
    <xf numFmtId="4" fontId="7" fillId="0" borderId="31" xfId="55" applyNumberFormat="1" applyFont="1" applyBorder="1" applyAlignment="1">
      <alignment horizontal="right" vertical="center"/>
      <protection/>
    </xf>
    <xf numFmtId="4" fontId="7" fillId="0" borderId="56" xfId="55" applyNumberFormat="1" applyFont="1" applyFill="1" applyBorder="1" applyAlignment="1">
      <alignment horizontal="right" vertical="center" wrapText="1"/>
      <protection/>
    </xf>
    <xf numFmtId="0" fontId="7" fillId="0" borderId="10" xfId="57" applyFont="1" applyFill="1" applyBorder="1" applyAlignment="1">
      <alignment horizontal="center"/>
      <protection/>
    </xf>
    <xf numFmtId="49" fontId="7" fillId="0" borderId="12" xfId="57" applyNumberFormat="1" applyFont="1" applyBorder="1" applyAlignment="1">
      <alignment horizontal="center" vertical="center"/>
      <protection/>
    </xf>
    <xf numFmtId="49" fontId="7" fillId="0" borderId="45" xfId="57" applyNumberFormat="1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1" xfId="56" applyFont="1" applyFill="1" applyBorder="1" applyAlignment="1">
      <alignment vertical="center"/>
      <protection/>
    </xf>
    <xf numFmtId="4" fontId="7" fillId="0" borderId="50" xfId="56" applyNumberFormat="1" applyFont="1" applyFill="1" applyBorder="1" applyAlignment="1">
      <alignment vertical="center"/>
      <protection/>
    </xf>
    <xf numFmtId="4" fontId="7" fillId="0" borderId="51" xfId="55" applyNumberFormat="1" applyFont="1" applyFill="1" applyBorder="1">
      <alignment/>
      <protection/>
    </xf>
    <xf numFmtId="0" fontId="12" fillId="0" borderId="0" xfId="54" applyFont="1" applyAlignment="1">
      <alignment vertical="center"/>
      <protection/>
    </xf>
    <xf numFmtId="0" fontId="7" fillId="0" borderId="33" xfId="55" applyFont="1" applyBorder="1" applyAlignment="1">
      <alignment horizontal="center"/>
      <protection/>
    </xf>
    <xf numFmtId="49" fontId="7" fillId="0" borderId="34" xfId="55" applyNumberFormat="1" applyFont="1" applyBorder="1" applyAlignment="1">
      <alignment horizontal="center"/>
      <protection/>
    </xf>
    <xf numFmtId="49" fontId="7" fillId="0" borderId="35" xfId="55" applyNumberFormat="1" applyFont="1" applyBorder="1" applyAlignment="1">
      <alignment horizontal="center"/>
      <protection/>
    </xf>
    <xf numFmtId="0" fontId="7" fillId="0" borderId="36" xfId="55" applyFont="1" applyBorder="1" applyAlignment="1">
      <alignment horizontal="center"/>
      <protection/>
    </xf>
    <xf numFmtId="0" fontId="7" fillId="0" borderId="36" xfId="55" applyFont="1" applyBorder="1">
      <alignment/>
      <protection/>
    </xf>
    <xf numFmtId="4" fontId="7" fillId="0" borderId="35" xfId="55" applyNumberFormat="1" applyFont="1" applyBorder="1">
      <alignment/>
      <protection/>
    </xf>
    <xf numFmtId="4" fontId="7" fillId="0" borderId="36" xfId="55" applyNumberFormat="1" applyFont="1" applyBorder="1">
      <alignment/>
      <protection/>
    </xf>
    <xf numFmtId="4" fontId="7" fillId="0" borderId="57" xfId="55" applyNumberFormat="1" applyFont="1" applyBorder="1">
      <alignment/>
      <protection/>
    </xf>
    <xf numFmtId="0" fontId="7" fillId="0" borderId="27" xfId="54" applyFont="1" applyBorder="1" applyAlignment="1">
      <alignment vertical="center"/>
      <protection/>
    </xf>
    <xf numFmtId="0" fontId="7" fillId="0" borderId="27" xfId="54" applyFont="1" applyBorder="1" applyAlignment="1">
      <alignment horizontal="center" vertical="center"/>
      <protection/>
    </xf>
    <xf numFmtId="4" fontId="7" fillId="0" borderId="27" xfId="54" applyNumberFormat="1" applyFont="1" applyBorder="1" applyAlignment="1">
      <alignment vertical="center"/>
      <protection/>
    </xf>
    <xf numFmtId="49" fontId="7" fillId="0" borderId="26" xfId="54" applyNumberFormat="1" applyFont="1" applyBorder="1" applyAlignment="1">
      <alignment horizontal="center" vertical="center"/>
      <protection/>
    </xf>
    <xf numFmtId="49" fontId="10" fillId="0" borderId="44" xfId="0" applyNumberFormat="1" applyFont="1" applyFill="1" applyBorder="1" applyAlignment="1">
      <alignment horizontal="center" vertical="center" wrapText="1"/>
    </xf>
    <xf numFmtId="0" fontId="10" fillId="0" borderId="27" xfId="54" applyFont="1" applyFill="1" applyBorder="1" applyAlignment="1">
      <alignment horizontal="center" vertical="center" wrapText="1"/>
      <protection/>
    </xf>
    <xf numFmtId="49" fontId="10" fillId="0" borderId="27" xfId="49" applyNumberFormat="1" applyFont="1" applyFill="1" applyBorder="1" applyAlignment="1">
      <alignment horizontal="center" vertical="center" wrapText="1"/>
      <protection/>
    </xf>
    <xf numFmtId="164" fontId="10" fillId="0" borderId="0" xfId="54" applyNumberFormat="1" applyFont="1" applyFill="1" applyBorder="1" applyAlignment="1">
      <alignment/>
      <protection/>
    </xf>
    <xf numFmtId="0" fontId="7" fillId="0" borderId="53" xfId="54" applyFont="1" applyBorder="1" applyAlignment="1">
      <alignment horizontal="center"/>
      <protection/>
    </xf>
    <xf numFmtId="49" fontId="7" fillId="0" borderId="49" xfId="54" applyNumberFormat="1" applyFont="1" applyFill="1" applyBorder="1" applyAlignment="1">
      <alignment horizontal="center"/>
      <protection/>
    </xf>
    <xf numFmtId="49" fontId="7" fillId="0" borderId="50" xfId="54" applyNumberFormat="1" applyFont="1" applyFill="1" applyBorder="1" applyAlignment="1">
      <alignment/>
      <protection/>
    </xf>
    <xf numFmtId="0" fontId="10" fillId="0" borderId="0" xfId="54" applyFont="1" applyFill="1" applyBorder="1" applyAlignment="1">
      <alignment horizontal="center"/>
      <protection/>
    </xf>
    <xf numFmtId="49" fontId="10" fillId="0" borderId="0" xfId="54" applyNumberFormat="1" applyFont="1" applyFill="1" applyBorder="1" applyAlignment="1">
      <alignment horizontal="center"/>
      <protection/>
    </xf>
    <xf numFmtId="1" fontId="10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left"/>
      <protection/>
    </xf>
    <xf numFmtId="0" fontId="7" fillId="0" borderId="37" xfId="54" applyFont="1" applyFill="1" applyBorder="1" applyAlignment="1">
      <alignment horizontal="center" vertical="center" wrapText="1"/>
      <protection/>
    </xf>
    <xf numFmtId="49" fontId="7" fillId="0" borderId="54" xfId="54" applyNumberFormat="1" applyFont="1" applyFill="1" applyBorder="1" applyAlignment="1">
      <alignment horizontal="center" vertical="center" wrapText="1"/>
      <protection/>
    </xf>
    <xf numFmtId="49" fontId="9" fillId="0" borderId="54" xfId="0" applyNumberFormat="1" applyFont="1" applyFill="1" applyBorder="1" applyAlignment="1">
      <alignment horizontal="center" vertical="center" wrapText="1"/>
    </xf>
    <xf numFmtId="0" fontId="7" fillId="0" borderId="51" xfId="54" applyFont="1" applyFill="1" applyBorder="1" applyAlignment="1">
      <alignment horizontal="center" vertical="center" wrapText="1"/>
      <protection/>
    </xf>
    <xf numFmtId="49" fontId="7" fillId="0" borderId="49" xfId="49" applyNumberFormat="1" applyFont="1" applyFill="1" applyBorder="1" applyAlignment="1">
      <alignment horizontal="center" vertical="center" wrapText="1"/>
      <protection/>
    </xf>
    <xf numFmtId="0" fontId="7" fillId="0" borderId="51" xfId="54" applyFont="1" applyFill="1" applyBorder="1" applyAlignment="1">
      <alignment vertical="center" wrapText="1"/>
      <protection/>
    </xf>
    <xf numFmtId="0" fontId="10" fillId="0" borderId="15" xfId="54" applyFont="1" applyBorder="1" applyAlignment="1">
      <alignment horizontal="center"/>
      <protection/>
    </xf>
    <xf numFmtId="49" fontId="10" fillId="0" borderId="17" xfId="54" applyNumberFormat="1" applyFont="1" applyFill="1" applyBorder="1" applyAlignment="1">
      <alignment horizontal="center"/>
      <protection/>
    </xf>
    <xf numFmtId="49" fontId="10" fillId="0" borderId="46" xfId="54" applyNumberFormat="1" applyFont="1" applyFill="1" applyBorder="1" applyAlignment="1">
      <alignment horizontal="center"/>
      <protection/>
    </xf>
    <xf numFmtId="1" fontId="10" fillId="0" borderId="16" xfId="54" applyNumberFormat="1" applyFont="1" applyBorder="1" applyAlignment="1">
      <alignment horizontal="center" vertical="center"/>
      <protection/>
    </xf>
    <xf numFmtId="1" fontId="10" fillId="0" borderId="17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1" fontId="68" fillId="0" borderId="31" xfId="54" applyNumberFormat="1" applyFont="1" applyBorder="1" applyAlignment="1">
      <alignment horizontal="center" vertical="center"/>
      <protection/>
    </xf>
    <xf numFmtId="1" fontId="68" fillId="0" borderId="29" xfId="54" applyNumberFormat="1" applyFont="1" applyBorder="1" applyAlignment="1">
      <alignment horizontal="center" vertical="center"/>
      <protection/>
    </xf>
    <xf numFmtId="0" fontId="68" fillId="0" borderId="27" xfId="54" applyFont="1" applyFill="1" applyBorder="1" applyAlignment="1">
      <alignment horizontal="left"/>
      <protection/>
    </xf>
    <xf numFmtId="0" fontId="7" fillId="35" borderId="15" xfId="54" applyFont="1" applyFill="1" applyBorder="1" applyAlignment="1">
      <alignment horizontal="center" vertical="center" wrapText="1"/>
      <protection/>
    </xf>
    <xf numFmtId="0" fontId="7" fillId="35" borderId="16" xfId="54" applyFont="1" applyFill="1" applyBorder="1" applyAlignment="1">
      <alignment horizontal="center" vertical="center" wrapText="1"/>
      <protection/>
    </xf>
    <xf numFmtId="49" fontId="7" fillId="35" borderId="17" xfId="49" applyNumberFormat="1" applyFont="1" applyFill="1" applyBorder="1" applyAlignment="1">
      <alignment horizontal="center" vertical="center" wrapText="1"/>
      <protection/>
    </xf>
    <xf numFmtId="0" fontId="7" fillId="35" borderId="16" xfId="54" applyFont="1" applyFill="1" applyBorder="1" applyAlignment="1">
      <alignment vertical="center" wrapText="1"/>
      <protection/>
    </xf>
    <xf numFmtId="0" fontId="7" fillId="36" borderId="15" xfId="54" applyFont="1" applyFill="1" applyBorder="1" applyAlignment="1">
      <alignment vertical="center" wrapText="1"/>
      <protection/>
    </xf>
    <xf numFmtId="0" fontId="7" fillId="36" borderId="16" xfId="54" applyFont="1" applyFill="1" applyBorder="1" applyAlignment="1">
      <alignment horizontal="center" vertical="center"/>
      <protection/>
    </xf>
    <xf numFmtId="49" fontId="7" fillId="36" borderId="17" xfId="49" applyNumberFormat="1" applyFont="1" applyFill="1" applyBorder="1" applyAlignment="1">
      <alignment horizontal="center" vertical="center"/>
      <protection/>
    </xf>
    <xf numFmtId="0" fontId="7" fillId="36" borderId="16" xfId="54" applyFont="1" applyFill="1" applyBorder="1" applyAlignment="1">
      <alignment vertical="center" wrapText="1"/>
      <protection/>
    </xf>
    <xf numFmtId="0" fontId="10" fillId="37" borderId="16" xfId="54" applyFont="1" applyFill="1" applyBorder="1" applyAlignment="1">
      <alignment horizontal="right"/>
      <protection/>
    </xf>
    <xf numFmtId="0" fontId="68" fillId="0" borderId="31" xfId="54" applyFont="1" applyFill="1" applyBorder="1" applyAlignment="1">
      <alignment horizontal="center" vertical="center" wrapText="1"/>
      <protection/>
    </xf>
    <xf numFmtId="49" fontId="68" fillId="0" borderId="31" xfId="49" applyNumberFormat="1" applyFont="1" applyFill="1" applyBorder="1" applyAlignment="1">
      <alignment horizontal="center" vertical="center" wrapText="1"/>
      <protection/>
    </xf>
    <xf numFmtId="0" fontId="68" fillId="0" borderId="18" xfId="54" applyFont="1" applyFill="1" applyBorder="1" applyAlignment="1">
      <alignment vertical="center" wrapText="1"/>
      <protection/>
    </xf>
    <xf numFmtId="166" fontId="7" fillId="33" borderId="46" xfId="35" applyNumberFormat="1" applyFont="1" applyFill="1" applyBorder="1" applyAlignment="1">
      <alignment horizontal="right" vertical="center"/>
    </xf>
    <xf numFmtId="166" fontId="7" fillId="33" borderId="58" xfId="35" applyNumberFormat="1" applyFont="1" applyFill="1" applyBorder="1" applyAlignment="1">
      <alignment horizontal="right" vertical="center"/>
    </xf>
    <xf numFmtId="166" fontId="7" fillId="34" borderId="59" xfId="35" applyNumberFormat="1" applyFont="1" applyFill="1" applyBorder="1" applyAlignment="1">
      <alignment horizontal="right" vertical="center"/>
    </xf>
    <xf numFmtId="166" fontId="7" fillId="34" borderId="60" xfId="35" applyNumberFormat="1" applyFont="1" applyFill="1" applyBorder="1" applyAlignment="1">
      <alignment horizontal="right" vertical="center"/>
    </xf>
    <xf numFmtId="166" fontId="7" fillId="0" borderId="41" xfId="54" applyNumberFormat="1" applyFont="1" applyBorder="1" applyAlignment="1">
      <alignment horizontal="right" vertical="center"/>
      <protection/>
    </xf>
    <xf numFmtId="166" fontId="7" fillId="0" borderId="23" xfId="54" applyNumberFormat="1" applyFont="1" applyFill="1" applyBorder="1" applyAlignment="1">
      <alignment vertical="center"/>
      <protection/>
    </xf>
    <xf numFmtId="166" fontId="7" fillId="0" borderId="61" xfId="54" applyNumberFormat="1" applyFont="1" applyFill="1" applyBorder="1" applyAlignment="1">
      <alignment vertical="center"/>
      <protection/>
    </xf>
    <xf numFmtId="166" fontId="71" fillId="0" borderId="23" xfId="54" applyNumberFormat="1" applyFont="1" applyFill="1" applyBorder="1">
      <alignment/>
      <protection/>
    </xf>
    <xf numFmtId="166" fontId="7" fillId="0" borderId="23" xfId="54" applyNumberFormat="1" applyFont="1" applyFill="1" applyBorder="1">
      <alignment/>
      <protection/>
    </xf>
    <xf numFmtId="166" fontId="7" fillId="0" borderId="61" xfId="54" applyNumberFormat="1" applyFont="1" applyFill="1" applyBorder="1">
      <alignment/>
      <protection/>
    </xf>
    <xf numFmtId="166" fontId="72" fillId="0" borderId="31" xfId="54" applyNumberFormat="1" applyFont="1" applyFill="1" applyBorder="1">
      <alignment/>
      <protection/>
    </xf>
    <xf numFmtId="166" fontId="10" fillId="0" borderId="31" xfId="54" applyNumberFormat="1" applyFont="1" applyFill="1" applyBorder="1">
      <alignment/>
      <protection/>
    </xf>
    <xf numFmtId="166" fontId="10" fillId="0" borderId="62" xfId="54" applyNumberFormat="1" applyFont="1" applyFill="1" applyBorder="1">
      <alignment/>
      <protection/>
    </xf>
    <xf numFmtId="166" fontId="71" fillId="0" borderId="40" xfId="54" applyNumberFormat="1" applyFont="1" applyFill="1" applyBorder="1">
      <alignment/>
      <protection/>
    </xf>
    <xf numFmtId="166" fontId="7" fillId="0" borderId="40" xfId="54" applyNumberFormat="1" applyFont="1" applyFill="1" applyBorder="1">
      <alignment/>
      <protection/>
    </xf>
    <xf numFmtId="166" fontId="7" fillId="0" borderId="63" xfId="54" applyNumberFormat="1" applyFont="1" applyFill="1" applyBorder="1">
      <alignment/>
      <protection/>
    </xf>
    <xf numFmtId="166" fontId="72" fillId="0" borderId="36" xfId="54" applyNumberFormat="1" applyFont="1" applyFill="1" applyBorder="1">
      <alignment/>
      <protection/>
    </xf>
    <xf numFmtId="166" fontId="10" fillId="0" borderId="36" xfId="54" applyNumberFormat="1" applyFont="1" applyFill="1" applyBorder="1">
      <alignment/>
      <protection/>
    </xf>
    <xf numFmtId="166" fontId="10" fillId="0" borderId="64" xfId="54" applyNumberFormat="1" applyFont="1" applyFill="1" applyBorder="1">
      <alignment/>
      <protection/>
    </xf>
    <xf numFmtId="166" fontId="7" fillId="0" borderId="40" xfId="35" applyNumberFormat="1" applyFont="1" applyFill="1" applyBorder="1" applyAlignment="1">
      <alignment horizontal="right" vertical="center"/>
    </xf>
    <xf numFmtId="166" fontId="7" fillId="38" borderId="63" xfId="54" applyNumberFormat="1" applyFont="1" applyFill="1" applyBorder="1">
      <alignment/>
      <protection/>
    </xf>
    <xf numFmtId="166" fontId="72" fillId="0" borderId="27" xfId="54" applyNumberFormat="1" applyFont="1" applyFill="1" applyBorder="1">
      <alignment/>
      <protection/>
    </xf>
    <xf numFmtId="166" fontId="10" fillId="0" borderId="26" xfId="35" applyNumberFormat="1" applyFont="1" applyFill="1" applyBorder="1" applyAlignment="1">
      <alignment horizontal="right" vertical="center"/>
    </xf>
    <xf numFmtId="166" fontId="10" fillId="38" borderId="65" xfId="54" applyNumberFormat="1" applyFont="1" applyFill="1" applyBorder="1">
      <alignment/>
      <protection/>
    </xf>
    <xf numFmtId="166" fontId="10" fillId="0" borderId="35" xfId="35" applyNumberFormat="1" applyFont="1" applyFill="1" applyBorder="1" applyAlignment="1">
      <alignment horizontal="right" vertical="center"/>
    </xf>
    <xf numFmtId="166" fontId="10" fillId="38" borderId="64" xfId="54" applyNumberFormat="1" applyFont="1" applyFill="1" applyBorder="1">
      <alignment/>
      <protection/>
    </xf>
    <xf numFmtId="166" fontId="7" fillId="0" borderId="23" xfId="35" applyNumberFormat="1" applyFont="1" applyFill="1" applyBorder="1" applyAlignment="1">
      <alignment horizontal="right" vertical="center"/>
    </xf>
    <xf numFmtId="166" fontId="7" fillId="38" borderId="61" xfId="54" applyNumberFormat="1" applyFont="1" applyFill="1" applyBorder="1">
      <alignment/>
      <protection/>
    </xf>
    <xf numFmtId="166" fontId="10" fillId="0" borderId="30" xfId="35" applyNumberFormat="1" applyFont="1" applyFill="1" applyBorder="1" applyAlignment="1">
      <alignment horizontal="right" vertical="center"/>
    </xf>
    <xf numFmtId="166" fontId="10" fillId="38" borderId="62" xfId="54" applyNumberFormat="1" applyFont="1" applyFill="1" applyBorder="1">
      <alignment/>
      <protection/>
    </xf>
    <xf numFmtId="166" fontId="71" fillId="37" borderId="46" xfId="54" applyNumberFormat="1" applyFont="1" applyFill="1" applyBorder="1">
      <alignment/>
      <protection/>
    </xf>
    <xf numFmtId="166" fontId="7" fillId="37" borderId="46" xfId="54" applyNumberFormat="1" applyFont="1" applyFill="1" applyBorder="1">
      <alignment/>
      <protection/>
    </xf>
    <xf numFmtId="166" fontId="7" fillId="37" borderId="58" xfId="54" applyNumberFormat="1" applyFont="1" applyFill="1" applyBorder="1">
      <alignment/>
      <protection/>
    </xf>
    <xf numFmtId="166" fontId="10" fillId="0" borderId="0" xfId="54" applyNumberFormat="1" applyFont="1" applyFill="1" applyBorder="1">
      <alignment/>
      <protection/>
    </xf>
    <xf numFmtId="166" fontId="7" fillId="35" borderId="46" xfId="35" applyNumberFormat="1" applyFont="1" applyFill="1" applyBorder="1" applyAlignment="1">
      <alignment horizontal="right" vertical="center" wrapText="1"/>
    </xf>
    <xf numFmtId="166" fontId="7" fillId="35" borderId="16" xfId="54" applyNumberFormat="1" applyFont="1" applyFill="1" applyBorder="1" applyAlignment="1">
      <alignment vertical="center" wrapText="1"/>
      <protection/>
    </xf>
    <xf numFmtId="166" fontId="7" fillId="35" borderId="47" xfId="35" applyNumberFormat="1" applyFont="1" applyFill="1" applyBorder="1" applyAlignment="1">
      <alignment horizontal="right" vertical="center" wrapText="1"/>
    </xf>
    <xf numFmtId="166" fontId="7" fillId="0" borderId="39" xfId="35" applyNumberFormat="1" applyFont="1" applyFill="1" applyBorder="1" applyAlignment="1">
      <alignment horizontal="right" vertical="center" wrapText="1"/>
    </xf>
    <xf numFmtId="166" fontId="7" fillId="0" borderId="52" xfId="35" applyNumberFormat="1" applyFont="1" applyFill="1" applyBorder="1" applyAlignment="1">
      <alignment horizontal="right" vertical="center" wrapText="1"/>
    </xf>
    <xf numFmtId="166" fontId="10" fillId="0" borderId="27" xfId="35" applyNumberFormat="1" applyFont="1" applyFill="1" applyBorder="1" applyAlignment="1">
      <alignment horizontal="right" vertical="center" wrapText="1"/>
    </xf>
    <xf numFmtId="166" fontId="10" fillId="0" borderId="27" xfId="54" applyNumberFormat="1" applyFont="1" applyFill="1" applyBorder="1" applyAlignment="1">
      <alignment vertical="center" wrapText="1"/>
      <protection/>
    </xf>
    <xf numFmtId="166" fontId="10" fillId="0" borderId="55" xfId="35" applyNumberFormat="1" applyFont="1" applyFill="1" applyBorder="1" applyAlignment="1">
      <alignment horizontal="right" vertical="center" wrapText="1"/>
    </xf>
    <xf numFmtId="166" fontId="68" fillId="0" borderId="39" xfId="35" applyNumberFormat="1" applyFont="1" applyFill="1" applyBorder="1" applyAlignment="1">
      <alignment horizontal="right" vertical="center" wrapText="1"/>
    </xf>
    <xf numFmtId="166" fontId="68" fillId="0" borderId="55" xfId="35" applyNumberFormat="1" applyFont="1" applyFill="1" applyBorder="1" applyAlignment="1">
      <alignment horizontal="right" vertical="center" wrapText="1"/>
    </xf>
    <xf numFmtId="166" fontId="7" fillId="35" borderId="58" xfId="35" applyNumberFormat="1" applyFont="1" applyFill="1" applyBorder="1" applyAlignment="1">
      <alignment horizontal="right" vertical="center" wrapText="1"/>
    </xf>
    <xf numFmtId="166" fontId="7" fillId="0" borderId="22" xfId="35" applyNumberFormat="1" applyFont="1" applyFill="1" applyBorder="1" applyAlignment="1">
      <alignment horizontal="right" vertical="center" wrapText="1"/>
    </xf>
    <xf numFmtId="166" fontId="7" fillId="0" borderId="48" xfId="54" applyNumberFormat="1" applyFont="1" applyFill="1" applyBorder="1" applyAlignment="1">
      <alignment vertical="center" wrapText="1"/>
      <protection/>
    </xf>
    <xf numFmtId="166" fontId="10" fillId="0" borderId="55" xfId="54" applyNumberFormat="1" applyFont="1" applyFill="1" applyBorder="1" applyAlignment="1">
      <alignment vertical="center" wrapText="1"/>
      <protection/>
    </xf>
    <xf numFmtId="166" fontId="68" fillId="0" borderId="55" xfId="54" applyNumberFormat="1" applyFont="1" applyFill="1" applyBorder="1" applyAlignment="1">
      <alignment vertical="center" wrapText="1"/>
      <protection/>
    </xf>
    <xf numFmtId="166" fontId="7" fillId="0" borderId="66" xfId="35" applyNumberFormat="1" applyFont="1" applyFill="1" applyBorder="1" applyAlignment="1">
      <alignment horizontal="right" vertical="center" wrapText="1"/>
    </xf>
    <xf numFmtId="166" fontId="10" fillId="0" borderId="26" xfId="35" applyNumberFormat="1" applyFont="1" applyFill="1" applyBorder="1" applyAlignment="1">
      <alignment horizontal="right" vertical="center" wrapText="1"/>
    </xf>
    <xf numFmtId="166" fontId="68" fillId="0" borderId="30" xfId="35" applyNumberFormat="1" applyFont="1" applyFill="1" applyBorder="1" applyAlignment="1">
      <alignment horizontal="right" vertical="center" wrapText="1"/>
    </xf>
    <xf numFmtId="166" fontId="68" fillId="0" borderId="31" xfId="54" applyNumberFormat="1" applyFont="1" applyFill="1" applyBorder="1" applyAlignment="1">
      <alignment vertical="center" wrapText="1"/>
      <protection/>
    </xf>
    <xf numFmtId="166" fontId="68" fillId="0" borderId="56" xfId="35" applyNumberFormat="1" applyFont="1" applyFill="1" applyBorder="1" applyAlignment="1">
      <alignment horizontal="right" vertical="center" wrapText="1"/>
    </xf>
    <xf numFmtId="166" fontId="3" fillId="0" borderId="0" xfId="54" applyNumberFormat="1" applyFont="1">
      <alignment/>
      <protection/>
    </xf>
    <xf numFmtId="166" fontId="7" fillId="36" borderId="46" xfId="35" applyNumberFormat="1" applyFont="1" applyFill="1" applyBorder="1" applyAlignment="1">
      <alignment horizontal="right" vertical="center"/>
    </xf>
    <xf numFmtId="166" fontId="7" fillId="36" borderId="16" xfId="54" applyNumberFormat="1" applyFont="1" applyFill="1" applyBorder="1" applyAlignment="1">
      <alignment vertical="center"/>
      <protection/>
    </xf>
    <xf numFmtId="166" fontId="7" fillId="36" borderId="58" xfId="35" applyNumberFormat="1" applyFont="1" applyFill="1" applyBorder="1" applyAlignment="1">
      <alignment horizontal="right" vertical="center"/>
    </xf>
    <xf numFmtId="166" fontId="7" fillId="0" borderId="22" xfId="35" applyNumberFormat="1" applyFont="1" applyFill="1" applyBorder="1" applyAlignment="1">
      <alignment horizontal="right"/>
    </xf>
    <xf numFmtId="166" fontId="7" fillId="0" borderId="21" xfId="54" applyNumberFormat="1" applyFont="1" applyFill="1" applyBorder="1" applyAlignment="1">
      <alignment/>
      <protection/>
    </xf>
    <xf numFmtId="166" fontId="7" fillId="0" borderId="48" xfId="54" applyNumberFormat="1" applyFont="1" applyFill="1" applyBorder="1" applyAlignment="1">
      <alignment/>
      <protection/>
    </xf>
    <xf numFmtId="166" fontId="68" fillId="0" borderId="44" xfId="54" applyNumberFormat="1" applyFont="1" applyFill="1" applyBorder="1">
      <alignment/>
      <protection/>
    </xf>
    <xf numFmtId="166" fontId="68" fillId="0" borderId="27" xfId="54" applyNumberFormat="1" applyFont="1" applyFill="1" applyBorder="1">
      <alignment/>
      <protection/>
    </xf>
    <xf numFmtId="166" fontId="68" fillId="0" borderId="65" xfId="54" applyNumberFormat="1" applyFont="1" applyFill="1" applyBorder="1">
      <alignment/>
      <protection/>
    </xf>
    <xf numFmtId="166" fontId="7" fillId="0" borderId="27" xfId="54" applyNumberFormat="1" applyFont="1" applyFill="1" applyBorder="1">
      <alignment/>
      <protection/>
    </xf>
    <xf numFmtId="166" fontId="7" fillId="0" borderId="27" xfId="35" applyNumberFormat="1" applyFont="1" applyFill="1" applyBorder="1" applyAlignment="1">
      <alignment horizontal="right" vertical="center"/>
    </xf>
    <xf numFmtId="166" fontId="7" fillId="0" borderId="65" xfId="54" applyNumberFormat="1" applyFont="1" applyFill="1" applyBorder="1">
      <alignment/>
      <protection/>
    </xf>
    <xf numFmtId="166" fontId="10" fillId="0" borderId="27" xfId="54" applyNumberFormat="1" applyFont="1" applyFill="1" applyBorder="1">
      <alignment/>
      <protection/>
    </xf>
    <xf numFmtId="166" fontId="10" fillId="0" borderId="65" xfId="54" applyNumberFormat="1" applyFont="1" applyFill="1" applyBorder="1">
      <alignment/>
      <protection/>
    </xf>
    <xf numFmtId="166" fontId="10" fillId="0" borderId="56" xfId="54" applyNumberFormat="1" applyFont="1" applyFill="1" applyBorder="1">
      <alignment/>
      <protection/>
    </xf>
    <xf numFmtId="0" fontId="68" fillId="0" borderId="31" xfId="54" applyFont="1" applyFill="1" applyBorder="1" applyAlignment="1">
      <alignment horizontal="left" wrapText="1"/>
      <protection/>
    </xf>
    <xf numFmtId="166" fontId="68" fillId="0" borderId="67" xfId="54" applyNumberFormat="1" applyFont="1" applyFill="1" applyBorder="1" applyAlignment="1">
      <alignment vertical="center"/>
      <protection/>
    </xf>
    <xf numFmtId="166" fontId="68" fillId="0" borderId="62" xfId="54" applyNumberFormat="1" applyFont="1" applyFill="1" applyBorder="1" applyAlignment="1">
      <alignment vertical="center"/>
      <protection/>
    </xf>
    <xf numFmtId="0" fontId="73" fillId="0" borderId="27" xfId="54" applyFont="1" applyFill="1" applyBorder="1" applyAlignment="1">
      <alignment horizontal="center" vertical="center" wrapText="1"/>
      <protection/>
    </xf>
    <xf numFmtId="49" fontId="73" fillId="0" borderId="27" xfId="49" applyNumberFormat="1" applyFont="1" applyFill="1" applyBorder="1" applyAlignment="1">
      <alignment horizontal="center" vertical="center" wrapText="1"/>
      <protection/>
    </xf>
    <xf numFmtId="166" fontId="73" fillId="0" borderId="25" xfId="54" applyNumberFormat="1" applyFont="1" applyBorder="1" applyAlignment="1">
      <alignment horizontal="right" vertical="center"/>
      <protection/>
    </xf>
    <xf numFmtId="166" fontId="10" fillId="0" borderId="27" xfId="54" applyNumberFormat="1" applyFont="1" applyFill="1" applyBorder="1" applyAlignment="1">
      <alignment/>
      <protection/>
    </xf>
    <xf numFmtId="0" fontId="7" fillId="0" borderId="11" xfId="54" applyFont="1" applyBorder="1" applyAlignment="1">
      <alignment horizontal="left" wrapText="1"/>
      <protection/>
    </xf>
    <xf numFmtId="166" fontId="73" fillId="0" borderId="65" xfId="54" applyNumberFormat="1" applyFont="1" applyFill="1" applyBorder="1" applyAlignment="1">
      <alignment vertical="center"/>
      <protection/>
    </xf>
    <xf numFmtId="0" fontId="10" fillId="0" borderId="0" xfId="54" applyFont="1" applyBorder="1" applyAlignment="1">
      <alignment horizontal="center"/>
      <protection/>
    </xf>
    <xf numFmtId="1" fontId="10" fillId="0" borderId="0" xfId="54" applyNumberFormat="1" applyFont="1" applyBorder="1" applyAlignment="1">
      <alignment horizontal="center" vertical="center"/>
      <protection/>
    </xf>
    <xf numFmtId="166" fontId="10" fillId="0" borderId="0" xfId="35" applyNumberFormat="1" applyFont="1" applyFill="1" applyBorder="1" applyAlignment="1">
      <alignment horizontal="right" vertic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68" fillId="0" borderId="0" xfId="54" applyFont="1" applyFill="1" applyBorder="1" applyAlignment="1">
      <alignment horizontal="center" vertical="center" wrapText="1"/>
      <protection/>
    </xf>
    <xf numFmtId="49" fontId="68" fillId="0" borderId="0" xfId="49" applyNumberFormat="1" applyFont="1" applyFill="1" applyBorder="1" applyAlignment="1">
      <alignment horizontal="center" vertical="center" wrapText="1"/>
      <protection/>
    </xf>
    <xf numFmtId="0" fontId="68" fillId="0" borderId="0" xfId="54" applyFont="1" applyFill="1" applyBorder="1" applyAlignment="1">
      <alignment vertical="center" wrapText="1"/>
      <protection/>
    </xf>
    <xf numFmtId="166" fontId="68" fillId="0" borderId="0" xfId="35" applyNumberFormat="1" applyFont="1" applyFill="1" applyBorder="1" applyAlignment="1">
      <alignment horizontal="right" vertical="center" wrapText="1"/>
    </xf>
    <xf numFmtId="1" fontId="68" fillId="0" borderId="16" xfId="54" applyNumberFormat="1" applyFont="1" applyBorder="1" applyAlignment="1">
      <alignment horizontal="center" vertical="center"/>
      <protection/>
    </xf>
    <xf numFmtId="1" fontId="68" fillId="0" borderId="17" xfId="54" applyNumberFormat="1" applyFont="1" applyBorder="1" applyAlignment="1">
      <alignment horizontal="center" vertical="center"/>
      <protection/>
    </xf>
    <xf numFmtId="166" fontId="68" fillId="0" borderId="68" xfId="54" applyNumberFormat="1" applyFont="1" applyFill="1" applyBorder="1" applyAlignment="1">
      <alignment vertical="center"/>
      <protection/>
    </xf>
    <xf numFmtId="166" fontId="68" fillId="0" borderId="16" xfId="54" applyNumberFormat="1" applyFont="1" applyFill="1" applyBorder="1" applyAlignment="1">
      <alignment vertical="center" wrapText="1"/>
      <protection/>
    </xf>
    <xf numFmtId="166" fontId="68" fillId="0" borderId="58" xfId="54" applyNumberFormat="1" applyFont="1" applyFill="1" applyBorder="1" applyAlignment="1">
      <alignment vertical="center"/>
      <protection/>
    </xf>
    <xf numFmtId="0" fontId="74" fillId="19" borderId="15" xfId="54" applyFont="1" applyFill="1" applyBorder="1" applyAlignment="1">
      <alignment horizontal="center" vertical="center" wrapText="1"/>
      <protection/>
    </xf>
    <xf numFmtId="0" fontId="74" fillId="19" borderId="16" xfId="54" applyFont="1" applyFill="1" applyBorder="1" applyAlignment="1">
      <alignment horizontal="center" vertical="center" wrapText="1"/>
      <protection/>
    </xf>
    <xf numFmtId="49" fontId="74" fillId="19" borderId="16" xfId="49" applyNumberFormat="1" applyFont="1" applyFill="1" applyBorder="1" applyAlignment="1">
      <alignment horizontal="center" vertical="center" wrapText="1"/>
      <protection/>
    </xf>
    <xf numFmtId="0" fontId="74" fillId="19" borderId="16" xfId="54" applyFont="1" applyFill="1" applyBorder="1" applyAlignment="1">
      <alignment vertical="center" wrapText="1"/>
      <protection/>
    </xf>
    <xf numFmtId="166" fontId="74" fillId="19" borderId="46" xfId="35" applyNumberFormat="1" applyFont="1" applyFill="1" applyBorder="1" applyAlignment="1">
      <alignment horizontal="right" vertical="center" wrapText="1"/>
    </xf>
    <xf numFmtId="166" fontId="74" fillId="19" borderId="16" xfId="54" applyNumberFormat="1" applyFont="1" applyFill="1" applyBorder="1" applyAlignment="1">
      <alignment vertical="center" wrapText="1"/>
      <protection/>
    </xf>
    <xf numFmtId="166" fontId="74" fillId="19" borderId="58" xfId="35" applyNumberFormat="1" applyFont="1" applyFill="1" applyBorder="1" applyAlignment="1">
      <alignment horizontal="right" vertical="center" wrapText="1"/>
    </xf>
    <xf numFmtId="0" fontId="75" fillId="0" borderId="15" xfId="54" applyFont="1" applyFill="1" applyBorder="1" applyAlignment="1">
      <alignment horizontal="center" vertical="center" wrapText="1"/>
      <protection/>
    </xf>
    <xf numFmtId="49" fontId="74" fillId="0" borderId="68" xfId="54" applyNumberFormat="1" applyFont="1" applyFill="1" applyBorder="1" applyAlignment="1">
      <alignment horizontal="center" vertical="center" wrapText="1"/>
      <protection/>
    </xf>
    <xf numFmtId="49" fontId="74" fillId="0" borderId="68" xfId="0" applyNumberFormat="1" applyFont="1" applyFill="1" applyBorder="1" applyAlignment="1">
      <alignment horizontal="center" vertical="center" wrapText="1"/>
    </xf>
    <xf numFmtId="0" fontId="74" fillId="0" borderId="16" xfId="54" applyFont="1" applyFill="1" applyBorder="1" applyAlignment="1">
      <alignment horizontal="center" vertical="center" wrapText="1"/>
      <protection/>
    </xf>
    <xf numFmtId="49" fontId="74" fillId="0" borderId="17" xfId="49" applyNumberFormat="1" applyFont="1" applyFill="1" applyBorder="1" applyAlignment="1">
      <alignment horizontal="center" vertical="center" wrapText="1"/>
      <protection/>
    </xf>
    <xf numFmtId="0" fontId="75" fillId="0" borderId="18" xfId="54" applyFont="1" applyFill="1" applyBorder="1" applyAlignment="1">
      <alignment vertical="center" wrapText="1"/>
      <protection/>
    </xf>
    <xf numFmtId="166" fontId="75" fillId="0" borderId="18" xfId="35" applyNumberFormat="1" applyFont="1" applyFill="1" applyBorder="1" applyAlignment="1">
      <alignment horizontal="right" vertical="center" wrapText="1"/>
    </xf>
    <xf numFmtId="166" fontId="75" fillId="0" borderId="18" xfId="54" applyNumberFormat="1" applyFont="1" applyFill="1" applyBorder="1" applyAlignment="1">
      <alignment vertical="center" wrapText="1"/>
      <protection/>
    </xf>
    <xf numFmtId="166" fontId="75" fillId="0" borderId="69" xfId="35" applyNumberFormat="1" applyFont="1" applyFill="1" applyBorder="1" applyAlignment="1">
      <alignment horizontal="right" vertical="center" wrapText="1"/>
    </xf>
    <xf numFmtId="0" fontId="76" fillId="0" borderId="0" xfId="54" applyFont="1">
      <alignment/>
      <protection/>
    </xf>
    <xf numFmtId="166" fontId="77" fillId="0" borderId="0" xfId="54" applyNumberFormat="1" applyFont="1" applyAlignment="1">
      <alignment vertical="center"/>
      <protection/>
    </xf>
    <xf numFmtId="0" fontId="77" fillId="0" borderId="0" xfId="54" applyFont="1" applyBorder="1" applyAlignment="1">
      <alignment horizontal="left"/>
      <protection/>
    </xf>
    <xf numFmtId="166" fontId="77" fillId="0" borderId="0" xfId="54" applyNumberFormat="1" applyFont="1" applyFill="1" applyBorder="1">
      <alignment/>
      <protection/>
    </xf>
    <xf numFmtId="166" fontId="76" fillId="0" borderId="0" xfId="54" applyNumberFormat="1" applyFont="1">
      <alignment/>
      <protection/>
    </xf>
    <xf numFmtId="0" fontId="77" fillId="0" borderId="0" xfId="54" applyFont="1" applyFill="1" applyBorder="1" applyAlignment="1">
      <alignment horizontal="left"/>
      <protection/>
    </xf>
    <xf numFmtId="0" fontId="17" fillId="0" borderId="0" xfId="50" applyFont="1" applyFill="1">
      <alignment/>
      <protection/>
    </xf>
    <xf numFmtId="0" fontId="17" fillId="0" borderId="0" xfId="50" applyFont="1" applyFill="1" applyAlignment="1">
      <alignment horizontal="right"/>
      <protection/>
    </xf>
    <xf numFmtId="0" fontId="4" fillId="0" borderId="0" xfId="50">
      <alignment/>
      <protection/>
    </xf>
    <xf numFmtId="0" fontId="12" fillId="39" borderId="15" xfId="50" applyFont="1" applyFill="1" applyBorder="1" applyAlignment="1">
      <alignment horizontal="center" vertical="center" wrapText="1"/>
      <protection/>
    </xf>
    <xf numFmtId="0" fontId="12" fillId="39" borderId="16" xfId="50" applyFont="1" applyFill="1" applyBorder="1" applyAlignment="1">
      <alignment horizontal="center" vertical="center" wrapText="1"/>
      <protection/>
    </xf>
    <xf numFmtId="0" fontId="12" fillId="39" borderId="47" xfId="50" applyFont="1" applyFill="1" applyBorder="1" applyAlignment="1">
      <alignment horizontal="center" vertical="center" wrapText="1"/>
      <protection/>
    </xf>
    <xf numFmtId="0" fontId="18" fillId="0" borderId="37" xfId="50" applyFont="1" applyBorder="1" applyAlignment="1">
      <alignment vertical="center" wrapText="1"/>
      <protection/>
    </xf>
    <xf numFmtId="0" fontId="18" fillId="0" borderId="40" xfId="50" applyFont="1" applyBorder="1" applyAlignment="1">
      <alignment horizontal="right" vertical="center" wrapText="1"/>
      <protection/>
    </xf>
    <xf numFmtId="4" fontId="18" fillId="0" borderId="40" xfId="50" applyNumberFormat="1" applyFont="1" applyBorder="1" applyAlignment="1">
      <alignment horizontal="right" vertical="center" wrapText="1"/>
      <protection/>
    </xf>
    <xf numFmtId="4" fontId="18" fillId="0" borderId="70" xfId="50" applyNumberFormat="1" applyFont="1" applyBorder="1" applyAlignment="1">
      <alignment horizontal="right" vertical="center" wrapText="1"/>
      <protection/>
    </xf>
    <xf numFmtId="0" fontId="19" fillId="0" borderId="24" xfId="50" applyFont="1" applyBorder="1" applyAlignment="1">
      <alignment vertical="center" wrapText="1"/>
      <protection/>
    </xf>
    <xf numFmtId="0" fontId="19" fillId="0" borderId="27" xfId="50" applyFont="1" applyBorder="1" applyAlignment="1">
      <alignment horizontal="right" vertical="center" wrapText="1"/>
      <protection/>
    </xf>
    <xf numFmtId="4" fontId="19" fillId="0" borderId="27" xfId="50" applyNumberFormat="1" applyFont="1" applyBorder="1" applyAlignment="1">
      <alignment horizontal="right" vertical="center" wrapText="1"/>
      <protection/>
    </xf>
    <xf numFmtId="4" fontId="19" fillId="0" borderId="27" xfId="50" applyNumberFormat="1" applyFont="1" applyBorder="1" applyAlignment="1">
      <alignment vertical="center"/>
      <protection/>
    </xf>
    <xf numFmtId="4" fontId="19" fillId="0" borderId="55" xfId="50" applyNumberFormat="1" applyFont="1" applyBorder="1" applyAlignment="1">
      <alignment vertical="center"/>
      <protection/>
    </xf>
    <xf numFmtId="4" fontId="4" fillId="0" borderId="0" xfId="50" applyNumberFormat="1">
      <alignment/>
      <protection/>
    </xf>
    <xf numFmtId="4" fontId="19" fillId="0" borderId="40" xfId="50" applyNumberFormat="1" applyFont="1" applyBorder="1" applyAlignment="1">
      <alignment horizontal="right" vertical="center" wrapText="1"/>
      <protection/>
    </xf>
    <xf numFmtId="0" fontId="18" fillId="0" borderId="24" xfId="50" applyFont="1" applyBorder="1" applyAlignment="1">
      <alignment vertical="center" wrapText="1"/>
      <protection/>
    </xf>
    <xf numFmtId="4" fontId="18" fillId="0" borderId="27" xfId="50" applyNumberFormat="1" applyFont="1" applyBorder="1" applyAlignment="1">
      <alignment horizontal="right" vertical="center" wrapText="1"/>
      <protection/>
    </xf>
    <xf numFmtId="4" fontId="18" fillId="0" borderId="55" xfId="50" applyNumberFormat="1" applyFont="1" applyBorder="1" applyAlignment="1">
      <alignment horizontal="right" vertical="center" wrapText="1"/>
      <protection/>
    </xf>
    <xf numFmtId="4" fontId="19" fillId="0" borderId="55" xfId="50" applyNumberFormat="1" applyFont="1" applyBorder="1" applyAlignment="1">
      <alignment horizontal="right" vertical="center" wrapText="1"/>
      <protection/>
    </xf>
    <xf numFmtId="0" fontId="18" fillId="0" borderId="27" xfId="50" applyFont="1" applyBorder="1" applyAlignment="1">
      <alignment horizontal="right" vertical="center" wrapText="1"/>
      <protection/>
    </xf>
    <xf numFmtId="0" fontId="19" fillId="0" borderId="33" xfId="50" applyFont="1" applyBorder="1" applyAlignment="1">
      <alignment vertical="center" wrapText="1"/>
      <protection/>
    </xf>
    <xf numFmtId="0" fontId="19" fillId="0" borderId="36" xfId="50" applyFont="1" applyBorder="1" applyAlignment="1">
      <alignment horizontal="right" vertical="center" wrapText="1"/>
      <protection/>
    </xf>
    <xf numFmtId="4" fontId="19" fillId="0" borderId="36" xfId="50" applyNumberFormat="1" applyFont="1" applyBorder="1" applyAlignment="1">
      <alignment horizontal="right" vertical="center" wrapText="1"/>
      <protection/>
    </xf>
    <xf numFmtId="4" fontId="19" fillId="0" borderId="57" xfId="50" applyNumberFormat="1" applyFont="1" applyBorder="1" applyAlignment="1">
      <alignment horizontal="right" vertical="center" wrapText="1"/>
      <protection/>
    </xf>
    <xf numFmtId="0" fontId="18" fillId="0" borderId="15" xfId="50" applyFont="1" applyBorder="1" applyAlignment="1">
      <alignment vertical="center" wrapText="1"/>
      <protection/>
    </xf>
    <xf numFmtId="0" fontId="18" fillId="0" borderId="16" xfId="50" applyFont="1" applyBorder="1" applyAlignment="1">
      <alignment horizontal="right" vertical="center" wrapText="1"/>
      <protection/>
    </xf>
    <xf numFmtId="4" fontId="18" fillId="0" borderId="16" xfId="50" applyNumberFormat="1" applyFont="1" applyBorder="1" applyAlignment="1">
      <alignment horizontal="right" vertical="center" wrapText="1"/>
      <protection/>
    </xf>
    <xf numFmtId="4" fontId="18" fillId="0" borderId="47" xfId="50" applyNumberFormat="1" applyFont="1" applyBorder="1" applyAlignment="1">
      <alignment horizontal="right" vertical="center" wrapText="1"/>
      <protection/>
    </xf>
    <xf numFmtId="0" fontId="17" fillId="0" borderId="0" xfId="50" applyFont="1" applyFill="1" applyBorder="1">
      <alignment/>
      <protection/>
    </xf>
    <xf numFmtId="171" fontId="17" fillId="0" borderId="43" xfId="50" applyNumberFormat="1" applyFont="1" applyFill="1" applyBorder="1" applyAlignment="1">
      <alignment horizontal="right"/>
      <protection/>
    </xf>
    <xf numFmtId="0" fontId="19" fillId="0" borderId="37" xfId="50" applyFont="1" applyBorder="1" applyAlignment="1">
      <alignment horizontal="left" vertical="center" wrapText="1"/>
      <protection/>
    </xf>
    <xf numFmtId="0" fontId="19" fillId="0" borderId="40" xfId="50" applyFont="1" applyBorder="1" applyAlignment="1">
      <alignment horizontal="right" vertical="center" wrapText="1"/>
      <protection/>
    </xf>
    <xf numFmtId="4" fontId="19" fillId="0" borderId="70" xfId="50" applyNumberFormat="1" applyFont="1" applyBorder="1" applyAlignment="1">
      <alignment horizontal="right" vertical="center" wrapText="1"/>
      <protection/>
    </xf>
    <xf numFmtId="0" fontId="19" fillId="0" borderId="24" xfId="50" applyFont="1" applyBorder="1" applyAlignment="1">
      <alignment horizontal="left" vertical="center" wrapText="1"/>
      <protection/>
    </xf>
    <xf numFmtId="0" fontId="18" fillId="0" borderId="15" xfId="50" applyFont="1" applyBorder="1" applyAlignment="1">
      <alignment horizontal="left" vertical="center" wrapText="1"/>
      <protection/>
    </xf>
    <xf numFmtId="0" fontId="73" fillId="0" borderId="16" xfId="54" applyFont="1" applyFill="1" applyBorder="1" applyAlignment="1">
      <alignment horizontal="left" wrapText="1"/>
      <protection/>
    </xf>
    <xf numFmtId="0" fontId="78" fillId="0" borderId="27" xfId="54" applyFont="1" applyFill="1" applyBorder="1" applyAlignment="1">
      <alignment horizontal="left" vertical="center"/>
      <protection/>
    </xf>
    <xf numFmtId="49" fontId="7" fillId="0" borderId="25" xfId="54" applyNumberFormat="1" applyFont="1" applyFill="1" applyBorder="1" applyAlignment="1">
      <alignment horizontal="center" vertical="center"/>
      <protection/>
    </xf>
    <xf numFmtId="0" fontId="16" fillId="39" borderId="43" xfId="50" applyFont="1" applyFill="1" applyBorder="1" applyAlignment="1">
      <alignment horizontal="center"/>
      <protection/>
    </xf>
    <xf numFmtId="164" fontId="77" fillId="0" borderId="0" xfId="54" applyNumberFormat="1" applyFont="1" applyBorder="1" applyAlignment="1">
      <alignment horizontal="center" vertical="center" wrapText="1"/>
      <protection/>
    </xf>
    <xf numFmtId="0" fontId="12" fillId="0" borderId="17" xfId="55" applyFont="1" applyBorder="1" applyAlignment="1">
      <alignment horizontal="center" vertical="center"/>
      <protection/>
    </xf>
    <xf numFmtId="0" fontId="12" fillId="0" borderId="46" xfId="55" applyFont="1" applyBorder="1" applyAlignment="1">
      <alignment horizontal="center" vertical="center"/>
      <protection/>
    </xf>
    <xf numFmtId="49" fontId="7" fillId="34" borderId="17" xfId="54" applyNumberFormat="1" applyFont="1" applyFill="1" applyBorder="1" applyAlignment="1">
      <alignment horizontal="center" vertical="center"/>
      <protection/>
    </xf>
    <xf numFmtId="0" fontId="9" fillId="34" borderId="46" xfId="47" applyFont="1" applyFill="1" applyBorder="1" applyAlignment="1">
      <alignment horizontal="center" vertical="center"/>
      <protection/>
    </xf>
    <xf numFmtId="49" fontId="7" fillId="36" borderId="17" xfId="54" applyNumberFormat="1" applyFont="1" applyFill="1" applyBorder="1" applyAlignment="1">
      <alignment horizontal="center" vertical="center"/>
      <protection/>
    </xf>
    <xf numFmtId="0" fontId="9" fillId="36" borderId="46" xfId="47" applyFont="1" applyFill="1" applyBorder="1" applyAlignment="1">
      <alignment horizontal="center" vertical="center"/>
      <protection/>
    </xf>
    <xf numFmtId="49" fontId="7" fillId="33" borderId="17" xfId="54" applyNumberFormat="1" applyFont="1" applyFill="1" applyBorder="1" applyAlignment="1">
      <alignment horizontal="left" vertical="center"/>
      <protection/>
    </xf>
    <xf numFmtId="0" fontId="8" fillId="33" borderId="46" xfId="47" applyFont="1" applyFill="1" applyBorder="1" applyAlignment="1">
      <alignment horizontal="left" vertical="center"/>
      <protection/>
    </xf>
    <xf numFmtId="49" fontId="7" fillId="35" borderId="17" xfId="54" applyNumberFormat="1" applyFont="1" applyFill="1" applyBorder="1" applyAlignment="1">
      <alignment horizontal="left" vertical="center" wrapText="1"/>
      <protection/>
    </xf>
    <xf numFmtId="0" fontId="11" fillId="35" borderId="46" xfId="0" applyFont="1" applyFill="1" applyBorder="1" applyAlignment="1">
      <alignment horizontal="left" vertical="center" wrapText="1"/>
    </xf>
    <xf numFmtId="49" fontId="74" fillId="19" borderId="17" xfId="54" applyNumberFormat="1" applyFont="1" applyFill="1" applyBorder="1" applyAlignment="1">
      <alignment horizontal="center" vertical="center" wrapText="1"/>
      <protection/>
    </xf>
    <xf numFmtId="49" fontId="74" fillId="19" borderId="46" xfId="54" applyNumberFormat="1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6" fillId="0" borderId="0" xfId="47" applyFont="1" applyFill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0" borderId="17" xfId="54" applyFont="1" applyBorder="1" applyAlignment="1">
      <alignment horizontal="center" vertical="center"/>
      <protection/>
    </xf>
    <xf numFmtId="0" fontId="7" fillId="0" borderId="46" xfId="54" applyFont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 3" xfId="50"/>
    <cellStyle name="Normální 4" xfId="51"/>
    <cellStyle name="normální_2. čtení rozpočtu 2006 - příjmy 2" xfId="52"/>
    <cellStyle name="normální_2. Rozpočet 2007 - tabulky" xfId="53"/>
    <cellStyle name="normální_Rozpis výdajů 03 bez PO 2" xfId="54"/>
    <cellStyle name="normální_Rozpis výdajů 03 bez PO 2 2" xfId="55"/>
    <cellStyle name="normální_Rozpis výdajů 03 bez PO_03. Ekonomický" xfId="56"/>
    <cellStyle name="normální_Rozpis výdajů 03 bez PO_UR 2008 1-168 tisk" xfId="57"/>
    <cellStyle name="normální_Rozpočet 2004 (ZK)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38" sqref="A38"/>
    </sheetView>
  </sheetViews>
  <sheetFormatPr defaultColWidth="9.140625" defaultRowHeight="15"/>
  <cols>
    <col min="1" max="1" width="36.57421875" style="307" bestFit="1" customWidth="1"/>
    <col min="2" max="2" width="7.28125" style="307" customWidth="1"/>
    <col min="3" max="3" width="13.8515625" style="307" customWidth="1"/>
    <col min="4" max="4" width="10.00390625" style="307" bestFit="1" customWidth="1"/>
    <col min="5" max="5" width="14.140625" style="307" customWidth="1"/>
    <col min="6" max="9" width="9.140625" style="307" customWidth="1"/>
    <col min="10" max="10" width="11.7109375" style="307" bestFit="1" customWidth="1"/>
    <col min="11" max="16384" width="9.140625" style="307" customWidth="1"/>
  </cols>
  <sheetData>
    <row r="1" spans="1:5" ht="13.5" thickBot="1">
      <c r="A1" s="345" t="s">
        <v>116</v>
      </c>
      <c r="B1" s="345"/>
      <c r="C1" s="305"/>
      <c r="D1" s="305"/>
      <c r="E1" s="306" t="s">
        <v>117</v>
      </c>
    </row>
    <row r="2" spans="1:5" ht="24.75" thickBot="1">
      <c r="A2" s="308" t="s">
        <v>118</v>
      </c>
      <c r="B2" s="309" t="s">
        <v>119</v>
      </c>
      <c r="C2" s="310" t="s">
        <v>120</v>
      </c>
      <c r="D2" s="310" t="s">
        <v>121</v>
      </c>
      <c r="E2" s="310" t="s">
        <v>120</v>
      </c>
    </row>
    <row r="3" spans="1:5" ht="15" customHeight="1">
      <c r="A3" s="311" t="s">
        <v>122</v>
      </c>
      <c r="B3" s="312" t="s">
        <v>123</v>
      </c>
      <c r="C3" s="313">
        <f>C4+C5+C6</f>
        <v>2344063.37</v>
      </c>
      <c r="D3" s="313">
        <f>D4+D5+D6</f>
        <v>0</v>
      </c>
      <c r="E3" s="314">
        <f aca="true" t="shared" si="0" ref="E3:E23">C3+D3</f>
        <v>2344063.37</v>
      </c>
    </row>
    <row r="4" spans="1:10" ht="15" customHeight="1">
      <c r="A4" s="315" t="s">
        <v>124</v>
      </c>
      <c r="B4" s="316" t="s">
        <v>125</v>
      </c>
      <c r="C4" s="317">
        <v>2211005.22</v>
      </c>
      <c r="D4" s="318">
        <v>0</v>
      </c>
      <c r="E4" s="319">
        <f t="shared" si="0"/>
        <v>2211005.22</v>
      </c>
      <c r="J4" s="320"/>
    </row>
    <row r="5" spans="1:5" ht="15" customHeight="1">
      <c r="A5" s="315" t="s">
        <v>126</v>
      </c>
      <c r="B5" s="316" t="s">
        <v>127</v>
      </c>
      <c r="C5" s="317">
        <v>131532.59000000003</v>
      </c>
      <c r="D5" s="321">
        <v>0</v>
      </c>
      <c r="E5" s="319">
        <f t="shared" si="0"/>
        <v>131532.59000000003</v>
      </c>
    </row>
    <row r="6" spans="1:5" ht="15" customHeight="1">
      <c r="A6" s="315" t="s">
        <v>128</v>
      </c>
      <c r="B6" s="316" t="s">
        <v>129</v>
      </c>
      <c r="C6" s="317">
        <v>1525.56</v>
      </c>
      <c r="D6" s="317">
        <v>0</v>
      </c>
      <c r="E6" s="319">
        <f t="shared" si="0"/>
        <v>1525.56</v>
      </c>
    </row>
    <row r="7" spans="1:5" ht="15" customHeight="1">
      <c r="A7" s="322" t="s">
        <v>130</v>
      </c>
      <c r="B7" s="316" t="s">
        <v>131</v>
      </c>
      <c r="C7" s="323">
        <f>C8+C13</f>
        <v>4223402.28</v>
      </c>
      <c r="D7" s="323">
        <f>D8+D13</f>
        <v>0</v>
      </c>
      <c r="E7" s="324">
        <f t="shared" si="0"/>
        <v>4223402.28</v>
      </c>
    </row>
    <row r="8" spans="1:5" ht="15" customHeight="1">
      <c r="A8" s="315" t="s">
        <v>132</v>
      </c>
      <c r="B8" s="316" t="s">
        <v>133</v>
      </c>
      <c r="C8" s="317">
        <f>C9+C10+C11+C12</f>
        <v>4220293.75</v>
      </c>
      <c r="D8" s="317">
        <f>D9+D10+D11+D12</f>
        <v>0</v>
      </c>
      <c r="E8" s="325">
        <f t="shared" si="0"/>
        <v>4220293.75</v>
      </c>
    </row>
    <row r="9" spans="1:5" ht="15" customHeight="1">
      <c r="A9" s="315" t="s">
        <v>134</v>
      </c>
      <c r="B9" s="316" t="s">
        <v>135</v>
      </c>
      <c r="C9" s="317">
        <v>61072</v>
      </c>
      <c r="D9" s="317">
        <v>0</v>
      </c>
      <c r="E9" s="325">
        <f t="shared" si="0"/>
        <v>61072</v>
      </c>
    </row>
    <row r="10" spans="1:5" ht="15" customHeight="1">
      <c r="A10" s="315" t="s">
        <v>136</v>
      </c>
      <c r="B10" s="316" t="s">
        <v>133</v>
      </c>
      <c r="C10" s="317">
        <v>4125224.9</v>
      </c>
      <c r="D10" s="317">
        <v>0</v>
      </c>
      <c r="E10" s="325">
        <f t="shared" si="0"/>
        <v>4125224.9</v>
      </c>
    </row>
    <row r="11" spans="1:5" ht="15" customHeight="1">
      <c r="A11" s="315" t="s">
        <v>137</v>
      </c>
      <c r="B11" s="316" t="s">
        <v>138</v>
      </c>
      <c r="C11" s="317">
        <v>9226.85</v>
      </c>
      <c r="D11" s="317">
        <v>0</v>
      </c>
      <c r="E11" s="325">
        <f>SUM(C11:D11)</f>
        <v>9226.85</v>
      </c>
    </row>
    <row r="12" spans="1:5" ht="15" customHeight="1">
      <c r="A12" s="315" t="s">
        <v>139</v>
      </c>
      <c r="B12" s="316">
        <v>4121</v>
      </c>
      <c r="C12" s="317">
        <v>24770</v>
      </c>
      <c r="D12" s="317">
        <v>0</v>
      </c>
      <c r="E12" s="325">
        <f>SUM(C12:D12)</f>
        <v>24770</v>
      </c>
    </row>
    <row r="13" spans="1:5" ht="15" customHeight="1">
      <c r="A13" s="315" t="s">
        <v>140</v>
      </c>
      <c r="B13" s="316" t="s">
        <v>141</v>
      </c>
      <c r="C13" s="317">
        <f>C14+C15+C16</f>
        <v>3108.5299999999997</v>
      </c>
      <c r="D13" s="317">
        <f>D14+D15+D16</f>
        <v>0</v>
      </c>
      <c r="E13" s="325">
        <f t="shared" si="0"/>
        <v>3108.5299999999997</v>
      </c>
    </row>
    <row r="14" spans="1:5" ht="15" customHeight="1">
      <c r="A14" s="315" t="s">
        <v>142</v>
      </c>
      <c r="B14" s="316" t="s">
        <v>141</v>
      </c>
      <c r="C14" s="317">
        <v>1613.86</v>
      </c>
      <c r="D14" s="317">
        <v>0</v>
      </c>
      <c r="E14" s="325">
        <f t="shared" si="0"/>
        <v>1613.86</v>
      </c>
    </row>
    <row r="15" spans="1:5" ht="15" customHeight="1">
      <c r="A15" s="315" t="s">
        <v>143</v>
      </c>
      <c r="B15" s="316">
        <v>4221</v>
      </c>
      <c r="C15" s="317">
        <v>0</v>
      </c>
      <c r="D15" s="317">
        <v>0</v>
      </c>
      <c r="E15" s="325">
        <f>SUM(C15:D15)</f>
        <v>0</v>
      </c>
    </row>
    <row r="16" spans="1:5" ht="15" customHeight="1">
      <c r="A16" s="315" t="s">
        <v>144</v>
      </c>
      <c r="B16" s="316">
        <v>4232</v>
      </c>
      <c r="C16" s="317">
        <v>1494.67</v>
      </c>
      <c r="D16" s="317">
        <v>0</v>
      </c>
      <c r="E16" s="325">
        <f>SUM(C16:D16)</f>
        <v>1494.67</v>
      </c>
    </row>
    <row r="17" spans="1:5" ht="15" customHeight="1">
      <c r="A17" s="322" t="s">
        <v>145</v>
      </c>
      <c r="B17" s="326" t="s">
        <v>146</v>
      </c>
      <c r="C17" s="323">
        <f>C3+C7</f>
        <v>6567465.65</v>
      </c>
      <c r="D17" s="323">
        <f>D3+D7</f>
        <v>0</v>
      </c>
      <c r="E17" s="324">
        <f t="shared" si="0"/>
        <v>6567465.65</v>
      </c>
    </row>
    <row r="18" spans="1:5" ht="15" customHeight="1">
      <c r="A18" s="322" t="s">
        <v>147</v>
      </c>
      <c r="B18" s="326" t="s">
        <v>148</v>
      </c>
      <c r="C18" s="323">
        <f>SUM(C19:C22)</f>
        <v>876501.97</v>
      </c>
      <c r="D18" s="323">
        <f>SUM(D19:D22)</f>
        <v>0</v>
      </c>
      <c r="E18" s="324">
        <f t="shared" si="0"/>
        <v>876501.97</v>
      </c>
    </row>
    <row r="19" spans="1:5" ht="15" customHeight="1">
      <c r="A19" s="315" t="s">
        <v>149</v>
      </c>
      <c r="B19" s="316" t="s">
        <v>150</v>
      </c>
      <c r="C19" s="317">
        <v>84875.51</v>
      </c>
      <c r="D19" s="317">
        <v>0</v>
      </c>
      <c r="E19" s="325">
        <f t="shared" si="0"/>
        <v>84875.51</v>
      </c>
    </row>
    <row r="20" spans="1:5" ht="15" customHeight="1">
      <c r="A20" s="315" t="s">
        <v>151</v>
      </c>
      <c r="B20" s="316">
        <v>8115</v>
      </c>
      <c r="C20" s="317">
        <v>888501.46</v>
      </c>
      <c r="D20" s="317">
        <v>0</v>
      </c>
      <c r="E20" s="325">
        <f>SUM(C20:D20)</f>
        <v>888501.46</v>
      </c>
    </row>
    <row r="21" spans="1:5" ht="15" customHeight="1">
      <c r="A21" s="315" t="s">
        <v>152</v>
      </c>
      <c r="B21" s="316">
        <v>8123</v>
      </c>
      <c r="C21" s="317">
        <v>0</v>
      </c>
      <c r="D21" s="317">
        <v>0</v>
      </c>
      <c r="E21" s="325">
        <f>C21+D21</f>
        <v>0</v>
      </c>
    </row>
    <row r="22" spans="1:5" ht="15" customHeight="1" thickBot="1">
      <c r="A22" s="327" t="s">
        <v>153</v>
      </c>
      <c r="B22" s="328">
        <v>-8124</v>
      </c>
      <c r="C22" s="329">
        <v>-96875</v>
      </c>
      <c r="D22" s="329">
        <v>0</v>
      </c>
      <c r="E22" s="330">
        <f>C22+D22</f>
        <v>-96875</v>
      </c>
    </row>
    <row r="23" spans="1:5" ht="15" customHeight="1" thickBot="1">
      <c r="A23" s="331" t="s">
        <v>154</v>
      </c>
      <c r="B23" s="332"/>
      <c r="C23" s="333">
        <f>C3+C7+C18</f>
        <v>7443967.62</v>
      </c>
      <c r="D23" s="333">
        <f>D17+D18</f>
        <v>0</v>
      </c>
      <c r="E23" s="334">
        <f t="shared" si="0"/>
        <v>7443967.62</v>
      </c>
    </row>
    <row r="24" spans="1:5" ht="13.5" thickBot="1">
      <c r="A24" s="345" t="s">
        <v>155</v>
      </c>
      <c r="B24" s="345"/>
      <c r="C24" s="335"/>
      <c r="D24" s="335"/>
      <c r="E24" s="336" t="s">
        <v>117</v>
      </c>
    </row>
    <row r="25" spans="1:5" ht="24.75" thickBot="1">
      <c r="A25" s="308" t="s">
        <v>156</v>
      </c>
      <c r="B25" s="309" t="s">
        <v>5</v>
      </c>
      <c r="C25" s="310" t="s">
        <v>120</v>
      </c>
      <c r="D25" s="310" t="s">
        <v>177</v>
      </c>
      <c r="E25" s="310" t="s">
        <v>120</v>
      </c>
    </row>
    <row r="26" spans="1:5" ht="15" customHeight="1">
      <c r="A26" s="337" t="s">
        <v>157</v>
      </c>
      <c r="B26" s="338" t="s">
        <v>158</v>
      </c>
      <c r="C26" s="321">
        <v>26192.5</v>
      </c>
      <c r="D26" s="321">
        <v>0</v>
      </c>
      <c r="E26" s="339">
        <f>C26+D26</f>
        <v>26192.5</v>
      </c>
    </row>
    <row r="27" spans="1:5" ht="15" customHeight="1">
      <c r="A27" s="340" t="s">
        <v>159</v>
      </c>
      <c r="B27" s="316" t="s">
        <v>158</v>
      </c>
      <c r="C27" s="317">
        <v>241739.92</v>
      </c>
      <c r="D27" s="321">
        <v>0</v>
      </c>
      <c r="E27" s="339">
        <f aca="true" t="shared" si="1" ref="E27:E41">C27+D27</f>
        <v>241739.92</v>
      </c>
    </row>
    <row r="28" spans="1:5" ht="15" customHeight="1">
      <c r="A28" s="340" t="s">
        <v>160</v>
      </c>
      <c r="B28" s="316" t="s">
        <v>158</v>
      </c>
      <c r="C28" s="317">
        <v>875508.95</v>
      </c>
      <c r="D28" s="321">
        <v>0</v>
      </c>
      <c r="E28" s="339">
        <f t="shared" si="1"/>
        <v>875508.95</v>
      </c>
    </row>
    <row r="29" spans="1:5" ht="15" customHeight="1">
      <c r="A29" s="340" t="s">
        <v>161</v>
      </c>
      <c r="B29" s="316" t="s">
        <v>158</v>
      </c>
      <c r="C29" s="317">
        <v>624855.6900000001</v>
      </c>
      <c r="D29" s="321">
        <v>0</v>
      </c>
      <c r="E29" s="339">
        <f t="shared" si="1"/>
        <v>624855.6900000001</v>
      </c>
    </row>
    <row r="30" spans="1:5" ht="15" customHeight="1">
      <c r="A30" s="340" t="s">
        <v>162</v>
      </c>
      <c r="B30" s="316" t="s">
        <v>158</v>
      </c>
      <c r="C30" s="317">
        <v>3578496.6999999997</v>
      </c>
      <c r="D30" s="321">
        <v>0</v>
      </c>
      <c r="E30" s="339">
        <f>C30+D30</f>
        <v>3578496.6999999997</v>
      </c>
    </row>
    <row r="31" spans="1:5" ht="15" customHeight="1">
      <c r="A31" s="340" t="s">
        <v>163</v>
      </c>
      <c r="B31" s="316" t="s">
        <v>164</v>
      </c>
      <c r="C31" s="317">
        <v>426392.24999999994</v>
      </c>
      <c r="D31" s="321">
        <v>1000</v>
      </c>
      <c r="E31" s="339">
        <f t="shared" si="1"/>
        <v>427392.24999999994</v>
      </c>
    </row>
    <row r="32" spans="1:5" ht="15" customHeight="1">
      <c r="A32" s="340" t="s">
        <v>165</v>
      </c>
      <c r="B32" s="316" t="s">
        <v>158</v>
      </c>
      <c r="C32" s="317">
        <v>76358</v>
      </c>
      <c r="D32" s="321">
        <v>0</v>
      </c>
      <c r="E32" s="339">
        <f t="shared" si="1"/>
        <v>76358</v>
      </c>
    </row>
    <row r="33" spans="1:5" ht="15" customHeight="1">
      <c r="A33" s="340" t="s">
        <v>166</v>
      </c>
      <c r="B33" s="316" t="s">
        <v>167</v>
      </c>
      <c r="C33" s="317">
        <v>598970.1299999999</v>
      </c>
      <c r="D33" s="321">
        <v>0</v>
      </c>
      <c r="E33" s="339">
        <f t="shared" si="1"/>
        <v>598970.1299999999</v>
      </c>
    </row>
    <row r="34" spans="1:5" ht="15" customHeight="1">
      <c r="A34" s="340" t="s">
        <v>168</v>
      </c>
      <c r="B34" s="316" t="s">
        <v>167</v>
      </c>
      <c r="C34" s="317">
        <v>0</v>
      </c>
      <c r="D34" s="321">
        <v>0</v>
      </c>
      <c r="E34" s="339">
        <f t="shared" si="1"/>
        <v>0</v>
      </c>
    </row>
    <row r="35" spans="1:5" ht="15" customHeight="1">
      <c r="A35" s="340" t="s">
        <v>169</v>
      </c>
      <c r="B35" s="316" t="s">
        <v>164</v>
      </c>
      <c r="C35" s="317">
        <v>802852.47</v>
      </c>
      <c r="D35" s="321">
        <v>0</v>
      </c>
      <c r="E35" s="339">
        <f t="shared" si="1"/>
        <v>802852.47</v>
      </c>
    </row>
    <row r="36" spans="1:5" ht="15" customHeight="1">
      <c r="A36" s="340" t="s">
        <v>170</v>
      </c>
      <c r="B36" s="316" t="s">
        <v>164</v>
      </c>
      <c r="C36" s="317">
        <v>22000</v>
      </c>
      <c r="D36" s="321">
        <v>0</v>
      </c>
      <c r="E36" s="339">
        <f t="shared" si="1"/>
        <v>22000</v>
      </c>
    </row>
    <row r="37" spans="1:5" ht="15" customHeight="1">
      <c r="A37" s="340" t="s">
        <v>171</v>
      </c>
      <c r="B37" s="316" t="s">
        <v>158</v>
      </c>
      <c r="C37" s="317">
        <v>5434.02</v>
      </c>
      <c r="D37" s="321">
        <v>0</v>
      </c>
      <c r="E37" s="339">
        <f t="shared" si="1"/>
        <v>5434.02</v>
      </c>
    </row>
    <row r="38" spans="1:5" ht="15" customHeight="1">
      <c r="A38" s="340" t="s">
        <v>172</v>
      </c>
      <c r="B38" s="316" t="s">
        <v>164</v>
      </c>
      <c r="C38" s="317">
        <v>82207.47</v>
      </c>
      <c r="D38" s="321">
        <v>-1000</v>
      </c>
      <c r="E38" s="339">
        <f>C38+D38</f>
        <v>81207.47</v>
      </c>
    </row>
    <row r="39" spans="1:5" ht="15" customHeight="1">
      <c r="A39" s="340" t="s">
        <v>173</v>
      </c>
      <c r="B39" s="316" t="s">
        <v>164</v>
      </c>
      <c r="C39" s="317">
        <v>5317.28</v>
      </c>
      <c r="D39" s="321">
        <v>0</v>
      </c>
      <c r="E39" s="339">
        <f t="shared" si="1"/>
        <v>5317.28</v>
      </c>
    </row>
    <row r="40" spans="1:5" ht="15" customHeight="1">
      <c r="A40" s="340" t="s">
        <v>174</v>
      </c>
      <c r="B40" s="316" t="s">
        <v>164</v>
      </c>
      <c r="C40" s="317">
        <v>73602.25</v>
      </c>
      <c r="D40" s="321">
        <v>0</v>
      </c>
      <c r="E40" s="339">
        <f t="shared" si="1"/>
        <v>73602.25</v>
      </c>
    </row>
    <row r="41" spans="1:5" ht="15" customHeight="1" thickBot="1">
      <c r="A41" s="340" t="s">
        <v>175</v>
      </c>
      <c r="B41" s="316" t="s">
        <v>164</v>
      </c>
      <c r="C41" s="317">
        <v>4039.987</v>
      </c>
      <c r="D41" s="321">
        <v>0</v>
      </c>
      <c r="E41" s="339">
        <f t="shared" si="1"/>
        <v>4039.987</v>
      </c>
    </row>
    <row r="42" spans="1:5" ht="15" customHeight="1" thickBot="1">
      <c r="A42" s="341" t="s">
        <v>176</v>
      </c>
      <c r="B42" s="332"/>
      <c r="C42" s="333">
        <f>C26+C27+C28+C29+C30+C31+C32+C33+C34+C35+C36+C37+C38+C39+C40+C41</f>
        <v>7443967.616999999</v>
      </c>
      <c r="D42" s="333">
        <f>SUM(D26:D41)</f>
        <v>0</v>
      </c>
      <c r="E42" s="334">
        <f>SUM(E26:E41)</f>
        <v>7443967.616999999</v>
      </c>
    </row>
    <row r="43" spans="3:5" ht="12.75">
      <c r="C43" s="320"/>
      <c r="E43" s="320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87"/>
  <sheetViews>
    <sheetView tabSelected="1" zoomScale="130" zoomScaleNormal="130" zoomScalePageLayoutView="0" workbookViewId="0" topLeftCell="A78">
      <selection activeCell="F18" sqref="F18"/>
    </sheetView>
  </sheetViews>
  <sheetFormatPr defaultColWidth="9.140625" defaultRowHeight="15"/>
  <cols>
    <col min="1" max="1" width="3.140625" style="2" customWidth="1"/>
    <col min="2" max="2" width="7.28125" style="2" customWidth="1"/>
    <col min="3" max="3" width="4.57421875" style="2" customWidth="1"/>
    <col min="4" max="5" width="4.28125" style="2" customWidth="1"/>
    <col min="6" max="6" width="43.140625" style="2" customWidth="1"/>
    <col min="7" max="7" width="10.00390625" style="49" bestFit="1" customWidth="1"/>
    <col min="8" max="8" width="10.140625" style="2" bestFit="1" customWidth="1"/>
    <col min="9" max="9" width="8.7109375" style="2" customWidth="1"/>
    <col min="10" max="11" width="8.7109375" style="2" bestFit="1" customWidth="1"/>
    <col min="12" max="16384" width="9.140625" style="2" customWidth="1"/>
  </cols>
  <sheetData>
    <row r="1" spans="1:9" ht="12.75">
      <c r="A1" s="1"/>
      <c r="B1" s="1"/>
      <c r="C1" s="1"/>
      <c r="D1" s="1"/>
      <c r="E1" s="1"/>
      <c r="F1" s="1"/>
      <c r="G1" s="359" t="s">
        <v>178</v>
      </c>
      <c r="H1" s="359"/>
      <c r="I1" s="359"/>
    </row>
    <row r="2" spans="1:9" ht="18.75">
      <c r="A2" s="360" t="s">
        <v>99</v>
      </c>
      <c r="B2" s="360"/>
      <c r="C2" s="360"/>
      <c r="D2" s="360"/>
      <c r="E2" s="360"/>
      <c r="F2" s="360"/>
      <c r="G2" s="360"/>
      <c r="H2" s="360"/>
      <c r="I2" s="360"/>
    </row>
    <row r="3" spans="1:9" ht="5.25" customHeight="1">
      <c r="A3" s="1"/>
      <c r="B3" s="1"/>
      <c r="C3" s="1"/>
      <c r="D3" s="1"/>
      <c r="E3" s="1"/>
      <c r="F3" s="1"/>
      <c r="G3" s="1"/>
      <c r="H3" s="3"/>
      <c r="I3" s="3"/>
    </row>
    <row r="4" spans="1:9" ht="15.75">
      <c r="A4" s="361" t="s">
        <v>0</v>
      </c>
      <c r="B4" s="361"/>
      <c r="C4" s="361"/>
      <c r="D4" s="361"/>
      <c r="E4" s="361"/>
      <c r="F4" s="361"/>
      <c r="G4" s="361"/>
      <c r="H4" s="361"/>
      <c r="I4" s="361"/>
    </row>
    <row r="5" spans="1:9" ht="5.25" customHeight="1">
      <c r="A5" s="1"/>
      <c r="B5" s="1"/>
      <c r="C5" s="1"/>
      <c r="D5" s="1"/>
      <c r="E5" s="1"/>
      <c r="F5" s="1"/>
      <c r="G5" s="1"/>
      <c r="H5" s="3"/>
      <c r="I5" s="3"/>
    </row>
    <row r="6" spans="1:9" ht="15.75">
      <c r="A6" s="362" t="s">
        <v>1</v>
      </c>
      <c r="B6" s="362"/>
      <c r="C6" s="362"/>
      <c r="D6" s="362"/>
      <c r="E6" s="362"/>
      <c r="F6" s="362"/>
      <c r="G6" s="362"/>
      <c r="H6" s="362"/>
      <c r="I6" s="362"/>
    </row>
    <row r="7" spans="1:9" ht="12.75" customHeight="1" thickBot="1">
      <c r="A7" s="4"/>
      <c r="B7" s="4"/>
      <c r="C7" s="4"/>
      <c r="D7" s="4"/>
      <c r="E7" s="4"/>
      <c r="F7" s="4"/>
      <c r="G7" s="4"/>
      <c r="H7" s="4"/>
      <c r="I7" s="5" t="s">
        <v>63</v>
      </c>
    </row>
    <row r="8" spans="1:11" ht="23.25" customHeight="1" thickBot="1">
      <c r="A8" s="6" t="s">
        <v>2</v>
      </c>
      <c r="B8" s="363" t="s">
        <v>3</v>
      </c>
      <c r="C8" s="364"/>
      <c r="D8" s="7" t="s">
        <v>4</v>
      </c>
      <c r="E8" s="8" t="s">
        <v>5</v>
      </c>
      <c r="F8" s="7" t="s">
        <v>6</v>
      </c>
      <c r="G8" s="9" t="s">
        <v>7</v>
      </c>
      <c r="H8" s="52" t="s">
        <v>73</v>
      </c>
      <c r="I8" s="10" t="s">
        <v>62</v>
      </c>
      <c r="K8" s="175"/>
    </row>
    <row r="9" spans="1:11" ht="21.75" thickBot="1">
      <c r="A9" s="11" t="s">
        <v>8</v>
      </c>
      <c r="B9" s="353" t="s">
        <v>9</v>
      </c>
      <c r="C9" s="354"/>
      <c r="D9" s="12" t="s">
        <v>10</v>
      </c>
      <c r="E9" s="13" t="s">
        <v>10</v>
      </c>
      <c r="F9" s="14" t="s">
        <v>11</v>
      </c>
      <c r="G9" s="191">
        <f>G10+G65</f>
        <v>15617.1061</v>
      </c>
      <c r="H9" s="191">
        <f>H10+H65</f>
        <v>-1000</v>
      </c>
      <c r="I9" s="192">
        <f>G9+H9</f>
        <v>14617.1061</v>
      </c>
      <c r="J9" s="299"/>
      <c r="K9" s="346" t="s">
        <v>115</v>
      </c>
    </row>
    <row r="10" spans="1:11" ht="21.75" thickBot="1">
      <c r="A10" s="15" t="s">
        <v>8</v>
      </c>
      <c r="B10" s="349" t="s">
        <v>12</v>
      </c>
      <c r="C10" s="350"/>
      <c r="D10" s="16" t="s">
        <v>10</v>
      </c>
      <c r="E10" s="17" t="s">
        <v>10</v>
      </c>
      <c r="F10" s="18" t="s">
        <v>13</v>
      </c>
      <c r="G10" s="193">
        <v>14476.1581</v>
      </c>
      <c r="H10" s="193">
        <v>-1000</v>
      </c>
      <c r="I10" s="194">
        <f>G10+H10</f>
        <v>13476.1581</v>
      </c>
      <c r="J10" s="299"/>
      <c r="K10" s="346"/>
    </row>
    <row r="11" spans="1:11" ht="21">
      <c r="A11" s="19" t="s">
        <v>8</v>
      </c>
      <c r="B11" s="20" t="s">
        <v>14</v>
      </c>
      <c r="C11" s="21" t="s">
        <v>15</v>
      </c>
      <c r="D11" s="22" t="s">
        <v>10</v>
      </c>
      <c r="E11" s="23" t="s">
        <v>10</v>
      </c>
      <c r="F11" s="268" t="s">
        <v>13</v>
      </c>
      <c r="G11" s="195">
        <f>G13</f>
        <v>10203.7595</v>
      </c>
      <c r="H11" s="196">
        <f>H13</f>
        <v>-764.8414</v>
      </c>
      <c r="I11" s="197">
        <f>H11+G11</f>
        <v>9438.9181</v>
      </c>
      <c r="J11" s="300">
        <f>I11-I12-I22-I29-I37-I41</f>
        <v>5401.6781</v>
      </c>
      <c r="K11" s="301" t="s">
        <v>106</v>
      </c>
    </row>
    <row r="12" spans="1:11" ht="11.25" customHeight="1">
      <c r="A12" s="157"/>
      <c r="B12" s="158"/>
      <c r="C12" s="159"/>
      <c r="D12" s="264">
        <v>5512</v>
      </c>
      <c r="E12" s="265" t="s">
        <v>27</v>
      </c>
      <c r="F12" s="343" t="s">
        <v>179</v>
      </c>
      <c r="G12" s="266">
        <f>G47+G51+G55+G59</f>
        <v>3834.6760000000004</v>
      </c>
      <c r="H12" s="267"/>
      <c r="I12" s="269">
        <f>G12+H12</f>
        <v>3834.6760000000004</v>
      </c>
      <c r="J12" s="299"/>
      <c r="K12" s="302">
        <v>4038.4355</v>
      </c>
    </row>
    <row r="13" spans="1:11" ht="15.75" customHeight="1" thickBot="1">
      <c r="A13" s="37"/>
      <c r="B13" s="38"/>
      <c r="C13" s="39"/>
      <c r="D13" s="176">
        <v>5512</v>
      </c>
      <c r="E13" s="177">
        <v>5901</v>
      </c>
      <c r="F13" s="261" t="s">
        <v>107</v>
      </c>
      <c r="G13" s="262">
        <f>4000+38.4355+G48+G52+G56+G60</f>
        <v>10203.7595</v>
      </c>
      <c r="H13" s="243">
        <f>-(H16+H18+H20+H22+H25+H27+H29+H31+H33+H35+H37+H39+H41)-1000</f>
        <v>-764.8414</v>
      </c>
      <c r="I13" s="263">
        <f>G13+H13</f>
        <v>9438.9181</v>
      </c>
      <c r="J13" s="303"/>
      <c r="K13" s="304" t="s">
        <v>108</v>
      </c>
    </row>
    <row r="14" spans="1:11" ht="45.75" hidden="1" thickBot="1">
      <c r="A14" s="170"/>
      <c r="B14" s="171"/>
      <c r="C14" s="172"/>
      <c r="D14" s="278"/>
      <c r="E14" s="279"/>
      <c r="F14" s="342" t="s">
        <v>109</v>
      </c>
      <c r="G14" s="280"/>
      <c r="H14" s="281"/>
      <c r="I14" s="282"/>
      <c r="K14" s="163"/>
    </row>
    <row r="15" ht="13.5" thickBot="1"/>
    <row r="16" spans="1:9" ht="21">
      <c r="A16" s="19" t="s">
        <v>8</v>
      </c>
      <c r="B16" s="20">
        <v>1010002</v>
      </c>
      <c r="C16" s="21" t="s">
        <v>17</v>
      </c>
      <c r="D16" s="22" t="s">
        <v>10</v>
      </c>
      <c r="E16" s="23" t="s">
        <v>10</v>
      </c>
      <c r="F16" s="24" t="s">
        <v>105</v>
      </c>
      <c r="G16" s="198">
        <v>15</v>
      </c>
      <c r="H16" s="199">
        <v>-15</v>
      </c>
      <c r="I16" s="200">
        <f aca="true" t="shared" si="0" ref="I16:I25">G16+H16</f>
        <v>0</v>
      </c>
    </row>
    <row r="17" spans="1:12" ht="13.5" thickBot="1">
      <c r="A17" s="37"/>
      <c r="B17" s="38"/>
      <c r="C17" s="39"/>
      <c r="D17" s="40">
        <v>5512</v>
      </c>
      <c r="E17" s="41">
        <v>5321</v>
      </c>
      <c r="F17" s="42" t="s">
        <v>18</v>
      </c>
      <c r="G17" s="201">
        <v>15</v>
      </c>
      <c r="H17" s="202">
        <v>-15</v>
      </c>
      <c r="I17" s="203">
        <f t="shared" si="0"/>
        <v>0</v>
      </c>
      <c r="K17" s="175"/>
      <c r="L17" s="53"/>
    </row>
    <row r="18" spans="1:9" ht="12.75">
      <c r="A18" s="60" t="s">
        <v>8</v>
      </c>
      <c r="B18" s="61">
        <v>1010014</v>
      </c>
      <c r="C18" s="62" t="s">
        <v>19</v>
      </c>
      <c r="D18" s="63" t="s">
        <v>10</v>
      </c>
      <c r="E18" s="64" t="s">
        <v>10</v>
      </c>
      <c r="F18" s="65" t="s">
        <v>20</v>
      </c>
      <c r="G18" s="204">
        <v>22.188</v>
      </c>
      <c r="H18" s="205">
        <v>-22.188</v>
      </c>
      <c r="I18" s="206">
        <f t="shared" si="0"/>
        <v>0</v>
      </c>
    </row>
    <row r="19" spans="1:9" ht="13.5" thickBot="1">
      <c r="A19" s="54"/>
      <c r="B19" s="55"/>
      <c r="C19" s="56"/>
      <c r="D19" s="57">
        <v>5512</v>
      </c>
      <c r="E19" s="58">
        <v>5321</v>
      </c>
      <c r="F19" s="59" t="s">
        <v>18</v>
      </c>
      <c r="G19" s="207">
        <v>22.188</v>
      </c>
      <c r="H19" s="208">
        <v>-22.188</v>
      </c>
      <c r="I19" s="209">
        <f t="shared" si="0"/>
        <v>0</v>
      </c>
    </row>
    <row r="20" spans="1:12" ht="21.75">
      <c r="A20" s="19" t="s">
        <v>8</v>
      </c>
      <c r="B20" s="20">
        <v>1010045</v>
      </c>
      <c r="C20" s="21" t="s">
        <v>21</v>
      </c>
      <c r="D20" s="22" t="s">
        <v>10</v>
      </c>
      <c r="E20" s="23" t="s">
        <v>10</v>
      </c>
      <c r="F20" s="24" t="s">
        <v>22</v>
      </c>
      <c r="G20" s="198">
        <v>1</v>
      </c>
      <c r="H20" s="199">
        <v>-1</v>
      </c>
      <c r="I20" s="200">
        <f t="shared" si="0"/>
        <v>0</v>
      </c>
      <c r="L20" s="53"/>
    </row>
    <row r="21" spans="1:9" ht="13.5" thickBot="1">
      <c r="A21" s="37"/>
      <c r="B21" s="38"/>
      <c r="C21" s="39"/>
      <c r="D21" s="40">
        <v>5512</v>
      </c>
      <c r="E21" s="41" t="s">
        <v>23</v>
      </c>
      <c r="F21" s="42" t="s">
        <v>24</v>
      </c>
      <c r="G21" s="201">
        <v>1</v>
      </c>
      <c r="H21" s="202">
        <v>-1</v>
      </c>
      <c r="I21" s="203">
        <f t="shared" si="0"/>
        <v>0</v>
      </c>
    </row>
    <row r="22" spans="1:10" ht="21.75">
      <c r="A22" s="60" t="s">
        <v>8</v>
      </c>
      <c r="B22" s="61">
        <v>1010089</v>
      </c>
      <c r="C22" s="62" t="s">
        <v>25</v>
      </c>
      <c r="D22" s="63" t="s">
        <v>10</v>
      </c>
      <c r="E22" s="64" t="s">
        <v>10</v>
      </c>
      <c r="F22" s="68" t="s">
        <v>26</v>
      </c>
      <c r="G22" s="204">
        <f>SUM(G23:G24)</f>
        <v>51.564</v>
      </c>
      <c r="H22" s="210"/>
      <c r="I22" s="211">
        <f t="shared" si="0"/>
        <v>51.564</v>
      </c>
      <c r="J22" s="50"/>
    </row>
    <row r="23" spans="1:9" ht="12.75">
      <c r="A23" s="25"/>
      <c r="B23" s="26"/>
      <c r="C23" s="27"/>
      <c r="D23" s="28">
        <v>5512</v>
      </c>
      <c r="E23" s="29" t="s">
        <v>27</v>
      </c>
      <c r="F23" s="30" t="s">
        <v>18</v>
      </c>
      <c r="G23" s="212">
        <v>6.564</v>
      </c>
      <c r="H23" s="213"/>
      <c r="I23" s="214">
        <f t="shared" si="0"/>
        <v>6.564</v>
      </c>
    </row>
    <row r="24" spans="1:9" ht="13.5" thickBot="1">
      <c r="A24" s="54"/>
      <c r="B24" s="55"/>
      <c r="C24" s="56"/>
      <c r="D24" s="57">
        <v>5512</v>
      </c>
      <c r="E24" s="58">
        <v>6341</v>
      </c>
      <c r="F24" s="59" t="s">
        <v>24</v>
      </c>
      <c r="G24" s="207">
        <v>45</v>
      </c>
      <c r="H24" s="215"/>
      <c r="I24" s="216">
        <f t="shared" si="0"/>
        <v>45</v>
      </c>
    </row>
    <row r="25" spans="1:9" ht="12.75">
      <c r="A25" s="19" t="s">
        <v>8</v>
      </c>
      <c r="B25" s="20" t="s">
        <v>28</v>
      </c>
      <c r="C25" s="21" t="s">
        <v>29</v>
      </c>
      <c r="D25" s="22" t="s">
        <v>10</v>
      </c>
      <c r="E25" s="23" t="s">
        <v>10</v>
      </c>
      <c r="F25" s="66" t="s">
        <v>30</v>
      </c>
      <c r="G25" s="198">
        <v>24.625</v>
      </c>
      <c r="H25" s="199">
        <v>-24.625</v>
      </c>
      <c r="I25" s="200">
        <f t="shared" si="0"/>
        <v>0</v>
      </c>
    </row>
    <row r="26" spans="1:9" ht="13.5" thickBot="1">
      <c r="A26" s="37"/>
      <c r="B26" s="38"/>
      <c r="C26" s="39"/>
      <c r="D26" s="40">
        <v>5512</v>
      </c>
      <c r="E26" s="41">
        <v>6341</v>
      </c>
      <c r="F26" s="42" t="s">
        <v>24</v>
      </c>
      <c r="G26" s="201">
        <v>24.625</v>
      </c>
      <c r="H26" s="202">
        <v>-24.625</v>
      </c>
      <c r="I26" s="203">
        <f aca="true" t="shared" si="1" ref="I26:I42">G26+H26</f>
        <v>0</v>
      </c>
    </row>
    <row r="27" spans="1:9" ht="12.75">
      <c r="A27" s="60" t="s">
        <v>8</v>
      </c>
      <c r="B27" s="61" t="s">
        <v>31</v>
      </c>
      <c r="C27" s="62" t="s">
        <v>32</v>
      </c>
      <c r="D27" s="63" t="s">
        <v>10</v>
      </c>
      <c r="E27" s="64" t="s">
        <v>10</v>
      </c>
      <c r="F27" s="65" t="s">
        <v>33</v>
      </c>
      <c r="G27" s="204">
        <v>2.04</v>
      </c>
      <c r="H27" s="205">
        <v>-2.04</v>
      </c>
      <c r="I27" s="206">
        <f t="shared" si="1"/>
        <v>0</v>
      </c>
    </row>
    <row r="28" spans="1:9" ht="13.5" thickBot="1">
      <c r="A28" s="54"/>
      <c r="B28" s="55"/>
      <c r="C28" s="56"/>
      <c r="D28" s="57">
        <v>5512</v>
      </c>
      <c r="E28" s="58">
        <v>5321</v>
      </c>
      <c r="F28" s="59" t="s">
        <v>18</v>
      </c>
      <c r="G28" s="207">
        <v>2.04</v>
      </c>
      <c r="H28" s="208">
        <v>-2.04</v>
      </c>
      <c r="I28" s="209">
        <f t="shared" si="1"/>
        <v>0</v>
      </c>
    </row>
    <row r="29" spans="1:9" ht="12.75">
      <c r="A29" s="19" t="s">
        <v>8</v>
      </c>
      <c r="B29" s="20" t="s">
        <v>34</v>
      </c>
      <c r="C29" s="21" t="s">
        <v>35</v>
      </c>
      <c r="D29" s="22" t="s">
        <v>10</v>
      </c>
      <c r="E29" s="23" t="s">
        <v>10</v>
      </c>
      <c r="F29" s="67" t="s">
        <v>36</v>
      </c>
      <c r="G29" s="198">
        <v>45</v>
      </c>
      <c r="H29" s="217"/>
      <c r="I29" s="218">
        <f t="shared" si="1"/>
        <v>45</v>
      </c>
    </row>
    <row r="30" spans="1:9" ht="13.5" thickBot="1">
      <c r="A30" s="37"/>
      <c r="B30" s="38"/>
      <c r="C30" s="39"/>
      <c r="D30" s="40">
        <v>5512</v>
      </c>
      <c r="E30" s="41">
        <v>6341</v>
      </c>
      <c r="F30" s="42" t="s">
        <v>24</v>
      </c>
      <c r="G30" s="201">
        <v>45</v>
      </c>
      <c r="H30" s="219"/>
      <c r="I30" s="220">
        <f t="shared" si="1"/>
        <v>45</v>
      </c>
    </row>
    <row r="31" spans="1:9" ht="12.75">
      <c r="A31" s="60" t="s">
        <v>8</v>
      </c>
      <c r="B31" s="61" t="s">
        <v>37</v>
      </c>
      <c r="C31" s="62" t="s">
        <v>38</v>
      </c>
      <c r="D31" s="63" t="s">
        <v>10</v>
      </c>
      <c r="E31" s="64" t="s">
        <v>10</v>
      </c>
      <c r="F31" s="65" t="s">
        <v>39</v>
      </c>
      <c r="G31" s="204">
        <v>0.3026</v>
      </c>
      <c r="H31" s="205">
        <v>-0.3026</v>
      </c>
      <c r="I31" s="206">
        <f t="shared" si="1"/>
        <v>0</v>
      </c>
    </row>
    <row r="32" spans="1:9" ht="13.5" thickBot="1">
      <c r="A32" s="54"/>
      <c r="B32" s="55"/>
      <c r="C32" s="56"/>
      <c r="D32" s="57">
        <v>5512</v>
      </c>
      <c r="E32" s="58">
        <v>5321</v>
      </c>
      <c r="F32" s="59" t="s">
        <v>18</v>
      </c>
      <c r="G32" s="207">
        <v>0.3026</v>
      </c>
      <c r="H32" s="208">
        <v>-0.3026</v>
      </c>
      <c r="I32" s="209">
        <f t="shared" si="1"/>
        <v>0</v>
      </c>
    </row>
    <row r="33" spans="1:9" ht="12.75">
      <c r="A33" s="19" t="s">
        <v>8</v>
      </c>
      <c r="B33" s="20" t="s">
        <v>40</v>
      </c>
      <c r="C33" s="21" t="s">
        <v>41</v>
      </c>
      <c r="D33" s="22" t="s">
        <v>10</v>
      </c>
      <c r="E33" s="23" t="s">
        <v>10</v>
      </c>
      <c r="F33" s="66" t="s">
        <v>42</v>
      </c>
      <c r="G33" s="198">
        <v>2.323</v>
      </c>
      <c r="H33" s="199">
        <v>-2.323</v>
      </c>
      <c r="I33" s="200">
        <f t="shared" si="1"/>
        <v>0</v>
      </c>
    </row>
    <row r="34" spans="1:9" ht="13.5" thickBot="1">
      <c r="A34" s="37"/>
      <c r="B34" s="38"/>
      <c r="C34" s="39"/>
      <c r="D34" s="40">
        <v>5512</v>
      </c>
      <c r="E34" s="41">
        <v>5321</v>
      </c>
      <c r="F34" s="42" t="s">
        <v>18</v>
      </c>
      <c r="G34" s="201">
        <v>2.323</v>
      </c>
      <c r="H34" s="202">
        <v>-2.323</v>
      </c>
      <c r="I34" s="203">
        <f t="shared" si="1"/>
        <v>0</v>
      </c>
    </row>
    <row r="35" spans="1:9" ht="12.75">
      <c r="A35" s="60" t="s">
        <v>8</v>
      </c>
      <c r="B35" s="61" t="s">
        <v>43</v>
      </c>
      <c r="C35" s="62" t="s">
        <v>44</v>
      </c>
      <c r="D35" s="63" t="s">
        <v>10</v>
      </c>
      <c r="E35" s="64" t="s">
        <v>10</v>
      </c>
      <c r="F35" s="65" t="s">
        <v>45</v>
      </c>
      <c r="G35" s="204">
        <v>30</v>
      </c>
      <c r="H35" s="205">
        <v>-30</v>
      </c>
      <c r="I35" s="206">
        <f t="shared" si="1"/>
        <v>0</v>
      </c>
    </row>
    <row r="36" spans="1:9" ht="13.5" thickBot="1">
      <c r="A36" s="54"/>
      <c r="B36" s="55"/>
      <c r="C36" s="56"/>
      <c r="D36" s="57">
        <v>5512</v>
      </c>
      <c r="E36" s="58">
        <v>5321</v>
      </c>
      <c r="F36" s="59" t="s">
        <v>18</v>
      </c>
      <c r="G36" s="207">
        <v>30</v>
      </c>
      <c r="H36" s="208">
        <v>-30</v>
      </c>
      <c r="I36" s="209">
        <f t="shared" si="1"/>
        <v>0</v>
      </c>
    </row>
    <row r="37" spans="1:9" ht="12.75">
      <c r="A37" s="19" t="s">
        <v>8</v>
      </c>
      <c r="B37" s="20" t="s">
        <v>46</v>
      </c>
      <c r="C37" s="21" t="s">
        <v>47</v>
      </c>
      <c r="D37" s="22" t="s">
        <v>10</v>
      </c>
      <c r="E37" s="23" t="s">
        <v>10</v>
      </c>
      <c r="F37" s="67" t="s">
        <v>64</v>
      </c>
      <c r="G37" s="198">
        <v>26</v>
      </c>
      <c r="H37" s="217"/>
      <c r="I37" s="218">
        <f t="shared" si="1"/>
        <v>26</v>
      </c>
    </row>
    <row r="38" spans="1:9" ht="13.5" thickBot="1">
      <c r="A38" s="37"/>
      <c r="B38" s="38"/>
      <c r="C38" s="39"/>
      <c r="D38" s="40">
        <v>5512</v>
      </c>
      <c r="E38" s="41">
        <v>6341</v>
      </c>
      <c r="F38" s="42" t="s">
        <v>24</v>
      </c>
      <c r="G38" s="201">
        <v>26</v>
      </c>
      <c r="H38" s="219"/>
      <c r="I38" s="220">
        <f t="shared" si="1"/>
        <v>26</v>
      </c>
    </row>
    <row r="39" spans="1:9" ht="12.75">
      <c r="A39" s="60" t="s">
        <v>8</v>
      </c>
      <c r="B39" s="61" t="s">
        <v>48</v>
      </c>
      <c r="C39" s="62" t="s">
        <v>49</v>
      </c>
      <c r="D39" s="63" t="s">
        <v>10</v>
      </c>
      <c r="E39" s="64" t="s">
        <v>10</v>
      </c>
      <c r="F39" s="65" t="s">
        <v>50</v>
      </c>
      <c r="G39" s="204">
        <v>137.68</v>
      </c>
      <c r="H39" s="205">
        <v>-137.68</v>
      </c>
      <c r="I39" s="206">
        <f t="shared" si="1"/>
        <v>0</v>
      </c>
    </row>
    <row r="40" spans="1:9" ht="13.5" thickBot="1">
      <c r="A40" s="54"/>
      <c r="B40" s="55"/>
      <c r="C40" s="56"/>
      <c r="D40" s="57">
        <v>5512</v>
      </c>
      <c r="E40" s="58">
        <v>6341</v>
      </c>
      <c r="F40" s="59" t="s">
        <v>24</v>
      </c>
      <c r="G40" s="207">
        <v>137.68</v>
      </c>
      <c r="H40" s="208">
        <v>-137.68</v>
      </c>
      <c r="I40" s="209">
        <f t="shared" si="1"/>
        <v>0</v>
      </c>
    </row>
    <row r="41" spans="1:9" ht="12.75">
      <c r="A41" s="19" t="s">
        <v>8</v>
      </c>
      <c r="B41" s="20" t="s">
        <v>51</v>
      </c>
      <c r="C41" s="21" t="s">
        <v>52</v>
      </c>
      <c r="D41" s="22" t="s">
        <v>10</v>
      </c>
      <c r="E41" s="23" t="s">
        <v>10</v>
      </c>
      <c r="F41" s="67" t="s">
        <v>53</v>
      </c>
      <c r="G41" s="198">
        <v>80</v>
      </c>
      <c r="H41" s="199"/>
      <c r="I41" s="218">
        <f t="shared" si="1"/>
        <v>80</v>
      </c>
    </row>
    <row r="42" spans="1:9" ht="13.5" thickBot="1">
      <c r="A42" s="54"/>
      <c r="B42" s="55"/>
      <c r="C42" s="56"/>
      <c r="D42" s="57">
        <v>5512</v>
      </c>
      <c r="E42" s="58">
        <v>5321</v>
      </c>
      <c r="F42" s="59" t="s">
        <v>18</v>
      </c>
      <c r="G42" s="207">
        <v>80</v>
      </c>
      <c r="H42" s="208"/>
      <c r="I42" s="216">
        <f t="shared" si="1"/>
        <v>80</v>
      </c>
    </row>
    <row r="43" spans="1:11" ht="10.5" customHeight="1" thickBot="1">
      <c r="A43" s="170"/>
      <c r="B43" s="171"/>
      <c r="C43" s="172"/>
      <c r="D43" s="173"/>
      <c r="E43" s="174"/>
      <c r="F43" s="187" t="s">
        <v>114</v>
      </c>
      <c r="G43" s="221">
        <f>G41+G39+G37+G35+G33+G31+G29+G27+G25+G22+G20+G18+G16</f>
        <v>437.7226</v>
      </c>
      <c r="H43" s="222">
        <f>-(H41+H39+H37+H35+H33+H31+H29+H27+H25+H22+H20+H18+H16)</f>
        <v>235.1586</v>
      </c>
      <c r="I43" s="223">
        <f>I41+I37+I29+I22</f>
        <v>202.564</v>
      </c>
      <c r="K43" s="50"/>
    </row>
    <row r="44" spans="1:10" ht="99.75" customHeight="1" thickBot="1">
      <c r="A44" s="160"/>
      <c r="B44" s="161"/>
      <c r="C44" s="161"/>
      <c r="D44" s="162"/>
      <c r="E44" s="162"/>
      <c r="F44" s="163"/>
      <c r="G44" s="224"/>
      <c r="H44" s="224"/>
      <c r="I44" s="224"/>
      <c r="J44" s="50"/>
    </row>
    <row r="45" spans="1:11" ht="21.75" thickBot="1">
      <c r="A45" s="179" t="s">
        <v>8</v>
      </c>
      <c r="B45" s="355" t="s">
        <v>65</v>
      </c>
      <c r="C45" s="356"/>
      <c r="D45" s="180" t="s">
        <v>10</v>
      </c>
      <c r="E45" s="181" t="s">
        <v>10</v>
      </c>
      <c r="F45" s="182" t="s">
        <v>66</v>
      </c>
      <c r="G45" s="225">
        <v>2000</v>
      </c>
      <c r="H45" s="226">
        <f>H46</f>
        <v>0</v>
      </c>
      <c r="I45" s="227">
        <f>G45+H45</f>
        <v>2000</v>
      </c>
      <c r="K45" s="69"/>
    </row>
    <row r="46" spans="1:13" ht="21">
      <c r="A46" s="164" t="s">
        <v>8</v>
      </c>
      <c r="B46" s="165" t="s">
        <v>14</v>
      </c>
      <c r="C46" s="166" t="s">
        <v>15</v>
      </c>
      <c r="D46" s="167" t="s">
        <v>10</v>
      </c>
      <c r="E46" s="168" t="s">
        <v>10</v>
      </c>
      <c r="F46" s="169" t="s">
        <v>66</v>
      </c>
      <c r="G46" s="228">
        <f>SUM(G47:G48)</f>
        <v>2000</v>
      </c>
      <c r="H46" s="228">
        <f>SUM(H47:H48)</f>
        <v>0</v>
      </c>
      <c r="I46" s="229">
        <f>SUM(G46:H46)</f>
        <v>2000</v>
      </c>
      <c r="K46" s="69"/>
      <c r="M46" s="53"/>
    </row>
    <row r="47" spans="1:11" ht="22.5">
      <c r="A47" s="81"/>
      <c r="B47" s="82"/>
      <c r="C47" s="153"/>
      <c r="D47" s="154">
        <v>5512</v>
      </c>
      <c r="E47" s="155" t="s">
        <v>27</v>
      </c>
      <c r="F47" s="86" t="s">
        <v>104</v>
      </c>
      <c r="G47" s="230">
        <v>1567.499</v>
      </c>
      <c r="H47" s="231">
        <v>0</v>
      </c>
      <c r="I47" s="232">
        <f aca="true" t="shared" si="2" ref="I47:I52">G47+H47</f>
        <v>1567.499</v>
      </c>
      <c r="K47" s="156"/>
    </row>
    <row r="48" spans="1:11" ht="23.25" thickBot="1">
      <c r="A48" s="76"/>
      <c r="B48" s="77"/>
      <c r="C48" s="78"/>
      <c r="D48" s="83">
        <v>5512</v>
      </c>
      <c r="E48" s="84" t="s">
        <v>67</v>
      </c>
      <c r="F48" s="85" t="s">
        <v>16</v>
      </c>
      <c r="G48" s="233">
        <v>432.501</v>
      </c>
      <c r="H48" s="233">
        <v>0</v>
      </c>
      <c r="I48" s="234">
        <f t="shared" si="2"/>
        <v>432.501</v>
      </c>
      <c r="J48" s="51"/>
      <c r="K48" s="69"/>
    </row>
    <row r="49" spans="1:11" ht="21.75" thickBot="1">
      <c r="A49" s="179" t="s">
        <v>8</v>
      </c>
      <c r="B49" s="355" t="s">
        <v>65</v>
      </c>
      <c r="C49" s="356"/>
      <c r="D49" s="180" t="s">
        <v>10</v>
      </c>
      <c r="E49" s="181" t="s">
        <v>10</v>
      </c>
      <c r="F49" s="182" t="s">
        <v>68</v>
      </c>
      <c r="G49" s="225">
        <v>3000</v>
      </c>
      <c r="H49" s="226">
        <f>H50</f>
        <v>0</v>
      </c>
      <c r="I49" s="235">
        <f t="shared" si="2"/>
        <v>3000</v>
      </c>
      <c r="J49" s="51"/>
      <c r="K49" s="69"/>
    </row>
    <row r="50" spans="1:11" ht="21">
      <c r="A50" s="70" t="s">
        <v>8</v>
      </c>
      <c r="B50" s="71" t="s">
        <v>14</v>
      </c>
      <c r="C50" s="72" t="s">
        <v>15</v>
      </c>
      <c r="D50" s="73" t="s">
        <v>10</v>
      </c>
      <c r="E50" s="74" t="s">
        <v>10</v>
      </c>
      <c r="F50" s="75" t="s">
        <v>69</v>
      </c>
      <c r="G50" s="236">
        <f>SUM(G51:G52)</f>
        <v>3000</v>
      </c>
      <c r="H50" s="236">
        <f>SUM(H51:H52)</f>
        <v>0</v>
      </c>
      <c r="I50" s="237">
        <f t="shared" si="2"/>
        <v>3000</v>
      </c>
      <c r="J50" s="51"/>
      <c r="K50" s="69"/>
    </row>
    <row r="51" spans="1:11" ht="22.5">
      <c r="A51" s="81"/>
      <c r="B51" s="82"/>
      <c r="C51" s="153"/>
      <c r="D51" s="154">
        <v>5512</v>
      </c>
      <c r="E51" s="155" t="s">
        <v>27</v>
      </c>
      <c r="F51" s="86" t="s">
        <v>104</v>
      </c>
      <c r="G51" s="230">
        <v>193.555</v>
      </c>
      <c r="H51" s="231">
        <v>0</v>
      </c>
      <c r="I51" s="238">
        <f t="shared" si="2"/>
        <v>193.555</v>
      </c>
      <c r="J51" s="50"/>
      <c r="K51" s="156"/>
    </row>
    <row r="52" spans="1:11" ht="23.25" thickBot="1">
      <c r="A52" s="76"/>
      <c r="B52" s="77"/>
      <c r="C52" s="78"/>
      <c r="D52" s="83">
        <v>5512</v>
      </c>
      <c r="E52" s="84" t="s">
        <v>67</v>
      </c>
      <c r="F52" s="85" t="s">
        <v>16</v>
      </c>
      <c r="G52" s="233">
        <v>2806.445</v>
      </c>
      <c r="H52" s="233">
        <v>0</v>
      </c>
      <c r="I52" s="239">
        <f t="shared" si="2"/>
        <v>2806.445</v>
      </c>
      <c r="J52" s="51"/>
      <c r="K52" s="69"/>
    </row>
    <row r="53" spans="1:11" ht="21.75" thickBot="1">
      <c r="A53" s="179" t="s">
        <v>8</v>
      </c>
      <c r="B53" s="355" t="s">
        <v>65</v>
      </c>
      <c r="C53" s="356"/>
      <c r="D53" s="180" t="s">
        <v>10</v>
      </c>
      <c r="E53" s="181" t="s">
        <v>10</v>
      </c>
      <c r="F53" s="182" t="s">
        <v>70</v>
      </c>
      <c r="G53" s="225">
        <v>2000</v>
      </c>
      <c r="H53" s="226">
        <f>H54</f>
        <v>0</v>
      </c>
      <c r="I53" s="235">
        <f>SUM(G53:H53)</f>
        <v>2000</v>
      </c>
      <c r="J53" s="51"/>
      <c r="K53" s="69"/>
    </row>
    <row r="54" spans="1:11" ht="21">
      <c r="A54" s="70" t="s">
        <v>8</v>
      </c>
      <c r="B54" s="71" t="s">
        <v>14</v>
      </c>
      <c r="C54" s="72" t="s">
        <v>15</v>
      </c>
      <c r="D54" s="73" t="s">
        <v>10</v>
      </c>
      <c r="E54" s="74" t="s">
        <v>10</v>
      </c>
      <c r="F54" s="75" t="s">
        <v>71</v>
      </c>
      <c r="G54" s="236">
        <f>SUM(G55:G56)</f>
        <v>2000</v>
      </c>
      <c r="H54" s="236">
        <f>SUM(H55:H56)</f>
        <v>0</v>
      </c>
      <c r="I54" s="237">
        <f>SUM(G54:H54)</f>
        <v>2000</v>
      </c>
      <c r="J54" s="51"/>
      <c r="K54" s="69"/>
    </row>
    <row r="55" spans="1:11" ht="22.5">
      <c r="A55" s="81"/>
      <c r="B55" s="82"/>
      <c r="C55" s="153"/>
      <c r="D55" s="154">
        <v>5512</v>
      </c>
      <c r="E55" s="155" t="s">
        <v>27</v>
      </c>
      <c r="F55" s="86" t="s">
        <v>104</v>
      </c>
      <c r="G55" s="230">
        <v>898.916</v>
      </c>
      <c r="H55" s="231">
        <v>0</v>
      </c>
      <c r="I55" s="238">
        <f>SUM(G55:H55)</f>
        <v>898.916</v>
      </c>
      <c r="J55" s="50"/>
      <c r="K55" s="156"/>
    </row>
    <row r="56" spans="1:11" ht="23.25" thickBot="1">
      <c r="A56" s="76"/>
      <c r="B56" s="77"/>
      <c r="C56" s="78"/>
      <c r="D56" s="83">
        <v>5512</v>
      </c>
      <c r="E56" s="84" t="s">
        <v>67</v>
      </c>
      <c r="F56" s="85" t="s">
        <v>16</v>
      </c>
      <c r="G56" s="233">
        <v>1101.084</v>
      </c>
      <c r="H56" s="233">
        <v>0</v>
      </c>
      <c r="I56" s="239">
        <f>G56+H56</f>
        <v>1101.084</v>
      </c>
      <c r="J56" s="51"/>
      <c r="K56" s="69"/>
    </row>
    <row r="57" spans="1:11" ht="21.75" thickBot="1">
      <c r="A57" s="179" t="s">
        <v>8</v>
      </c>
      <c r="B57" s="355" t="s">
        <v>65</v>
      </c>
      <c r="C57" s="356"/>
      <c r="D57" s="180" t="s">
        <v>10</v>
      </c>
      <c r="E57" s="181" t="s">
        <v>10</v>
      </c>
      <c r="F57" s="182" t="s">
        <v>72</v>
      </c>
      <c r="G57" s="225">
        <v>3000</v>
      </c>
      <c r="H57" s="226">
        <f>H58</f>
        <v>0</v>
      </c>
      <c r="I57" s="235">
        <f>G57+H57</f>
        <v>3000</v>
      </c>
      <c r="J57" s="51"/>
      <c r="K57" s="69"/>
    </row>
    <row r="58" spans="1:11" ht="21">
      <c r="A58" s="70" t="s">
        <v>8</v>
      </c>
      <c r="B58" s="71" t="s">
        <v>14</v>
      </c>
      <c r="C58" s="72" t="s">
        <v>15</v>
      </c>
      <c r="D58" s="73" t="s">
        <v>10</v>
      </c>
      <c r="E58" s="74" t="s">
        <v>10</v>
      </c>
      <c r="F58" s="75" t="s">
        <v>72</v>
      </c>
      <c r="G58" s="236">
        <f>SUM(G59:G60)</f>
        <v>3000</v>
      </c>
      <c r="H58" s="236">
        <f>SUM(H59:H60)</f>
        <v>0</v>
      </c>
      <c r="I58" s="240">
        <f>G58+H58</f>
        <v>3000</v>
      </c>
      <c r="J58" s="51"/>
      <c r="K58" s="69"/>
    </row>
    <row r="59" spans="1:11" ht="22.5">
      <c r="A59" s="81"/>
      <c r="B59" s="82"/>
      <c r="C59" s="153"/>
      <c r="D59" s="154">
        <v>5512</v>
      </c>
      <c r="E59" s="155" t="s">
        <v>74</v>
      </c>
      <c r="F59" s="86" t="s">
        <v>104</v>
      </c>
      <c r="G59" s="241">
        <v>1174.706</v>
      </c>
      <c r="H59" s="231">
        <v>0</v>
      </c>
      <c r="I59" s="232">
        <f>SUM(G59:H59)</f>
        <v>1174.706</v>
      </c>
      <c r="J59" s="50"/>
      <c r="K59" s="156"/>
    </row>
    <row r="60" spans="1:11" ht="23.25" thickBot="1">
      <c r="A60" s="76"/>
      <c r="B60" s="77"/>
      <c r="C60" s="78"/>
      <c r="D60" s="188">
        <v>5512</v>
      </c>
      <c r="E60" s="189" t="s">
        <v>67</v>
      </c>
      <c r="F60" s="190" t="s">
        <v>16</v>
      </c>
      <c r="G60" s="242">
        <v>1825.294</v>
      </c>
      <c r="H60" s="242">
        <v>0</v>
      </c>
      <c r="I60" s="244">
        <f>G60+H60</f>
        <v>1825.294</v>
      </c>
      <c r="J60" s="51"/>
      <c r="K60" s="69"/>
    </row>
    <row r="61" spans="1:11" ht="6" customHeight="1">
      <c r="A61" s="273"/>
      <c r="B61" s="79"/>
      <c r="C61" s="80"/>
      <c r="D61" s="274"/>
      <c r="E61" s="275"/>
      <c r="F61" s="276"/>
      <c r="G61" s="277"/>
      <c r="H61" s="277"/>
      <c r="I61" s="277"/>
      <c r="J61" s="51"/>
      <c r="K61" s="69"/>
    </row>
    <row r="62" spans="1:11" ht="23.25" customHeight="1" hidden="1" thickBot="1">
      <c r="A62" s="283" t="s">
        <v>8</v>
      </c>
      <c r="B62" s="357" t="s">
        <v>75</v>
      </c>
      <c r="C62" s="358"/>
      <c r="D62" s="284" t="s">
        <v>10</v>
      </c>
      <c r="E62" s="285" t="s">
        <v>10</v>
      </c>
      <c r="F62" s="286" t="s">
        <v>76</v>
      </c>
      <c r="G62" s="287">
        <f>G63</f>
        <v>0</v>
      </c>
      <c r="H62" s="288">
        <f>H63</f>
        <v>9438.9181</v>
      </c>
      <c r="I62" s="289">
        <f>G62+H62</f>
        <v>9438.9181</v>
      </c>
      <c r="J62" s="51"/>
      <c r="K62" s="69"/>
    </row>
    <row r="63" spans="1:11" ht="23.25" hidden="1" thickBot="1">
      <c r="A63" s="290" t="s">
        <v>8</v>
      </c>
      <c r="B63" s="291" t="s">
        <v>14</v>
      </c>
      <c r="C63" s="292" t="s">
        <v>15</v>
      </c>
      <c r="D63" s="293" t="s">
        <v>10</v>
      </c>
      <c r="E63" s="294" t="s">
        <v>10</v>
      </c>
      <c r="F63" s="295" t="s">
        <v>111</v>
      </c>
      <c r="G63" s="296"/>
      <c r="H63" s="297">
        <v>9438.9181</v>
      </c>
      <c r="I63" s="298">
        <f>SUM(G63:H63)</f>
        <v>9438.9181</v>
      </c>
      <c r="J63" s="51"/>
      <c r="K63" s="156"/>
    </row>
    <row r="64" spans="7:9" ht="13.5" thickBot="1">
      <c r="G64" s="245"/>
      <c r="H64" s="245"/>
      <c r="I64" s="245"/>
    </row>
    <row r="65" spans="1:10" ht="21.75" thickBot="1">
      <c r="A65" s="183" t="s">
        <v>8</v>
      </c>
      <c r="B65" s="351" t="s">
        <v>54</v>
      </c>
      <c r="C65" s="352"/>
      <c r="D65" s="184" t="s">
        <v>10</v>
      </c>
      <c r="E65" s="185" t="s">
        <v>10</v>
      </c>
      <c r="F65" s="186" t="s">
        <v>55</v>
      </c>
      <c r="G65" s="246">
        <f>G66+G68+G70</f>
        <v>1140.948</v>
      </c>
      <c r="H65" s="247">
        <f>H66+H68+H70</f>
        <v>0</v>
      </c>
      <c r="I65" s="248">
        <f>I66+I68+I70</f>
        <v>1140.948</v>
      </c>
      <c r="J65" s="53"/>
    </row>
    <row r="66" spans="1:9" ht="21">
      <c r="A66" s="43" t="s">
        <v>8</v>
      </c>
      <c r="B66" s="44" t="s">
        <v>56</v>
      </c>
      <c r="C66" s="45" t="s">
        <v>15</v>
      </c>
      <c r="D66" s="46" t="s">
        <v>10</v>
      </c>
      <c r="E66" s="47" t="s">
        <v>10</v>
      </c>
      <c r="F66" s="48" t="s">
        <v>55</v>
      </c>
      <c r="G66" s="249">
        <f>G67</f>
        <v>1130.438</v>
      </c>
      <c r="H66" s="250">
        <f>H67</f>
        <v>0</v>
      </c>
      <c r="I66" s="251">
        <f aca="true" t="shared" si="3" ref="I66:I71">G66+H66</f>
        <v>1130.438</v>
      </c>
    </row>
    <row r="67" spans="1:9" ht="12.75">
      <c r="A67" s="25"/>
      <c r="B67" s="26"/>
      <c r="C67" s="27"/>
      <c r="D67" s="28">
        <v>5512</v>
      </c>
      <c r="E67" s="29">
        <v>5901</v>
      </c>
      <c r="F67" s="178" t="s">
        <v>16</v>
      </c>
      <c r="G67" s="252">
        <v>1130.438</v>
      </c>
      <c r="H67" s="253">
        <v>0</v>
      </c>
      <c r="I67" s="254">
        <f t="shared" si="3"/>
        <v>1130.438</v>
      </c>
    </row>
    <row r="68" spans="1:9" ht="17.25" customHeight="1">
      <c r="A68" s="31" t="s">
        <v>8</v>
      </c>
      <c r="B68" s="32" t="s">
        <v>57</v>
      </c>
      <c r="C68" s="33" t="s">
        <v>15</v>
      </c>
      <c r="D68" s="34" t="s">
        <v>10</v>
      </c>
      <c r="E68" s="35" t="s">
        <v>10</v>
      </c>
      <c r="F68" s="36" t="s">
        <v>58</v>
      </c>
      <c r="G68" s="255">
        <v>5.15</v>
      </c>
      <c r="H68" s="256">
        <v>0</v>
      </c>
      <c r="I68" s="257">
        <f t="shared" si="3"/>
        <v>5.15</v>
      </c>
    </row>
    <row r="69" spans="1:9" ht="11.25" customHeight="1">
      <c r="A69" s="25"/>
      <c r="B69" s="26"/>
      <c r="C69" s="27"/>
      <c r="D69" s="28">
        <v>5512</v>
      </c>
      <c r="E69" s="29">
        <v>5222</v>
      </c>
      <c r="F69" s="30" t="s">
        <v>59</v>
      </c>
      <c r="G69" s="258">
        <v>5.15</v>
      </c>
      <c r="H69" s="213">
        <v>0</v>
      </c>
      <c r="I69" s="259">
        <f t="shared" si="3"/>
        <v>5.15</v>
      </c>
    </row>
    <row r="70" spans="1:9" ht="17.25" customHeight="1">
      <c r="A70" s="31" t="s">
        <v>8</v>
      </c>
      <c r="B70" s="32" t="s">
        <v>60</v>
      </c>
      <c r="C70" s="33" t="s">
        <v>15</v>
      </c>
      <c r="D70" s="34" t="s">
        <v>10</v>
      </c>
      <c r="E70" s="35" t="s">
        <v>10</v>
      </c>
      <c r="F70" s="36" t="s">
        <v>61</v>
      </c>
      <c r="G70" s="255">
        <v>5.36</v>
      </c>
      <c r="H70" s="256">
        <v>0</v>
      </c>
      <c r="I70" s="257">
        <f t="shared" si="3"/>
        <v>5.36</v>
      </c>
    </row>
    <row r="71" spans="1:9" ht="11.25" customHeight="1" thickBot="1">
      <c r="A71" s="37"/>
      <c r="B71" s="38"/>
      <c r="C71" s="39"/>
      <c r="D71" s="40">
        <v>5512</v>
      </c>
      <c r="E71" s="41">
        <v>5222</v>
      </c>
      <c r="F71" s="42" t="s">
        <v>59</v>
      </c>
      <c r="G71" s="202">
        <v>5.63</v>
      </c>
      <c r="H71" s="219">
        <v>0</v>
      </c>
      <c r="I71" s="260">
        <f t="shared" si="3"/>
        <v>5.63</v>
      </c>
    </row>
    <row r="72" spans="1:9" ht="6" customHeight="1">
      <c r="A72" s="270"/>
      <c r="B72" s="161"/>
      <c r="C72" s="161"/>
      <c r="D72" s="271"/>
      <c r="E72" s="271"/>
      <c r="F72" s="163"/>
      <c r="G72" s="224"/>
      <c r="H72" s="272"/>
      <c r="I72" s="224"/>
    </row>
    <row r="73" spans="1:11" ht="23.25" customHeight="1" hidden="1" thickBot="1">
      <c r="A73" s="283" t="s">
        <v>8</v>
      </c>
      <c r="B73" s="357" t="s">
        <v>110</v>
      </c>
      <c r="C73" s="358"/>
      <c r="D73" s="284" t="s">
        <v>10</v>
      </c>
      <c r="E73" s="285" t="s">
        <v>10</v>
      </c>
      <c r="F73" s="286" t="s">
        <v>113</v>
      </c>
      <c r="G73" s="287">
        <f>G74</f>
        <v>0</v>
      </c>
      <c r="H73" s="288">
        <f>H74</f>
        <v>1130.438</v>
      </c>
      <c r="I73" s="289">
        <f>G73+H73</f>
        <v>1130.438</v>
      </c>
      <c r="J73" s="51"/>
      <c r="K73" s="69"/>
    </row>
    <row r="74" spans="1:11" ht="34.5" hidden="1" thickBot="1">
      <c r="A74" s="290" t="s">
        <v>8</v>
      </c>
      <c r="B74" s="291" t="s">
        <v>14</v>
      </c>
      <c r="C74" s="292" t="s">
        <v>15</v>
      </c>
      <c r="D74" s="293" t="s">
        <v>10</v>
      </c>
      <c r="E74" s="294" t="s">
        <v>10</v>
      </c>
      <c r="F74" s="295" t="s">
        <v>112</v>
      </c>
      <c r="G74" s="296"/>
      <c r="H74" s="297">
        <v>1130.438</v>
      </c>
      <c r="I74" s="298">
        <f>SUM(G74:H74)</f>
        <v>1130.438</v>
      </c>
      <c r="J74" s="51"/>
      <c r="K74" s="156"/>
    </row>
    <row r="75" ht="108.75" customHeight="1" thickBot="1">
      <c r="H75" s="50"/>
    </row>
    <row r="76" spans="1:9" ht="13.5" thickBot="1">
      <c r="A76" s="87" t="s">
        <v>2</v>
      </c>
      <c r="B76" s="347" t="s">
        <v>3</v>
      </c>
      <c r="C76" s="348"/>
      <c r="D76" s="88" t="s">
        <v>4</v>
      </c>
      <c r="E76" s="88" t="s">
        <v>5</v>
      </c>
      <c r="F76" s="88" t="s">
        <v>86</v>
      </c>
      <c r="G76" s="91" t="s">
        <v>87</v>
      </c>
      <c r="H76" s="89" t="s">
        <v>88</v>
      </c>
      <c r="I76" s="90" t="s">
        <v>89</v>
      </c>
    </row>
    <row r="77" spans="1:9" ht="13.5" thickBot="1">
      <c r="A77" s="92" t="s">
        <v>8</v>
      </c>
      <c r="B77" s="93" t="s">
        <v>77</v>
      </c>
      <c r="C77" s="94" t="s">
        <v>10</v>
      </c>
      <c r="D77" s="95" t="s">
        <v>10</v>
      </c>
      <c r="E77" s="95" t="s">
        <v>74</v>
      </c>
      <c r="F77" s="96" t="s">
        <v>90</v>
      </c>
      <c r="G77" s="97">
        <f>G78+G79+G80+G81+G82+G83+G84+G85+G86+G87</f>
        <v>7011</v>
      </c>
      <c r="H77" s="97">
        <f>H78+H79+H80+H81+H82+H83+H84+H85+H86+H87</f>
        <v>1000</v>
      </c>
      <c r="I77" s="98">
        <f>G77+H77</f>
        <v>8011</v>
      </c>
    </row>
    <row r="78" spans="1:9" ht="12.75">
      <c r="A78" s="99" t="s">
        <v>8</v>
      </c>
      <c r="B78" s="100" t="s">
        <v>78</v>
      </c>
      <c r="C78" s="101" t="s">
        <v>15</v>
      </c>
      <c r="D78" s="102" t="s">
        <v>10</v>
      </c>
      <c r="E78" s="102" t="s">
        <v>10</v>
      </c>
      <c r="F78" s="103" t="s">
        <v>91</v>
      </c>
      <c r="G78" s="104">
        <v>1300</v>
      </c>
      <c r="H78" s="105">
        <v>0</v>
      </c>
      <c r="I78" s="106">
        <f aca="true" t="shared" si="4" ref="I78:I85">G78+H78</f>
        <v>1300</v>
      </c>
    </row>
    <row r="79" spans="1:9" ht="12.75">
      <c r="A79" s="107" t="s">
        <v>8</v>
      </c>
      <c r="B79" s="108" t="s">
        <v>79</v>
      </c>
      <c r="C79" s="109" t="s">
        <v>15</v>
      </c>
      <c r="D79" s="110" t="s">
        <v>10</v>
      </c>
      <c r="E79" s="110" t="s">
        <v>10</v>
      </c>
      <c r="F79" s="111" t="s">
        <v>92</v>
      </c>
      <c r="G79" s="112">
        <v>750</v>
      </c>
      <c r="H79" s="113">
        <v>0</v>
      </c>
      <c r="I79" s="114">
        <f t="shared" si="4"/>
        <v>750</v>
      </c>
    </row>
    <row r="80" spans="1:9" ht="12.75">
      <c r="A80" s="115" t="s">
        <v>8</v>
      </c>
      <c r="B80" s="116" t="s">
        <v>80</v>
      </c>
      <c r="C80" s="117" t="s">
        <v>15</v>
      </c>
      <c r="D80" s="118" t="s">
        <v>10</v>
      </c>
      <c r="E80" s="118" t="s">
        <v>10</v>
      </c>
      <c r="F80" s="119" t="s">
        <v>93</v>
      </c>
      <c r="G80" s="120">
        <v>300</v>
      </c>
      <c r="H80" s="121">
        <v>0</v>
      </c>
      <c r="I80" s="122">
        <f t="shared" si="4"/>
        <v>300</v>
      </c>
    </row>
    <row r="81" spans="1:9" ht="12.75">
      <c r="A81" s="107" t="s">
        <v>8</v>
      </c>
      <c r="B81" s="108" t="s">
        <v>81</v>
      </c>
      <c r="C81" s="109" t="s">
        <v>15</v>
      </c>
      <c r="D81" s="110" t="s">
        <v>10</v>
      </c>
      <c r="E81" s="110" t="s">
        <v>10</v>
      </c>
      <c r="F81" s="111" t="s">
        <v>94</v>
      </c>
      <c r="G81" s="123">
        <v>400</v>
      </c>
      <c r="H81" s="113">
        <v>0</v>
      </c>
      <c r="I81" s="114">
        <f t="shared" si="4"/>
        <v>400</v>
      </c>
    </row>
    <row r="82" spans="1:9" ht="12.75">
      <c r="A82" s="115" t="s">
        <v>8</v>
      </c>
      <c r="B82" s="116" t="s">
        <v>82</v>
      </c>
      <c r="C82" s="117" t="s">
        <v>15</v>
      </c>
      <c r="D82" s="118" t="s">
        <v>10</v>
      </c>
      <c r="E82" s="118" t="s">
        <v>10</v>
      </c>
      <c r="F82" s="124" t="s">
        <v>95</v>
      </c>
      <c r="G82" s="112">
        <v>100</v>
      </c>
      <c r="H82" s="121">
        <v>0</v>
      </c>
      <c r="I82" s="122">
        <f t="shared" si="4"/>
        <v>100</v>
      </c>
    </row>
    <row r="83" spans="1:9" ht="12.75">
      <c r="A83" s="107" t="s">
        <v>8</v>
      </c>
      <c r="B83" s="116" t="s">
        <v>83</v>
      </c>
      <c r="C83" s="117" t="s">
        <v>15</v>
      </c>
      <c r="D83" s="118" t="s">
        <v>10</v>
      </c>
      <c r="E83" s="118" t="s">
        <v>10</v>
      </c>
      <c r="F83" s="125" t="s">
        <v>96</v>
      </c>
      <c r="G83" s="123">
        <v>300</v>
      </c>
      <c r="H83" s="126">
        <v>0</v>
      </c>
      <c r="I83" s="114">
        <f t="shared" si="4"/>
        <v>300</v>
      </c>
    </row>
    <row r="84" spans="1:9" ht="13.5" thickBot="1">
      <c r="A84" s="115" t="s">
        <v>8</v>
      </c>
      <c r="B84" s="127" t="s">
        <v>103</v>
      </c>
      <c r="C84" s="128" t="s">
        <v>15</v>
      </c>
      <c r="D84" s="129" t="s">
        <v>10</v>
      </c>
      <c r="E84" s="129" t="s">
        <v>10</v>
      </c>
      <c r="F84" s="124" t="s">
        <v>97</v>
      </c>
      <c r="G84" s="130">
        <v>150</v>
      </c>
      <c r="H84" s="131">
        <v>0</v>
      </c>
      <c r="I84" s="132">
        <f t="shared" si="4"/>
        <v>150</v>
      </c>
    </row>
    <row r="85" spans="1:9" ht="12.75">
      <c r="A85" s="133" t="s">
        <v>8</v>
      </c>
      <c r="B85" s="134" t="s">
        <v>84</v>
      </c>
      <c r="C85" s="135" t="s">
        <v>15</v>
      </c>
      <c r="D85" s="136" t="s">
        <v>10</v>
      </c>
      <c r="E85" s="136" t="s">
        <v>10</v>
      </c>
      <c r="F85" s="137" t="s">
        <v>101</v>
      </c>
      <c r="G85" s="138">
        <v>500</v>
      </c>
      <c r="H85" s="139">
        <v>0</v>
      </c>
      <c r="I85" s="114">
        <f t="shared" si="4"/>
        <v>500</v>
      </c>
    </row>
    <row r="86" spans="1:9" ht="12.75">
      <c r="A86" s="141" t="s">
        <v>8</v>
      </c>
      <c r="B86" s="142" t="s">
        <v>85</v>
      </c>
      <c r="C86" s="143" t="s">
        <v>15</v>
      </c>
      <c r="D86" s="144" t="s">
        <v>10</v>
      </c>
      <c r="E86" s="144" t="s">
        <v>10</v>
      </c>
      <c r="F86" s="145" t="s">
        <v>98</v>
      </c>
      <c r="G86" s="146">
        <v>3211</v>
      </c>
      <c r="H86" s="147">
        <v>0</v>
      </c>
      <c r="I86" s="148">
        <f>SUM(G86:H86)</f>
        <v>3211</v>
      </c>
    </row>
    <row r="87" spans="1:9" s="140" customFormat="1" ht="17.25" customHeight="1">
      <c r="A87" s="149" t="s">
        <v>8</v>
      </c>
      <c r="B87" s="344" t="s">
        <v>100</v>
      </c>
      <c r="C87" s="152" t="s">
        <v>15</v>
      </c>
      <c r="D87" s="150">
        <v>5512</v>
      </c>
      <c r="E87" s="150">
        <v>6322</v>
      </c>
      <c r="F87" s="125" t="s">
        <v>102</v>
      </c>
      <c r="G87" s="151">
        <v>0</v>
      </c>
      <c r="H87" s="151">
        <v>1000</v>
      </c>
      <c r="I87" s="151">
        <f>SUM(G87:H87)</f>
        <v>1000</v>
      </c>
    </row>
  </sheetData>
  <sheetProtection/>
  <mergeCells count="16">
    <mergeCell ref="B73:C73"/>
    <mergeCell ref="G1:I1"/>
    <mergeCell ref="A2:I2"/>
    <mergeCell ref="A4:I4"/>
    <mergeCell ref="A6:I6"/>
    <mergeCell ref="B8:C8"/>
    <mergeCell ref="K9:K10"/>
    <mergeCell ref="B76:C76"/>
    <mergeCell ref="B10:C10"/>
    <mergeCell ref="B65:C65"/>
    <mergeCell ref="B9:C9"/>
    <mergeCell ref="B45:C45"/>
    <mergeCell ref="B49:C49"/>
    <mergeCell ref="B53:C53"/>
    <mergeCell ref="B57:C57"/>
    <mergeCell ref="B62:C62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Svarovsky Arnost</dc:creator>
  <cp:keywords/>
  <dc:description/>
  <cp:lastModifiedBy>Svarovsky Arnost</cp:lastModifiedBy>
  <cp:lastPrinted>2015-04-29T14:58:20Z</cp:lastPrinted>
  <dcterms:created xsi:type="dcterms:W3CDTF">2015-03-30T07:12:49Z</dcterms:created>
  <dcterms:modified xsi:type="dcterms:W3CDTF">2015-05-06T09:21:47Z</dcterms:modified>
  <cp:category/>
  <cp:version/>
  <cp:contentType/>
  <cp:contentStatus/>
</cp:coreProperties>
</file>