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9465"/>
  </bookViews>
  <sheets>
    <sheet name="Bilance PaV" sheetId="5" r:id="rId1"/>
    <sheet name="Příjmy 03" sheetId="1" r:id="rId2"/>
    <sheet name="914 03" sheetId="2" r:id="rId3"/>
  </sheets>
  <definedNames>
    <definedName name="_xlnm.Print_Area" localSheetId="2">'914 03'!$A$1:$I$31</definedName>
    <definedName name="_xlnm.Print_Area" localSheetId="1">'Příjmy 03'!$A$1:$I$17</definedName>
  </definedNames>
  <calcPr calcId="145621"/>
</workbook>
</file>

<file path=xl/calcChain.xml><?xml version="1.0" encoding="utf-8"?>
<calcChain xmlns="http://schemas.openxmlformats.org/spreadsheetml/2006/main">
  <c r="G23" i="2" l="1"/>
  <c r="G10" i="1" l="1"/>
  <c r="H11" i="2"/>
  <c r="G21" i="2"/>
  <c r="E25" i="5"/>
  <c r="D44" i="5"/>
  <c r="C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44" i="5" s="1"/>
  <c r="E24" i="5"/>
  <c r="E23" i="5"/>
  <c r="E22" i="5"/>
  <c r="E21" i="5"/>
  <c r="D20" i="5"/>
  <c r="C20" i="5"/>
  <c r="E20" i="5" s="1"/>
  <c r="E18" i="5"/>
  <c r="E17" i="5"/>
  <c r="E16" i="5"/>
  <c r="D15" i="5"/>
  <c r="C15" i="5"/>
  <c r="E15" i="5" s="1"/>
  <c r="E14" i="5"/>
  <c r="E13" i="5"/>
  <c r="E12" i="5"/>
  <c r="E11" i="5"/>
  <c r="D10" i="5"/>
  <c r="C10" i="5"/>
  <c r="E10" i="5" s="1"/>
  <c r="D9" i="5"/>
  <c r="E8" i="5"/>
  <c r="E7" i="5"/>
  <c r="E6" i="5"/>
  <c r="D5" i="5"/>
  <c r="D19" i="5" s="1"/>
  <c r="D25" i="5" s="1"/>
  <c r="C5" i="5"/>
  <c r="E5" i="5" l="1"/>
  <c r="C9" i="5"/>
  <c r="E9" i="5" s="1"/>
  <c r="H10" i="2"/>
  <c r="C25" i="5" l="1"/>
  <c r="C19" i="5"/>
  <c r="E19" i="5" s="1"/>
  <c r="I30" i="2"/>
  <c r="I28" i="2"/>
  <c r="I26" i="2"/>
  <c r="I27" i="2"/>
  <c r="I25" i="2"/>
  <c r="I20" i="2"/>
  <c r="I18" i="2"/>
  <c r="I14" i="2"/>
  <c r="I15" i="2"/>
  <c r="I16" i="2"/>
  <c r="I13" i="2"/>
  <c r="I12" i="2"/>
  <c r="I24" i="2"/>
  <c r="I29" i="2"/>
  <c r="I19" i="2"/>
  <c r="I17" i="2"/>
  <c r="I22" i="2"/>
  <c r="H21" i="2"/>
  <c r="G29" i="2"/>
  <c r="G24" i="2"/>
  <c r="G19" i="2"/>
  <c r="G17" i="2"/>
  <c r="G12" i="2"/>
  <c r="G11" i="2" s="1"/>
  <c r="G10" i="2" s="1"/>
  <c r="I10" i="2" s="1"/>
  <c r="I14" i="1"/>
  <c r="I13" i="1"/>
  <c r="I16" i="1"/>
  <c r="I12" i="1"/>
  <c r="I11" i="1"/>
  <c r="H10" i="1"/>
  <c r="I15" i="1"/>
  <c r="I11" i="2" l="1"/>
  <c r="I21" i="2"/>
  <c r="I10" i="1"/>
</calcChain>
</file>

<file path=xl/sharedStrings.xml><?xml version="1.0" encoding="utf-8"?>
<sst xmlns="http://schemas.openxmlformats.org/spreadsheetml/2006/main" count="197" uniqueCount="115">
  <si>
    <t>Ekonomický odbor</t>
  </si>
  <si>
    <t>uk.</t>
  </si>
  <si>
    <t>č.a.</t>
  </si>
  <si>
    <t>§</t>
  </si>
  <si>
    <t>pol.</t>
  </si>
  <si>
    <t>u k a z a t e l</t>
  </si>
  <si>
    <t>SU</t>
  </si>
  <si>
    <t>x</t>
  </si>
  <si>
    <t>Daňové příjmy - podíl kraje na sdílených daních</t>
  </si>
  <si>
    <t>DU</t>
  </si>
  <si>
    <t>daň z příjmů fyzických osob ze závislé činnosti</t>
  </si>
  <si>
    <t xml:space="preserve">daň z příjmů fyzických osob z podnikání </t>
  </si>
  <si>
    <t>daň z příjmů fyzických osob srážková</t>
  </si>
  <si>
    <t>daň z příjmů právnických osob</t>
  </si>
  <si>
    <t>daň z přidané hodnoty</t>
  </si>
  <si>
    <t>UR I                       2015</t>
  </si>
  <si>
    <t>UR II                          2015</t>
  </si>
  <si>
    <t>daň z příjmů právnických osob za kraje</t>
  </si>
  <si>
    <t>v tis.Kč</t>
  </si>
  <si>
    <t>Daňové příjmy</t>
  </si>
  <si>
    <t>Příjmy a finanční zdroje 2015</t>
  </si>
  <si>
    <t>91403 - P Ů S O B N O S T I</t>
  </si>
  <si>
    <t>Běžné (neinvestiční) výdaje resortu celkem</t>
  </si>
  <si>
    <t>Finanční operace a platby</t>
  </si>
  <si>
    <t>RU</t>
  </si>
  <si>
    <t>030100</t>
  </si>
  <si>
    <t>0000</t>
  </si>
  <si>
    <t xml:space="preserve">Kontrola a přezkum hospodaření kraje </t>
  </si>
  <si>
    <t>nákup materiálu</t>
  </si>
  <si>
    <t>konzultační, poradenské a právní služby</t>
  </si>
  <si>
    <t>nákup služeb</t>
  </si>
  <si>
    <t>pohoštění</t>
  </si>
  <si>
    <t>030101</t>
  </si>
  <si>
    <t>Rating kraje - Moodys Europe</t>
  </si>
  <si>
    <t>030102</t>
  </si>
  <si>
    <t>Účetní,daňové a ekonomické poradenství</t>
  </si>
  <si>
    <t>030200</t>
  </si>
  <si>
    <t>Platby daní a finanční operace</t>
  </si>
  <si>
    <t>platby daní a poplatků</t>
  </si>
  <si>
    <t>030300</t>
  </si>
  <si>
    <t>Krajské porady, semináře a školení</t>
  </si>
  <si>
    <t>nájemné</t>
  </si>
  <si>
    <t>nákup ostatních služeb</t>
  </si>
  <si>
    <t>030600</t>
  </si>
  <si>
    <t>Činnost regionální správy</t>
  </si>
  <si>
    <t>služby peněžních ústavů</t>
  </si>
  <si>
    <t xml:space="preserve"> v tis. Kč</t>
  </si>
  <si>
    <t>914 03 - Působnosti</t>
  </si>
  <si>
    <t>UR II             2015</t>
  </si>
  <si>
    <t>UR I             2015</t>
  </si>
  <si>
    <t>Změna rozpočtu - rozpočtové opatření č. 110/15</t>
  </si>
  <si>
    <t>Příloha č. 1 - tab. ZR-RO č. 110/15</t>
  </si>
  <si>
    <t>ZR-RO č.  110/15</t>
  </si>
  <si>
    <t>ZR-RO č. 110/15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</si>
  <si>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</si>
  <si>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</si>
  <si>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</si>
  <si>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</si>
  <si>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</si>
  <si>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ZR-RO č.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</si>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</sst>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sz val="8"/>
      <name val="Arial CE"/>
      <charset val="238"/>
    </font>
    <font>
      <sz val="8"/>
      <name val="Arial"/>
      <family val="2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8"/>
      <name val="Arial CE"/>
      <family val="2"/>
      <charset val="238"/>
    </font>
    <font>
      <b/>
      <sz val="8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</cellStyleXfs>
  <cellXfs count="201">
    <xf numFmtId="0" fontId="0" fillId="0" borderId="0" xfId="0"/>
    <xf numFmtId="0" fontId="3" fillId="0" borderId="0" xfId="2"/>
    <xf numFmtId="0" fontId="1" fillId="0" borderId="0" xfId="1"/>
    <xf numFmtId="0" fontId="3" fillId="0" borderId="0" xfId="3"/>
    <xf numFmtId="0" fontId="6" fillId="0" borderId="1" xfId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8" fillId="0" borderId="9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/>
    </xf>
    <xf numFmtId="0" fontId="8" fillId="0" borderId="16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left" vertical="center"/>
    </xf>
    <xf numFmtId="0" fontId="5" fillId="0" borderId="0" xfId="3" applyFont="1" applyBorder="1" applyAlignment="1">
      <alignment horizontal="left"/>
    </xf>
    <xf numFmtId="0" fontId="3" fillId="0" borderId="0" xfId="3" applyBorder="1"/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/>
    </xf>
    <xf numFmtId="0" fontId="8" fillId="0" borderId="17" xfId="1" applyFont="1" applyBorder="1" applyAlignment="1">
      <alignment horizontal="left" vertical="center"/>
    </xf>
    <xf numFmtId="0" fontId="8" fillId="0" borderId="19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3" fillId="0" borderId="0" xfId="2" applyAlignment="1">
      <alignment horizontal="center" vertical="center"/>
    </xf>
    <xf numFmtId="4" fontId="6" fillId="0" borderId="5" xfId="1" applyNumberFormat="1" applyFont="1" applyFill="1" applyBorder="1" applyAlignment="1">
      <alignment horizontal="right" vertical="center"/>
    </xf>
    <xf numFmtId="4" fontId="8" fillId="0" borderId="14" xfId="1" applyNumberFormat="1" applyFont="1" applyBorder="1" applyAlignment="1">
      <alignment horizontal="right" vertical="center"/>
    </xf>
    <xf numFmtId="164" fontId="8" fillId="0" borderId="12" xfId="1" applyNumberFormat="1" applyFont="1" applyBorder="1" applyAlignment="1">
      <alignment horizontal="right" vertical="center"/>
    </xf>
    <xf numFmtId="4" fontId="8" fillId="0" borderId="15" xfId="1" applyNumberFormat="1" applyFont="1" applyBorder="1" applyAlignment="1">
      <alignment horizontal="right" vertical="center"/>
    </xf>
    <xf numFmtId="4" fontId="8" fillId="0" borderId="19" xfId="1" applyNumberFormat="1" applyFont="1" applyBorder="1" applyAlignment="1">
      <alignment horizontal="right" vertical="center"/>
    </xf>
    <xf numFmtId="164" fontId="8" fillId="0" borderId="19" xfId="1" applyNumberFormat="1" applyFont="1" applyBorder="1" applyAlignment="1">
      <alignment horizontal="right" vertical="center"/>
    </xf>
    <xf numFmtId="4" fontId="8" fillId="0" borderId="20" xfId="1" applyNumberFormat="1" applyFont="1" applyBorder="1" applyAlignment="1">
      <alignment horizontal="right" vertical="center"/>
    </xf>
    <xf numFmtId="4" fontId="8" fillId="0" borderId="31" xfId="1" applyNumberFormat="1" applyFont="1" applyBorder="1" applyAlignment="1">
      <alignment horizontal="right" vertical="center"/>
    </xf>
    <xf numFmtId="164" fontId="8" fillId="0" borderId="31" xfId="1" applyNumberFormat="1" applyFont="1" applyBorder="1" applyAlignment="1">
      <alignment horizontal="right" vertical="center"/>
    </xf>
    <xf numFmtId="4" fontId="8" fillId="0" borderId="32" xfId="1" applyNumberFormat="1" applyFont="1" applyBorder="1" applyAlignment="1">
      <alignment horizontal="right" vertical="center"/>
    </xf>
    <xf numFmtId="4" fontId="8" fillId="0" borderId="27" xfId="1" applyNumberFormat="1" applyFont="1" applyBorder="1" applyAlignment="1">
      <alignment horizontal="right" vertical="center"/>
    </xf>
    <xf numFmtId="164" fontId="8" fillId="0" borderId="27" xfId="1" applyNumberFormat="1" applyFont="1" applyBorder="1" applyAlignment="1">
      <alignment horizontal="right" vertical="center"/>
    </xf>
    <xf numFmtId="4" fontId="8" fillId="0" borderId="28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/>
    </xf>
    <xf numFmtId="4" fontId="6" fillId="0" borderId="8" xfId="1" applyNumberFormat="1" applyFont="1" applyBorder="1" applyAlignment="1">
      <alignment horizontal="right" vertical="center"/>
    </xf>
    <xf numFmtId="0" fontId="9" fillId="0" borderId="0" xfId="3" applyFont="1" applyAlignment="1">
      <alignment horizontal="center"/>
    </xf>
    <xf numFmtId="0" fontId="0" fillId="0" borderId="0" xfId="0" applyAlignment="1">
      <alignment horizontal="right"/>
    </xf>
    <xf numFmtId="49" fontId="1" fillId="0" borderId="0" xfId="1" applyNumberFormat="1" applyFont="1" applyAlignment="1">
      <alignment horizontal="right"/>
    </xf>
    <xf numFmtId="49" fontId="10" fillId="0" borderId="0" xfId="1" applyNumberFormat="1" applyFont="1"/>
    <xf numFmtId="49" fontId="1" fillId="0" borderId="0" xfId="1" applyNumberFormat="1"/>
    <xf numFmtId="164" fontId="1" fillId="0" borderId="0" xfId="1" applyNumberFormat="1"/>
    <xf numFmtId="0" fontId="5" fillId="0" borderId="0" xfId="2" applyFont="1" applyAlignment="1">
      <alignment horizontal="right"/>
    </xf>
    <xf numFmtId="0" fontId="9" fillId="0" borderId="0" xfId="2" applyFont="1"/>
    <xf numFmtId="0" fontId="12" fillId="0" borderId="29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left" vertical="center"/>
    </xf>
    <xf numFmtId="4" fontId="5" fillId="0" borderId="3" xfId="2" applyNumberFormat="1" applyFont="1" applyFill="1" applyBorder="1" applyAlignment="1">
      <alignment vertical="center"/>
    </xf>
    <xf numFmtId="4" fontId="5" fillId="0" borderId="8" xfId="2" applyNumberFormat="1" applyFont="1" applyFill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9" fillId="0" borderId="0" xfId="2" applyFont="1" applyAlignment="1">
      <alignment vertical="center"/>
    </xf>
    <xf numFmtId="0" fontId="13" fillId="0" borderId="35" xfId="2" applyFont="1" applyFill="1" applyBorder="1" applyAlignment="1">
      <alignment horizontal="center" vertical="center"/>
    </xf>
    <xf numFmtId="49" fontId="13" fillId="0" borderId="38" xfId="2" applyNumberFormat="1" applyFont="1" applyFill="1" applyBorder="1" applyAlignment="1">
      <alignment horizontal="center" vertical="center"/>
    </xf>
    <xf numFmtId="0" fontId="13" fillId="0" borderId="39" xfId="2" applyFont="1" applyFill="1" applyBorder="1" applyAlignment="1">
      <alignment horizontal="center" vertical="center"/>
    </xf>
    <xf numFmtId="0" fontId="13" fillId="0" borderId="38" xfId="2" applyFont="1" applyFill="1" applyBorder="1" applyAlignment="1">
      <alignment vertical="center"/>
    </xf>
    <xf numFmtId="4" fontId="13" fillId="0" borderId="40" xfId="2" applyNumberFormat="1" applyFont="1" applyFill="1" applyBorder="1" applyAlignment="1">
      <alignment vertical="center"/>
    </xf>
    <xf numFmtId="0" fontId="14" fillId="0" borderId="0" xfId="2" applyFont="1"/>
    <xf numFmtId="0" fontId="13" fillId="0" borderId="0" xfId="2" applyFont="1" applyAlignment="1">
      <alignment vertical="center"/>
    </xf>
    <xf numFmtId="0" fontId="13" fillId="0" borderId="0" xfId="2" applyFont="1"/>
    <xf numFmtId="0" fontId="5" fillId="0" borderId="9" xfId="2" applyFont="1" applyBorder="1" applyAlignment="1">
      <alignment horizontal="center" vertical="center"/>
    </xf>
    <xf numFmtId="49" fontId="5" fillId="0" borderId="10" xfId="2" applyNumberFormat="1" applyFont="1" applyFill="1" applyBorder="1" applyAlignment="1">
      <alignment horizontal="center" vertical="center"/>
    </xf>
    <xf numFmtId="49" fontId="5" fillId="0" borderId="11" xfId="3" applyNumberFormat="1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vertical="center"/>
    </xf>
    <xf numFmtId="4" fontId="5" fillId="0" borderId="11" xfId="2" applyNumberFormat="1" applyFont="1" applyFill="1" applyBorder="1" applyAlignment="1">
      <alignment vertical="center"/>
    </xf>
    <xf numFmtId="4" fontId="5" fillId="0" borderId="15" xfId="2" applyNumberFormat="1" applyFont="1" applyFill="1" applyBorder="1" applyAlignment="1">
      <alignment vertical="center"/>
    </xf>
    <xf numFmtId="0" fontId="15" fillId="0" borderId="0" xfId="2" applyFont="1"/>
    <xf numFmtId="0" fontId="5" fillId="0" borderId="0" xfId="2" applyFont="1" applyAlignment="1">
      <alignment vertical="center"/>
    </xf>
    <xf numFmtId="0" fontId="5" fillId="0" borderId="0" xfId="2" applyFont="1"/>
    <xf numFmtId="0" fontId="9" fillId="0" borderId="16" xfId="2" applyFont="1" applyBorder="1" applyAlignment="1">
      <alignment horizontal="center" vertical="center"/>
    </xf>
    <xf numFmtId="49" fontId="9" fillId="0" borderId="17" xfId="2" applyNumberFormat="1" applyFont="1" applyFill="1" applyBorder="1" applyAlignment="1">
      <alignment horizontal="center" vertical="center"/>
    </xf>
    <xf numFmtId="49" fontId="9" fillId="0" borderId="18" xfId="3" applyNumberFormat="1" applyFont="1" applyFill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2" xfId="2" applyFont="1" applyBorder="1" applyAlignment="1">
      <alignment vertical="center"/>
    </xf>
    <xf numFmtId="4" fontId="9" fillId="0" borderId="18" xfId="2" applyNumberFormat="1" applyFont="1" applyFill="1" applyBorder="1" applyAlignment="1">
      <alignment vertical="center"/>
    </xf>
    <xf numFmtId="4" fontId="9" fillId="0" borderId="20" xfId="2" applyNumberFormat="1" applyFont="1" applyFill="1" applyBorder="1" applyAlignment="1">
      <alignment vertical="center"/>
    </xf>
    <xf numFmtId="0" fontId="9" fillId="0" borderId="19" xfId="2" applyFont="1" applyBorder="1" applyAlignment="1">
      <alignment horizontal="center" vertical="center"/>
    </xf>
    <xf numFmtId="0" fontId="9" fillId="0" borderId="19" xfId="2" applyFont="1" applyBorder="1" applyAlignment="1">
      <alignment vertical="center"/>
    </xf>
    <xf numFmtId="0" fontId="9" fillId="0" borderId="17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49" fontId="5" fillId="0" borderId="18" xfId="3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vertical="center"/>
    </xf>
    <xf numFmtId="4" fontId="5" fillId="0" borderId="20" xfId="2" applyNumberFormat="1" applyFont="1" applyFill="1" applyBorder="1" applyAlignment="1">
      <alignment vertical="center"/>
    </xf>
    <xf numFmtId="49" fontId="5" fillId="0" borderId="17" xfId="2" applyNumberFormat="1" applyFont="1" applyFill="1" applyBorder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0" fontId="3" fillId="0" borderId="0" xfId="2" applyFill="1"/>
    <xf numFmtId="4" fontId="9" fillId="0" borderId="19" xfId="2" applyNumberFormat="1" applyFont="1" applyFill="1" applyBorder="1" applyAlignment="1">
      <alignment vertical="center"/>
    </xf>
    <xf numFmtId="0" fontId="5" fillId="0" borderId="17" xfId="2" applyFont="1" applyBorder="1" applyAlignment="1">
      <alignment horizontal="center" vertical="center"/>
    </xf>
    <xf numFmtId="0" fontId="5" fillId="0" borderId="19" xfId="2" applyFont="1" applyBorder="1" applyAlignment="1">
      <alignment vertical="center"/>
    </xf>
    <xf numFmtId="0" fontId="9" fillId="0" borderId="12" xfId="6" applyFont="1" applyBorder="1" applyAlignment="1">
      <alignment horizontal="center" vertical="center"/>
    </xf>
    <xf numFmtId="0" fontId="9" fillId="0" borderId="10" xfId="6" applyFont="1" applyBorder="1" applyAlignment="1">
      <alignment vertical="center"/>
    </xf>
    <xf numFmtId="164" fontId="9" fillId="0" borderId="0" xfId="2" applyNumberFormat="1" applyFont="1" applyAlignment="1">
      <alignment horizontal="right" vertical="center"/>
    </xf>
    <xf numFmtId="0" fontId="9" fillId="0" borderId="17" xfId="6" applyFont="1" applyBorder="1" applyAlignment="1">
      <alignment vertical="center"/>
    </xf>
    <xf numFmtId="0" fontId="9" fillId="0" borderId="12" xfId="6" applyFont="1" applyFill="1" applyBorder="1" applyAlignment="1">
      <alignment horizontal="center" vertical="center"/>
    </xf>
    <xf numFmtId="0" fontId="9" fillId="0" borderId="19" xfId="6" applyFont="1" applyFill="1" applyBorder="1" applyAlignment="1">
      <alignment horizontal="center" vertical="center"/>
    </xf>
    <xf numFmtId="0" fontId="9" fillId="0" borderId="17" xfId="6" applyFont="1" applyFill="1" applyBorder="1" applyAlignment="1">
      <alignment vertical="center"/>
    </xf>
    <xf numFmtId="0" fontId="5" fillId="0" borderId="16" xfId="2" applyFont="1" applyFill="1" applyBorder="1" applyAlignment="1">
      <alignment vertical="center"/>
    </xf>
    <xf numFmtId="0" fontId="5" fillId="0" borderId="19" xfId="2" applyFont="1" applyBorder="1" applyAlignment="1">
      <alignment horizontal="center" vertical="center"/>
    </xf>
    <xf numFmtId="0" fontId="9" fillId="0" borderId="42" xfId="2" applyFont="1" applyFill="1" applyBorder="1" applyAlignment="1">
      <alignment vertical="center"/>
    </xf>
    <xf numFmtId="49" fontId="9" fillId="0" borderId="22" xfId="2" applyNumberFormat="1" applyFont="1" applyFill="1" applyBorder="1" applyAlignment="1">
      <alignment horizontal="center" vertical="center"/>
    </xf>
    <xf numFmtId="0" fontId="3" fillId="0" borderId="23" xfId="3" applyFill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9" fillId="0" borderId="27" xfId="2" applyFont="1" applyBorder="1" applyAlignment="1">
      <alignment vertical="center"/>
    </xf>
    <xf numFmtId="4" fontId="9" fillId="0" borderId="23" xfId="2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horizontal="center" vertical="center"/>
    </xf>
    <xf numFmtId="0" fontId="3" fillId="0" borderId="0" xfId="3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4" fontId="9" fillId="0" borderId="0" xfId="2" applyNumberFormat="1" applyFont="1" applyFill="1" applyBorder="1" applyAlignment="1">
      <alignment vertical="center"/>
    </xf>
    <xf numFmtId="0" fontId="3" fillId="0" borderId="0" xfId="2" applyFill="1" applyBorder="1" applyAlignment="1">
      <alignment vertical="center"/>
    </xf>
    <xf numFmtId="0" fontId="5" fillId="0" borderId="0" xfId="3" applyFont="1" applyFill="1" applyAlignment="1">
      <alignment horizontal="center"/>
    </xf>
    <xf numFmtId="0" fontId="4" fillId="0" borderId="0" xfId="4" applyFont="1" applyAlignment="1"/>
    <xf numFmtId="0" fontId="5" fillId="0" borderId="34" xfId="5" applyFont="1" applyBorder="1" applyAlignment="1">
      <alignment horizontal="center" vertical="center" wrapText="1"/>
    </xf>
    <xf numFmtId="4" fontId="13" fillId="0" borderId="37" xfId="2" applyNumberFormat="1" applyFont="1" applyFill="1" applyBorder="1" applyAlignment="1">
      <alignment horizontal="right" vertical="center"/>
    </xf>
    <xf numFmtId="0" fontId="0" fillId="0" borderId="0" xfId="0" applyFill="1"/>
    <xf numFmtId="4" fontId="5" fillId="0" borderId="41" xfId="2" applyNumberFormat="1" applyFont="1" applyFill="1" applyBorder="1" applyAlignment="1">
      <alignment vertical="center"/>
    </xf>
    <xf numFmtId="4" fontId="9" fillId="0" borderId="43" xfId="2" applyNumberFormat="1" applyFont="1" applyFill="1" applyBorder="1" applyAlignment="1">
      <alignment vertical="center"/>
    </xf>
    <xf numFmtId="164" fontId="5" fillId="0" borderId="3" xfId="2" applyNumberFormat="1" applyFont="1" applyFill="1" applyBorder="1" applyAlignment="1">
      <alignment vertical="center"/>
    </xf>
    <xf numFmtId="164" fontId="13" fillId="0" borderId="38" xfId="2" applyNumberFormat="1" applyFont="1" applyFill="1" applyBorder="1" applyAlignment="1">
      <alignment vertical="center"/>
    </xf>
    <xf numFmtId="164" fontId="5" fillId="0" borderId="11" xfId="2" applyNumberFormat="1" applyFont="1" applyFill="1" applyBorder="1" applyAlignment="1">
      <alignment vertical="center"/>
    </xf>
    <xf numFmtId="164" fontId="9" fillId="0" borderId="18" xfId="2" applyNumberFormat="1" applyFont="1" applyFill="1" applyBorder="1" applyAlignment="1">
      <alignment vertical="center"/>
    </xf>
    <xf numFmtId="164" fontId="5" fillId="0" borderId="18" xfId="2" applyNumberFormat="1" applyFont="1" applyFill="1" applyBorder="1" applyAlignment="1">
      <alignment vertical="center"/>
    </xf>
    <xf numFmtId="164" fontId="5" fillId="0" borderId="19" xfId="2" applyNumberFormat="1" applyFont="1" applyFill="1" applyBorder="1" applyAlignment="1">
      <alignment vertical="center"/>
    </xf>
    <xf numFmtId="164" fontId="9" fillId="0" borderId="27" xfId="2" applyNumberFormat="1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0" xfId="2" applyFont="1"/>
    <xf numFmtId="0" fontId="18" fillId="0" borderId="0" xfId="4" applyFont="1" applyAlignment="1"/>
    <xf numFmtId="0" fontId="2" fillId="0" borderId="0" xfId="1" applyFont="1" applyAlignment="1"/>
    <xf numFmtId="0" fontId="4" fillId="0" borderId="0" xfId="0" applyFont="1" applyAlignment="1"/>
    <xf numFmtId="0" fontId="4" fillId="0" borderId="0" xfId="3" applyFont="1" applyFill="1" applyAlignment="1"/>
    <xf numFmtId="0" fontId="21" fillId="0" borderId="0" xfId="7" applyFont="1" applyFill="1"/>
    <xf numFmtId="0" fontId="21" fillId="0" borderId="0" xfId="7" applyFont="1" applyFill="1" applyAlignment="1">
      <alignment horizontal="right"/>
    </xf>
    <xf numFmtId="0" fontId="19" fillId="0" borderId="0" xfId="7"/>
    <xf numFmtId="0" fontId="22" fillId="2" borderId="44" xfId="7" applyFont="1" applyFill="1" applyBorder="1" applyAlignment="1">
      <alignment horizontal="center" vertical="center" wrapText="1"/>
    </xf>
    <xf numFmtId="0" fontId="22" fillId="2" borderId="5" xfId="7" applyFont="1" applyFill="1" applyBorder="1" applyAlignment="1">
      <alignment horizontal="center" vertical="center" wrapText="1"/>
    </xf>
    <xf numFmtId="0" fontId="22" fillId="2" borderId="45" xfId="7" applyFont="1" applyFill="1" applyBorder="1" applyAlignment="1">
      <alignment horizontal="center" vertical="center" wrapText="1"/>
    </xf>
    <xf numFmtId="0" fontId="23" fillId="0" borderId="9" xfId="7" applyFont="1" applyBorder="1" applyAlignment="1">
      <alignment vertical="center" wrapText="1"/>
    </xf>
    <xf numFmtId="0" fontId="23" fillId="0" borderId="12" xfId="7" applyFont="1" applyBorder="1" applyAlignment="1">
      <alignment horizontal="right" vertical="center" wrapText="1"/>
    </xf>
    <xf numFmtId="4" fontId="23" fillId="0" borderId="12" xfId="7" applyNumberFormat="1" applyFont="1" applyBorder="1" applyAlignment="1">
      <alignment horizontal="right" vertical="center" wrapText="1"/>
    </xf>
    <xf numFmtId="4" fontId="23" fillId="0" borderId="46" xfId="7" applyNumberFormat="1" applyFont="1" applyBorder="1" applyAlignment="1">
      <alignment horizontal="right" vertical="center" wrapText="1"/>
    </xf>
    <xf numFmtId="0" fontId="24" fillId="0" borderId="16" xfId="7" applyFont="1" applyBorder="1" applyAlignment="1">
      <alignment vertical="center" wrapText="1"/>
    </xf>
    <xf numFmtId="0" fontId="24" fillId="0" borderId="19" xfId="7" applyFont="1" applyBorder="1" applyAlignment="1">
      <alignment horizontal="right" vertical="center" wrapText="1"/>
    </xf>
    <xf numFmtId="4" fontId="24" fillId="0" borderId="19" xfId="7" applyNumberFormat="1" applyFont="1" applyBorder="1" applyAlignment="1">
      <alignment horizontal="right" vertical="center" wrapText="1"/>
    </xf>
    <xf numFmtId="4" fontId="24" fillId="0" borderId="19" xfId="7" applyNumberFormat="1" applyFont="1" applyBorder="1" applyAlignment="1">
      <alignment vertical="center"/>
    </xf>
    <xf numFmtId="4" fontId="24" fillId="0" borderId="41" xfId="7" applyNumberFormat="1" applyFont="1" applyBorder="1" applyAlignment="1">
      <alignment vertical="center"/>
    </xf>
    <xf numFmtId="4" fontId="19" fillId="0" borderId="0" xfId="7" applyNumberFormat="1"/>
    <xf numFmtId="4" fontId="24" fillId="0" borderId="12" xfId="7" applyNumberFormat="1" applyFont="1" applyBorder="1" applyAlignment="1">
      <alignment horizontal="right" vertical="center" wrapText="1"/>
    </xf>
    <xf numFmtId="0" fontId="23" fillId="0" borderId="16" xfId="7" applyFont="1" applyBorder="1" applyAlignment="1">
      <alignment vertical="center" wrapText="1"/>
    </xf>
    <xf numFmtId="4" fontId="23" fillId="0" borderId="19" xfId="7" applyNumberFormat="1" applyFont="1" applyBorder="1" applyAlignment="1">
      <alignment horizontal="right" vertical="center" wrapText="1"/>
    </xf>
    <xf numFmtId="4" fontId="23" fillId="0" borderId="41" xfId="7" applyNumberFormat="1" applyFont="1" applyBorder="1" applyAlignment="1">
      <alignment horizontal="right" vertical="center" wrapText="1"/>
    </xf>
    <xf numFmtId="4" fontId="24" fillId="0" borderId="41" xfId="7" applyNumberFormat="1" applyFont="1" applyBorder="1" applyAlignment="1">
      <alignment horizontal="right" vertical="center" wrapText="1"/>
    </xf>
    <xf numFmtId="0" fontId="23" fillId="0" borderId="19" xfId="7" applyFont="1" applyBorder="1" applyAlignment="1">
      <alignment horizontal="right" vertical="center" wrapText="1"/>
    </xf>
    <xf numFmtId="0" fontId="24" fillId="0" borderId="30" xfId="7" applyFont="1" applyBorder="1" applyAlignment="1">
      <alignment vertical="center" wrapText="1"/>
    </xf>
    <xf numFmtId="0" fontId="24" fillId="0" borderId="31" xfId="7" applyFont="1" applyBorder="1" applyAlignment="1">
      <alignment horizontal="right" vertical="center" wrapText="1"/>
    </xf>
    <xf numFmtId="4" fontId="24" fillId="0" borderId="31" xfId="7" applyNumberFormat="1" applyFont="1" applyBorder="1" applyAlignment="1">
      <alignment horizontal="right" vertical="center" wrapText="1"/>
    </xf>
    <xf numFmtId="4" fontId="24" fillId="0" borderId="47" xfId="7" applyNumberFormat="1" applyFont="1" applyBorder="1" applyAlignment="1">
      <alignment horizontal="right" vertical="center" wrapText="1"/>
    </xf>
    <xf numFmtId="0" fontId="23" fillId="0" borderId="44" xfId="7" applyFont="1" applyBorder="1" applyAlignment="1">
      <alignment vertical="center" wrapText="1"/>
    </xf>
    <xf numFmtId="0" fontId="23" fillId="0" borderId="5" xfId="7" applyFont="1" applyBorder="1" applyAlignment="1">
      <alignment horizontal="right" vertical="center" wrapText="1"/>
    </xf>
    <xf numFmtId="4" fontId="23" fillId="0" borderId="5" xfId="7" applyNumberFormat="1" applyFont="1" applyBorder="1" applyAlignment="1">
      <alignment horizontal="right" vertical="center" wrapText="1"/>
    </xf>
    <xf numFmtId="4" fontId="23" fillId="0" borderId="45" xfId="7" applyNumberFormat="1" applyFont="1" applyBorder="1" applyAlignment="1">
      <alignment horizontal="right" vertical="center" wrapText="1"/>
    </xf>
    <xf numFmtId="0" fontId="21" fillId="0" borderId="0" xfId="7" applyFont="1" applyFill="1" applyBorder="1"/>
    <xf numFmtId="165" fontId="21" fillId="0" borderId="25" xfId="7" applyNumberFormat="1" applyFont="1" applyFill="1" applyBorder="1" applyAlignment="1">
      <alignment horizontal="right"/>
    </xf>
    <xf numFmtId="0" fontId="24" fillId="0" borderId="9" xfId="7" applyFont="1" applyBorder="1" applyAlignment="1">
      <alignment horizontal="left" vertical="center" wrapText="1"/>
    </xf>
    <xf numFmtId="0" fontId="24" fillId="0" borderId="12" xfId="7" applyFont="1" applyBorder="1" applyAlignment="1">
      <alignment horizontal="right" vertical="center" wrapText="1"/>
    </xf>
    <xf numFmtId="4" fontId="24" fillId="0" borderId="46" xfId="7" applyNumberFormat="1" applyFont="1" applyBorder="1" applyAlignment="1">
      <alignment horizontal="right" vertical="center" wrapText="1"/>
    </xf>
    <xf numFmtId="0" fontId="24" fillId="0" borderId="16" xfId="7" applyFont="1" applyBorder="1" applyAlignment="1">
      <alignment horizontal="left" vertical="center" wrapText="1"/>
    </xf>
    <xf numFmtId="0" fontId="23" fillId="0" borderId="44" xfId="7" applyFont="1" applyBorder="1" applyAlignment="1">
      <alignment horizontal="left" vertical="center" wrapText="1"/>
    </xf>
    <xf numFmtId="4" fontId="13" fillId="0" borderId="0" xfId="2" applyNumberFormat="1" applyFont="1" applyAlignment="1">
      <alignment horizontal="right" vertical="center"/>
    </xf>
    <xf numFmtId="0" fontId="20" fillId="2" borderId="25" xfId="7" applyFont="1" applyFill="1" applyBorder="1" applyAlignment="1">
      <alignment horizontal="center"/>
    </xf>
    <xf numFmtId="0" fontId="9" fillId="0" borderId="1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9" fillId="0" borderId="17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9" fillId="0" borderId="22" xfId="2" applyFont="1" applyFill="1" applyBorder="1" applyAlignment="1">
      <alignment horizontal="center" vertical="center"/>
    </xf>
    <xf numFmtId="0" fontId="9" fillId="0" borderId="23" xfId="2" applyFont="1" applyFill="1" applyBorder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12" fillId="0" borderId="33" xfId="3" applyFont="1" applyBorder="1" applyAlignment="1">
      <alignment horizontal="center" vertical="center"/>
    </xf>
    <xf numFmtId="49" fontId="13" fillId="0" borderId="36" xfId="2" applyNumberFormat="1" applyFont="1" applyFill="1" applyBorder="1" applyAlignment="1">
      <alignment horizontal="center" vertical="center"/>
    </xf>
    <xf numFmtId="49" fontId="13" fillId="0" borderId="37" xfId="2" applyNumberFormat="1" applyFont="1" applyFill="1" applyBorder="1" applyAlignment="1">
      <alignment horizontal="center" vertical="center"/>
    </xf>
    <xf numFmtId="0" fontId="4" fillId="0" borderId="0" xfId="3" applyFont="1" applyFill="1" applyAlignment="1">
      <alignment horizontal="center"/>
    </xf>
  </cellXfs>
  <cellStyles count="8">
    <cellStyle name="Normální" xfId="0" builtinId="0"/>
    <cellStyle name="Normální 12" xfId="4"/>
    <cellStyle name="normální 2" xfId="3"/>
    <cellStyle name="Normální 3" xfId="5"/>
    <cellStyle name="Normální 4" xfId="7"/>
    <cellStyle name="normální_2. Rozpočet 2007 - tabulky" xfId="1"/>
    <cellStyle name="normální_Rozpis výdajů 03 bez PO 2 2" xfId="2"/>
    <cellStyle name="normální_Rozpis výdajů 03 bez PO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3" zoomScaleNormal="100" workbookViewId="0">
      <selection activeCell="M41" sqref="M41"/>
    </sheetView>
  </sheetViews>
  <sheetFormatPr defaultRowHeight="12.75" x14ac:dyDescent="0.2"/>
  <cols>
    <col min="1" max="1" width="36.5703125" style="148" bestFit="1" customWidth="1"/>
    <col min="2" max="2" width="7.28515625" style="148" customWidth="1"/>
    <col min="3" max="3" width="13.85546875" style="148" customWidth="1"/>
    <col min="4" max="4" width="10" style="148" bestFit="1" customWidth="1"/>
    <col min="5" max="5" width="14.140625" style="148" customWidth="1"/>
    <col min="6" max="9" width="9.140625" style="148"/>
    <col min="10" max="10" width="11.7109375" style="148" bestFit="1" customWidth="1"/>
    <col min="11" max="256" width="9.140625" style="148"/>
    <col min="257" max="257" width="36.5703125" style="148" bestFit="1" customWidth="1"/>
    <col min="258" max="258" width="7.28515625" style="148" customWidth="1"/>
    <col min="259" max="259" width="13.85546875" style="148" customWidth="1"/>
    <col min="260" max="260" width="10" style="148" bestFit="1" customWidth="1"/>
    <col min="261" max="261" width="14.140625" style="148" customWidth="1"/>
    <col min="262" max="265" width="9.140625" style="148"/>
    <col min="266" max="266" width="11.7109375" style="148" bestFit="1" customWidth="1"/>
    <col min="267" max="512" width="9.140625" style="148"/>
    <col min="513" max="513" width="36.5703125" style="148" bestFit="1" customWidth="1"/>
    <col min="514" max="514" width="7.28515625" style="148" customWidth="1"/>
    <col min="515" max="515" width="13.85546875" style="148" customWidth="1"/>
    <col min="516" max="516" width="10" style="148" bestFit="1" customWidth="1"/>
    <col min="517" max="517" width="14.140625" style="148" customWidth="1"/>
    <col min="518" max="521" width="9.140625" style="148"/>
    <col min="522" max="522" width="11.7109375" style="148" bestFit="1" customWidth="1"/>
    <col min="523" max="768" width="9.140625" style="148"/>
    <col min="769" max="769" width="36.5703125" style="148" bestFit="1" customWidth="1"/>
    <col min="770" max="770" width="7.28515625" style="148" customWidth="1"/>
    <col min="771" max="771" width="13.85546875" style="148" customWidth="1"/>
    <col min="772" max="772" width="10" style="148" bestFit="1" customWidth="1"/>
    <col min="773" max="773" width="14.140625" style="148" customWidth="1"/>
    <col min="774" max="777" width="9.140625" style="148"/>
    <col min="778" max="778" width="11.7109375" style="148" bestFit="1" customWidth="1"/>
    <col min="779" max="1024" width="9.140625" style="148"/>
    <col min="1025" max="1025" width="36.5703125" style="148" bestFit="1" customWidth="1"/>
    <col min="1026" max="1026" width="7.28515625" style="148" customWidth="1"/>
    <col min="1027" max="1027" width="13.85546875" style="148" customWidth="1"/>
    <col min="1028" max="1028" width="10" style="148" bestFit="1" customWidth="1"/>
    <col min="1029" max="1029" width="14.140625" style="148" customWidth="1"/>
    <col min="1030" max="1033" width="9.140625" style="148"/>
    <col min="1034" max="1034" width="11.7109375" style="148" bestFit="1" customWidth="1"/>
    <col min="1035" max="1280" width="9.140625" style="148"/>
    <col min="1281" max="1281" width="36.5703125" style="148" bestFit="1" customWidth="1"/>
    <col min="1282" max="1282" width="7.28515625" style="148" customWidth="1"/>
    <col min="1283" max="1283" width="13.85546875" style="148" customWidth="1"/>
    <col min="1284" max="1284" width="10" style="148" bestFit="1" customWidth="1"/>
    <col min="1285" max="1285" width="14.140625" style="148" customWidth="1"/>
    <col min="1286" max="1289" width="9.140625" style="148"/>
    <col min="1290" max="1290" width="11.7109375" style="148" bestFit="1" customWidth="1"/>
    <col min="1291" max="1536" width="9.140625" style="148"/>
    <col min="1537" max="1537" width="36.5703125" style="148" bestFit="1" customWidth="1"/>
    <col min="1538" max="1538" width="7.28515625" style="148" customWidth="1"/>
    <col min="1539" max="1539" width="13.85546875" style="148" customWidth="1"/>
    <col min="1540" max="1540" width="10" style="148" bestFit="1" customWidth="1"/>
    <col min="1541" max="1541" width="14.140625" style="148" customWidth="1"/>
    <col min="1542" max="1545" width="9.140625" style="148"/>
    <col min="1546" max="1546" width="11.7109375" style="148" bestFit="1" customWidth="1"/>
    <col min="1547" max="1792" width="9.140625" style="148"/>
    <col min="1793" max="1793" width="36.5703125" style="148" bestFit="1" customWidth="1"/>
    <col min="1794" max="1794" width="7.28515625" style="148" customWidth="1"/>
    <col min="1795" max="1795" width="13.85546875" style="148" customWidth="1"/>
    <col min="1796" max="1796" width="10" style="148" bestFit="1" customWidth="1"/>
    <col min="1797" max="1797" width="14.140625" style="148" customWidth="1"/>
    <col min="1798" max="1801" width="9.140625" style="148"/>
    <col min="1802" max="1802" width="11.7109375" style="148" bestFit="1" customWidth="1"/>
    <col min="1803" max="2048" width="9.140625" style="148"/>
    <col min="2049" max="2049" width="36.5703125" style="148" bestFit="1" customWidth="1"/>
    <col min="2050" max="2050" width="7.28515625" style="148" customWidth="1"/>
    <col min="2051" max="2051" width="13.85546875" style="148" customWidth="1"/>
    <col min="2052" max="2052" width="10" style="148" bestFit="1" customWidth="1"/>
    <col min="2053" max="2053" width="14.140625" style="148" customWidth="1"/>
    <col min="2054" max="2057" width="9.140625" style="148"/>
    <col min="2058" max="2058" width="11.7109375" style="148" bestFit="1" customWidth="1"/>
    <col min="2059" max="2304" width="9.140625" style="148"/>
    <col min="2305" max="2305" width="36.5703125" style="148" bestFit="1" customWidth="1"/>
    <col min="2306" max="2306" width="7.28515625" style="148" customWidth="1"/>
    <col min="2307" max="2307" width="13.85546875" style="148" customWidth="1"/>
    <col min="2308" max="2308" width="10" style="148" bestFit="1" customWidth="1"/>
    <col min="2309" max="2309" width="14.140625" style="148" customWidth="1"/>
    <col min="2310" max="2313" width="9.140625" style="148"/>
    <col min="2314" max="2314" width="11.7109375" style="148" bestFit="1" customWidth="1"/>
    <col min="2315" max="2560" width="9.140625" style="148"/>
    <col min="2561" max="2561" width="36.5703125" style="148" bestFit="1" customWidth="1"/>
    <col min="2562" max="2562" width="7.28515625" style="148" customWidth="1"/>
    <col min="2563" max="2563" width="13.85546875" style="148" customWidth="1"/>
    <col min="2564" max="2564" width="10" style="148" bestFit="1" customWidth="1"/>
    <col min="2565" max="2565" width="14.140625" style="148" customWidth="1"/>
    <col min="2566" max="2569" width="9.140625" style="148"/>
    <col min="2570" max="2570" width="11.7109375" style="148" bestFit="1" customWidth="1"/>
    <col min="2571" max="2816" width="9.140625" style="148"/>
    <col min="2817" max="2817" width="36.5703125" style="148" bestFit="1" customWidth="1"/>
    <col min="2818" max="2818" width="7.28515625" style="148" customWidth="1"/>
    <col min="2819" max="2819" width="13.85546875" style="148" customWidth="1"/>
    <col min="2820" max="2820" width="10" style="148" bestFit="1" customWidth="1"/>
    <col min="2821" max="2821" width="14.140625" style="148" customWidth="1"/>
    <col min="2822" max="2825" width="9.140625" style="148"/>
    <col min="2826" max="2826" width="11.7109375" style="148" bestFit="1" customWidth="1"/>
    <col min="2827" max="3072" width="9.140625" style="148"/>
    <col min="3073" max="3073" width="36.5703125" style="148" bestFit="1" customWidth="1"/>
    <col min="3074" max="3074" width="7.28515625" style="148" customWidth="1"/>
    <col min="3075" max="3075" width="13.85546875" style="148" customWidth="1"/>
    <col min="3076" max="3076" width="10" style="148" bestFit="1" customWidth="1"/>
    <col min="3077" max="3077" width="14.140625" style="148" customWidth="1"/>
    <col min="3078" max="3081" width="9.140625" style="148"/>
    <col min="3082" max="3082" width="11.7109375" style="148" bestFit="1" customWidth="1"/>
    <col min="3083" max="3328" width="9.140625" style="148"/>
    <col min="3329" max="3329" width="36.5703125" style="148" bestFit="1" customWidth="1"/>
    <col min="3330" max="3330" width="7.28515625" style="148" customWidth="1"/>
    <col min="3331" max="3331" width="13.85546875" style="148" customWidth="1"/>
    <col min="3332" max="3332" width="10" style="148" bestFit="1" customWidth="1"/>
    <col min="3333" max="3333" width="14.140625" style="148" customWidth="1"/>
    <col min="3334" max="3337" width="9.140625" style="148"/>
    <col min="3338" max="3338" width="11.7109375" style="148" bestFit="1" customWidth="1"/>
    <col min="3339" max="3584" width="9.140625" style="148"/>
    <col min="3585" max="3585" width="36.5703125" style="148" bestFit="1" customWidth="1"/>
    <col min="3586" max="3586" width="7.28515625" style="148" customWidth="1"/>
    <col min="3587" max="3587" width="13.85546875" style="148" customWidth="1"/>
    <col min="3588" max="3588" width="10" style="148" bestFit="1" customWidth="1"/>
    <col min="3589" max="3589" width="14.140625" style="148" customWidth="1"/>
    <col min="3590" max="3593" width="9.140625" style="148"/>
    <col min="3594" max="3594" width="11.7109375" style="148" bestFit="1" customWidth="1"/>
    <col min="3595" max="3840" width="9.140625" style="148"/>
    <col min="3841" max="3841" width="36.5703125" style="148" bestFit="1" customWidth="1"/>
    <col min="3842" max="3842" width="7.28515625" style="148" customWidth="1"/>
    <col min="3843" max="3843" width="13.85546875" style="148" customWidth="1"/>
    <col min="3844" max="3844" width="10" style="148" bestFit="1" customWidth="1"/>
    <col min="3845" max="3845" width="14.140625" style="148" customWidth="1"/>
    <col min="3846" max="3849" width="9.140625" style="148"/>
    <col min="3850" max="3850" width="11.7109375" style="148" bestFit="1" customWidth="1"/>
    <col min="3851" max="4096" width="9.140625" style="148"/>
    <col min="4097" max="4097" width="36.5703125" style="148" bestFit="1" customWidth="1"/>
    <col min="4098" max="4098" width="7.28515625" style="148" customWidth="1"/>
    <col min="4099" max="4099" width="13.85546875" style="148" customWidth="1"/>
    <col min="4100" max="4100" width="10" style="148" bestFit="1" customWidth="1"/>
    <col min="4101" max="4101" width="14.140625" style="148" customWidth="1"/>
    <col min="4102" max="4105" width="9.140625" style="148"/>
    <col min="4106" max="4106" width="11.7109375" style="148" bestFit="1" customWidth="1"/>
    <col min="4107" max="4352" width="9.140625" style="148"/>
    <col min="4353" max="4353" width="36.5703125" style="148" bestFit="1" customWidth="1"/>
    <col min="4354" max="4354" width="7.28515625" style="148" customWidth="1"/>
    <col min="4355" max="4355" width="13.85546875" style="148" customWidth="1"/>
    <col min="4356" max="4356" width="10" style="148" bestFit="1" customWidth="1"/>
    <col min="4357" max="4357" width="14.140625" style="148" customWidth="1"/>
    <col min="4358" max="4361" width="9.140625" style="148"/>
    <col min="4362" max="4362" width="11.7109375" style="148" bestFit="1" customWidth="1"/>
    <col min="4363" max="4608" width="9.140625" style="148"/>
    <col min="4609" max="4609" width="36.5703125" style="148" bestFit="1" customWidth="1"/>
    <col min="4610" max="4610" width="7.28515625" style="148" customWidth="1"/>
    <col min="4611" max="4611" width="13.85546875" style="148" customWidth="1"/>
    <col min="4612" max="4612" width="10" style="148" bestFit="1" customWidth="1"/>
    <col min="4613" max="4613" width="14.140625" style="148" customWidth="1"/>
    <col min="4614" max="4617" width="9.140625" style="148"/>
    <col min="4618" max="4618" width="11.7109375" style="148" bestFit="1" customWidth="1"/>
    <col min="4619" max="4864" width="9.140625" style="148"/>
    <col min="4865" max="4865" width="36.5703125" style="148" bestFit="1" customWidth="1"/>
    <col min="4866" max="4866" width="7.28515625" style="148" customWidth="1"/>
    <col min="4867" max="4867" width="13.85546875" style="148" customWidth="1"/>
    <col min="4868" max="4868" width="10" style="148" bestFit="1" customWidth="1"/>
    <col min="4869" max="4869" width="14.140625" style="148" customWidth="1"/>
    <col min="4870" max="4873" width="9.140625" style="148"/>
    <col min="4874" max="4874" width="11.7109375" style="148" bestFit="1" customWidth="1"/>
    <col min="4875" max="5120" width="9.140625" style="148"/>
    <col min="5121" max="5121" width="36.5703125" style="148" bestFit="1" customWidth="1"/>
    <col min="5122" max="5122" width="7.28515625" style="148" customWidth="1"/>
    <col min="5123" max="5123" width="13.85546875" style="148" customWidth="1"/>
    <col min="5124" max="5124" width="10" style="148" bestFit="1" customWidth="1"/>
    <col min="5125" max="5125" width="14.140625" style="148" customWidth="1"/>
    <col min="5126" max="5129" width="9.140625" style="148"/>
    <col min="5130" max="5130" width="11.7109375" style="148" bestFit="1" customWidth="1"/>
    <col min="5131" max="5376" width="9.140625" style="148"/>
    <col min="5377" max="5377" width="36.5703125" style="148" bestFit="1" customWidth="1"/>
    <col min="5378" max="5378" width="7.28515625" style="148" customWidth="1"/>
    <col min="5379" max="5379" width="13.85546875" style="148" customWidth="1"/>
    <col min="5380" max="5380" width="10" style="148" bestFit="1" customWidth="1"/>
    <col min="5381" max="5381" width="14.140625" style="148" customWidth="1"/>
    <col min="5382" max="5385" width="9.140625" style="148"/>
    <col min="5386" max="5386" width="11.7109375" style="148" bestFit="1" customWidth="1"/>
    <col min="5387" max="5632" width="9.140625" style="148"/>
    <col min="5633" max="5633" width="36.5703125" style="148" bestFit="1" customWidth="1"/>
    <col min="5634" max="5634" width="7.28515625" style="148" customWidth="1"/>
    <col min="5635" max="5635" width="13.85546875" style="148" customWidth="1"/>
    <col min="5636" max="5636" width="10" style="148" bestFit="1" customWidth="1"/>
    <col min="5637" max="5637" width="14.140625" style="148" customWidth="1"/>
    <col min="5638" max="5641" width="9.140625" style="148"/>
    <col min="5642" max="5642" width="11.7109375" style="148" bestFit="1" customWidth="1"/>
    <col min="5643" max="5888" width="9.140625" style="148"/>
    <col min="5889" max="5889" width="36.5703125" style="148" bestFit="1" customWidth="1"/>
    <col min="5890" max="5890" width="7.28515625" style="148" customWidth="1"/>
    <col min="5891" max="5891" width="13.85546875" style="148" customWidth="1"/>
    <col min="5892" max="5892" width="10" style="148" bestFit="1" customWidth="1"/>
    <col min="5893" max="5893" width="14.140625" style="148" customWidth="1"/>
    <col min="5894" max="5897" width="9.140625" style="148"/>
    <col min="5898" max="5898" width="11.7109375" style="148" bestFit="1" customWidth="1"/>
    <col min="5899" max="6144" width="9.140625" style="148"/>
    <col min="6145" max="6145" width="36.5703125" style="148" bestFit="1" customWidth="1"/>
    <col min="6146" max="6146" width="7.28515625" style="148" customWidth="1"/>
    <col min="6147" max="6147" width="13.85546875" style="148" customWidth="1"/>
    <col min="6148" max="6148" width="10" style="148" bestFit="1" customWidth="1"/>
    <col min="6149" max="6149" width="14.140625" style="148" customWidth="1"/>
    <col min="6150" max="6153" width="9.140625" style="148"/>
    <col min="6154" max="6154" width="11.7109375" style="148" bestFit="1" customWidth="1"/>
    <col min="6155" max="6400" width="9.140625" style="148"/>
    <col min="6401" max="6401" width="36.5703125" style="148" bestFit="1" customWidth="1"/>
    <col min="6402" max="6402" width="7.28515625" style="148" customWidth="1"/>
    <col min="6403" max="6403" width="13.85546875" style="148" customWidth="1"/>
    <col min="6404" max="6404" width="10" style="148" bestFit="1" customWidth="1"/>
    <col min="6405" max="6405" width="14.140625" style="148" customWidth="1"/>
    <col min="6406" max="6409" width="9.140625" style="148"/>
    <col min="6410" max="6410" width="11.7109375" style="148" bestFit="1" customWidth="1"/>
    <col min="6411" max="6656" width="9.140625" style="148"/>
    <col min="6657" max="6657" width="36.5703125" style="148" bestFit="1" customWidth="1"/>
    <col min="6658" max="6658" width="7.28515625" style="148" customWidth="1"/>
    <col min="6659" max="6659" width="13.85546875" style="148" customWidth="1"/>
    <col min="6660" max="6660" width="10" style="148" bestFit="1" customWidth="1"/>
    <col min="6661" max="6661" width="14.140625" style="148" customWidth="1"/>
    <col min="6662" max="6665" width="9.140625" style="148"/>
    <col min="6666" max="6666" width="11.7109375" style="148" bestFit="1" customWidth="1"/>
    <col min="6667" max="6912" width="9.140625" style="148"/>
    <col min="6913" max="6913" width="36.5703125" style="148" bestFit="1" customWidth="1"/>
    <col min="6914" max="6914" width="7.28515625" style="148" customWidth="1"/>
    <col min="6915" max="6915" width="13.85546875" style="148" customWidth="1"/>
    <col min="6916" max="6916" width="10" style="148" bestFit="1" customWidth="1"/>
    <col min="6917" max="6917" width="14.140625" style="148" customWidth="1"/>
    <col min="6918" max="6921" width="9.140625" style="148"/>
    <col min="6922" max="6922" width="11.7109375" style="148" bestFit="1" customWidth="1"/>
    <col min="6923" max="7168" width="9.140625" style="148"/>
    <col min="7169" max="7169" width="36.5703125" style="148" bestFit="1" customWidth="1"/>
    <col min="7170" max="7170" width="7.28515625" style="148" customWidth="1"/>
    <col min="7171" max="7171" width="13.85546875" style="148" customWidth="1"/>
    <col min="7172" max="7172" width="10" style="148" bestFit="1" customWidth="1"/>
    <col min="7173" max="7173" width="14.140625" style="148" customWidth="1"/>
    <col min="7174" max="7177" width="9.140625" style="148"/>
    <col min="7178" max="7178" width="11.7109375" style="148" bestFit="1" customWidth="1"/>
    <col min="7179" max="7424" width="9.140625" style="148"/>
    <col min="7425" max="7425" width="36.5703125" style="148" bestFit="1" customWidth="1"/>
    <col min="7426" max="7426" width="7.28515625" style="148" customWidth="1"/>
    <col min="7427" max="7427" width="13.85546875" style="148" customWidth="1"/>
    <col min="7428" max="7428" width="10" style="148" bestFit="1" customWidth="1"/>
    <col min="7429" max="7429" width="14.140625" style="148" customWidth="1"/>
    <col min="7430" max="7433" width="9.140625" style="148"/>
    <col min="7434" max="7434" width="11.7109375" style="148" bestFit="1" customWidth="1"/>
    <col min="7435" max="7680" width="9.140625" style="148"/>
    <col min="7681" max="7681" width="36.5703125" style="148" bestFit="1" customWidth="1"/>
    <col min="7682" max="7682" width="7.28515625" style="148" customWidth="1"/>
    <col min="7683" max="7683" width="13.85546875" style="148" customWidth="1"/>
    <col min="7684" max="7684" width="10" style="148" bestFit="1" customWidth="1"/>
    <col min="7685" max="7685" width="14.140625" style="148" customWidth="1"/>
    <col min="7686" max="7689" width="9.140625" style="148"/>
    <col min="7690" max="7690" width="11.7109375" style="148" bestFit="1" customWidth="1"/>
    <col min="7691" max="7936" width="9.140625" style="148"/>
    <col min="7937" max="7937" width="36.5703125" style="148" bestFit="1" customWidth="1"/>
    <col min="7938" max="7938" width="7.28515625" style="148" customWidth="1"/>
    <col min="7939" max="7939" width="13.85546875" style="148" customWidth="1"/>
    <col min="7940" max="7940" width="10" style="148" bestFit="1" customWidth="1"/>
    <col min="7941" max="7941" width="14.140625" style="148" customWidth="1"/>
    <col min="7942" max="7945" width="9.140625" style="148"/>
    <col min="7946" max="7946" width="11.7109375" style="148" bestFit="1" customWidth="1"/>
    <col min="7947" max="8192" width="9.140625" style="148"/>
    <col min="8193" max="8193" width="36.5703125" style="148" bestFit="1" customWidth="1"/>
    <col min="8194" max="8194" width="7.28515625" style="148" customWidth="1"/>
    <col min="8195" max="8195" width="13.85546875" style="148" customWidth="1"/>
    <col min="8196" max="8196" width="10" style="148" bestFit="1" customWidth="1"/>
    <col min="8197" max="8197" width="14.140625" style="148" customWidth="1"/>
    <col min="8198" max="8201" width="9.140625" style="148"/>
    <col min="8202" max="8202" width="11.7109375" style="148" bestFit="1" customWidth="1"/>
    <col min="8203" max="8448" width="9.140625" style="148"/>
    <col min="8449" max="8449" width="36.5703125" style="148" bestFit="1" customWidth="1"/>
    <col min="8450" max="8450" width="7.28515625" style="148" customWidth="1"/>
    <col min="8451" max="8451" width="13.85546875" style="148" customWidth="1"/>
    <col min="8452" max="8452" width="10" style="148" bestFit="1" customWidth="1"/>
    <col min="8453" max="8453" width="14.140625" style="148" customWidth="1"/>
    <col min="8454" max="8457" width="9.140625" style="148"/>
    <col min="8458" max="8458" width="11.7109375" style="148" bestFit="1" customWidth="1"/>
    <col min="8459" max="8704" width="9.140625" style="148"/>
    <col min="8705" max="8705" width="36.5703125" style="148" bestFit="1" customWidth="1"/>
    <col min="8706" max="8706" width="7.28515625" style="148" customWidth="1"/>
    <col min="8707" max="8707" width="13.85546875" style="148" customWidth="1"/>
    <col min="8708" max="8708" width="10" style="148" bestFit="1" customWidth="1"/>
    <col min="8709" max="8709" width="14.140625" style="148" customWidth="1"/>
    <col min="8710" max="8713" width="9.140625" style="148"/>
    <col min="8714" max="8714" width="11.7109375" style="148" bestFit="1" customWidth="1"/>
    <col min="8715" max="8960" width="9.140625" style="148"/>
    <col min="8961" max="8961" width="36.5703125" style="148" bestFit="1" customWidth="1"/>
    <col min="8962" max="8962" width="7.28515625" style="148" customWidth="1"/>
    <col min="8963" max="8963" width="13.85546875" style="148" customWidth="1"/>
    <col min="8964" max="8964" width="10" style="148" bestFit="1" customWidth="1"/>
    <col min="8965" max="8965" width="14.140625" style="148" customWidth="1"/>
    <col min="8966" max="8969" width="9.140625" style="148"/>
    <col min="8970" max="8970" width="11.7109375" style="148" bestFit="1" customWidth="1"/>
    <col min="8971" max="9216" width="9.140625" style="148"/>
    <col min="9217" max="9217" width="36.5703125" style="148" bestFit="1" customWidth="1"/>
    <col min="9218" max="9218" width="7.28515625" style="148" customWidth="1"/>
    <col min="9219" max="9219" width="13.85546875" style="148" customWidth="1"/>
    <col min="9220" max="9220" width="10" style="148" bestFit="1" customWidth="1"/>
    <col min="9221" max="9221" width="14.140625" style="148" customWidth="1"/>
    <col min="9222" max="9225" width="9.140625" style="148"/>
    <col min="9226" max="9226" width="11.7109375" style="148" bestFit="1" customWidth="1"/>
    <col min="9227" max="9472" width="9.140625" style="148"/>
    <col min="9473" max="9473" width="36.5703125" style="148" bestFit="1" customWidth="1"/>
    <col min="9474" max="9474" width="7.28515625" style="148" customWidth="1"/>
    <col min="9475" max="9475" width="13.85546875" style="148" customWidth="1"/>
    <col min="9476" max="9476" width="10" style="148" bestFit="1" customWidth="1"/>
    <col min="9477" max="9477" width="14.140625" style="148" customWidth="1"/>
    <col min="9478" max="9481" width="9.140625" style="148"/>
    <col min="9482" max="9482" width="11.7109375" style="148" bestFit="1" customWidth="1"/>
    <col min="9483" max="9728" width="9.140625" style="148"/>
    <col min="9729" max="9729" width="36.5703125" style="148" bestFit="1" customWidth="1"/>
    <col min="9730" max="9730" width="7.28515625" style="148" customWidth="1"/>
    <col min="9731" max="9731" width="13.85546875" style="148" customWidth="1"/>
    <col min="9732" max="9732" width="10" style="148" bestFit="1" customWidth="1"/>
    <col min="9733" max="9733" width="14.140625" style="148" customWidth="1"/>
    <col min="9734" max="9737" width="9.140625" style="148"/>
    <col min="9738" max="9738" width="11.7109375" style="148" bestFit="1" customWidth="1"/>
    <col min="9739" max="9984" width="9.140625" style="148"/>
    <col min="9985" max="9985" width="36.5703125" style="148" bestFit="1" customWidth="1"/>
    <col min="9986" max="9986" width="7.28515625" style="148" customWidth="1"/>
    <col min="9987" max="9987" width="13.85546875" style="148" customWidth="1"/>
    <col min="9988" max="9988" width="10" style="148" bestFit="1" customWidth="1"/>
    <col min="9989" max="9989" width="14.140625" style="148" customWidth="1"/>
    <col min="9990" max="9993" width="9.140625" style="148"/>
    <col min="9994" max="9994" width="11.7109375" style="148" bestFit="1" customWidth="1"/>
    <col min="9995" max="10240" width="9.140625" style="148"/>
    <col min="10241" max="10241" width="36.5703125" style="148" bestFit="1" customWidth="1"/>
    <col min="10242" max="10242" width="7.28515625" style="148" customWidth="1"/>
    <col min="10243" max="10243" width="13.85546875" style="148" customWidth="1"/>
    <col min="10244" max="10244" width="10" style="148" bestFit="1" customWidth="1"/>
    <col min="10245" max="10245" width="14.140625" style="148" customWidth="1"/>
    <col min="10246" max="10249" width="9.140625" style="148"/>
    <col min="10250" max="10250" width="11.7109375" style="148" bestFit="1" customWidth="1"/>
    <col min="10251" max="10496" width="9.140625" style="148"/>
    <col min="10497" max="10497" width="36.5703125" style="148" bestFit="1" customWidth="1"/>
    <col min="10498" max="10498" width="7.28515625" style="148" customWidth="1"/>
    <col min="10499" max="10499" width="13.85546875" style="148" customWidth="1"/>
    <col min="10500" max="10500" width="10" style="148" bestFit="1" customWidth="1"/>
    <col min="10501" max="10501" width="14.140625" style="148" customWidth="1"/>
    <col min="10502" max="10505" width="9.140625" style="148"/>
    <col min="10506" max="10506" width="11.7109375" style="148" bestFit="1" customWidth="1"/>
    <col min="10507" max="10752" width="9.140625" style="148"/>
    <col min="10753" max="10753" width="36.5703125" style="148" bestFit="1" customWidth="1"/>
    <col min="10754" max="10754" width="7.28515625" style="148" customWidth="1"/>
    <col min="10755" max="10755" width="13.85546875" style="148" customWidth="1"/>
    <col min="10756" max="10756" width="10" style="148" bestFit="1" customWidth="1"/>
    <col min="10757" max="10757" width="14.140625" style="148" customWidth="1"/>
    <col min="10758" max="10761" width="9.140625" style="148"/>
    <col min="10762" max="10762" width="11.7109375" style="148" bestFit="1" customWidth="1"/>
    <col min="10763" max="11008" width="9.140625" style="148"/>
    <col min="11009" max="11009" width="36.5703125" style="148" bestFit="1" customWidth="1"/>
    <col min="11010" max="11010" width="7.28515625" style="148" customWidth="1"/>
    <col min="11011" max="11011" width="13.85546875" style="148" customWidth="1"/>
    <col min="11012" max="11012" width="10" style="148" bestFit="1" customWidth="1"/>
    <col min="11013" max="11013" width="14.140625" style="148" customWidth="1"/>
    <col min="11014" max="11017" width="9.140625" style="148"/>
    <col min="11018" max="11018" width="11.7109375" style="148" bestFit="1" customWidth="1"/>
    <col min="11019" max="11264" width="9.140625" style="148"/>
    <col min="11265" max="11265" width="36.5703125" style="148" bestFit="1" customWidth="1"/>
    <col min="11266" max="11266" width="7.28515625" style="148" customWidth="1"/>
    <col min="11267" max="11267" width="13.85546875" style="148" customWidth="1"/>
    <col min="11268" max="11268" width="10" style="148" bestFit="1" customWidth="1"/>
    <col min="11269" max="11269" width="14.140625" style="148" customWidth="1"/>
    <col min="11270" max="11273" width="9.140625" style="148"/>
    <col min="11274" max="11274" width="11.7109375" style="148" bestFit="1" customWidth="1"/>
    <col min="11275" max="11520" width="9.140625" style="148"/>
    <col min="11521" max="11521" width="36.5703125" style="148" bestFit="1" customWidth="1"/>
    <col min="11522" max="11522" width="7.28515625" style="148" customWidth="1"/>
    <col min="11523" max="11523" width="13.85546875" style="148" customWidth="1"/>
    <col min="11524" max="11524" width="10" style="148" bestFit="1" customWidth="1"/>
    <col min="11525" max="11525" width="14.140625" style="148" customWidth="1"/>
    <col min="11526" max="11529" width="9.140625" style="148"/>
    <col min="11530" max="11530" width="11.7109375" style="148" bestFit="1" customWidth="1"/>
    <col min="11531" max="11776" width="9.140625" style="148"/>
    <col min="11777" max="11777" width="36.5703125" style="148" bestFit="1" customWidth="1"/>
    <col min="11778" max="11778" width="7.28515625" style="148" customWidth="1"/>
    <col min="11779" max="11779" width="13.85546875" style="148" customWidth="1"/>
    <col min="11780" max="11780" width="10" style="148" bestFit="1" customWidth="1"/>
    <col min="11781" max="11781" width="14.140625" style="148" customWidth="1"/>
    <col min="11782" max="11785" width="9.140625" style="148"/>
    <col min="11786" max="11786" width="11.7109375" style="148" bestFit="1" customWidth="1"/>
    <col min="11787" max="12032" width="9.140625" style="148"/>
    <col min="12033" max="12033" width="36.5703125" style="148" bestFit="1" customWidth="1"/>
    <col min="12034" max="12034" width="7.28515625" style="148" customWidth="1"/>
    <col min="12035" max="12035" width="13.85546875" style="148" customWidth="1"/>
    <col min="12036" max="12036" width="10" style="148" bestFit="1" customWidth="1"/>
    <col min="12037" max="12037" width="14.140625" style="148" customWidth="1"/>
    <col min="12038" max="12041" width="9.140625" style="148"/>
    <col min="12042" max="12042" width="11.7109375" style="148" bestFit="1" customWidth="1"/>
    <col min="12043" max="12288" width="9.140625" style="148"/>
    <col min="12289" max="12289" width="36.5703125" style="148" bestFit="1" customWidth="1"/>
    <col min="12290" max="12290" width="7.28515625" style="148" customWidth="1"/>
    <col min="12291" max="12291" width="13.85546875" style="148" customWidth="1"/>
    <col min="12292" max="12292" width="10" style="148" bestFit="1" customWidth="1"/>
    <col min="12293" max="12293" width="14.140625" style="148" customWidth="1"/>
    <col min="12294" max="12297" width="9.140625" style="148"/>
    <col min="12298" max="12298" width="11.7109375" style="148" bestFit="1" customWidth="1"/>
    <col min="12299" max="12544" width="9.140625" style="148"/>
    <col min="12545" max="12545" width="36.5703125" style="148" bestFit="1" customWidth="1"/>
    <col min="12546" max="12546" width="7.28515625" style="148" customWidth="1"/>
    <col min="12547" max="12547" width="13.85546875" style="148" customWidth="1"/>
    <col min="12548" max="12548" width="10" style="148" bestFit="1" customWidth="1"/>
    <col min="12549" max="12549" width="14.140625" style="148" customWidth="1"/>
    <col min="12550" max="12553" width="9.140625" style="148"/>
    <col min="12554" max="12554" width="11.7109375" style="148" bestFit="1" customWidth="1"/>
    <col min="12555" max="12800" width="9.140625" style="148"/>
    <col min="12801" max="12801" width="36.5703125" style="148" bestFit="1" customWidth="1"/>
    <col min="12802" max="12802" width="7.28515625" style="148" customWidth="1"/>
    <col min="12803" max="12803" width="13.85546875" style="148" customWidth="1"/>
    <col min="12804" max="12804" width="10" style="148" bestFit="1" customWidth="1"/>
    <col min="12805" max="12805" width="14.140625" style="148" customWidth="1"/>
    <col min="12806" max="12809" width="9.140625" style="148"/>
    <col min="12810" max="12810" width="11.7109375" style="148" bestFit="1" customWidth="1"/>
    <col min="12811" max="13056" width="9.140625" style="148"/>
    <col min="13057" max="13057" width="36.5703125" style="148" bestFit="1" customWidth="1"/>
    <col min="13058" max="13058" width="7.28515625" style="148" customWidth="1"/>
    <col min="13059" max="13059" width="13.85546875" style="148" customWidth="1"/>
    <col min="13060" max="13060" width="10" style="148" bestFit="1" customWidth="1"/>
    <col min="13061" max="13061" width="14.140625" style="148" customWidth="1"/>
    <col min="13062" max="13065" width="9.140625" style="148"/>
    <col min="13066" max="13066" width="11.7109375" style="148" bestFit="1" customWidth="1"/>
    <col min="13067" max="13312" width="9.140625" style="148"/>
    <col min="13313" max="13313" width="36.5703125" style="148" bestFit="1" customWidth="1"/>
    <col min="13314" max="13314" width="7.28515625" style="148" customWidth="1"/>
    <col min="13315" max="13315" width="13.85546875" style="148" customWidth="1"/>
    <col min="13316" max="13316" width="10" style="148" bestFit="1" customWidth="1"/>
    <col min="13317" max="13317" width="14.140625" style="148" customWidth="1"/>
    <col min="13318" max="13321" width="9.140625" style="148"/>
    <col min="13322" max="13322" width="11.7109375" style="148" bestFit="1" customWidth="1"/>
    <col min="13323" max="13568" width="9.140625" style="148"/>
    <col min="13569" max="13569" width="36.5703125" style="148" bestFit="1" customWidth="1"/>
    <col min="13570" max="13570" width="7.28515625" style="148" customWidth="1"/>
    <col min="13571" max="13571" width="13.85546875" style="148" customWidth="1"/>
    <col min="13572" max="13572" width="10" style="148" bestFit="1" customWidth="1"/>
    <col min="13573" max="13573" width="14.140625" style="148" customWidth="1"/>
    <col min="13574" max="13577" width="9.140625" style="148"/>
    <col min="13578" max="13578" width="11.7109375" style="148" bestFit="1" customWidth="1"/>
    <col min="13579" max="13824" width="9.140625" style="148"/>
    <col min="13825" max="13825" width="36.5703125" style="148" bestFit="1" customWidth="1"/>
    <col min="13826" max="13826" width="7.28515625" style="148" customWidth="1"/>
    <col min="13827" max="13827" width="13.85546875" style="148" customWidth="1"/>
    <col min="13828" max="13828" width="10" style="148" bestFit="1" customWidth="1"/>
    <col min="13829" max="13829" width="14.140625" style="148" customWidth="1"/>
    <col min="13830" max="13833" width="9.140625" style="148"/>
    <col min="13834" max="13834" width="11.7109375" style="148" bestFit="1" customWidth="1"/>
    <col min="13835" max="14080" width="9.140625" style="148"/>
    <col min="14081" max="14081" width="36.5703125" style="148" bestFit="1" customWidth="1"/>
    <col min="14082" max="14082" width="7.28515625" style="148" customWidth="1"/>
    <col min="14083" max="14083" width="13.85546875" style="148" customWidth="1"/>
    <col min="14084" max="14084" width="10" style="148" bestFit="1" customWidth="1"/>
    <col min="14085" max="14085" width="14.140625" style="148" customWidth="1"/>
    <col min="14086" max="14089" width="9.140625" style="148"/>
    <col min="14090" max="14090" width="11.7109375" style="148" bestFit="1" customWidth="1"/>
    <col min="14091" max="14336" width="9.140625" style="148"/>
    <col min="14337" max="14337" width="36.5703125" style="148" bestFit="1" customWidth="1"/>
    <col min="14338" max="14338" width="7.28515625" style="148" customWidth="1"/>
    <col min="14339" max="14339" width="13.85546875" style="148" customWidth="1"/>
    <col min="14340" max="14340" width="10" style="148" bestFit="1" customWidth="1"/>
    <col min="14341" max="14341" width="14.140625" style="148" customWidth="1"/>
    <col min="14342" max="14345" width="9.140625" style="148"/>
    <col min="14346" max="14346" width="11.7109375" style="148" bestFit="1" customWidth="1"/>
    <col min="14347" max="14592" width="9.140625" style="148"/>
    <col min="14593" max="14593" width="36.5703125" style="148" bestFit="1" customWidth="1"/>
    <col min="14594" max="14594" width="7.28515625" style="148" customWidth="1"/>
    <col min="14595" max="14595" width="13.85546875" style="148" customWidth="1"/>
    <col min="14596" max="14596" width="10" style="148" bestFit="1" customWidth="1"/>
    <col min="14597" max="14597" width="14.140625" style="148" customWidth="1"/>
    <col min="14598" max="14601" width="9.140625" style="148"/>
    <col min="14602" max="14602" width="11.7109375" style="148" bestFit="1" customWidth="1"/>
    <col min="14603" max="14848" width="9.140625" style="148"/>
    <col min="14849" max="14849" width="36.5703125" style="148" bestFit="1" customWidth="1"/>
    <col min="14850" max="14850" width="7.28515625" style="148" customWidth="1"/>
    <col min="14851" max="14851" width="13.85546875" style="148" customWidth="1"/>
    <col min="14852" max="14852" width="10" style="148" bestFit="1" customWidth="1"/>
    <col min="14853" max="14853" width="14.140625" style="148" customWidth="1"/>
    <col min="14854" max="14857" width="9.140625" style="148"/>
    <col min="14858" max="14858" width="11.7109375" style="148" bestFit="1" customWidth="1"/>
    <col min="14859" max="15104" width="9.140625" style="148"/>
    <col min="15105" max="15105" width="36.5703125" style="148" bestFit="1" customWidth="1"/>
    <col min="15106" max="15106" width="7.28515625" style="148" customWidth="1"/>
    <col min="15107" max="15107" width="13.85546875" style="148" customWidth="1"/>
    <col min="15108" max="15108" width="10" style="148" bestFit="1" customWidth="1"/>
    <col min="15109" max="15109" width="14.140625" style="148" customWidth="1"/>
    <col min="15110" max="15113" width="9.140625" style="148"/>
    <col min="15114" max="15114" width="11.7109375" style="148" bestFit="1" customWidth="1"/>
    <col min="15115" max="15360" width="9.140625" style="148"/>
    <col min="15361" max="15361" width="36.5703125" style="148" bestFit="1" customWidth="1"/>
    <col min="15362" max="15362" width="7.28515625" style="148" customWidth="1"/>
    <col min="15363" max="15363" width="13.85546875" style="148" customWidth="1"/>
    <col min="15364" max="15364" width="10" style="148" bestFit="1" customWidth="1"/>
    <col min="15365" max="15365" width="14.140625" style="148" customWidth="1"/>
    <col min="15366" max="15369" width="9.140625" style="148"/>
    <col min="15370" max="15370" width="11.7109375" style="148" bestFit="1" customWidth="1"/>
    <col min="15371" max="15616" width="9.140625" style="148"/>
    <col min="15617" max="15617" width="36.5703125" style="148" bestFit="1" customWidth="1"/>
    <col min="15618" max="15618" width="7.28515625" style="148" customWidth="1"/>
    <col min="15619" max="15619" width="13.85546875" style="148" customWidth="1"/>
    <col min="15620" max="15620" width="10" style="148" bestFit="1" customWidth="1"/>
    <col min="15621" max="15621" width="14.140625" style="148" customWidth="1"/>
    <col min="15622" max="15625" width="9.140625" style="148"/>
    <col min="15626" max="15626" width="11.7109375" style="148" bestFit="1" customWidth="1"/>
    <col min="15627" max="15872" width="9.140625" style="148"/>
    <col min="15873" max="15873" width="36.5703125" style="148" bestFit="1" customWidth="1"/>
    <col min="15874" max="15874" width="7.28515625" style="148" customWidth="1"/>
    <col min="15875" max="15875" width="13.85546875" style="148" customWidth="1"/>
    <col min="15876" max="15876" width="10" style="148" bestFit="1" customWidth="1"/>
    <col min="15877" max="15877" width="14.140625" style="148" customWidth="1"/>
    <col min="15878" max="15881" width="9.140625" style="148"/>
    <col min="15882" max="15882" width="11.7109375" style="148" bestFit="1" customWidth="1"/>
    <col min="15883" max="16128" width="9.140625" style="148"/>
    <col min="16129" max="16129" width="36.5703125" style="148" bestFit="1" customWidth="1"/>
    <col min="16130" max="16130" width="7.28515625" style="148" customWidth="1"/>
    <col min="16131" max="16131" width="13.85546875" style="148" customWidth="1"/>
    <col min="16132" max="16132" width="10" style="148" bestFit="1" customWidth="1"/>
    <col min="16133" max="16133" width="14.140625" style="148" customWidth="1"/>
    <col min="16134" max="16137" width="9.140625" style="148"/>
    <col min="16138" max="16138" width="11.7109375" style="148" bestFit="1" customWidth="1"/>
    <col min="16139" max="16384" width="9.140625" style="148"/>
  </cols>
  <sheetData>
    <row r="1" spans="1:10" x14ac:dyDescent="0.2">
      <c r="E1" s="140" t="s">
        <v>51</v>
      </c>
    </row>
    <row r="3" spans="1:10" ht="13.5" thickBot="1" x14ac:dyDescent="0.25">
      <c r="A3" s="184" t="s">
        <v>54</v>
      </c>
      <c r="B3" s="184"/>
      <c r="C3" s="146"/>
      <c r="D3" s="146"/>
      <c r="E3" s="147" t="s">
        <v>55</v>
      </c>
    </row>
    <row r="4" spans="1:10" ht="24.75" thickBot="1" x14ac:dyDescent="0.25">
      <c r="A4" s="149" t="s">
        <v>56</v>
      </c>
      <c r="B4" s="150" t="s">
        <v>57</v>
      </c>
      <c r="C4" s="151" t="s">
        <v>58</v>
      </c>
      <c r="D4" s="151" t="s">
        <v>59</v>
      </c>
      <c r="E4" s="151" t="s">
        <v>58</v>
      </c>
    </row>
    <row r="5" spans="1:10" ht="15" customHeight="1" x14ac:dyDescent="0.2">
      <c r="A5" s="152" t="s">
        <v>60</v>
      </c>
      <c r="B5" s="153" t="s">
        <v>61</v>
      </c>
      <c r="C5" s="154">
        <f>C6+C7+C8</f>
        <v>2344063.37</v>
      </c>
      <c r="D5" s="154">
        <f>D6+D7+D8</f>
        <v>9134.6299999999992</v>
      </c>
      <c r="E5" s="155">
        <f t="shared" ref="E5:E21" si="0">C5+D5</f>
        <v>2353198</v>
      </c>
    </row>
    <row r="6" spans="1:10" ht="15" customHeight="1" x14ac:dyDescent="0.2">
      <c r="A6" s="156" t="s">
        <v>62</v>
      </c>
      <c r="B6" s="157" t="s">
        <v>63</v>
      </c>
      <c r="C6" s="158">
        <v>2211005.2200000002</v>
      </c>
      <c r="D6" s="159">
        <v>9134.6299999999992</v>
      </c>
      <c r="E6" s="160">
        <f t="shared" si="0"/>
        <v>2220139.85</v>
      </c>
      <c r="J6" s="161"/>
    </row>
    <row r="7" spans="1:10" ht="15" customHeight="1" x14ac:dyDescent="0.2">
      <c r="A7" s="156" t="s">
        <v>64</v>
      </c>
      <c r="B7" s="157" t="s">
        <v>65</v>
      </c>
      <c r="C7" s="158">
        <v>131532.59000000003</v>
      </c>
      <c r="D7" s="162">
        <v>0</v>
      </c>
      <c r="E7" s="160">
        <f t="shared" si="0"/>
        <v>131532.59000000003</v>
      </c>
    </row>
    <row r="8" spans="1:10" ht="15" customHeight="1" x14ac:dyDescent="0.2">
      <c r="A8" s="156" t="s">
        <v>66</v>
      </c>
      <c r="B8" s="157" t="s">
        <v>67</v>
      </c>
      <c r="C8" s="158">
        <v>1525.56</v>
      </c>
      <c r="D8" s="158">
        <v>0</v>
      </c>
      <c r="E8" s="160">
        <f t="shared" si="0"/>
        <v>1525.56</v>
      </c>
    </row>
    <row r="9" spans="1:10" ht="15" customHeight="1" x14ac:dyDescent="0.2">
      <c r="A9" s="163" t="s">
        <v>68</v>
      </c>
      <c r="B9" s="157" t="s">
        <v>69</v>
      </c>
      <c r="C9" s="164">
        <f>C10+C15</f>
        <v>4223402.28</v>
      </c>
      <c r="D9" s="164">
        <f>D10+D15</f>
        <v>0</v>
      </c>
      <c r="E9" s="165">
        <f t="shared" si="0"/>
        <v>4223402.28</v>
      </c>
    </row>
    <row r="10" spans="1:10" ht="15" customHeight="1" x14ac:dyDescent="0.2">
      <c r="A10" s="156" t="s">
        <v>70</v>
      </c>
      <c r="B10" s="157" t="s">
        <v>71</v>
      </c>
      <c r="C10" s="158">
        <f>C11+C12+C13+C14</f>
        <v>4220293.75</v>
      </c>
      <c r="D10" s="158">
        <f>D11+D12+D13+D14</f>
        <v>0</v>
      </c>
      <c r="E10" s="166">
        <f t="shared" si="0"/>
        <v>4220293.75</v>
      </c>
    </row>
    <row r="11" spans="1:10" ht="15" customHeight="1" x14ac:dyDescent="0.2">
      <c r="A11" s="156" t="s">
        <v>72</v>
      </c>
      <c r="B11" s="157" t="s">
        <v>73</v>
      </c>
      <c r="C11" s="158">
        <v>61072</v>
      </c>
      <c r="D11" s="158">
        <v>0</v>
      </c>
      <c r="E11" s="166">
        <f t="shared" si="0"/>
        <v>61072</v>
      </c>
    </row>
    <row r="12" spans="1:10" ht="15" customHeight="1" x14ac:dyDescent="0.2">
      <c r="A12" s="156" t="s">
        <v>74</v>
      </c>
      <c r="B12" s="157" t="s">
        <v>71</v>
      </c>
      <c r="C12" s="158">
        <v>4125224.9</v>
      </c>
      <c r="D12" s="158">
        <v>0</v>
      </c>
      <c r="E12" s="166">
        <f t="shared" si="0"/>
        <v>4125224.9</v>
      </c>
    </row>
    <row r="13" spans="1:10" ht="15" customHeight="1" x14ac:dyDescent="0.2">
      <c r="A13" s="156" t="s">
        <v>75</v>
      </c>
      <c r="B13" s="157" t="s">
        <v>76</v>
      </c>
      <c r="C13" s="158">
        <v>9226.85</v>
      </c>
      <c r="D13" s="158">
        <v>0</v>
      </c>
      <c r="E13" s="166">
        <f>SUM(C13:D13)</f>
        <v>9226.85</v>
      </c>
    </row>
    <row r="14" spans="1:10" ht="15" customHeight="1" x14ac:dyDescent="0.2">
      <c r="A14" s="156" t="s">
        <v>77</v>
      </c>
      <c r="B14" s="157">
        <v>4121</v>
      </c>
      <c r="C14" s="158">
        <v>24770</v>
      </c>
      <c r="D14" s="158">
        <v>0</v>
      </c>
      <c r="E14" s="166">
        <f>SUM(C14:D14)</f>
        <v>24770</v>
      </c>
    </row>
    <row r="15" spans="1:10" ht="15" customHeight="1" x14ac:dyDescent="0.2">
      <c r="A15" s="156" t="s">
        <v>78</v>
      </c>
      <c r="B15" s="157" t="s">
        <v>79</v>
      </c>
      <c r="C15" s="158">
        <f>C16+C17+C18</f>
        <v>3108.5299999999997</v>
      </c>
      <c r="D15" s="158">
        <f>D16+D17+D18</f>
        <v>0</v>
      </c>
      <c r="E15" s="166">
        <f t="shared" si="0"/>
        <v>3108.5299999999997</v>
      </c>
    </row>
    <row r="16" spans="1:10" ht="15" customHeight="1" x14ac:dyDescent="0.2">
      <c r="A16" s="156" t="s">
        <v>80</v>
      </c>
      <c r="B16" s="157" t="s">
        <v>79</v>
      </c>
      <c r="C16" s="158">
        <v>1613.86</v>
      </c>
      <c r="D16" s="158">
        <v>0</v>
      </c>
      <c r="E16" s="166">
        <f t="shared" si="0"/>
        <v>1613.86</v>
      </c>
    </row>
    <row r="17" spans="1:5" ht="15" customHeight="1" x14ac:dyDescent="0.2">
      <c r="A17" s="156" t="s">
        <v>81</v>
      </c>
      <c r="B17" s="157">
        <v>4221</v>
      </c>
      <c r="C17" s="158">
        <v>0</v>
      </c>
      <c r="D17" s="158">
        <v>0</v>
      </c>
      <c r="E17" s="166">
        <f>SUM(C17:D17)</f>
        <v>0</v>
      </c>
    </row>
    <row r="18" spans="1:5" ht="15" customHeight="1" x14ac:dyDescent="0.2">
      <c r="A18" s="156" t="s">
        <v>82</v>
      </c>
      <c r="B18" s="157">
        <v>4232</v>
      </c>
      <c r="C18" s="158">
        <v>1494.67</v>
      </c>
      <c r="D18" s="158">
        <v>0</v>
      </c>
      <c r="E18" s="166">
        <f>SUM(C18:D18)</f>
        <v>1494.67</v>
      </c>
    </row>
    <row r="19" spans="1:5" ht="15" customHeight="1" x14ac:dyDescent="0.2">
      <c r="A19" s="163" t="s">
        <v>83</v>
      </c>
      <c r="B19" s="167" t="s">
        <v>84</v>
      </c>
      <c r="C19" s="164">
        <f>C5+C9</f>
        <v>6567465.6500000004</v>
      </c>
      <c r="D19" s="164">
        <f>D5+D9</f>
        <v>9134.6299999999992</v>
      </c>
      <c r="E19" s="165">
        <f t="shared" si="0"/>
        <v>6576600.2800000003</v>
      </c>
    </row>
    <row r="20" spans="1:5" ht="15" customHeight="1" x14ac:dyDescent="0.2">
      <c r="A20" s="163" t="s">
        <v>85</v>
      </c>
      <c r="B20" s="167" t="s">
        <v>86</v>
      </c>
      <c r="C20" s="164">
        <f>SUM(C21:C24)</f>
        <v>876501.97</v>
      </c>
      <c r="D20" s="164">
        <f>SUM(D21:D24)</f>
        <v>0</v>
      </c>
      <c r="E20" s="165">
        <f t="shared" si="0"/>
        <v>876501.97</v>
      </c>
    </row>
    <row r="21" spans="1:5" ht="15" customHeight="1" x14ac:dyDescent="0.2">
      <c r="A21" s="156" t="s">
        <v>87</v>
      </c>
      <c r="B21" s="157" t="s">
        <v>88</v>
      </c>
      <c r="C21" s="158">
        <v>84875.51</v>
      </c>
      <c r="D21" s="158">
        <v>0</v>
      </c>
      <c r="E21" s="166">
        <f t="shared" si="0"/>
        <v>84875.51</v>
      </c>
    </row>
    <row r="22" spans="1:5" ht="15" customHeight="1" x14ac:dyDescent="0.2">
      <c r="A22" s="156" t="s">
        <v>89</v>
      </c>
      <c r="B22" s="157">
        <v>8115</v>
      </c>
      <c r="C22" s="158">
        <v>888501.46</v>
      </c>
      <c r="D22" s="158">
        <v>0</v>
      </c>
      <c r="E22" s="166">
        <f>SUM(C22:D22)</f>
        <v>888501.46</v>
      </c>
    </row>
    <row r="23" spans="1:5" ht="15" customHeight="1" x14ac:dyDescent="0.2">
      <c r="A23" s="156" t="s">
        <v>90</v>
      </c>
      <c r="B23" s="157">
        <v>8123</v>
      </c>
      <c r="C23" s="158">
        <v>0</v>
      </c>
      <c r="D23" s="158">
        <v>0</v>
      </c>
      <c r="E23" s="166">
        <f>C23+D23</f>
        <v>0</v>
      </c>
    </row>
    <row r="24" spans="1:5" ht="15" customHeight="1" thickBot="1" x14ac:dyDescent="0.25">
      <c r="A24" s="168" t="s">
        <v>91</v>
      </c>
      <c r="B24" s="169">
        <v>-8124</v>
      </c>
      <c r="C24" s="170">
        <v>-96875</v>
      </c>
      <c r="D24" s="170">
        <v>0</v>
      </c>
      <c r="E24" s="171">
        <f>C24+D24</f>
        <v>-96875</v>
      </c>
    </row>
    <row r="25" spans="1:5" ht="15" customHeight="1" thickBot="1" x14ac:dyDescent="0.25">
      <c r="A25" s="172" t="s">
        <v>92</v>
      </c>
      <c r="B25" s="173"/>
      <c r="C25" s="174">
        <f>C5+C9+C20</f>
        <v>7443967.6200000001</v>
      </c>
      <c r="D25" s="174">
        <f>D19+D20</f>
        <v>9134.6299999999992</v>
      </c>
      <c r="E25" s="175">
        <f>C25+D25</f>
        <v>7453102.25</v>
      </c>
    </row>
    <row r="26" spans="1:5" ht="13.5" thickBot="1" x14ac:dyDescent="0.25">
      <c r="A26" s="184" t="s">
        <v>93</v>
      </c>
      <c r="B26" s="184"/>
      <c r="C26" s="176"/>
      <c r="D26" s="176"/>
      <c r="E26" s="177" t="s">
        <v>55</v>
      </c>
    </row>
    <row r="27" spans="1:5" ht="24.75" thickBot="1" x14ac:dyDescent="0.25">
      <c r="A27" s="149" t="s">
        <v>94</v>
      </c>
      <c r="B27" s="150" t="s">
        <v>4</v>
      </c>
      <c r="C27" s="151" t="s">
        <v>58</v>
      </c>
      <c r="D27" s="151" t="s">
        <v>59</v>
      </c>
      <c r="E27" s="151" t="s">
        <v>58</v>
      </c>
    </row>
    <row r="28" spans="1:5" ht="15" customHeight="1" x14ac:dyDescent="0.2">
      <c r="A28" s="178" t="s">
        <v>95</v>
      </c>
      <c r="B28" s="179" t="s">
        <v>96</v>
      </c>
      <c r="C28" s="162">
        <v>26192.5</v>
      </c>
      <c r="D28" s="162">
        <v>0</v>
      </c>
      <c r="E28" s="180">
        <f>C28+D28</f>
        <v>26192.5</v>
      </c>
    </row>
    <row r="29" spans="1:5" ht="15" customHeight="1" x14ac:dyDescent="0.2">
      <c r="A29" s="181" t="s">
        <v>97</v>
      </c>
      <c r="B29" s="157" t="s">
        <v>96</v>
      </c>
      <c r="C29" s="158">
        <v>241739.92</v>
      </c>
      <c r="D29" s="162">
        <v>0</v>
      </c>
      <c r="E29" s="180">
        <f t="shared" ref="E29:E43" si="1">C29+D29</f>
        <v>241739.92</v>
      </c>
    </row>
    <row r="30" spans="1:5" ht="15" customHeight="1" x14ac:dyDescent="0.2">
      <c r="A30" s="181" t="s">
        <v>98</v>
      </c>
      <c r="B30" s="157" t="s">
        <v>96</v>
      </c>
      <c r="C30" s="158">
        <v>875508.95</v>
      </c>
      <c r="D30" s="162">
        <v>0</v>
      </c>
      <c r="E30" s="180">
        <f t="shared" si="1"/>
        <v>875508.95</v>
      </c>
    </row>
    <row r="31" spans="1:5" ht="15" customHeight="1" x14ac:dyDescent="0.2">
      <c r="A31" s="181" t="s">
        <v>99</v>
      </c>
      <c r="B31" s="157" t="s">
        <v>96</v>
      </c>
      <c r="C31" s="158">
        <v>624855.69000000006</v>
      </c>
      <c r="D31" s="162">
        <v>9134.6299999999992</v>
      </c>
      <c r="E31" s="180">
        <f t="shared" si="1"/>
        <v>633990.32000000007</v>
      </c>
    </row>
    <row r="32" spans="1:5" ht="15" customHeight="1" x14ac:dyDescent="0.2">
      <c r="A32" s="181" t="s">
        <v>100</v>
      </c>
      <c r="B32" s="157" t="s">
        <v>96</v>
      </c>
      <c r="C32" s="158">
        <v>3578496.6999999997</v>
      </c>
      <c r="D32" s="162">
        <v>0</v>
      </c>
      <c r="E32" s="180">
        <f>C32+D32</f>
        <v>3578496.6999999997</v>
      </c>
    </row>
    <row r="33" spans="1:5" ht="15" customHeight="1" x14ac:dyDescent="0.2">
      <c r="A33" s="181" t="s">
        <v>101</v>
      </c>
      <c r="B33" s="157" t="s">
        <v>102</v>
      </c>
      <c r="C33" s="158">
        <v>426392.24999999994</v>
      </c>
      <c r="D33" s="162">
        <v>0</v>
      </c>
      <c r="E33" s="180">
        <f t="shared" si="1"/>
        <v>426392.24999999994</v>
      </c>
    </row>
    <row r="34" spans="1:5" ht="15" customHeight="1" x14ac:dyDescent="0.2">
      <c r="A34" s="181" t="s">
        <v>103</v>
      </c>
      <c r="B34" s="157" t="s">
        <v>96</v>
      </c>
      <c r="C34" s="158">
        <v>76358</v>
      </c>
      <c r="D34" s="162">
        <v>0</v>
      </c>
      <c r="E34" s="180">
        <f t="shared" si="1"/>
        <v>76358</v>
      </c>
    </row>
    <row r="35" spans="1:5" ht="15" customHeight="1" x14ac:dyDescent="0.2">
      <c r="A35" s="181" t="s">
        <v>104</v>
      </c>
      <c r="B35" s="157" t="s">
        <v>105</v>
      </c>
      <c r="C35" s="158">
        <v>598970.12999999989</v>
      </c>
      <c r="D35" s="162">
        <v>0</v>
      </c>
      <c r="E35" s="180">
        <f t="shared" si="1"/>
        <v>598970.12999999989</v>
      </c>
    </row>
    <row r="36" spans="1:5" ht="15" customHeight="1" x14ac:dyDescent="0.2">
      <c r="A36" s="181" t="s">
        <v>106</v>
      </c>
      <c r="B36" s="157" t="s">
        <v>105</v>
      </c>
      <c r="C36" s="158">
        <v>0</v>
      </c>
      <c r="D36" s="162">
        <v>0</v>
      </c>
      <c r="E36" s="180">
        <f t="shared" si="1"/>
        <v>0</v>
      </c>
    </row>
    <row r="37" spans="1:5" ht="15" customHeight="1" x14ac:dyDescent="0.2">
      <c r="A37" s="181" t="s">
        <v>107</v>
      </c>
      <c r="B37" s="157" t="s">
        <v>102</v>
      </c>
      <c r="C37" s="158">
        <v>802852.47</v>
      </c>
      <c r="D37" s="162">
        <v>0</v>
      </c>
      <c r="E37" s="180">
        <f t="shared" si="1"/>
        <v>802852.47</v>
      </c>
    </row>
    <row r="38" spans="1:5" ht="15" customHeight="1" x14ac:dyDescent="0.2">
      <c r="A38" s="181" t="s">
        <v>108</v>
      </c>
      <c r="B38" s="157" t="s">
        <v>102</v>
      </c>
      <c r="C38" s="158">
        <v>22000</v>
      </c>
      <c r="D38" s="162">
        <v>0</v>
      </c>
      <c r="E38" s="180">
        <f t="shared" si="1"/>
        <v>22000</v>
      </c>
    </row>
    <row r="39" spans="1:5" ht="15" customHeight="1" x14ac:dyDescent="0.2">
      <c r="A39" s="181" t="s">
        <v>109</v>
      </c>
      <c r="B39" s="157" t="s">
        <v>96</v>
      </c>
      <c r="C39" s="158">
        <v>5434.02</v>
      </c>
      <c r="D39" s="162">
        <v>0</v>
      </c>
      <c r="E39" s="180">
        <f t="shared" si="1"/>
        <v>5434.02</v>
      </c>
    </row>
    <row r="40" spans="1:5" ht="15" customHeight="1" x14ac:dyDescent="0.2">
      <c r="A40" s="181" t="s">
        <v>110</v>
      </c>
      <c r="B40" s="157" t="s">
        <v>102</v>
      </c>
      <c r="C40" s="158">
        <v>82207.47</v>
      </c>
      <c r="D40" s="162">
        <v>0</v>
      </c>
      <c r="E40" s="180">
        <f>C40+D40</f>
        <v>82207.47</v>
      </c>
    </row>
    <row r="41" spans="1:5" ht="15" customHeight="1" x14ac:dyDescent="0.2">
      <c r="A41" s="181" t="s">
        <v>111</v>
      </c>
      <c r="B41" s="157" t="s">
        <v>102</v>
      </c>
      <c r="C41" s="158">
        <v>5317.28</v>
      </c>
      <c r="D41" s="162">
        <v>0</v>
      </c>
      <c r="E41" s="180">
        <f t="shared" si="1"/>
        <v>5317.28</v>
      </c>
    </row>
    <row r="42" spans="1:5" ht="15" customHeight="1" x14ac:dyDescent="0.2">
      <c r="A42" s="181" t="s">
        <v>112</v>
      </c>
      <c r="B42" s="157" t="s">
        <v>102</v>
      </c>
      <c r="C42" s="158">
        <v>73602.25</v>
      </c>
      <c r="D42" s="162">
        <v>0</v>
      </c>
      <c r="E42" s="180">
        <f t="shared" si="1"/>
        <v>73602.25</v>
      </c>
    </row>
    <row r="43" spans="1:5" ht="15" customHeight="1" thickBot="1" x14ac:dyDescent="0.25">
      <c r="A43" s="181" t="s">
        <v>113</v>
      </c>
      <c r="B43" s="157" t="s">
        <v>102</v>
      </c>
      <c r="C43" s="158">
        <v>4039.9870000000001</v>
      </c>
      <c r="D43" s="162">
        <v>0</v>
      </c>
      <c r="E43" s="180">
        <f t="shared" si="1"/>
        <v>4039.9870000000001</v>
      </c>
    </row>
    <row r="44" spans="1:5" ht="15" customHeight="1" thickBot="1" x14ac:dyDescent="0.25">
      <c r="A44" s="182" t="s">
        <v>114</v>
      </c>
      <c r="B44" s="173"/>
      <c r="C44" s="174">
        <f>C28+C29+C30+C31+C32+C33+C34+C35+C36+C37+C38+C39+C40+C41+C42+C43</f>
        <v>7443967.6169999987</v>
      </c>
      <c r="D44" s="174">
        <f>SUM(D28:D43)</f>
        <v>9134.6299999999992</v>
      </c>
      <c r="E44" s="175">
        <f>SUM(E28:E43)</f>
        <v>7453102.2469999986</v>
      </c>
    </row>
    <row r="45" spans="1:5" x14ac:dyDescent="0.2">
      <c r="C45" s="161"/>
      <c r="E45" s="161"/>
    </row>
  </sheetData>
  <mergeCells count="2">
    <mergeCell ref="A3:B3"/>
    <mergeCell ref="A26:B26"/>
  </mergeCells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F27" sqref="F27"/>
    </sheetView>
  </sheetViews>
  <sheetFormatPr defaultRowHeight="15" x14ac:dyDescent="0.25"/>
  <cols>
    <col min="1" max="1" width="3.42578125" bestFit="1" customWidth="1"/>
    <col min="2" max="2" width="4" customWidth="1"/>
    <col min="3" max="3" width="4.140625" customWidth="1"/>
    <col min="4" max="4" width="5" customWidth="1"/>
    <col min="5" max="5" width="5.28515625" customWidth="1"/>
    <col min="6" max="6" width="38.140625" customWidth="1"/>
    <col min="7" max="7" width="10" bestFit="1" customWidth="1"/>
    <col min="8" max="8" width="9.85546875" customWidth="1"/>
    <col min="9" max="9" width="9.7109375" customWidth="1"/>
  </cols>
  <sheetData>
    <row r="1" spans="1:9" s="139" customFormat="1" ht="12.75" customHeight="1" x14ac:dyDescent="0.2">
      <c r="I1" s="140" t="s">
        <v>51</v>
      </c>
    </row>
    <row r="2" spans="1:9" ht="12.75" customHeight="1" x14ac:dyDescent="0.25">
      <c r="I2" s="45"/>
    </row>
    <row r="3" spans="1:9" s="1" customFormat="1" ht="18" x14ac:dyDescent="0.25">
      <c r="A3" s="187" t="s">
        <v>50</v>
      </c>
      <c r="B3" s="187"/>
      <c r="C3" s="187"/>
      <c r="D3" s="187"/>
      <c r="E3" s="187"/>
      <c r="F3" s="187"/>
      <c r="G3" s="187"/>
      <c r="H3" s="187"/>
      <c r="I3" s="187"/>
    </row>
    <row r="4" spans="1:9" s="1" customFormat="1" ht="12.75" customHeight="1" x14ac:dyDescent="0.2">
      <c r="A4" s="2"/>
      <c r="B4" s="46"/>
      <c r="C4" s="47"/>
      <c r="D4" s="2"/>
      <c r="E4" s="48"/>
      <c r="F4" s="2"/>
      <c r="G4" s="2"/>
      <c r="H4" s="49"/>
      <c r="I4" s="49"/>
    </row>
    <row r="5" spans="1:9" s="1" customFormat="1" ht="15.75" x14ac:dyDescent="0.25">
      <c r="A5" s="188" t="s">
        <v>20</v>
      </c>
      <c r="B5" s="188"/>
      <c r="C5" s="188"/>
      <c r="D5" s="188"/>
      <c r="E5" s="188"/>
      <c r="F5" s="188"/>
      <c r="G5" s="188"/>
      <c r="H5" s="188"/>
      <c r="I5" s="188"/>
    </row>
    <row r="6" spans="1:9" s="1" customFormat="1" ht="12.75" customHeight="1" x14ac:dyDescent="0.2">
      <c r="A6" s="2"/>
      <c r="B6" s="46"/>
      <c r="C6" s="47"/>
      <c r="D6" s="2"/>
      <c r="E6" s="48"/>
      <c r="F6" s="2"/>
      <c r="G6" s="2"/>
      <c r="H6" s="49"/>
      <c r="I6" s="49"/>
    </row>
    <row r="7" spans="1:9" s="1" customFormat="1" ht="12.75" x14ac:dyDescent="0.2">
      <c r="A7" s="189" t="s">
        <v>19</v>
      </c>
      <c r="B7" s="189"/>
      <c r="C7" s="189"/>
      <c r="D7" s="189"/>
      <c r="E7" s="189"/>
      <c r="F7" s="189"/>
      <c r="G7" s="189"/>
      <c r="H7" s="189"/>
      <c r="I7" s="189"/>
    </row>
    <row r="8" spans="1:9" s="1" customFormat="1" ht="12.75" customHeight="1" thickBot="1" x14ac:dyDescent="0.25">
      <c r="A8" s="2"/>
      <c r="B8" s="2"/>
      <c r="C8" s="2"/>
      <c r="D8" s="2"/>
      <c r="G8" s="3"/>
      <c r="H8" s="3"/>
      <c r="I8" s="44" t="s">
        <v>18</v>
      </c>
    </row>
    <row r="9" spans="1:9" s="1" customFormat="1" ht="24.75" customHeight="1" thickBot="1" x14ac:dyDescent="0.25">
      <c r="A9" s="4" t="s">
        <v>1</v>
      </c>
      <c r="B9" s="190" t="s">
        <v>2</v>
      </c>
      <c r="C9" s="191"/>
      <c r="D9" s="5" t="s">
        <v>3</v>
      </c>
      <c r="E9" s="5" t="s">
        <v>4</v>
      </c>
      <c r="F9" s="6" t="s">
        <v>5</v>
      </c>
      <c r="G9" s="21" t="s">
        <v>15</v>
      </c>
      <c r="H9" s="22" t="s">
        <v>53</v>
      </c>
      <c r="I9" s="23" t="s">
        <v>16</v>
      </c>
    </row>
    <row r="10" spans="1:9" s="28" customFormat="1" ht="15" customHeight="1" thickBot="1" x14ac:dyDescent="0.3">
      <c r="A10" s="4" t="s">
        <v>6</v>
      </c>
      <c r="B10" s="190" t="s">
        <v>7</v>
      </c>
      <c r="C10" s="191"/>
      <c r="D10" s="7" t="s">
        <v>7</v>
      </c>
      <c r="E10" s="8" t="s">
        <v>7</v>
      </c>
      <c r="F10" s="9" t="s">
        <v>8</v>
      </c>
      <c r="G10" s="29">
        <f>SUM(G11:G16)</f>
        <v>2210000</v>
      </c>
      <c r="H10" s="42">
        <f>SUM(H11:H16)</f>
        <v>9134.6299999999992</v>
      </c>
      <c r="I10" s="43">
        <f t="shared" ref="I10:I16" si="0">G10+H10</f>
        <v>2219134.63</v>
      </c>
    </row>
    <row r="11" spans="1:9" s="28" customFormat="1" ht="12.75" customHeight="1" x14ac:dyDescent="0.25">
      <c r="A11" s="10" t="s">
        <v>9</v>
      </c>
      <c r="B11" s="185" t="s">
        <v>7</v>
      </c>
      <c r="C11" s="186"/>
      <c r="D11" s="11" t="s">
        <v>7</v>
      </c>
      <c r="E11" s="12">
        <v>1111</v>
      </c>
      <c r="F11" s="13" t="s">
        <v>10</v>
      </c>
      <c r="G11" s="30">
        <v>483000</v>
      </c>
      <c r="H11" s="31">
        <v>0</v>
      </c>
      <c r="I11" s="32">
        <f t="shared" si="0"/>
        <v>483000</v>
      </c>
    </row>
    <row r="12" spans="1:9" s="28" customFormat="1" ht="12.75" customHeight="1" x14ac:dyDescent="0.25">
      <c r="A12" s="14" t="s">
        <v>9</v>
      </c>
      <c r="B12" s="192" t="s">
        <v>7</v>
      </c>
      <c r="C12" s="193"/>
      <c r="D12" s="11" t="s">
        <v>7</v>
      </c>
      <c r="E12" s="12">
        <v>1112</v>
      </c>
      <c r="F12" s="13" t="s">
        <v>11</v>
      </c>
      <c r="G12" s="33">
        <v>4000</v>
      </c>
      <c r="H12" s="34">
        <v>0</v>
      </c>
      <c r="I12" s="35">
        <f t="shared" si="0"/>
        <v>4000</v>
      </c>
    </row>
    <row r="13" spans="1:9" s="28" customFormat="1" ht="12.75" customHeight="1" x14ac:dyDescent="0.25">
      <c r="A13" s="14" t="s">
        <v>9</v>
      </c>
      <c r="B13" s="192" t="s">
        <v>7</v>
      </c>
      <c r="C13" s="193"/>
      <c r="D13" s="11" t="s">
        <v>7</v>
      </c>
      <c r="E13" s="12">
        <v>1113</v>
      </c>
      <c r="F13" s="13" t="s">
        <v>12</v>
      </c>
      <c r="G13" s="30">
        <v>50000</v>
      </c>
      <c r="H13" s="34">
        <v>0</v>
      </c>
      <c r="I13" s="35">
        <f t="shared" si="0"/>
        <v>50000</v>
      </c>
    </row>
    <row r="14" spans="1:9" s="28" customFormat="1" ht="12.75" customHeight="1" x14ac:dyDescent="0.25">
      <c r="A14" s="14" t="s">
        <v>9</v>
      </c>
      <c r="B14" s="192" t="s">
        <v>7</v>
      </c>
      <c r="C14" s="193"/>
      <c r="D14" s="11" t="s">
        <v>7</v>
      </c>
      <c r="E14" s="12">
        <v>1121</v>
      </c>
      <c r="F14" s="13" t="s">
        <v>13</v>
      </c>
      <c r="G14" s="33">
        <v>553000</v>
      </c>
      <c r="H14" s="34">
        <v>0</v>
      </c>
      <c r="I14" s="35">
        <f t="shared" si="0"/>
        <v>553000</v>
      </c>
    </row>
    <row r="15" spans="1:9" s="28" customFormat="1" ht="12.75" customHeight="1" x14ac:dyDescent="0.25">
      <c r="A15" s="24" t="s">
        <v>9</v>
      </c>
      <c r="B15" s="192" t="s">
        <v>7</v>
      </c>
      <c r="C15" s="193"/>
      <c r="D15" s="26" t="s">
        <v>7</v>
      </c>
      <c r="E15" s="27">
        <v>1123</v>
      </c>
      <c r="F15" s="25" t="s">
        <v>17</v>
      </c>
      <c r="G15" s="36">
        <v>0</v>
      </c>
      <c r="H15" s="37">
        <v>9134.6299999999992</v>
      </c>
      <c r="I15" s="38">
        <f t="shared" si="0"/>
        <v>9134.6299999999992</v>
      </c>
    </row>
    <row r="16" spans="1:9" s="28" customFormat="1" ht="12.75" customHeight="1" thickBot="1" x14ac:dyDescent="0.3">
      <c r="A16" s="15" t="s">
        <v>9</v>
      </c>
      <c r="B16" s="194" t="s">
        <v>7</v>
      </c>
      <c r="C16" s="195"/>
      <c r="D16" s="16" t="s">
        <v>7</v>
      </c>
      <c r="E16" s="17">
        <v>1211</v>
      </c>
      <c r="F16" s="18" t="s">
        <v>14</v>
      </c>
      <c r="G16" s="39">
        <v>1120000</v>
      </c>
      <c r="H16" s="40">
        <v>0</v>
      </c>
      <c r="I16" s="41">
        <f t="shared" si="0"/>
        <v>1120000</v>
      </c>
    </row>
    <row r="17" spans="1:9" s="1" customFormat="1" ht="12.75" x14ac:dyDescent="0.2">
      <c r="A17" s="19"/>
      <c r="B17" s="19"/>
      <c r="C17" s="19"/>
      <c r="D17" s="19"/>
      <c r="E17" s="19"/>
      <c r="F17" s="19"/>
      <c r="G17" s="20"/>
      <c r="H17" s="20"/>
      <c r="I17" s="20"/>
    </row>
  </sheetData>
  <mergeCells count="11">
    <mergeCell ref="B15:C15"/>
    <mergeCell ref="B12:C12"/>
    <mergeCell ref="B13:C13"/>
    <mergeCell ref="B14:C14"/>
    <mergeCell ref="B16:C16"/>
    <mergeCell ref="B11:C11"/>
    <mergeCell ref="A3:I3"/>
    <mergeCell ref="A5:I5"/>
    <mergeCell ref="A7:I7"/>
    <mergeCell ref="B9:C9"/>
    <mergeCell ref="B10:C10"/>
  </mergeCells>
  <pageMargins left="0.51181102362204722" right="0.51181102362204722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19" workbookViewId="0">
      <selection activeCell="L39" sqref="L39"/>
    </sheetView>
  </sheetViews>
  <sheetFormatPr defaultRowHeight="15" x14ac:dyDescent="0.25"/>
  <cols>
    <col min="1" max="1" width="3.140625" customWidth="1"/>
    <col min="2" max="2" width="6.140625" bestFit="1" customWidth="1"/>
    <col min="3" max="4" width="4.42578125" bestFit="1" customWidth="1"/>
    <col min="5" max="5" width="4.42578125" customWidth="1"/>
    <col min="6" max="6" width="41" customWidth="1"/>
    <col min="7" max="7" width="9" customWidth="1"/>
    <col min="8" max="8" width="9.5703125" bestFit="1" customWidth="1"/>
    <col min="9" max="9" width="9.140625" customWidth="1"/>
  </cols>
  <sheetData>
    <row r="1" spans="1:17" s="141" customFormat="1" ht="12.75" customHeight="1" x14ac:dyDescent="0.2">
      <c r="A1" s="142"/>
      <c r="B1" s="142"/>
      <c r="C1" s="142"/>
      <c r="D1" s="142"/>
      <c r="E1" s="142"/>
      <c r="F1" s="142"/>
      <c r="G1" s="142"/>
      <c r="H1" s="142"/>
      <c r="I1" s="140" t="s">
        <v>51</v>
      </c>
    </row>
    <row r="2" spans="1:17" s="1" customFormat="1" ht="12.75" customHeight="1" x14ac:dyDescent="0.25">
      <c r="A2" s="126"/>
      <c r="B2" s="126"/>
      <c r="C2" s="126"/>
      <c r="D2" s="126"/>
      <c r="E2" s="126"/>
      <c r="F2" s="126"/>
      <c r="G2" s="126"/>
      <c r="H2" s="126"/>
      <c r="I2" s="45"/>
    </row>
    <row r="3" spans="1:17" s="1" customFormat="1" ht="18" x14ac:dyDescent="0.25">
      <c r="A3" s="187" t="s">
        <v>50</v>
      </c>
      <c r="B3" s="187"/>
      <c r="C3" s="187"/>
      <c r="D3" s="187"/>
      <c r="E3" s="187"/>
      <c r="F3" s="187"/>
      <c r="G3" s="187"/>
      <c r="H3" s="187"/>
      <c r="I3" s="187"/>
      <c r="J3" s="143"/>
    </row>
    <row r="4" spans="1:17" s="1" customFormat="1" ht="12.75" x14ac:dyDescent="0.2">
      <c r="A4" s="2"/>
      <c r="B4" s="2"/>
      <c r="C4" s="2"/>
      <c r="D4" s="2"/>
      <c r="E4" s="2"/>
      <c r="F4" s="2"/>
      <c r="G4" s="2"/>
      <c r="H4" s="2"/>
      <c r="I4" s="2"/>
      <c r="J4" s="3"/>
    </row>
    <row r="5" spans="1:17" s="1" customFormat="1" ht="15.75" x14ac:dyDescent="0.25">
      <c r="A5" s="200" t="s">
        <v>47</v>
      </c>
      <c r="B5" s="200"/>
      <c r="C5" s="200"/>
      <c r="D5" s="200"/>
      <c r="E5" s="200"/>
      <c r="F5" s="200"/>
      <c r="G5" s="200"/>
      <c r="H5" s="200"/>
      <c r="I5" s="200"/>
      <c r="J5" s="145"/>
    </row>
    <row r="6" spans="1:17" s="1" customFormat="1" ht="12.75" x14ac:dyDescent="0.2">
      <c r="A6" s="2"/>
      <c r="B6" s="2"/>
      <c r="C6" s="2"/>
      <c r="D6" s="2"/>
      <c r="E6" s="2"/>
      <c r="F6" s="2"/>
      <c r="G6" s="2"/>
      <c r="H6" s="2"/>
      <c r="I6" s="2"/>
      <c r="J6" s="3"/>
    </row>
    <row r="7" spans="1:17" s="1" customFormat="1" ht="15.75" x14ac:dyDescent="0.25">
      <c r="A7" s="188" t="s">
        <v>0</v>
      </c>
      <c r="B7" s="188"/>
      <c r="C7" s="188"/>
      <c r="D7" s="188"/>
      <c r="E7" s="188"/>
      <c r="F7" s="188"/>
      <c r="G7" s="188"/>
      <c r="H7" s="188"/>
      <c r="I7" s="188"/>
      <c r="J7" s="144"/>
    </row>
    <row r="8" spans="1:17" s="1" customFormat="1" ht="12.75" customHeight="1" thickBot="1" x14ac:dyDescent="0.25">
      <c r="A8" s="3"/>
      <c r="B8" s="3"/>
      <c r="C8" s="3"/>
      <c r="D8" s="3"/>
      <c r="E8" s="3"/>
      <c r="F8" s="3"/>
      <c r="G8" s="125"/>
      <c r="H8" s="3"/>
      <c r="I8" s="44" t="s">
        <v>46</v>
      </c>
      <c r="L8" s="50"/>
      <c r="M8" s="51"/>
      <c r="N8" s="51"/>
      <c r="O8" s="51"/>
      <c r="P8" s="51"/>
      <c r="Q8" s="51"/>
    </row>
    <row r="9" spans="1:17" s="1" customFormat="1" ht="23.25" thickBot="1" x14ac:dyDescent="0.25">
      <c r="A9" s="52" t="s">
        <v>1</v>
      </c>
      <c r="B9" s="196" t="s">
        <v>2</v>
      </c>
      <c r="C9" s="197"/>
      <c r="D9" s="53" t="s">
        <v>3</v>
      </c>
      <c r="E9" s="54" t="s">
        <v>4</v>
      </c>
      <c r="F9" s="55" t="s">
        <v>21</v>
      </c>
      <c r="G9" s="127" t="s">
        <v>49</v>
      </c>
      <c r="H9" s="22" t="s">
        <v>52</v>
      </c>
      <c r="I9" s="23" t="s">
        <v>48</v>
      </c>
      <c r="L9" s="50"/>
      <c r="M9" s="51"/>
      <c r="N9" s="51"/>
      <c r="O9" s="51"/>
      <c r="P9" s="51"/>
      <c r="Q9" s="51"/>
    </row>
    <row r="10" spans="1:17" s="1" customFormat="1" ht="13.5" customHeight="1" thickBot="1" x14ac:dyDescent="0.25">
      <c r="A10" s="56" t="s">
        <v>6</v>
      </c>
      <c r="B10" s="190" t="s">
        <v>7</v>
      </c>
      <c r="C10" s="191"/>
      <c r="D10" s="7" t="s">
        <v>7</v>
      </c>
      <c r="E10" s="8" t="s">
        <v>7</v>
      </c>
      <c r="F10" s="57" t="s">
        <v>22</v>
      </c>
      <c r="G10" s="58">
        <f>G11</f>
        <v>11370.22</v>
      </c>
      <c r="H10" s="132">
        <f>H11</f>
        <v>9134.6299999999992</v>
      </c>
      <c r="I10" s="59">
        <f>G10+H23</f>
        <v>20504.849999999999</v>
      </c>
      <c r="L10" s="60"/>
      <c r="M10" s="61"/>
      <c r="N10" s="61"/>
      <c r="O10" s="61"/>
      <c r="P10" s="61"/>
      <c r="Q10" s="51"/>
    </row>
    <row r="11" spans="1:17" s="67" customFormat="1" ht="15" customHeight="1" x14ac:dyDescent="0.2">
      <c r="A11" s="62" t="s">
        <v>9</v>
      </c>
      <c r="B11" s="198" t="s">
        <v>7</v>
      </c>
      <c r="C11" s="199"/>
      <c r="D11" s="63" t="s">
        <v>7</v>
      </c>
      <c r="E11" s="64" t="s">
        <v>7</v>
      </c>
      <c r="F11" s="65" t="s">
        <v>23</v>
      </c>
      <c r="G11" s="128">
        <f>G12+G17+G19+G21+G29+G24</f>
        <v>11370.22</v>
      </c>
      <c r="H11" s="133">
        <f>H12+H17+H19+H21+H24+H29</f>
        <v>9134.6299999999992</v>
      </c>
      <c r="I11" s="66">
        <f>G11+H11</f>
        <v>20504.849999999999</v>
      </c>
      <c r="L11" s="183"/>
      <c r="M11" s="68"/>
      <c r="N11" s="68"/>
      <c r="O11" s="68"/>
      <c r="P11" s="68"/>
      <c r="Q11" s="69"/>
    </row>
    <row r="12" spans="1:17" s="78" customFormat="1" ht="12.75" x14ac:dyDescent="0.2">
      <c r="A12" s="70" t="s">
        <v>24</v>
      </c>
      <c r="B12" s="71" t="s">
        <v>25</v>
      </c>
      <c r="C12" s="72" t="s">
        <v>26</v>
      </c>
      <c r="D12" s="73" t="s">
        <v>7</v>
      </c>
      <c r="E12" s="74" t="s">
        <v>7</v>
      </c>
      <c r="F12" s="75" t="s">
        <v>27</v>
      </c>
      <c r="G12" s="76">
        <f>SUM(G13:G16)</f>
        <v>100</v>
      </c>
      <c r="H12" s="134">
        <v>0</v>
      </c>
      <c r="I12" s="77">
        <f>G12+H12</f>
        <v>100</v>
      </c>
      <c r="L12" s="60"/>
      <c r="M12" s="79"/>
      <c r="N12" s="79"/>
      <c r="O12" s="79"/>
      <c r="P12" s="79"/>
      <c r="Q12" s="80"/>
    </row>
    <row r="13" spans="1:17" s="1" customFormat="1" ht="12.75" x14ac:dyDescent="0.2">
      <c r="A13" s="81"/>
      <c r="B13" s="82"/>
      <c r="C13" s="83"/>
      <c r="D13" s="84">
        <v>6172</v>
      </c>
      <c r="E13" s="85">
        <v>5139</v>
      </c>
      <c r="F13" s="86" t="s">
        <v>28</v>
      </c>
      <c r="G13" s="87">
        <v>10</v>
      </c>
      <c r="H13" s="135">
        <v>0</v>
      </c>
      <c r="I13" s="88">
        <f>G13+H13</f>
        <v>10</v>
      </c>
      <c r="L13" s="60"/>
      <c r="M13" s="61"/>
      <c r="N13" s="61"/>
      <c r="O13" s="61"/>
      <c r="P13" s="61"/>
      <c r="Q13" s="51"/>
    </row>
    <row r="14" spans="1:17" s="1" customFormat="1" ht="12.75" x14ac:dyDescent="0.2">
      <c r="A14" s="81"/>
      <c r="B14" s="82"/>
      <c r="C14" s="83"/>
      <c r="D14" s="89">
        <v>6172</v>
      </c>
      <c r="E14" s="85">
        <v>5166</v>
      </c>
      <c r="F14" s="90" t="s">
        <v>29</v>
      </c>
      <c r="G14" s="87">
        <v>35</v>
      </c>
      <c r="H14" s="135">
        <v>0</v>
      </c>
      <c r="I14" s="88">
        <f t="shared" ref="I14:I16" si="0">G14+H14</f>
        <v>35</v>
      </c>
      <c r="L14" s="60"/>
      <c r="M14" s="61"/>
      <c r="N14" s="61"/>
      <c r="O14" s="61"/>
      <c r="P14" s="61"/>
      <c r="Q14" s="51"/>
    </row>
    <row r="15" spans="1:17" s="1" customFormat="1" ht="12.75" x14ac:dyDescent="0.2">
      <c r="A15" s="81"/>
      <c r="B15" s="82"/>
      <c r="C15" s="83"/>
      <c r="D15" s="84">
        <v>6172</v>
      </c>
      <c r="E15" s="85">
        <v>5169</v>
      </c>
      <c r="F15" s="90" t="s">
        <v>30</v>
      </c>
      <c r="G15" s="87">
        <v>35</v>
      </c>
      <c r="H15" s="135">
        <v>0</v>
      </c>
      <c r="I15" s="88">
        <f t="shared" si="0"/>
        <v>35</v>
      </c>
      <c r="L15" s="60"/>
      <c r="M15" s="61"/>
      <c r="N15" s="61"/>
      <c r="O15" s="61"/>
      <c r="P15" s="61"/>
      <c r="Q15" s="51"/>
    </row>
    <row r="16" spans="1:17" s="1" customFormat="1" ht="12.75" x14ac:dyDescent="0.2">
      <c r="A16" s="81"/>
      <c r="B16" s="82"/>
      <c r="C16" s="83"/>
      <c r="D16" s="84">
        <v>6172</v>
      </c>
      <c r="E16" s="91">
        <v>5175</v>
      </c>
      <c r="F16" s="90" t="s">
        <v>31</v>
      </c>
      <c r="G16" s="87">
        <v>20</v>
      </c>
      <c r="H16" s="135">
        <v>0</v>
      </c>
      <c r="I16" s="88">
        <f t="shared" si="0"/>
        <v>20</v>
      </c>
      <c r="L16" s="60"/>
      <c r="M16" s="61"/>
      <c r="N16" s="61"/>
      <c r="O16" s="61"/>
      <c r="P16" s="61"/>
      <c r="Q16" s="51"/>
    </row>
    <row r="17" spans="1:17" s="1" customFormat="1" ht="12.75" x14ac:dyDescent="0.2">
      <c r="A17" s="92" t="s">
        <v>24</v>
      </c>
      <c r="B17" s="71" t="s">
        <v>32</v>
      </c>
      <c r="C17" s="93" t="s">
        <v>26</v>
      </c>
      <c r="D17" s="73" t="s">
        <v>7</v>
      </c>
      <c r="E17" s="74" t="s">
        <v>7</v>
      </c>
      <c r="F17" s="75" t="s">
        <v>33</v>
      </c>
      <c r="G17" s="76">
        <f>G18</f>
        <v>400</v>
      </c>
      <c r="H17" s="136">
        <v>0</v>
      </c>
      <c r="I17" s="95">
        <f>G17+H17</f>
        <v>400</v>
      </c>
      <c r="L17" s="60"/>
      <c r="M17" s="61"/>
      <c r="N17" s="61"/>
      <c r="O17" s="61"/>
      <c r="P17" s="61"/>
      <c r="Q17" s="51"/>
    </row>
    <row r="18" spans="1:17" s="1" customFormat="1" ht="12.75" x14ac:dyDescent="0.2">
      <c r="A18" s="81"/>
      <c r="B18" s="82"/>
      <c r="C18" s="83"/>
      <c r="D18" s="89">
        <v>6172</v>
      </c>
      <c r="E18" s="85">
        <v>5166</v>
      </c>
      <c r="F18" s="90" t="s">
        <v>29</v>
      </c>
      <c r="G18" s="87">
        <v>400</v>
      </c>
      <c r="H18" s="135">
        <v>0</v>
      </c>
      <c r="I18" s="88">
        <f>G18+H18</f>
        <v>400</v>
      </c>
      <c r="L18" s="60"/>
      <c r="M18" s="61"/>
      <c r="N18" s="61"/>
      <c r="O18" s="61"/>
      <c r="P18" s="61"/>
      <c r="Q18" s="51"/>
    </row>
    <row r="19" spans="1:17" s="1" customFormat="1" ht="12.75" x14ac:dyDescent="0.2">
      <c r="A19" s="92" t="s">
        <v>24</v>
      </c>
      <c r="B19" s="71" t="s">
        <v>34</v>
      </c>
      <c r="C19" s="93" t="s">
        <v>26</v>
      </c>
      <c r="D19" s="73" t="s">
        <v>7</v>
      </c>
      <c r="E19" s="74" t="s">
        <v>7</v>
      </c>
      <c r="F19" s="75" t="s">
        <v>35</v>
      </c>
      <c r="G19" s="76">
        <f>G20</f>
        <v>300</v>
      </c>
      <c r="H19" s="136">
        <v>0</v>
      </c>
      <c r="I19" s="95">
        <f>G19+H19</f>
        <v>300</v>
      </c>
      <c r="L19" s="60"/>
      <c r="M19" s="61"/>
      <c r="N19" s="61"/>
      <c r="O19" s="61"/>
      <c r="P19" s="61"/>
      <c r="Q19" s="51"/>
    </row>
    <row r="20" spans="1:17" s="1" customFormat="1" ht="12.75" x14ac:dyDescent="0.2">
      <c r="A20" s="81"/>
      <c r="B20" s="82"/>
      <c r="C20" s="83"/>
      <c r="D20" s="89">
        <v>6172</v>
      </c>
      <c r="E20" s="85">
        <v>5166</v>
      </c>
      <c r="F20" s="90" t="s">
        <v>29</v>
      </c>
      <c r="G20" s="87">
        <v>300</v>
      </c>
      <c r="H20" s="135">
        <v>0</v>
      </c>
      <c r="I20" s="88">
        <f>G20+H20</f>
        <v>300</v>
      </c>
      <c r="L20" s="60"/>
      <c r="M20" s="61"/>
      <c r="N20" s="61"/>
      <c r="O20" s="61"/>
      <c r="P20" s="61"/>
      <c r="Q20" s="51"/>
    </row>
    <row r="21" spans="1:17" s="78" customFormat="1" ht="12.75" x14ac:dyDescent="0.2">
      <c r="A21" s="92" t="s">
        <v>24</v>
      </c>
      <c r="B21" s="96" t="s">
        <v>36</v>
      </c>
      <c r="C21" s="93" t="s">
        <v>26</v>
      </c>
      <c r="D21" s="73" t="s">
        <v>7</v>
      </c>
      <c r="E21" s="74" t="s">
        <v>7</v>
      </c>
      <c r="F21" s="75" t="s">
        <v>37</v>
      </c>
      <c r="G21" s="94">
        <f>G22+G23</f>
        <v>10220.219999999999</v>
      </c>
      <c r="H21" s="136">
        <f>SUM(H22:H23)</f>
        <v>9134.6299999999992</v>
      </c>
      <c r="I21" s="95">
        <f>G21+H23</f>
        <v>19354.849999999999</v>
      </c>
      <c r="L21" s="60"/>
      <c r="M21" s="79"/>
      <c r="N21" s="79"/>
      <c r="O21" s="79"/>
      <c r="P21" s="79"/>
      <c r="Q21" s="80"/>
    </row>
    <row r="22" spans="1:17" s="1" customFormat="1" ht="12.75" x14ac:dyDescent="0.2">
      <c r="A22" s="81"/>
      <c r="B22" s="82"/>
      <c r="C22" s="83"/>
      <c r="D22" s="84">
        <v>6172</v>
      </c>
      <c r="E22" s="85">
        <v>5139</v>
      </c>
      <c r="F22" s="86" t="s">
        <v>28</v>
      </c>
      <c r="G22" s="87">
        <v>200</v>
      </c>
      <c r="H22" s="135">
        <v>0</v>
      </c>
      <c r="I22" s="88">
        <f>G22+H22</f>
        <v>200</v>
      </c>
      <c r="L22" s="97"/>
      <c r="M22" s="61"/>
      <c r="N22" s="61"/>
      <c r="O22" s="61"/>
      <c r="P22" s="61"/>
      <c r="Q22" s="51"/>
    </row>
    <row r="23" spans="1:17" s="1" customFormat="1" ht="12.75" x14ac:dyDescent="0.2">
      <c r="A23" s="81"/>
      <c r="B23" s="82"/>
      <c r="C23" s="83"/>
      <c r="D23" s="84">
        <v>6399</v>
      </c>
      <c r="E23" s="91">
        <v>5362</v>
      </c>
      <c r="F23" s="90" t="s">
        <v>38</v>
      </c>
      <c r="G23" s="87">
        <f>10020.22</f>
        <v>10020.219999999999</v>
      </c>
      <c r="H23" s="135">
        <v>9134.6299999999992</v>
      </c>
      <c r="I23" s="88">
        <v>19195.653999999999</v>
      </c>
      <c r="J23" s="98"/>
    </row>
    <row r="24" spans="1:17" s="1" customFormat="1" ht="12.75" x14ac:dyDescent="0.2">
      <c r="A24" s="92" t="s">
        <v>24</v>
      </c>
      <c r="B24" s="96" t="s">
        <v>39</v>
      </c>
      <c r="C24" s="93" t="s">
        <v>26</v>
      </c>
      <c r="D24" s="73" t="s">
        <v>7</v>
      </c>
      <c r="E24" s="100" t="s">
        <v>7</v>
      </c>
      <c r="F24" s="101" t="s">
        <v>40</v>
      </c>
      <c r="G24" s="94">
        <f>SUM(G25:G28)</f>
        <v>100</v>
      </c>
      <c r="H24" s="136">
        <v>0</v>
      </c>
      <c r="I24" s="95">
        <f>G24+H24</f>
        <v>100</v>
      </c>
    </row>
    <row r="25" spans="1:17" s="1" customFormat="1" ht="12.75" x14ac:dyDescent="0.2">
      <c r="A25" s="81"/>
      <c r="B25" s="82"/>
      <c r="C25" s="83"/>
      <c r="D25" s="102">
        <v>6172</v>
      </c>
      <c r="E25" s="102">
        <v>5139</v>
      </c>
      <c r="F25" s="103" t="s">
        <v>28</v>
      </c>
      <c r="G25" s="99">
        <v>20</v>
      </c>
      <c r="H25" s="135">
        <v>0</v>
      </c>
      <c r="I25" s="88">
        <f>G25+H25</f>
        <v>20</v>
      </c>
      <c r="L25" s="97"/>
      <c r="M25" s="61"/>
      <c r="N25" s="61"/>
      <c r="O25" s="61"/>
      <c r="P25" s="61"/>
      <c r="Q25" s="51"/>
    </row>
    <row r="26" spans="1:17" s="1" customFormat="1" ht="12.75" x14ac:dyDescent="0.2">
      <c r="A26" s="81"/>
      <c r="B26" s="82"/>
      <c r="C26" s="83"/>
      <c r="D26" s="102">
        <v>6172</v>
      </c>
      <c r="E26" s="102">
        <v>5164</v>
      </c>
      <c r="F26" s="103" t="s">
        <v>41</v>
      </c>
      <c r="G26" s="99">
        <v>10</v>
      </c>
      <c r="H26" s="135">
        <v>0</v>
      </c>
      <c r="I26" s="88">
        <f t="shared" ref="I26:I28" si="1">G26+H26</f>
        <v>10</v>
      </c>
      <c r="L26" s="104"/>
      <c r="M26" s="61"/>
      <c r="N26" s="61"/>
      <c r="O26" s="61"/>
      <c r="P26" s="61"/>
      <c r="Q26" s="51"/>
    </row>
    <row r="27" spans="1:17" s="1" customFormat="1" ht="12.75" x14ac:dyDescent="0.2">
      <c r="A27" s="81"/>
      <c r="B27" s="82"/>
      <c r="C27" s="83"/>
      <c r="D27" s="102">
        <v>6172</v>
      </c>
      <c r="E27" s="102">
        <v>5169</v>
      </c>
      <c r="F27" s="105" t="s">
        <v>42</v>
      </c>
      <c r="G27" s="99">
        <v>50</v>
      </c>
      <c r="H27" s="135">
        <v>0</v>
      </c>
      <c r="I27" s="88">
        <f t="shared" si="1"/>
        <v>50</v>
      </c>
      <c r="L27" s="97"/>
      <c r="M27" s="61"/>
      <c r="N27" s="61"/>
      <c r="O27" s="61"/>
      <c r="P27" s="61"/>
      <c r="Q27" s="51"/>
    </row>
    <row r="28" spans="1:17" s="1" customFormat="1" ht="12.75" x14ac:dyDescent="0.2">
      <c r="A28" s="81"/>
      <c r="B28" s="82"/>
      <c r="C28" s="83"/>
      <c r="D28" s="106">
        <v>6172</v>
      </c>
      <c r="E28" s="107">
        <v>5175</v>
      </c>
      <c r="F28" s="108" t="s">
        <v>31</v>
      </c>
      <c r="G28" s="99">
        <v>20</v>
      </c>
      <c r="H28" s="135">
        <v>0</v>
      </c>
      <c r="I28" s="88">
        <f t="shared" si="1"/>
        <v>20</v>
      </c>
      <c r="L28" s="97"/>
      <c r="M28" s="61"/>
      <c r="N28" s="61"/>
      <c r="O28" s="61"/>
      <c r="P28" s="61"/>
      <c r="Q28" s="51"/>
    </row>
    <row r="29" spans="1:17" s="78" customFormat="1" ht="12.75" x14ac:dyDescent="0.2">
      <c r="A29" s="109" t="s">
        <v>24</v>
      </c>
      <c r="B29" s="96" t="s">
        <v>43</v>
      </c>
      <c r="C29" s="93" t="s">
        <v>26</v>
      </c>
      <c r="D29" s="110" t="s">
        <v>7</v>
      </c>
      <c r="E29" s="100" t="s">
        <v>7</v>
      </c>
      <c r="F29" s="101" t="s">
        <v>44</v>
      </c>
      <c r="G29" s="94">
        <f>G30</f>
        <v>250</v>
      </c>
      <c r="H29" s="137">
        <v>0</v>
      </c>
      <c r="I29" s="130">
        <f>G29+H29</f>
        <v>250</v>
      </c>
      <c r="L29" s="60"/>
      <c r="M29" s="79"/>
      <c r="N29" s="79"/>
      <c r="O29" s="79"/>
      <c r="P29" s="79"/>
      <c r="Q29" s="80"/>
    </row>
    <row r="30" spans="1:17" s="1" customFormat="1" ht="13.5" thickBot="1" x14ac:dyDescent="0.25">
      <c r="A30" s="111"/>
      <c r="B30" s="112"/>
      <c r="C30" s="113"/>
      <c r="D30" s="114">
        <v>6310</v>
      </c>
      <c r="E30" s="115">
        <v>5163</v>
      </c>
      <c r="F30" s="116" t="s">
        <v>45</v>
      </c>
      <c r="G30" s="117">
        <v>250</v>
      </c>
      <c r="H30" s="138">
        <v>0</v>
      </c>
      <c r="I30" s="131">
        <f>G30+H30</f>
        <v>250</v>
      </c>
      <c r="L30" s="61"/>
      <c r="M30" s="61"/>
      <c r="N30" s="61"/>
      <c r="O30" s="61"/>
      <c r="P30" s="61"/>
      <c r="Q30" s="51"/>
    </row>
    <row r="31" spans="1:17" s="1" customFormat="1" ht="12.75" x14ac:dyDescent="0.2">
      <c r="A31" s="118"/>
      <c r="B31" s="119"/>
      <c r="C31" s="120"/>
      <c r="D31" s="121"/>
      <c r="E31" s="121"/>
      <c r="F31" s="122"/>
      <c r="G31" s="123"/>
      <c r="H31" s="124"/>
      <c r="I31" s="124"/>
      <c r="L31" s="61"/>
      <c r="M31" s="61"/>
      <c r="N31" s="61"/>
      <c r="O31" s="61"/>
      <c r="P31" s="61"/>
      <c r="Q31" s="51"/>
    </row>
    <row r="32" spans="1:17" x14ac:dyDescent="0.25">
      <c r="G32" s="129"/>
    </row>
  </sheetData>
  <mergeCells count="6">
    <mergeCell ref="B9:C9"/>
    <mergeCell ref="B10:C10"/>
    <mergeCell ref="B11:C11"/>
    <mergeCell ref="A3:I3"/>
    <mergeCell ref="A7:I7"/>
    <mergeCell ref="A5:I5"/>
  </mergeCells>
  <pageMargins left="0.51181102362204722" right="0.51181102362204722" top="0.59055118110236227" bottom="0.59055118110236227" header="0.31496062992125984" footer="0.31496062992125984"/>
  <pageSetup paperSize="9" orientation="portrait" r:id="rId1"/>
  <ignoredErrors>
    <ignoredError sqref="H21" formulaRange="1"/>
    <ignoredError sqref="I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Bilance PaV</vt:lpstr>
      <vt:lpstr>Příjmy 03</vt:lpstr>
      <vt:lpstr>914 03</vt:lpstr>
      <vt:lpstr>'914 03'!Oblast_tisku</vt:lpstr>
      <vt:lpstr>'Příjmy 03'!Oblast_tisku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Fantova Lucie</dc:creator>
  <cp:lastModifiedBy>Fantova Lucie</cp:lastModifiedBy>
  <cp:lastPrinted>2015-04-27T08:21:34Z</cp:lastPrinted>
  <dcterms:created xsi:type="dcterms:W3CDTF">2015-04-13T07:29:39Z</dcterms:created>
  <dcterms:modified xsi:type="dcterms:W3CDTF">2015-05-11T09:45:50Z</dcterms:modified>
</cp:coreProperties>
</file>