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65" windowWidth="16875" windowHeight="10575" activeTab="1"/>
  </bookViews>
  <sheets>
    <sheet name="příloha č. 1" sheetId="8" r:id="rId1"/>
    <sheet name="příloha č. 2" sheetId="7" r:id="rId2"/>
  </sheets>
  <calcPr calcId="145621"/>
</workbook>
</file>

<file path=xl/calcChain.xml><?xml version="1.0" encoding="utf-8"?>
<calcChain xmlns="http://schemas.openxmlformats.org/spreadsheetml/2006/main">
  <c r="D42" i="7" l="1"/>
  <c r="C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42" i="7" s="1"/>
  <c r="E22" i="7"/>
  <c r="E21" i="7"/>
  <c r="E20" i="7"/>
  <c r="E19" i="7"/>
  <c r="D18" i="7"/>
  <c r="C18" i="7"/>
  <c r="E18" i="7" s="1"/>
  <c r="E16" i="7"/>
  <c r="E15" i="7"/>
  <c r="E14" i="7"/>
  <c r="D13" i="7"/>
  <c r="C13" i="7"/>
  <c r="E13" i="7" s="1"/>
  <c r="E12" i="7"/>
  <c r="E11" i="7"/>
  <c r="E10" i="7"/>
  <c r="E9" i="7"/>
  <c r="D8" i="7"/>
  <c r="D7" i="7" s="1"/>
  <c r="C8" i="7"/>
  <c r="E8" i="7" s="1"/>
  <c r="C7" i="7"/>
  <c r="E7" i="7" s="1"/>
  <c r="E6" i="7"/>
  <c r="E5" i="7"/>
  <c r="E4" i="7"/>
  <c r="D3" i="7"/>
  <c r="D17" i="7" s="1"/>
  <c r="D23" i="7" s="1"/>
  <c r="C3" i="7"/>
  <c r="E3" i="7" s="1"/>
  <c r="C17" i="7" l="1"/>
  <c r="E17" i="7" s="1"/>
  <c r="C23" i="7"/>
  <c r="E23" i="7" s="1"/>
  <c r="H16" i="8"/>
  <c r="I255" i="8" l="1"/>
  <c r="I254" i="8"/>
  <c r="H253" i="8"/>
  <c r="G253" i="8"/>
  <c r="G252" i="8" s="1"/>
  <c r="I252" i="8" s="1"/>
  <c r="H252" i="8"/>
  <c r="I251" i="8"/>
  <c r="I250" i="8"/>
  <c r="H249" i="8"/>
  <c r="G249" i="8"/>
  <c r="G248" i="8" s="1"/>
  <c r="I248" i="8" s="1"/>
  <c r="H248" i="8"/>
  <c r="I247" i="8"/>
  <c r="I246" i="8"/>
  <c r="H245" i="8"/>
  <c r="G245" i="8"/>
  <c r="G244" i="8" s="1"/>
  <c r="I244" i="8" s="1"/>
  <c r="H244" i="8"/>
  <c r="I243" i="8"/>
  <c r="I242" i="8"/>
  <c r="H241" i="8"/>
  <c r="G241" i="8"/>
  <c r="G240" i="8" s="1"/>
  <c r="I240" i="8" s="1"/>
  <c r="H240" i="8"/>
  <c r="I239" i="8"/>
  <c r="I238" i="8"/>
  <c r="H237" i="8"/>
  <c r="G237" i="8"/>
  <c r="G236" i="8" s="1"/>
  <c r="I236" i="8" s="1"/>
  <c r="H236" i="8"/>
  <c r="I235" i="8"/>
  <c r="I234" i="8"/>
  <c r="H233" i="8"/>
  <c r="G233" i="8"/>
  <c r="G232" i="8" s="1"/>
  <c r="I232" i="8" s="1"/>
  <c r="H232" i="8"/>
  <c r="I231" i="8"/>
  <c r="I230" i="8"/>
  <c r="H229" i="8"/>
  <c r="G229" i="8"/>
  <c r="G228" i="8" s="1"/>
  <c r="I228" i="8" s="1"/>
  <c r="H228" i="8"/>
  <c r="I227" i="8"/>
  <c r="I226" i="8"/>
  <c r="H225" i="8"/>
  <c r="G225" i="8"/>
  <c r="G224" i="8" s="1"/>
  <c r="I224" i="8" s="1"/>
  <c r="H224" i="8"/>
  <c r="I223" i="8"/>
  <c r="I222" i="8"/>
  <c r="H221" i="8"/>
  <c r="G221" i="8"/>
  <c r="G220" i="8" s="1"/>
  <c r="I220" i="8" s="1"/>
  <c r="H220" i="8"/>
  <c r="I219" i="8"/>
  <c r="I218" i="8"/>
  <c r="H217" i="8"/>
  <c r="G217" i="8"/>
  <c r="G216" i="8" s="1"/>
  <c r="I216" i="8" s="1"/>
  <c r="H216" i="8"/>
  <c r="I215" i="8"/>
  <c r="I214" i="8"/>
  <c r="H213" i="8"/>
  <c r="G213" i="8"/>
  <c r="G212" i="8" s="1"/>
  <c r="I212" i="8" s="1"/>
  <c r="H212" i="8"/>
  <c r="I211" i="8"/>
  <c r="I210" i="8"/>
  <c r="H209" i="8"/>
  <c r="G209" i="8"/>
  <c r="G208" i="8" s="1"/>
  <c r="I208" i="8" s="1"/>
  <c r="H208" i="8"/>
  <c r="I207" i="8"/>
  <c r="I206" i="8"/>
  <c r="H205" i="8"/>
  <c r="G205" i="8"/>
  <c r="G204" i="8" s="1"/>
  <c r="I204" i="8" s="1"/>
  <c r="H204" i="8"/>
  <c r="I203" i="8"/>
  <c r="I202" i="8"/>
  <c r="H201" i="8"/>
  <c r="G201" i="8"/>
  <c r="G200" i="8" s="1"/>
  <c r="I200" i="8" s="1"/>
  <c r="H200" i="8"/>
  <c r="I199" i="8"/>
  <c r="I198" i="8"/>
  <c r="H197" i="8"/>
  <c r="G197" i="8"/>
  <c r="G196" i="8" s="1"/>
  <c r="I196" i="8" s="1"/>
  <c r="H196" i="8"/>
  <c r="I195" i="8"/>
  <c r="I194" i="8"/>
  <c r="H193" i="8"/>
  <c r="G193" i="8"/>
  <c r="G192" i="8" s="1"/>
  <c r="I192" i="8" s="1"/>
  <c r="H192" i="8"/>
  <c r="I191" i="8"/>
  <c r="I190" i="8"/>
  <c r="H189" i="8"/>
  <c r="G189" i="8"/>
  <c r="G188" i="8" s="1"/>
  <c r="I188" i="8" s="1"/>
  <c r="H188" i="8"/>
  <c r="I187" i="8"/>
  <c r="I186" i="8"/>
  <c r="H185" i="8"/>
  <c r="G185" i="8"/>
  <c r="G184" i="8" s="1"/>
  <c r="I184" i="8" s="1"/>
  <c r="H184" i="8"/>
  <c r="I183" i="8"/>
  <c r="I182" i="8"/>
  <c r="H181" i="8"/>
  <c r="G181" i="8"/>
  <c r="G180" i="8" s="1"/>
  <c r="I180" i="8" s="1"/>
  <c r="H180" i="8"/>
  <c r="I179" i="8"/>
  <c r="I178" i="8"/>
  <c r="H177" i="8"/>
  <c r="G177" i="8"/>
  <c r="G176" i="8" s="1"/>
  <c r="I176" i="8" s="1"/>
  <c r="H176" i="8"/>
  <c r="I175" i="8"/>
  <c r="I174" i="8"/>
  <c r="H173" i="8"/>
  <c r="G173" i="8"/>
  <c r="G172" i="8" s="1"/>
  <c r="I172" i="8" s="1"/>
  <c r="H172" i="8"/>
  <c r="I171" i="8"/>
  <c r="I170" i="8"/>
  <c r="H169" i="8"/>
  <c r="G169" i="8"/>
  <c r="G168" i="8" s="1"/>
  <c r="I168" i="8" s="1"/>
  <c r="H168" i="8"/>
  <c r="I167" i="8"/>
  <c r="I166" i="8"/>
  <c r="H165" i="8"/>
  <c r="G165" i="8"/>
  <c r="G164" i="8" s="1"/>
  <c r="I164" i="8" s="1"/>
  <c r="H164" i="8"/>
  <c r="I163" i="8"/>
  <c r="I162" i="8"/>
  <c r="H161" i="8"/>
  <c r="G161" i="8"/>
  <c r="G160" i="8" s="1"/>
  <c r="I160" i="8" s="1"/>
  <c r="H160" i="8"/>
  <c r="I159" i="8"/>
  <c r="I158" i="8"/>
  <c r="H157" i="8"/>
  <c r="G157" i="8"/>
  <c r="G156" i="8" s="1"/>
  <c r="I156" i="8" s="1"/>
  <c r="H156" i="8"/>
  <c r="I155" i="8"/>
  <c r="I154" i="8"/>
  <c r="H153" i="8"/>
  <c r="G153" i="8"/>
  <c r="G152" i="8" s="1"/>
  <c r="I152" i="8" s="1"/>
  <c r="H152" i="8"/>
  <c r="I151" i="8"/>
  <c r="I150" i="8"/>
  <c r="H149" i="8"/>
  <c r="G149" i="8"/>
  <c r="G148" i="8" s="1"/>
  <c r="I148" i="8" s="1"/>
  <c r="H148" i="8"/>
  <c r="I147" i="8"/>
  <c r="I146" i="8"/>
  <c r="H145" i="8"/>
  <c r="G145" i="8"/>
  <c r="G144" i="8" s="1"/>
  <c r="I144" i="8" s="1"/>
  <c r="H144" i="8"/>
  <c r="I143" i="8"/>
  <c r="I142" i="8"/>
  <c r="H141" i="8"/>
  <c r="G141" i="8"/>
  <c r="G140" i="8" s="1"/>
  <c r="I140" i="8" s="1"/>
  <c r="H140" i="8"/>
  <c r="I139" i="8"/>
  <c r="I138" i="8"/>
  <c r="H137" i="8"/>
  <c r="G137" i="8"/>
  <c r="G136" i="8" s="1"/>
  <c r="I136" i="8" s="1"/>
  <c r="H136" i="8"/>
  <c r="I135" i="8"/>
  <c r="I134" i="8"/>
  <c r="H133" i="8"/>
  <c r="G133" i="8"/>
  <c r="G132" i="8" s="1"/>
  <c r="I132" i="8" s="1"/>
  <c r="H132" i="8"/>
  <c r="I131" i="8"/>
  <c r="I130" i="8"/>
  <c r="H129" i="8"/>
  <c r="G129" i="8"/>
  <c r="G128" i="8" s="1"/>
  <c r="I128" i="8" s="1"/>
  <c r="H128" i="8"/>
  <c r="I127" i="8"/>
  <c r="I126" i="8"/>
  <c r="H125" i="8"/>
  <c r="G125" i="8"/>
  <c r="G124" i="8" s="1"/>
  <c r="I124" i="8" s="1"/>
  <c r="H124" i="8"/>
  <c r="I123" i="8"/>
  <c r="I122" i="8"/>
  <c r="H121" i="8"/>
  <c r="G121" i="8"/>
  <c r="G120" i="8" s="1"/>
  <c r="I120" i="8" s="1"/>
  <c r="H120" i="8"/>
  <c r="I119" i="8"/>
  <c r="I118" i="8"/>
  <c r="H117" i="8"/>
  <c r="G117" i="8"/>
  <c r="G116" i="8" s="1"/>
  <c r="I116" i="8" s="1"/>
  <c r="H116" i="8"/>
  <c r="I115" i="8"/>
  <c r="I114" i="8"/>
  <c r="H113" i="8"/>
  <c r="G113" i="8"/>
  <c r="G112" i="8" s="1"/>
  <c r="I112" i="8" s="1"/>
  <c r="H112" i="8"/>
  <c r="I111" i="8"/>
  <c r="I110" i="8"/>
  <c r="H109" i="8"/>
  <c r="G109" i="8"/>
  <c r="G108" i="8" s="1"/>
  <c r="I108" i="8" s="1"/>
  <c r="H108" i="8"/>
  <c r="I107" i="8"/>
  <c r="I106" i="8"/>
  <c r="H105" i="8"/>
  <c r="G105" i="8"/>
  <c r="G104" i="8" s="1"/>
  <c r="I104" i="8" s="1"/>
  <c r="H104" i="8"/>
  <c r="I103" i="8"/>
  <c r="I102" i="8"/>
  <c r="H101" i="8"/>
  <c r="G101" i="8"/>
  <c r="G100" i="8" s="1"/>
  <c r="I100" i="8" s="1"/>
  <c r="H100" i="8"/>
  <c r="I99" i="8"/>
  <c r="I98" i="8"/>
  <c r="H97" i="8"/>
  <c r="G97" i="8"/>
  <c r="G96" i="8" s="1"/>
  <c r="I96" i="8" s="1"/>
  <c r="H96" i="8"/>
  <c r="I95" i="8"/>
  <c r="I94" i="8"/>
  <c r="H93" i="8"/>
  <c r="G93" i="8"/>
  <c r="G92" i="8" s="1"/>
  <c r="I92" i="8" s="1"/>
  <c r="H92" i="8"/>
  <c r="I91" i="8"/>
  <c r="I90" i="8"/>
  <c r="H89" i="8"/>
  <c r="G89" i="8"/>
  <c r="G88" i="8" s="1"/>
  <c r="I88" i="8" s="1"/>
  <c r="H88" i="8"/>
  <c r="I87" i="8"/>
  <c r="I86" i="8"/>
  <c r="H85" i="8"/>
  <c r="G85" i="8"/>
  <c r="I85" i="8" s="1"/>
  <c r="H84" i="8"/>
  <c r="G84" i="8"/>
  <c r="I84" i="8" s="1"/>
  <c r="I83" i="8"/>
  <c r="I82" i="8"/>
  <c r="H81" i="8"/>
  <c r="H80" i="8" s="1"/>
  <c r="G81" i="8"/>
  <c r="I81" i="8" s="1"/>
  <c r="G80" i="8"/>
  <c r="I80" i="8" s="1"/>
  <c r="I79" i="8"/>
  <c r="I78" i="8"/>
  <c r="H77" i="8"/>
  <c r="H76" i="8" s="1"/>
  <c r="G77" i="8"/>
  <c r="I77" i="8" s="1"/>
  <c r="G76" i="8"/>
  <c r="I76" i="8" s="1"/>
  <c r="I75" i="8"/>
  <c r="I74" i="8"/>
  <c r="H73" i="8"/>
  <c r="H72" i="8" s="1"/>
  <c r="G73" i="8"/>
  <c r="I73" i="8" s="1"/>
  <c r="G72" i="8"/>
  <c r="I72" i="8" s="1"/>
  <c r="I71" i="8"/>
  <c r="I70" i="8"/>
  <c r="H69" i="8"/>
  <c r="H68" i="8" s="1"/>
  <c r="G69" i="8"/>
  <c r="I69" i="8" s="1"/>
  <c r="G68" i="8"/>
  <c r="I68" i="8" s="1"/>
  <c r="I67" i="8"/>
  <c r="I66" i="8"/>
  <c r="H65" i="8"/>
  <c r="H64" i="8" s="1"/>
  <c r="G65" i="8"/>
  <c r="I65" i="8" s="1"/>
  <c r="G64" i="8"/>
  <c r="I64" i="8" s="1"/>
  <c r="I63" i="8"/>
  <c r="I62" i="8"/>
  <c r="H61" i="8"/>
  <c r="H60" i="8" s="1"/>
  <c r="G61" i="8"/>
  <c r="I61" i="8" s="1"/>
  <c r="G60" i="8"/>
  <c r="I60" i="8" s="1"/>
  <c r="I59" i="8"/>
  <c r="I58" i="8"/>
  <c r="H57" i="8"/>
  <c r="H56" i="8" s="1"/>
  <c r="G57" i="8"/>
  <c r="I57" i="8" s="1"/>
  <c r="G56" i="8"/>
  <c r="I56" i="8" s="1"/>
  <c r="I55" i="8"/>
  <c r="I54" i="8"/>
  <c r="H53" i="8"/>
  <c r="H52" i="8" s="1"/>
  <c r="G53" i="8"/>
  <c r="I53" i="8" s="1"/>
  <c r="G52" i="8"/>
  <c r="I52" i="8" s="1"/>
  <c r="I51" i="8"/>
  <c r="I50" i="8"/>
  <c r="H49" i="8"/>
  <c r="H48" i="8" s="1"/>
  <c r="G49" i="8"/>
  <c r="I49" i="8" s="1"/>
  <c r="G48" i="8"/>
  <c r="I48" i="8" s="1"/>
  <c r="I47" i="8"/>
  <c r="I46" i="8"/>
  <c r="H45" i="8"/>
  <c r="H44" i="8" s="1"/>
  <c r="G45" i="8"/>
  <c r="I45" i="8" s="1"/>
  <c r="G44" i="8"/>
  <c r="I44" i="8" s="1"/>
  <c r="I43" i="8"/>
  <c r="I42" i="8"/>
  <c r="H41" i="8"/>
  <c r="H40" i="8" s="1"/>
  <c r="G41" i="8"/>
  <c r="I41" i="8" s="1"/>
  <c r="G40" i="8"/>
  <c r="I40" i="8" s="1"/>
  <c r="I39" i="8"/>
  <c r="I38" i="8"/>
  <c r="H37" i="8"/>
  <c r="H36" i="8" s="1"/>
  <c r="G37" i="8"/>
  <c r="I37" i="8" s="1"/>
  <c r="G36" i="8"/>
  <c r="I36" i="8" s="1"/>
  <c r="I35" i="8"/>
  <c r="I34" i="8"/>
  <c r="H33" i="8"/>
  <c r="H32" i="8" s="1"/>
  <c r="G33" i="8"/>
  <c r="I33" i="8" s="1"/>
  <c r="G32" i="8"/>
  <c r="I32" i="8" s="1"/>
  <c r="I31" i="8"/>
  <c r="I30" i="8"/>
  <c r="H29" i="8"/>
  <c r="H28" i="8" s="1"/>
  <c r="G29" i="8"/>
  <c r="I29" i="8" s="1"/>
  <c r="G28" i="8"/>
  <c r="I28" i="8" s="1"/>
  <c r="I27" i="8"/>
  <c r="I26" i="8"/>
  <c r="H25" i="8"/>
  <c r="H24" i="8" s="1"/>
  <c r="G25" i="8"/>
  <c r="I25" i="8" s="1"/>
  <c r="G24" i="8"/>
  <c r="I24" i="8" s="1"/>
  <c r="I23" i="8"/>
  <c r="I22" i="8"/>
  <c r="H21" i="8"/>
  <c r="H20" i="8" s="1"/>
  <c r="G21" i="8"/>
  <c r="I21" i="8" s="1"/>
  <c r="G20" i="8"/>
  <c r="I20" i="8" s="1"/>
  <c r="I19" i="8"/>
  <c r="I18" i="8"/>
  <c r="H17" i="8"/>
  <c r="G17" i="8"/>
  <c r="I16" i="8"/>
  <c r="G16" i="8"/>
  <c r="I15" i="8"/>
  <c r="I14" i="8"/>
  <c r="H13" i="8"/>
  <c r="G13" i="8"/>
  <c r="G12" i="8" s="1"/>
  <c r="H12" i="8"/>
  <c r="H11" i="8" s="1"/>
  <c r="I17" i="8" l="1"/>
  <c r="I12" i="8"/>
  <c r="G11" i="8"/>
  <c r="I11" i="8" s="1"/>
  <c r="I13" i="8"/>
  <c r="I89" i="8"/>
  <c r="I93" i="8"/>
  <c r="I97" i="8"/>
  <c r="I101" i="8"/>
  <c r="I105" i="8"/>
  <c r="I109" i="8"/>
  <c r="I113" i="8"/>
  <c r="I117" i="8"/>
  <c r="I121" i="8"/>
  <c r="I125" i="8"/>
  <c r="I129" i="8"/>
  <c r="I133" i="8"/>
  <c r="I137" i="8"/>
  <c r="I141" i="8"/>
  <c r="I145" i="8"/>
  <c r="I149" i="8"/>
  <c r="I153" i="8"/>
  <c r="I157" i="8"/>
  <c r="I161" i="8"/>
  <c r="I165" i="8"/>
  <c r="I169" i="8"/>
  <c r="I173" i="8"/>
  <c r="I177" i="8"/>
  <c r="I181" i="8"/>
  <c r="I185" i="8"/>
  <c r="I189" i="8"/>
  <c r="I193" i="8"/>
  <c r="I197" i="8"/>
  <c r="I201" i="8"/>
  <c r="I205" i="8"/>
  <c r="I209" i="8"/>
  <c r="I213" i="8"/>
  <c r="I217" i="8"/>
  <c r="I221" i="8"/>
  <c r="I225" i="8"/>
  <c r="I229" i="8"/>
  <c r="I233" i="8"/>
  <c r="I237" i="8"/>
  <c r="I241" i="8"/>
  <c r="I245" i="8"/>
  <c r="I249" i="8"/>
  <c r="I253" i="8"/>
</calcChain>
</file>

<file path=xl/sharedStrings.xml><?xml version="1.0" encoding="utf-8"?>
<sst xmlns="http://schemas.openxmlformats.org/spreadsheetml/2006/main" count="654" uniqueCount="205">
  <si>
    <t>uk.</t>
  </si>
  <si>
    <t>SU</t>
  </si>
  <si>
    <t>DU</t>
  </si>
  <si>
    <t>1411</t>
  </si>
  <si>
    <t>1405</t>
  </si>
  <si>
    <t>Gymnázium, Frýdlant, Mládeže 884</t>
  </si>
  <si>
    <t>1420</t>
  </si>
  <si>
    <t>1422</t>
  </si>
  <si>
    <t>Střední průmyslová škola textilní, Liberec, Tyršova 1</t>
  </si>
  <si>
    <t>1414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</si>
  <si>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</si>
  <si>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</si>
  <si>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</si>
  <si>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</si>
  <si>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</si>
  <si>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1442</t>
  </si>
  <si>
    <t>Střední škola gastronomie a služeb, Liberec, Dvorská 447/29</t>
  </si>
  <si>
    <t>1432</t>
  </si>
  <si>
    <t>1450</t>
  </si>
  <si>
    <t>Střední odborná škola, Liberec, Jablonecká 999</t>
  </si>
  <si>
    <t>1481</t>
  </si>
  <si>
    <t>Domov mládeže, Liberec, Zeyerova 33</t>
  </si>
  <si>
    <t>1455</t>
  </si>
  <si>
    <t>1456</t>
  </si>
  <si>
    <t>ZŠ a MŠ pro tělesně postižené, Liberec, Lužická 920/7</t>
  </si>
  <si>
    <t>1475</t>
  </si>
  <si>
    <t>Dětský domov, Frýdlant, Větrov 3005</t>
  </si>
  <si>
    <t>1493</t>
  </si>
  <si>
    <t>1485</t>
  </si>
  <si>
    <t>1465</t>
  </si>
  <si>
    <t>Základní škola, Nové Město pod Smrkem, Textilanská 661</t>
  </si>
  <si>
    <t>1460</t>
  </si>
  <si>
    <t>1471</t>
  </si>
  <si>
    <t>Dětský domov, Jablonné v Podještědí, Zámecká 1</t>
  </si>
  <si>
    <t>1499</t>
  </si>
  <si>
    <t>1404</t>
  </si>
  <si>
    <t>Gymnázium, Tanvald, Školní 305</t>
  </si>
  <si>
    <t>1403</t>
  </si>
  <si>
    <t>Gymnázium, Jablonec nad Nisou, U Balvanu 16</t>
  </si>
  <si>
    <t>1409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</si>
  <si>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</si>
  <si>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</si>
  <si>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</si>
  <si>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</si>
  <si>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</si>
  <si>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</si>
  <si>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</si>
  <si>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</si>
  <si>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</si>
  <si>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</si>
  <si>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</si>
  <si>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</si>
  <si>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</si>
  <si>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</si>
  <si>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</si>
  <si>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</si>
  <si>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</si>
  <si>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x</t>
  </si>
  <si>
    <t>1492</t>
  </si>
  <si>
    <t>1401</t>
  </si>
  <si>
    <t>Gymnázium, Česká Lípa, Žitavská 2969</t>
  </si>
  <si>
    <t>1402</t>
  </si>
  <si>
    <t>Gymnázium, Mimoň, Letná 263</t>
  </si>
  <si>
    <t>1412</t>
  </si>
  <si>
    <t>1418</t>
  </si>
  <si>
    <t>Střední průmyslová škola, Česká Lípa, Havlíčkova 426</t>
  </si>
  <si>
    <t>1437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</si>
  <si>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</si>
  <si>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</si>
  <si>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</si>
  <si>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</si>
  <si>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</si>
  <si>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</si>
  <si>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</si>
  <si>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</si>
  <si>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</si>
  <si>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</si>
  <si>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</si>
  <si>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</si>
  <si>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</si>
  <si>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</si>
  <si>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</si>
  <si>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</si>
  <si>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</si>
  <si>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</si>
  <si>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</si>
  <si>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</si>
  <si>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</si>
  <si>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</si>
  <si>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</si>
  <si>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</si>
  <si>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</si>
  <si>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</si>
  <si>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</si>
  <si>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</si>
  <si>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</si>
  <si>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</si>
  <si>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</si>
  <si>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</si>
  <si>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</si>
  <si>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</si>
  <si>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</si>
  <si>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1452</t>
  </si>
  <si>
    <t>tis.Kč</t>
  </si>
  <si>
    <t>Odbor školství, mládeže, tělovýchovy a sportu</t>
  </si>
  <si>
    <t>ORG.</t>
  </si>
  <si>
    <t>§</t>
  </si>
  <si>
    <t>pol.</t>
  </si>
  <si>
    <t>91304 - P Ř Í S P Ě V K O V É  O R G A N I Z A C E</t>
  </si>
  <si>
    <t>Provozní příspěvky PO v resortu celkem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</si>
  <si>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</si>
  <si>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</si>
  <si>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</si>
  <si>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</si>
  <si>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</si>
  <si>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Gymnázium F.X.Šaldy, Liberec, Partyzánská 530/3</t>
  </si>
  <si>
    <t>na odpisy majetku ve vlastnictví kraje</t>
  </si>
  <si>
    <t>SPŠ stavební, Liberec, Sokolovské nám. 14</t>
  </si>
  <si>
    <t xml:space="preserve">SPŠ strojní a elektro. a VOŠ, Liberec, Masarykova 3 </t>
  </si>
  <si>
    <t>Obchodní akademie a Jazyková škola s PSJZ Liberec,Šamánkova 8</t>
  </si>
  <si>
    <t>Střední škola strojní, stavební a dopravní, Liberec, Truhlářská 360/3</t>
  </si>
  <si>
    <t>Střední škola a Mateřská škola, Na Bojišti 15,Liberec, p.o.</t>
  </si>
  <si>
    <t>ZŠ a MŠ logopedická, E.Krásnohorské 921, Liberec</t>
  </si>
  <si>
    <t>Pedagogicko-psychologická poradna, Liberec, Truhlářská 3</t>
  </si>
  <si>
    <t>Dům dětí a mládeže Větrník, Liberec, Riegrova 16</t>
  </si>
  <si>
    <t>ZŠ a MŠ při nemocnici, Liberec, Husova 367/10</t>
  </si>
  <si>
    <t>Centrum vzdělanosti LK, Liberec, Masarykova 18</t>
  </si>
  <si>
    <t>Střední průmyslová škola technická, Jablonec nad Nisou, Belgická 4852</t>
  </si>
  <si>
    <t>Pedagogicko-psychologická poradna, Jablonec nad Nisou, Palackého 48</t>
  </si>
  <si>
    <t>Obchodní akademie, Česká Lípa, nám. Osvobození 422</t>
  </si>
  <si>
    <t>Střední odborná škola a Střední odborné učiliště, Česká Lípa, 28. října 2707</t>
  </si>
  <si>
    <t>Gymnázium, Turnov, Jana Palacha  804</t>
  </si>
  <si>
    <t>Střední škola, Lomnice n.P., Antala Staška 213</t>
  </si>
  <si>
    <t>OA, Hotelová škola a Střední odborná škola, Turnov, Zborovská 519</t>
  </si>
  <si>
    <t>ROZPIS ROZPOČTU LIBERECKÉHO KRAJE 2015</t>
  </si>
  <si>
    <t>SR 2015</t>
  </si>
  <si>
    <t>UR 2015</t>
  </si>
  <si>
    <t>Pedagogicko-psychologická poradna a Speciálně pedagogické centrum, Semily, Nádražní 213</t>
  </si>
  <si>
    <t>Gymnázium Dr. Antona Randy, Jablonec nad Nisou, Dr. Randy 4096/13</t>
  </si>
  <si>
    <t>KAPITOLA 913 04 - PŘÍSPĚVKOVÉ ORGANIZACE</t>
  </si>
  <si>
    <t>příloha č. 1</t>
  </si>
  <si>
    <t>ZR-RO č. 97/15</t>
  </si>
  <si>
    <t>ZR 97/15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</si>
  <si>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</si>
  <si>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</si>
  <si>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</si>
  <si>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</si>
  <si>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</si>
  <si>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</si>
  <si>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</si>
  <si>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</si>
  <si>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</si>
  <si>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</si>
  <si>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</si>
  <si>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</si>
  <si>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</si>
  <si>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</si>
  <si>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</si>
  <si>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</si>
  <si>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</si>
  <si>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</si>
  <si>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</si>
  <si>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</si>
  <si>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</si>
  <si>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</si>
  <si>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</si>
  <si>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</si>
  <si>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</si>
  <si>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</si>
  <si>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</si>
  <si>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</si>
  <si>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</si>
  <si>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</si>
  <si>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</si>
  <si>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</si>
  <si>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</si>
  <si>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</si>
  <si>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</si>
  <si>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</si>
  <si>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</si>
  <si>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</si>
  <si>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</si>
  <si>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</si>
  <si>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</si>
  <si>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</si>
  <si>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</si>
  <si>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</si>
  <si>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</si>
  <si>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</si>
  <si>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</si>
  <si>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</si>
  <si>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</si>
  <si>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</si>
  <si>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</si>
  <si>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</si>
  <si>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</si>
  <si>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</si>
  <si>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</si>
  <si>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</si>
  <si>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</si>
  <si>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</si>
  <si>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</si>
  <si>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</si>
  <si>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č.2</t>
  </si>
  <si>
    <t>ZR-RO č.97/15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</si>
</sst>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#,##0.00000"/>
    <numFmt numFmtId="166" formatCode="#,##0.0"/>
    <numFmt numFmtId="167" formatCode="#,##0.0000"/>
  </numFmts>
  <fonts count="4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color indexed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6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37" applyNumberFormat="0" applyFill="0" applyAlignment="0" applyProtection="0"/>
    <xf numFmtId="0" fontId="20" fillId="0" borderId="37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17" borderId="38" applyNumberFormat="0" applyAlignment="0" applyProtection="0"/>
    <xf numFmtId="0" fontId="22" fillId="17" borderId="38" applyNumberFormat="0" applyAlignment="0" applyProtection="0"/>
    <xf numFmtId="0" fontId="23" fillId="0" borderId="39" applyNumberFormat="0" applyFill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4" fillId="0" borderId="40" applyNumberFormat="0" applyFill="0" applyAlignment="0" applyProtection="0"/>
    <xf numFmtId="0" fontId="25" fillId="0" borderId="41" applyNumberFormat="0" applyFill="0" applyAlignment="0" applyProtection="0"/>
    <xf numFmtId="0" fontId="25" fillId="0" borderId="4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19" borderId="42" applyNumberFormat="0" applyFont="0" applyAlignment="0" applyProtection="0"/>
    <xf numFmtId="0" fontId="18" fillId="19" borderId="42" applyNumberFormat="0" applyFont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9" fillId="20" borderId="0">
      <alignment horizontal="left" vertical="center"/>
    </xf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8" borderId="44" applyNumberFormat="0" applyAlignment="0" applyProtection="0"/>
    <xf numFmtId="0" fontId="32" fillId="8" borderId="44" applyNumberFormat="0" applyAlignment="0" applyProtection="0"/>
    <xf numFmtId="0" fontId="33" fillId="21" borderId="44" applyNumberFormat="0" applyAlignment="0" applyProtection="0"/>
    <xf numFmtId="0" fontId="33" fillId="21" borderId="44" applyNumberFormat="0" applyAlignment="0" applyProtection="0"/>
    <xf numFmtId="0" fontId="34" fillId="21" borderId="45" applyNumberFormat="0" applyAlignment="0" applyProtection="0"/>
    <xf numFmtId="0" fontId="34" fillId="21" borderId="4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</cellStyleXfs>
  <cellXfs count="211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0" fontId="2" fillId="0" borderId="0" xfId="3"/>
    <xf numFmtId="0" fontId="5" fillId="0" borderId="0" xfId="3" applyFont="1" applyAlignment="1">
      <alignment horizontal="center"/>
    </xf>
    <xf numFmtId="0" fontId="5" fillId="0" borderId="4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3" fillId="0" borderId="0" xfId="7" applyFont="1" applyFill="1"/>
    <xf numFmtId="0" fontId="2" fillId="0" borderId="0" xfId="7" applyFill="1"/>
    <xf numFmtId="0" fontId="4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0" fontId="2" fillId="0" borderId="0" xfId="4"/>
    <xf numFmtId="0" fontId="4" fillId="0" borderId="0" xfId="3" applyFont="1" applyAlignment="1">
      <alignment horizontal="center"/>
    </xf>
    <xf numFmtId="0" fontId="6" fillId="0" borderId="1" xfId="7" applyFont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6" fillId="0" borderId="5" xfId="7" applyFont="1" applyBorder="1" applyAlignment="1">
      <alignment horizontal="left" vertical="center"/>
    </xf>
    <xf numFmtId="164" fontId="5" fillId="0" borderId="3" xfId="7" applyNumberFormat="1" applyFont="1" applyFill="1" applyBorder="1" applyAlignment="1">
      <alignment vertical="center"/>
    </xf>
    <xf numFmtId="0" fontId="12" fillId="0" borderId="7" xfId="8" applyFont="1" applyBorder="1" applyAlignment="1">
      <alignment horizontal="center" vertical="center"/>
    </xf>
    <xf numFmtId="0" fontId="12" fillId="0" borderId="10" xfId="8" applyFont="1" applyFill="1" applyBorder="1" applyAlignment="1">
      <alignment horizontal="center" vertical="center"/>
    </xf>
    <xf numFmtId="0" fontId="13" fillId="0" borderId="11" xfId="11" applyFont="1" applyBorder="1" applyAlignment="1">
      <alignment horizontal="left" vertical="center"/>
    </xf>
    <xf numFmtId="164" fontId="12" fillId="0" borderId="10" xfId="8" applyNumberFormat="1" applyFont="1" applyBorder="1" applyAlignment="1">
      <alignment vertical="center"/>
    </xf>
    <xf numFmtId="0" fontId="14" fillId="0" borderId="0" xfId="7" applyFont="1"/>
    <xf numFmtId="0" fontId="3" fillId="0" borderId="15" xfId="8" applyFont="1" applyBorder="1" applyAlignment="1">
      <alignment horizontal="center" vertical="center"/>
    </xf>
    <xf numFmtId="0" fontId="3" fillId="0" borderId="8" xfId="8" applyFont="1" applyFill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9" fillId="0" borderId="9" xfId="11" applyFont="1" applyBorder="1" applyAlignment="1">
      <alignment horizontal="left" vertical="center"/>
    </xf>
    <xf numFmtId="0" fontId="15" fillId="0" borderId="12" xfId="8" applyFont="1" applyBorder="1" applyAlignment="1">
      <alignment horizontal="center" vertical="center"/>
    </xf>
    <xf numFmtId="0" fontId="15" fillId="0" borderId="13" xfId="8" applyFont="1" applyFill="1" applyBorder="1" applyAlignment="1">
      <alignment horizontal="center" vertical="center"/>
    </xf>
    <xf numFmtId="0" fontId="15" fillId="0" borderId="14" xfId="8" applyFont="1" applyBorder="1" applyAlignment="1">
      <alignment horizontal="center" vertical="center"/>
    </xf>
    <xf numFmtId="0" fontId="16" fillId="0" borderId="14" xfId="11" applyFont="1" applyBorder="1" applyAlignment="1">
      <alignment horizontal="left" vertical="center"/>
    </xf>
    <xf numFmtId="0" fontId="15" fillId="0" borderId="16" xfId="8" applyFont="1" applyBorder="1" applyAlignment="1">
      <alignment horizontal="center" vertical="center"/>
    </xf>
    <xf numFmtId="0" fontId="15" fillId="0" borderId="17" xfId="8" applyFont="1" applyFill="1" applyBorder="1" applyAlignment="1">
      <alignment horizontal="center" vertical="center"/>
    </xf>
    <xf numFmtId="0" fontId="15" fillId="0" borderId="18" xfId="8" applyFont="1" applyBorder="1" applyAlignment="1">
      <alignment horizontal="center" vertical="center"/>
    </xf>
    <xf numFmtId="0" fontId="16" fillId="0" borderId="18" xfId="11" applyFont="1" applyBorder="1" applyAlignment="1">
      <alignment horizontal="left" vertical="center"/>
    </xf>
    <xf numFmtId="164" fontId="15" fillId="0" borderId="17" xfId="8" applyNumberFormat="1" applyFont="1" applyBorder="1" applyAlignment="1">
      <alignment vertical="center"/>
    </xf>
    <xf numFmtId="164" fontId="3" fillId="0" borderId="8" xfId="8" applyNumberFormat="1" applyFont="1" applyBorder="1" applyAlignment="1">
      <alignment vertical="center"/>
    </xf>
    <xf numFmtId="164" fontId="15" fillId="0" borderId="13" xfId="8" applyNumberFormat="1" applyFont="1" applyBorder="1" applyAlignment="1">
      <alignment vertical="center"/>
    </xf>
    <xf numFmtId="0" fontId="15" fillId="0" borderId="36" xfId="8" applyFont="1" applyBorder="1" applyAlignment="1">
      <alignment horizontal="center" vertical="center"/>
    </xf>
    <xf numFmtId="0" fontId="15" fillId="0" borderId="22" xfId="8" applyFont="1" applyFill="1" applyBorder="1" applyAlignment="1">
      <alignment horizontal="center" vertical="center"/>
    </xf>
    <xf numFmtId="0" fontId="15" fillId="0" borderId="24" xfId="8" applyFont="1" applyBorder="1" applyAlignment="1">
      <alignment horizontal="center" vertical="center"/>
    </xf>
    <xf numFmtId="0" fontId="16" fillId="0" borderId="24" xfId="11" applyFont="1" applyBorder="1" applyAlignment="1">
      <alignment horizontal="left" vertical="center"/>
    </xf>
    <xf numFmtId="164" fontId="15" fillId="0" borderId="22" xfId="8" applyNumberFormat="1" applyFont="1" applyBorder="1" applyAlignment="1">
      <alignment vertical="center"/>
    </xf>
    <xf numFmtId="0" fontId="12" fillId="0" borderId="15" xfId="8" applyFont="1" applyBorder="1" applyAlignment="1">
      <alignment horizontal="center" vertical="center"/>
    </xf>
    <xf numFmtId="0" fontId="12" fillId="0" borderId="8" xfId="8" applyFont="1" applyFill="1" applyBorder="1" applyAlignment="1">
      <alignment horizontal="center" vertical="center"/>
    </xf>
    <xf numFmtId="0" fontId="13" fillId="0" borderId="9" xfId="11" applyFont="1" applyFill="1" applyBorder="1" applyAlignment="1">
      <alignment horizontal="left" vertical="center"/>
    </xf>
    <xf numFmtId="164" fontId="12" fillId="0" borderId="8" xfId="8" applyNumberFormat="1" applyFont="1" applyBorder="1" applyAlignment="1">
      <alignment vertical="center"/>
    </xf>
    <xf numFmtId="0" fontId="13" fillId="0" borderId="11" xfId="11" applyFont="1" applyFill="1" applyBorder="1" applyAlignment="1">
      <alignment horizontal="left" vertical="center"/>
    </xf>
    <xf numFmtId="0" fontId="3" fillId="0" borderId="12" xfId="8" applyFont="1" applyBorder="1" applyAlignment="1">
      <alignment horizontal="center" vertical="center"/>
    </xf>
    <xf numFmtId="0" fontId="3" fillId="0" borderId="13" xfId="8" applyFont="1" applyFill="1" applyBorder="1" applyAlignment="1">
      <alignment horizontal="center" vertical="center"/>
    </xf>
    <xf numFmtId="0" fontId="3" fillId="0" borderId="14" xfId="8" applyFont="1" applyBorder="1" applyAlignment="1">
      <alignment horizontal="center" vertical="center"/>
    </xf>
    <xf numFmtId="0" fontId="9" fillId="0" borderId="14" xfId="11" applyFont="1" applyBorder="1" applyAlignment="1">
      <alignment horizontal="left" vertical="center"/>
    </xf>
    <xf numFmtId="164" fontId="3" fillId="0" borderId="13" xfId="8" applyNumberFormat="1" applyFont="1" applyBorder="1" applyAlignment="1">
      <alignment vertical="center"/>
    </xf>
    <xf numFmtId="0" fontId="13" fillId="0" borderId="9" xfId="11" applyFont="1" applyBorder="1" applyAlignment="1">
      <alignment horizontal="left" vertical="center"/>
    </xf>
    <xf numFmtId="0" fontId="12" fillId="0" borderId="15" xfId="8" applyFont="1" applyBorder="1" applyAlignment="1">
      <alignment horizontal="center"/>
    </xf>
    <xf numFmtId="0" fontId="13" fillId="0" borderId="8" xfId="11" applyFont="1" applyBorder="1" applyAlignment="1">
      <alignment horizontal="left" vertical="center"/>
    </xf>
    <xf numFmtId="0" fontId="3" fillId="0" borderId="12" xfId="8" applyFont="1" applyBorder="1" applyAlignment="1">
      <alignment horizontal="center"/>
    </xf>
    <xf numFmtId="0" fontId="9" fillId="0" borderId="13" xfId="11" applyFont="1" applyBorder="1" applyAlignment="1">
      <alignment horizontal="left" vertical="center"/>
    </xf>
    <xf numFmtId="0" fontId="15" fillId="0" borderId="12" xfId="8" applyFont="1" applyBorder="1" applyAlignment="1">
      <alignment horizontal="center"/>
    </xf>
    <xf numFmtId="0" fontId="16" fillId="0" borderId="13" xfId="11" applyFont="1" applyBorder="1" applyAlignment="1">
      <alignment horizontal="left" vertical="center"/>
    </xf>
    <xf numFmtId="0" fontId="15" fillId="0" borderId="16" xfId="8" applyFont="1" applyBorder="1" applyAlignment="1">
      <alignment horizontal="center"/>
    </xf>
    <xf numFmtId="0" fontId="16" fillId="0" borderId="17" xfId="11" applyFont="1" applyBorder="1" applyAlignment="1">
      <alignment horizontal="left" vertical="center"/>
    </xf>
    <xf numFmtId="0" fontId="12" fillId="0" borderId="7" xfId="8" applyFont="1" applyBorder="1" applyAlignment="1">
      <alignment horizontal="center"/>
    </xf>
    <xf numFmtId="0" fontId="13" fillId="0" borderId="10" xfId="11" applyFont="1" applyBorder="1" applyAlignment="1">
      <alignment horizontal="left" vertical="center"/>
    </xf>
    <xf numFmtId="0" fontId="15" fillId="0" borderId="36" xfId="8" applyFont="1" applyBorder="1" applyAlignment="1">
      <alignment horizontal="center"/>
    </xf>
    <xf numFmtId="0" fontId="16" fillId="0" borderId="22" xfId="11" applyFont="1" applyBorder="1" applyAlignment="1">
      <alignment horizontal="left" vertical="center"/>
    </xf>
    <xf numFmtId="0" fontId="13" fillId="0" borderId="8" xfId="11" applyFont="1" applyFill="1" applyBorder="1" applyAlignment="1">
      <alignment horizontal="left" vertical="center"/>
    </xf>
    <xf numFmtId="164" fontId="12" fillId="0" borderId="10" xfId="8" applyNumberFormat="1" applyFont="1" applyFill="1" applyBorder="1" applyAlignment="1">
      <alignment vertical="center"/>
    </xf>
    <xf numFmtId="164" fontId="3" fillId="0" borderId="13" xfId="8" applyNumberFormat="1" applyFont="1" applyFill="1" applyBorder="1" applyAlignment="1">
      <alignment vertical="center"/>
    </xf>
    <xf numFmtId="164" fontId="15" fillId="0" borderId="13" xfId="8" applyNumberFormat="1" applyFont="1" applyFill="1" applyBorder="1" applyAlignment="1">
      <alignment vertical="center"/>
    </xf>
    <xf numFmtId="164" fontId="15" fillId="0" borderId="17" xfId="8" applyNumberFormat="1" applyFont="1" applyFill="1" applyBorder="1" applyAlignment="1">
      <alignment vertical="center"/>
    </xf>
    <xf numFmtId="0" fontId="12" fillId="0" borderId="7" xfId="8" applyFont="1" applyFill="1" applyBorder="1" applyAlignment="1">
      <alignment horizontal="center" vertical="center"/>
    </xf>
    <xf numFmtId="0" fontId="12" fillId="0" borderId="11" xfId="8" applyFont="1" applyFill="1" applyBorder="1" applyAlignment="1">
      <alignment horizontal="center" vertical="center"/>
    </xf>
    <xf numFmtId="0" fontId="13" fillId="0" borderId="10" xfId="11" applyFont="1" applyFill="1" applyBorder="1" applyAlignment="1">
      <alignment horizontal="left" vertical="center"/>
    </xf>
    <xf numFmtId="0" fontId="3" fillId="0" borderId="12" xfId="8" applyFont="1" applyFill="1" applyBorder="1" applyAlignment="1">
      <alignment horizontal="center" vertical="center"/>
    </xf>
    <xf numFmtId="0" fontId="3" fillId="0" borderId="14" xfId="8" applyFont="1" applyFill="1" applyBorder="1" applyAlignment="1">
      <alignment horizontal="center" vertical="center"/>
    </xf>
    <xf numFmtId="0" fontId="9" fillId="0" borderId="13" xfId="11" applyFont="1" applyFill="1" applyBorder="1" applyAlignment="1">
      <alignment horizontal="left" vertical="center"/>
    </xf>
    <xf numFmtId="0" fontId="15" fillId="0" borderId="12" xfId="8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/>
    </xf>
    <xf numFmtId="0" fontId="16" fillId="0" borderId="13" xfId="11" applyFont="1" applyFill="1" applyBorder="1" applyAlignment="1">
      <alignment horizontal="left" vertical="center"/>
    </xf>
    <xf numFmtId="0" fontId="15" fillId="0" borderId="16" xfId="8" applyFont="1" applyFill="1" applyBorder="1" applyAlignment="1">
      <alignment horizontal="center" vertical="center"/>
    </xf>
    <xf numFmtId="0" fontId="15" fillId="0" borderId="18" xfId="8" applyFont="1" applyFill="1" applyBorder="1" applyAlignment="1">
      <alignment horizontal="center" vertical="center"/>
    </xf>
    <xf numFmtId="0" fontId="16" fillId="0" borderId="17" xfId="11" applyFont="1" applyFill="1" applyBorder="1" applyAlignment="1">
      <alignment horizontal="left" vertical="center"/>
    </xf>
    <xf numFmtId="0" fontId="12" fillId="0" borderId="15" xfId="8" applyFont="1" applyFill="1" applyBorder="1" applyAlignment="1">
      <alignment horizontal="center" vertical="center"/>
    </xf>
    <xf numFmtId="0" fontId="12" fillId="0" borderId="9" xfId="8" applyFont="1" applyFill="1" applyBorder="1" applyAlignment="1">
      <alignment horizontal="center" vertical="center"/>
    </xf>
    <xf numFmtId="0" fontId="15" fillId="0" borderId="36" xfId="8" applyFont="1" applyFill="1" applyBorder="1" applyAlignment="1">
      <alignment horizontal="center" vertical="center"/>
    </xf>
    <xf numFmtId="0" fontId="15" fillId="0" borderId="24" xfId="8" applyFont="1" applyFill="1" applyBorder="1" applyAlignment="1">
      <alignment horizontal="center" vertical="center"/>
    </xf>
    <xf numFmtId="0" fontId="16" fillId="0" borderId="22" xfId="11" applyFont="1" applyFill="1" applyBorder="1" applyAlignment="1">
      <alignment horizontal="left" vertical="center"/>
    </xf>
    <xf numFmtId="0" fontId="17" fillId="0" borderId="0" xfId="8" applyFont="1" applyBorder="1" applyAlignment="1">
      <alignment horizontal="center" vertical="center"/>
    </xf>
    <xf numFmtId="49" fontId="3" fillId="0" borderId="0" xfId="8" applyNumberFormat="1" applyFont="1" applyBorder="1" applyAlignment="1">
      <alignment horizontal="center"/>
    </xf>
    <xf numFmtId="0" fontId="3" fillId="0" borderId="0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0" fontId="9" fillId="0" borderId="0" xfId="11" applyFont="1" applyFill="1" applyBorder="1"/>
    <xf numFmtId="4" fontId="3" fillId="0" borderId="0" xfId="8" applyNumberFormat="1" applyFont="1" applyBorder="1"/>
    <xf numFmtId="164" fontId="3" fillId="0" borderId="0" xfId="8" applyNumberFormat="1" applyFont="1" applyBorder="1"/>
    <xf numFmtId="4" fontId="14" fillId="0" borderId="0" xfId="7" applyNumberFormat="1" applyFont="1"/>
    <xf numFmtId="4" fontId="2" fillId="0" borderId="0" xfId="4" applyNumberFormat="1"/>
    <xf numFmtId="0" fontId="5" fillId="0" borderId="4" xfId="4" applyFont="1" applyBorder="1" applyAlignment="1">
      <alignment horizontal="center" vertical="center" wrapText="1"/>
    </xf>
    <xf numFmtId="0" fontId="3" fillId="0" borderId="0" xfId="7" applyFont="1"/>
    <xf numFmtId="164" fontId="12" fillId="0" borderId="25" xfId="8" applyNumberFormat="1" applyFont="1" applyBorder="1" applyAlignment="1">
      <alignment vertical="center"/>
    </xf>
    <xf numFmtId="164" fontId="3" fillId="0" borderId="19" xfId="8" applyNumberFormat="1" applyFont="1" applyBorder="1" applyAlignment="1">
      <alignment vertical="center"/>
    </xf>
    <xf numFmtId="164" fontId="15" fillId="0" borderId="19" xfId="8" applyNumberFormat="1" applyFont="1" applyBorder="1" applyAlignment="1">
      <alignment vertical="center"/>
    </xf>
    <xf numFmtId="164" fontId="15" fillId="0" borderId="31" xfId="8" applyNumberFormat="1" applyFont="1" applyBorder="1" applyAlignment="1">
      <alignment vertical="center"/>
    </xf>
    <xf numFmtId="164" fontId="12" fillId="0" borderId="28" xfId="8" applyNumberFormat="1" applyFont="1" applyBorder="1" applyAlignment="1">
      <alignment vertical="center"/>
    </xf>
    <xf numFmtId="164" fontId="15" fillId="0" borderId="33" xfId="8" applyNumberFormat="1" applyFont="1" applyBorder="1" applyAlignment="1">
      <alignment vertical="center"/>
    </xf>
    <xf numFmtId="164" fontId="12" fillId="0" borderId="25" xfId="8" applyNumberFormat="1" applyFont="1" applyFill="1" applyBorder="1" applyAlignment="1">
      <alignment vertical="center"/>
    </xf>
    <xf numFmtId="164" fontId="3" fillId="0" borderId="19" xfId="8" applyNumberFormat="1" applyFont="1" applyFill="1" applyBorder="1" applyAlignment="1">
      <alignment vertical="center"/>
    </xf>
    <xf numFmtId="164" fontId="15" fillId="0" borderId="19" xfId="8" applyNumberFormat="1" applyFont="1" applyFill="1" applyBorder="1" applyAlignment="1">
      <alignment vertical="center"/>
    </xf>
    <xf numFmtId="164" fontId="15" fillId="0" borderId="31" xfId="8" applyNumberFormat="1" applyFont="1" applyFill="1" applyBorder="1" applyAlignment="1">
      <alignment vertical="center"/>
    </xf>
    <xf numFmtId="164" fontId="12" fillId="0" borderId="28" xfId="8" applyNumberFormat="1" applyFont="1" applyFill="1" applyBorder="1" applyAlignment="1">
      <alignment vertical="center"/>
    </xf>
    <xf numFmtId="0" fontId="9" fillId="0" borderId="0" xfId="9" applyFont="1" applyAlignment="1">
      <alignment horizontal="right"/>
    </xf>
    <xf numFmtId="0" fontId="12" fillId="0" borderId="11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165" fontId="5" fillId="0" borderId="3" xfId="7" applyNumberFormat="1" applyFont="1" applyFill="1" applyBorder="1" applyAlignment="1">
      <alignment vertical="center"/>
    </xf>
    <xf numFmtId="165" fontId="5" fillId="0" borderId="20" xfId="7" applyNumberFormat="1" applyFont="1" applyFill="1" applyBorder="1" applyAlignment="1">
      <alignment vertical="center"/>
    </xf>
    <xf numFmtId="165" fontId="12" fillId="0" borderId="10" xfId="8" applyNumberFormat="1" applyFont="1" applyBorder="1" applyAlignment="1">
      <alignment vertical="center"/>
    </xf>
    <xf numFmtId="165" fontId="12" fillId="0" borderId="20" xfId="8" applyNumberFormat="1" applyFont="1" applyBorder="1" applyAlignment="1">
      <alignment vertical="center"/>
    </xf>
    <xf numFmtId="165" fontId="9" fillId="0" borderId="13" xfId="6" applyNumberFormat="1" applyFont="1" applyBorder="1" applyAlignment="1">
      <alignment vertical="center"/>
    </xf>
    <xf numFmtId="165" fontId="3" fillId="0" borderId="23" xfId="8" applyNumberFormat="1" applyFont="1" applyBorder="1" applyAlignment="1">
      <alignment vertical="center"/>
    </xf>
    <xf numFmtId="165" fontId="16" fillId="0" borderId="13" xfId="6" applyNumberFormat="1" applyFont="1" applyBorder="1" applyAlignment="1">
      <alignment vertical="center"/>
    </xf>
    <xf numFmtId="165" fontId="15" fillId="0" borderId="23" xfId="8" applyNumberFormat="1" applyFont="1" applyBorder="1" applyAlignment="1">
      <alignment vertical="center"/>
    </xf>
    <xf numFmtId="165" fontId="15" fillId="0" borderId="17" xfId="8" applyNumberFormat="1" applyFont="1" applyBorder="1" applyAlignment="1">
      <alignment vertical="center"/>
    </xf>
    <xf numFmtId="165" fontId="15" fillId="0" borderId="21" xfId="8" applyNumberFormat="1" applyFont="1" applyBorder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6" borderId="47" xfId="0" applyFont="1" applyFill="1" applyBorder="1" applyAlignment="1">
      <alignment horizontal="center" vertical="center" wrapText="1"/>
    </xf>
    <xf numFmtId="0" fontId="38" fillId="26" borderId="4" xfId="0" applyFont="1" applyFill="1" applyBorder="1" applyAlignment="1">
      <alignment horizontal="center" vertical="center" wrapText="1"/>
    </xf>
    <xf numFmtId="0" fontId="38" fillId="26" borderId="48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vertical="center" wrapText="1"/>
    </xf>
    <xf numFmtId="0" fontId="39" fillId="0" borderId="8" xfId="0" applyFont="1" applyBorder="1" applyAlignment="1">
      <alignment horizontal="right" vertical="center" wrapText="1"/>
    </xf>
    <xf numFmtId="4" fontId="39" fillId="0" borderId="8" xfId="0" applyNumberFormat="1" applyFont="1" applyBorder="1" applyAlignment="1">
      <alignment horizontal="right" vertical="center" wrapText="1"/>
    </xf>
    <xf numFmtId="4" fontId="39" fillId="0" borderId="21" xfId="0" applyNumberFormat="1" applyFont="1" applyBorder="1" applyAlignment="1">
      <alignment horizontal="right" vertical="center" wrapText="1"/>
    </xf>
    <xf numFmtId="0" fontId="40" fillId="0" borderId="12" xfId="0" applyFont="1" applyBorder="1" applyAlignment="1">
      <alignment vertical="center" wrapText="1"/>
    </xf>
    <xf numFmtId="0" fontId="40" fillId="0" borderId="13" xfId="0" applyFont="1" applyBorder="1" applyAlignment="1">
      <alignment horizontal="right" vertical="center" wrapText="1"/>
    </xf>
    <xf numFmtId="4" fontId="40" fillId="0" borderId="13" xfId="0" applyNumberFormat="1" applyFont="1" applyBorder="1" applyAlignment="1">
      <alignment horizontal="right" vertical="center" wrapText="1"/>
    </xf>
    <xf numFmtId="4" fontId="40" fillId="0" borderId="23" xfId="0" applyNumberFormat="1" applyFont="1" applyBorder="1" applyAlignment="1">
      <alignment vertical="center"/>
    </xf>
    <xf numFmtId="4" fontId="0" fillId="0" borderId="0" xfId="0" applyNumberFormat="1"/>
    <xf numFmtId="4" fontId="40" fillId="0" borderId="8" xfId="0" applyNumberFormat="1" applyFont="1" applyBorder="1" applyAlignment="1">
      <alignment horizontal="right" vertical="center" wrapText="1"/>
    </xf>
    <xf numFmtId="0" fontId="39" fillId="0" borderId="12" xfId="0" applyFont="1" applyBorder="1" applyAlignment="1">
      <alignment vertical="center" wrapText="1"/>
    </xf>
    <xf numFmtId="4" fontId="39" fillId="0" borderId="13" xfId="0" applyNumberFormat="1" applyFont="1" applyBorder="1" applyAlignment="1">
      <alignment horizontal="right" vertical="center" wrapText="1"/>
    </xf>
    <xf numFmtId="4" fontId="39" fillId="0" borderId="23" xfId="0" applyNumberFormat="1" applyFont="1" applyBorder="1" applyAlignment="1">
      <alignment horizontal="right" vertical="center" wrapText="1"/>
    </xf>
    <xf numFmtId="4" fontId="40" fillId="0" borderId="23" xfId="0" applyNumberFormat="1" applyFont="1" applyBorder="1" applyAlignment="1">
      <alignment horizontal="right" vertical="center" wrapText="1"/>
    </xf>
    <xf numFmtId="0" fontId="39" fillId="0" borderId="13" xfId="0" applyFont="1" applyBorder="1" applyAlignment="1">
      <alignment horizontal="right" vertical="center" wrapText="1"/>
    </xf>
    <xf numFmtId="0" fontId="40" fillId="0" borderId="36" xfId="0" applyFont="1" applyBorder="1" applyAlignment="1">
      <alignment vertical="center" wrapText="1"/>
    </xf>
    <xf numFmtId="0" fontId="40" fillId="0" borderId="22" xfId="0" applyFont="1" applyBorder="1" applyAlignment="1">
      <alignment horizontal="right" vertical="center" wrapText="1"/>
    </xf>
    <xf numFmtId="4" fontId="40" fillId="0" borderId="22" xfId="0" applyNumberFormat="1" applyFont="1" applyBorder="1" applyAlignment="1">
      <alignment horizontal="right" vertical="center" wrapText="1"/>
    </xf>
    <xf numFmtId="4" fontId="40" fillId="0" borderId="49" xfId="0" applyNumberFormat="1" applyFont="1" applyBorder="1" applyAlignment="1">
      <alignment horizontal="right" vertical="center" wrapText="1"/>
    </xf>
    <xf numFmtId="0" fontId="39" fillId="0" borderId="47" xfId="0" applyFont="1" applyBorder="1" applyAlignment="1">
      <alignment vertical="center" wrapText="1"/>
    </xf>
    <xf numFmtId="0" fontId="39" fillId="0" borderId="4" xfId="0" applyFont="1" applyBorder="1" applyAlignment="1">
      <alignment horizontal="right" vertical="center" wrapText="1"/>
    </xf>
    <xf numFmtId="4" fontId="39" fillId="0" borderId="4" xfId="0" applyNumberFormat="1" applyFont="1" applyBorder="1" applyAlignment="1">
      <alignment horizontal="right" vertical="center" wrapText="1"/>
    </xf>
    <xf numFmtId="4" fontId="39" fillId="0" borderId="48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6" fontId="37" fillId="0" borderId="46" xfId="0" applyNumberFormat="1" applyFont="1" applyFill="1" applyBorder="1" applyAlignment="1">
      <alignment horizontal="right"/>
    </xf>
    <xf numFmtId="0" fontId="40" fillId="0" borderId="15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right" vertical="center" wrapText="1"/>
    </xf>
    <xf numFmtId="4" fontId="40" fillId="0" borderId="21" xfId="0" applyNumberFormat="1" applyFont="1" applyBorder="1" applyAlignment="1">
      <alignment horizontal="right" vertical="center" wrapText="1"/>
    </xf>
    <xf numFmtId="0" fontId="40" fillId="0" borderId="12" xfId="0" applyFont="1" applyBorder="1" applyAlignment="1">
      <alignment horizontal="left" vertical="center" wrapText="1"/>
    </xf>
    <xf numFmtId="0" fontId="39" fillId="0" borderId="47" xfId="0" applyFont="1" applyBorder="1" applyAlignment="1">
      <alignment horizontal="left" vertical="center" wrapText="1"/>
    </xf>
    <xf numFmtId="167" fontId="39" fillId="0" borderId="8" xfId="0" applyNumberFormat="1" applyFont="1" applyBorder="1" applyAlignment="1" applyProtection="1">
      <alignment horizontal="right" vertical="center" wrapText="1"/>
      <protection locked="0"/>
    </xf>
    <xf numFmtId="167" fontId="40" fillId="0" borderId="13" xfId="0" applyNumberFormat="1" applyFont="1" applyBorder="1" applyAlignment="1" applyProtection="1">
      <alignment vertical="center"/>
      <protection locked="0"/>
    </xf>
    <xf numFmtId="167" fontId="40" fillId="0" borderId="8" xfId="0" applyNumberFormat="1" applyFont="1" applyBorder="1" applyAlignment="1" applyProtection="1">
      <alignment horizontal="right" vertical="center" wrapText="1"/>
      <protection locked="0"/>
    </xf>
    <xf numFmtId="167" fontId="40" fillId="0" borderId="13" xfId="0" applyNumberFormat="1" applyFont="1" applyBorder="1" applyAlignment="1" applyProtection="1">
      <alignment horizontal="right" vertical="center" wrapText="1"/>
      <protection locked="0"/>
    </xf>
    <xf numFmtId="167" fontId="39" fillId="0" borderId="13" xfId="0" applyNumberFormat="1" applyFont="1" applyBorder="1" applyAlignment="1" applyProtection="1">
      <alignment horizontal="right" vertical="center" wrapText="1"/>
      <protection locked="0"/>
    </xf>
    <xf numFmtId="167" fontId="40" fillId="0" borderId="22" xfId="0" applyNumberFormat="1" applyFont="1" applyBorder="1" applyAlignment="1" applyProtection="1">
      <alignment horizontal="right" vertical="center" wrapText="1"/>
      <protection locked="0"/>
    </xf>
    <xf numFmtId="167" fontId="39" fillId="0" borderId="4" xfId="0" applyNumberFormat="1" applyFont="1" applyBorder="1" applyAlignment="1" applyProtection="1">
      <alignment horizontal="right" vertical="center" wrapText="1"/>
      <protection locked="0"/>
    </xf>
    <xf numFmtId="167" fontId="40" fillId="0" borderId="8" xfId="0" applyNumberFormat="1" applyFont="1" applyBorder="1" applyAlignment="1">
      <alignment horizontal="right" vertical="center" wrapText="1"/>
    </xf>
    <xf numFmtId="167" fontId="39" fillId="0" borderId="4" xfId="0" applyNumberFormat="1" applyFont="1" applyBorder="1" applyAlignment="1">
      <alignment horizontal="right" vertical="center" wrapText="1"/>
    </xf>
    <xf numFmtId="0" fontId="5" fillId="0" borderId="5" xfId="7" applyFont="1" applyBorder="1" applyAlignment="1">
      <alignment horizontal="center" vertical="center"/>
    </xf>
    <xf numFmtId="0" fontId="5" fillId="0" borderId="35" xfId="7" applyFont="1" applyBorder="1" applyAlignment="1">
      <alignment horizontal="center" vertical="center"/>
    </xf>
    <xf numFmtId="49" fontId="12" fillId="0" borderId="11" xfId="8" applyNumberFormat="1" applyFont="1" applyBorder="1" applyAlignment="1">
      <alignment horizontal="center" vertical="center"/>
    </xf>
    <xf numFmtId="49" fontId="12" fillId="0" borderId="27" xfId="8" applyNumberFormat="1" applyFont="1" applyBorder="1" applyAlignment="1">
      <alignment horizontal="center" vertical="center"/>
    </xf>
    <xf numFmtId="0" fontId="2" fillId="0" borderId="9" xfId="8" applyBorder="1" applyAlignment="1">
      <alignment horizontal="center" vertical="center"/>
    </xf>
    <xf numFmtId="0" fontId="2" fillId="0" borderId="34" xfId="8" applyBorder="1" applyAlignment="1">
      <alignment horizontal="center" vertical="center"/>
    </xf>
    <xf numFmtId="0" fontId="12" fillId="0" borderId="14" xfId="8" applyFont="1" applyBorder="1" applyAlignment="1">
      <alignment horizontal="center" vertical="center"/>
    </xf>
    <xf numFmtId="0" fontId="12" fillId="0" borderId="29" xfId="8" applyFont="1" applyBorder="1" applyAlignment="1">
      <alignment horizontal="center" vertical="center"/>
    </xf>
    <xf numFmtId="0" fontId="12" fillId="0" borderId="18" xfId="8" applyFont="1" applyBorder="1" applyAlignment="1">
      <alignment horizontal="center" vertical="center"/>
    </xf>
    <xf numFmtId="0" fontId="12" fillId="0" borderId="30" xfId="8" applyFont="1" applyBorder="1" applyAlignment="1">
      <alignment horizontal="center" vertical="center"/>
    </xf>
    <xf numFmtId="0" fontId="12" fillId="0" borderId="11" xfId="8" applyFont="1" applyBorder="1" applyAlignment="1">
      <alignment horizontal="center" vertical="center"/>
    </xf>
    <xf numFmtId="0" fontId="12" fillId="0" borderId="27" xfId="8" applyFont="1" applyBorder="1" applyAlignment="1">
      <alignment horizontal="center" vertical="center"/>
    </xf>
    <xf numFmtId="0" fontId="9" fillId="0" borderId="0" xfId="9" applyFont="1" applyAlignment="1">
      <alignment horizontal="right"/>
    </xf>
    <xf numFmtId="0" fontId="10" fillId="0" borderId="0" xfId="6" applyFont="1" applyAlignment="1">
      <alignment horizontal="center"/>
    </xf>
    <xf numFmtId="0" fontId="4" fillId="0" borderId="0" xfId="3" applyFont="1" applyFill="1" applyAlignment="1">
      <alignment horizontal="center"/>
    </xf>
    <xf numFmtId="4" fontId="4" fillId="2" borderId="0" xfId="10" applyNumberFormat="1" applyFont="1" applyFill="1" applyBorder="1" applyAlignment="1">
      <alignment horizontal="center"/>
    </xf>
    <xf numFmtId="0" fontId="4" fillId="2" borderId="0" xfId="10" applyFont="1" applyFill="1" applyBorder="1" applyAlignment="1">
      <alignment horizontal="center"/>
    </xf>
    <xf numFmtId="0" fontId="11" fillId="0" borderId="5" xfId="6" applyFont="1" applyBorder="1" applyAlignment="1">
      <alignment horizontal="center" vertical="center"/>
    </xf>
    <xf numFmtId="0" fontId="11" fillId="0" borderId="26" xfId="6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34" xfId="8" applyFont="1" applyBorder="1" applyAlignment="1">
      <alignment horizontal="center" vertical="center"/>
    </xf>
    <xf numFmtId="0" fontId="12" fillId="0" borderId="24" xfId="8" applyFont="1" applyBorder="1" applyAlignment="1">
      <alignment horizontal="center" vertical="center"/>
    </xf>
    <xf numFmtId="0" fontId="12" fillId="0" borderId="32" xfId="8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49" fontId="8" fillId="0" borderId="29" xfId="8" applyNumberFormat="1" applyFont="1" applyBorder="1" applyAlignment="1">
      <alignment horizontal="center" vertical="center"/>
    </xf>
    <xf numFmtId="49" fontId="8" fillId="0" borderId="18" xfId="8" applyNumberFormat="1" applyFont="1" applyBorder="1" applyAlignment="1">
      <alignment horizontal="center" vertical="center"/>
    </xf>
    <xf numFmtId="49" fontId="8" fillId="0" borderId="30" xfId="8" applyNumberFormat="1" applyFont="1" applyBorder="1" applyAlignment="1">
      <alignment horizontal="center" vertical="center"/>
    </xf>
    <xf numFmtId="49" fontId="12" fillId="0" borderId="9" xfId="8" applyNumberFormat="1" applyFont="1" applyBorder="1" applyAlignment="1">
      <alignment horizontal="center" vertical="center"/>
    </xf>
    <xf numFmtId="49" fontId="12" fillId="0" borderId="34" xfId="8" applyNumberFormat="1" applyFont="1" applyBorder="1" applyAlignment="1">
      <alignment horizontal="center" vertical="center"/>
    </xf>
    <xf numFmtId="49" fontId="8" fillId="0" borderId="24" xfId="8" applyNumberFormat="1" applyFont="1" applyBorder="1" applyAlignment="1">
      <alignment horizontal="center" vertical="center"/>
    </xf>
    <xf numFmtId="49" fontId="8" fillId="0" borderId="32" xfId="8" applyNumberFormat="1" applyFont="1" applyBorder="1" applyAlignment="1">
      <alignment horizontal="center" vertical="center"/>
    </xf>
    <xf numFmtId="49" fontId="12" fillId="0" borderId="11" xfId="8" applyNumberFormat="1" applyFont="1" applyFill="1" applyBorder="1" applyAlignment="1">
      <alignment horizontal="center" vertical="center"/>
    </xf>
    <xf numFmtId="49" fontId="12" fillId="0" borderId="27" xfId="8" applyNumberFormat="1" applyFont="1" applyFill="1" applyBorder="1" applyAlignment="1">
      <alignment horizontal="center" vertical="center"/>
    </xf>
    <xf numFmtId="49" fontId="8" fillId="0" borderId="14" xfId="8" applyNumberFormat="1" applyFont="1" applyFill="1" applyBorder="1" applyAlignment="1">
      <alignment horizontal="center" vertical="center"/>
    </xf>
    <xf numFmtId="49" fontId="8" fillId="0" borderId="29" xfId="8" applyNumberFormat="1" applyFont="1" applyFill="1" applyBorder="1" applyAlignment="1">
      <alignment horizontal="center" vertical="center"/>
    </xf>
    <xf numFmtId="49" fontId="8" fillId="0" borderId="18" xfId="8" applyNumberFormat="1" applyFont="1" applyFill="1" applyBorder="1" applyAlignment="1">
      <alignment horizontal="center" vertical="center"/>
    </xf>
    <xf numFmtId="49" fontId="8" fillId="0" borderId="30" xfId="8" applyNumberFormat="1" applyFont="1" applyFill="1" applyBorder="1" applyAlignment="1">
      <alignment horizontal="center" vertical="center"/>
    </xf>
    <xf numFmtId="49" fontId="12" fillId="0" borderId="9" xfId="8" applyNumberFormat="1" applyFont="1" applyFill="1" applyBorder="1" applyAlignment="1">
      <alignment horizontal="center" vertical="center"/>
    </xf>
    <xf numFmtId="49" fontId="12" fillId="0" borderId="34" xfId="8" applyNumberFormat="1" applyFont="1" applyFill="1" applyBorder="1" applyAlignment="1">
      <alignment horizontal="center" vertical="center"/>
    </xf>
    <xf numFmtId="49" fontId="8" fillId="0" borderId="24" xfId="8" applyNumberFormat="1" applyFont="1" applyFill="1" applyBorder="1" applyAlignment="1">
      <alignment horizontal="center" vertical="center"/>
    </xf>
    <xf numFmtId="49" fontId="8" fillId="0" borderId="32" xfId="8" applyNumberFormat="1" applyFont="1" applyFill="1" applyBorder="1" applyAlignment="1">
      <alignment horizontal="center" vertical="center"/>
    </xf>
    <xf numFmtId="0" fontId="36" fillId="26" borderId="46" xfId="0" applyFont="1" applyFill="1" applyBorder="1" applyAlignment="1">
      <alignment horizontal="center"/>
    </xf>
  </cellXfs>
  <cellStyles count="111">
    <cellStyle name="20 % – Zvýraznění1 2" xfId="12"/>
    <cellStyle name="20 % – Zvýraznění1 3" xfId="13"/>
    <cellStyle name="20 % – Zvýraznění2 2" xfId="14"/>
    <cellStyle name="20 % – Zvýraznění2 3" xfId="15"/>
    <cellStyle name="20 % – Zvýraznění3 2" xfId="16"/>
    <cellStyle name="20 % – Zvýraznění3 3" xfId="17"/>
    <cellStyle name="20 % – Zvýraznění4 2" xfId="18"/>
    <cellStyle name="20 % – Zvýraznění4 3" xfId="19"/>
    <cellStyle name="20 % – Zvýraznění5 2" xfId="20"/>
    <cellStyle name="20 % – Zvýraznění5 3" xfId="21"/>
    <cellStyle name="20 % – Zvýraznění6 2" xfId="22"/>
    <cellStyle name="20 % – Zvýraznění6 3" xfId="23"/>
    <cellStyle name="40 % – Zvýraznění1 2" xfId="24"/>
    <cellStyle name="40 % – Zvýraznění1 3" xfId="25"/>
    <cellStyle name="40 % – Zvýraznění2 2" xfId="26"/>
    <cellStyle name="40 % – Zvýraznění2 3" xfId="27"/>
    <cellStyle name="40 % – Zvýraznění3 2" xfId="28"/>
    <cellStyle name="40 % – Zvýraznění3 3" xfId="29"/>
    <cellStyle name="40 % – Zvýraznění4 2" xfId="30"/>
    <cellStyle name="40 % – Zvýraznění4 3" xfId="31"/>
    <cellStyle name="40 % – Zvýraznění5 2" xfId="32"/>
    <cellStyle name="40 % – Zvýraznění5 3" xfId="33"/>
    <cellStyle name="40 % – Zvýraznění6 2" xfId="34"/>
    <cellStyle name="40 % – Zvýraznění6 3" xfId="35"/>
    <cellStyle name="60 % – Zvýraznění1 2" xfId="36"/>
    <cellStyle name="60 % – Zvýraznění1 3" xfId="37"/>
    <cellStyle name="60 % – Zvýraznění2 2" xfId="38"/>
    <cellStyle name="60 % – Zvýraznění2 3" xfId="39"/>
    <cellStyle name="60 % – Zvýraznění3 2" xfId="40"/>
    <cellStyle name="60 % – Zvýraznění3 3" xfId="41"/>
    <cellStyle name="60 % – Zvýraznění4 2" xfId="42"/>
    <cellStyle name="60 % – Zvýraznění4 3" xfId="43"/>
    <cellStyle name="60 % – Zvýraznění5 2" xfId="44"/>
    <cellStyle name="60 % – Zvýraznění5 3" xfId="45"/>
    <cellStyle name="60 % – Zvýraznění6 2" xfId="46"/>
    <cellStyle name="60 % – Zvýraznění6 3" xfId="47"/>
    <cellStyle name="Celkem 2" xfId="48"/>
    <cellStyle name="Celkem 3" xfId="49"/>
    <cellStyle name="Čárka 2" xfId="50"/>
    <cellStyle name="čárky 2" xfId="1"/>
    <cellStyle name="čárky 2 2" xfId="51"/>
    <cellStyle name="čárky 3" xfId="2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71"/>
    <cellStyle name="Normální 12" xfId="72"/>
    <cellStyle name="normální 2" xfId="3"/>
    <cellStyle name="normální 2 2" xfId="73"/>
    <cellStyle name="Normální 3" xfId="4"/>
    <cellStyle name="Normální 3 2" xfId="74"/>
    <cellStyle name="Normální 4" xfId="5"/>
    <cellStyle name="Normální 4 2" xfId="75"/>
    <cellStyle name="Normální 4 2 2" xfId="76"/>
    <cellStyle name="Normální 5" xfId="77"/>
    <cellStyle name="Normální 6" xfId="78"/>
    <cellStyle name="Normální 7" xfId="79"/>
    <cellStyle name="Normální 8" xfId="80"/>
    <cellStyle name="Normální 9" xfId="81"/>
    <cellStyle name="normální_03 Podrobny_rozpis_rozpoctu_2010_Klíma" xfId="10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normální_Rozpočet 2005 (ZK)_04 - OSMTVS" xfId="11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"/>
  <sheetViews>
    <sheetView topLeftCell="A7" zoomScaleNormal="100" workbookViewId="0">
      <selection activeCell="K16" sqref="K16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8" width="8.85546875" style="1" customWidth="1"/>
    <col min="9" max="9" width="10.5703125" style="1" customWidth="1"/>
    <col min="10" max="10" width="9.140625" style="1" customWidth="1"/>
    <col min="11" max="11" width="14.140625" style="1" customWidth="1"/>
    <col min="12" max="255" width="9.140625" style="1" customWidth="1"/>
    <col min="256" max="16384" width="3.140625" style="1"/>
  </cols>
  <sheetData>
    <row r="1" spans="1:11" x14ac:dyDescent="0.2">
      <c r="H1" s="181" t="s">
        <v>140</v>
      </c>
      <c r="I1" s="181"/>
    </row>
    <row r="2" spans="1:11" ht="18" x14ac:dyDescent="0.25">
      <c r="A2" s="182" t="s">
        <v>134</v>
      </c>
      <c r="B2" s="182"/>
      <c r="C2" s="182"/>
      <c r="D2" s="182"/>
      <c r="E2" s="182"/>
      <c r="F2" s="182"/>
      <c r="G2" s="182"/>
      <c r="H2" s="182"/>
      <c r="I2" s="182"/>
    </row>
    <row r="3" spans="1:11" ht="12" customHeight="1" x14ac:dyDescent="0.2">
      <c r="A3" s="3"/>
      <c r="B3" s="3"/>
      <c r="C3" s="3"/>
      <c r="D3" s="3"/>
      <c r="E3" s="3"/>
      <c r="F3" s="3"/>
      <c r="G3" s="3"/>
      <c r="H3" s="4"/>
      <c r="I3" s="4"/>
    </row>
    <row r="4" spans="1:11" ht="15.75" x14ac:dyDescent="0.25">
      <c r="A4" s="183" t="s">
        <v>104</v>
      </c>
      <c r="B4" s="183"/>
      <c r="C4" s="183"/>
      <c r="D4" s="183"/>
      <c r="E4" s="183"/>
      <c r="F4" s="183"/>
      <c r="G4" s="183"/>
      <c r="H4" s="183"/>
      <c r="I4" s="183"/>
    </row>
    <row r="5" spans="1:11" ht="12" customHeight="1" x14ac:dyDescent="0.2">
      <c r="A5" s="3"/>
      <c r="B5" s="3"/>
      <c r="C5" s="3"/>
      <c r="D5" s="3"/>
      <c r="E5" s="3"/>
      <c r="F5" s="3"/>
      <c r="G5" s="3"/>
      <c r="H5" s="4"/>
      <c r="I5" s="4"/>
    </row>
    <row r="6" spans="1:11" ht="12.75" customHeight="1" x14ac:dyDescent="0.2">
      <c r="A6" s="3"/>
      <c r="B6" s="3"/>
      <c r="C6" s="3"/>
      <c r="D6" s="3"/>
      <c r="E6" s="3"/>
      <c r="F6" s="3"/>
      <c r="G6" s="4"/>
      <c r="H6" s="112"/>
      <c r="I6" s="112"/>
    </row>
    <row r="7" spans="1:11" ht="15.75" customHeight="1" x14ac:dyDescent="0.25">
      <c r="A7" s="183" t="s">
        <v>139</v>
      </c>
      <c r="B7" s="183"/>
      <c r="C7" s="183"/>
      <c r="D7" s="183"/>
      <c r="E7" s="183"/>
      <c r="F7" s="183"/>
      <c r="G7" s="183"/>
      <c r="H7" s="183"/>
      <c r="I7" s="183"/>
    </row>
    <row r="8" spans="1:11" s="12" customFormat="1" ht="15.75" x14ac:dyDescent="0.25">
      <c r="A8" s="10"/>
      <c r="B8" s="10"/>
      <c r="C8" s="10"/>
      <c r="D8" s="10"/>
      <c r="E8" s="10"/>
      <c r="F8" s="11"/>
      <c r="G8" s="184"/>
      <c r="H8" s="185"/>
      <c r="I8" s="185"/>
      <c r="K8" s="98"/>
    </row>
    <row r="9" spans="1:11" ht="12.75" customHeight="1" thickBot="1" x14ac:dyDescent="0.3">
      <c r="A9" s="13"/>
      <c r="B9" s="13"/>
      <c r="C9" s="13"/>
      <c r="D9" s="13"/>
      <c r="E9" s="13"/>
      <c r="F9" s="13"/>
      <c r="G9" s="13"/>
      <c r="H9" s="13"/>
      <c r="I9" s="5" t="s">
        <v>103</v>
      </c>
    </row>
    <row r="10" spans="1:11" ht="20.100000000000001" customHeight="1" thickBot="1" x14ac:dyDescent="0.25">
      <c r="A10" s="14" t="s">
        <v>0</v>
      </c>
      <c r="B10" s="186" t="s">
        <v>105</v>
      </c>
      <c r="C10" s="187"/>
      <c r="D10" s="15" t="s">
        <v>106</v>
      </c>
      <c r="E10" s="16" t="s">
        <v>107</v>
      </c>
      <c r="F10" s="17" t="s">
        <v>108</v>
      </c>
      <c r="G10" s="6" t="s">
        <v>135</v>
      </c>
      <c r="H10" s="99" t="s">
        <v>141</v>
      </c>
      <c r="I10" s="7" t="s">
        <v>136</v>
      </c>
    </row>
    <row r="11" spans="1:11" ht="13.5" customHeight="1" thickBot="1" x14ac:dyDescent="0.25">
      <c r="A11" s="14" t="s">
        <v>1</v>
      </c>
      <c r="B11" s="169" t="s">
        <v>57</v>
      </c>
      <c r="C11" s="170"/>
      <c r="D11" s="15" t="s">
        <v>57</v>
      </c>
      <c r="E11" s="16" t="s">
        <v>57</v>
      </c>
      <c r="F11" s="18" t="s">
        <v>109</v>
      </c>
      <c r="G11" s="19">
        <f>G12+G16+G20+G24+G28+G32+G36+G40+G44+G48+G52+G56+G60+G64+G68+G72+G76+G80+G84+G88+G92+G96+G100+G104+G108+G112+G116+G120+G124+G128+G132+G136+G140+G144+G148+G152+G156+G160+G164+G168+G172+G176+G180+G184+G188+G192+G196+G200+G204+G208+G212+G216+G220+G224+G228+G232+G236+G240+G244+G248+G252</f>
        <v>261312.99999999997</v>
      </c>
      <c r="H11" s="115">
        <f>H12+H16+H20+H24+H28+H32+H36+H40+H44+H48+H52+H56+H60+H64+H68+H72+H76+H80+H84+H88+H92+H96+H100+H104+H108+H112+H116+H120+H124+H128+H132+H136+H140+H144+H148+H152+H156+H160+H164+H168+H172+H176+H180+H184+H188+H192+H196+H200+H204+H208+H212+H216+H220+H224+H228+H232+H236+H240+H244+H248+H252</f>
        <v>663.91039999999998</v>
      </c>
      <c r="I11" s="116">
        <f>+G11+H11</f>
        <v>261976.91039999996</v>
      </c>
      <c r="J11" s="100" t="s">
        <v>142</v>
      </c>
      <c r="K11" s="2"/>
    </row>
    <row r="12" spans="1:11" s="24" customFormat="1" ht="12.75" customHeight="1" x14ac:dyDescent="0.2">
      <c r="A12" s="20" t="s">
        <v>2</v>
      </c>
      <c r="B12" s="171" t="s">
        <v>3</v>
      </c>
      <c r="C12" s="172"/>
      <c r="D12" s="21" t="s">
        <v>57</v>
      </c>
      <c r="E12" s="113" t="s">
        <v>57</v>
      </c>
      <c r="F12" s="22" t="s">
        <v>110</v>
      </c>
      <c r="G12" s="23">
        <f>G13</f>
        <v>5727.5700000000006</v>
      </c>
      <c r="H12" s="117">
        <f>+H13</f>
        <v>0</v>
      </c>
      <c r="I12" s="118">
        <f>+G12+H12</f>
        <v>5727.5700000000006</v>
      </c>
      <c r="K12" s="97"/>
    </row>
    <row r="13" spans="1:11" ht="12.75" customHeight="1" x14ac:dyDescent="0.2">
      <c r="A13" s="25"/>
      <c r="B13" s="173"/>
      <c r="C13" s="174"/>
      <c r="D13" s="26">
        <v>3121</v>
      </c>
      <c r="E13" s="27">
        <v>5331</v>
      </c>
      <c r="F13" s="28" t="s">
        <v>111</v>
      </c>
      <c r="G13" s="38">
        <f>G14+G15</f>
        <v>5727.5700000000006</v>
      </c>
      <c r="H13" s="119">
        <f>SUM(H14:H15)</f>
        <v>0</v>
      </c>
      <c r="I13" s="120">
        <f t="shared" ref="I13:I76" si="0">+G13+H13</f>
        <v>5727.5700000000006</v>
      </c>
    </row>
    <row r="14" spans="1:11" ht="12.75" customHeight="1" x14ac:dyDescent="0.2">
      <c r="A14" s="29"/>
      <c r="B14" s="175"/>
      <c r="C14" s="176"/>
      <c r="D14" s="30"/>
      <c r="E14" s="31" t="s">
        <v>112</v>
      </c>
      <c r="F14" s="32" t="s">
        <v>113</v>
      </c>
      <c r="G14" s="39">
        <v>962.26</v>
      </c>
      <c r="H14" s="121">
        <v>0</v>
      </c>
      <c r="I14" s="122">
        <f t="shared" si="0"/>
        <v>962.26</v>
      </c>
    </row>
    <row r="15" spans="1:11" ht="12.75" customHeight="1" thickBot="1" x14ac:dyDescent="0.25">
      <c r="A15" s="33"/>
      <c r="B15" s="177"/>
      <c r="C15" s="178"/>
      <c r="D15" s="34"/>
      <c r="E15" s="35"/>
      <c r="F15" s="36" t="s">
        <v>114</v>
      </c>
      <c r="G15" s="37">
        <v>4765.3100000000004</v>
      </c>
      <c r="H15" s="123">
        <v>0</v>
      </c>
      <c r="I15" s="124">
        <f t="shared" si="0"/>
        <v>4765.3100000000004</v>
      </c>
    </row>
    <row r="16" spans="1:11" s="24" customFormat="1" ht="12.75" customHeight="1" x14ac:dyDescent="0.2">
      <c r="A16" s="20" t="s">
        <v>2</v>
      </c>
      <c r="B16" s="179" t="s">
        <v>4</v>
      </c>
      <c r="C16" s="180"/>
      <c r="D16" s="21" t="s">
        <v>57</v>
      </c>
      <c r="E16" s="113" t="s">
        <v>57</v>
      </c>
      <c r="F16" s="22" t="s">
        <v>115</v>
      </c>
      <c r="G16" s="23">
        <f>G17</f>
        <v>4474.8499999999995</v>
      </c>
      <c r="H16" s="117">
        <f>+H17</f>
        <v>64.910399999999996</v>
      </c>
      <c r="I16" s="118">
        <f t="shared" si="0"/>
        <v>4539.7603999999992</v>
      </c>
      <c r="J16" s="100" t="s">
        <v>142</v>
      </c>
    </row>
    <row r="17" spans="1:10" ht="12.75" customHeight="1" x14ac:dyDescent="0.2">
      <c r="A17" s="25"/>
      <c r="B17" s="175"/>
      <c r="C17" s="176"/>
      <c r="D17" s="26">
        <v>3121</v>
      </c>
      <c r="E17" s="27">
        <v>5331</v>
      </c>
      <c r="F17" s="28" t="s">
        <v>111</v>
      </c>
      <c r="G17" s="38">
        <f>SUM(G18:G19)</f>
        <v>4474.8499999999995</v>
      </c>
      <c r="H17" s="119">
        <f t="shared" ref="H17" si="1">SUM(H18:H19)</f>
        <v>64.910399999999996</v>
      </c>
      <c r="I17" s="120">
        <f t="shared" si="0"/>
        <v>4539.7603999999992</v>
      </c>
    </row>
    <row r="18" spans="1:10" ht="12.75" customHeight="1" x14ac:dyDescent="0.2">
      <c r="A18" s="29"/>
      <c r="B18" s="175"/>
      <c r="C18" s="176"/>
      <c r="D18" s="30"/>
      <c r="E18" s="31" t="s">
        <v>112</v>
      </c>
      <c r="F18" s="32" t="s">
        <v>116</v>
      </c>
      <c r="G18" s="39">
        <v>935.65</v>
      </c>
      <c r="H18" s="121">
        <v>0</v>
      </c>
      <c r="I18" s="122">
        <f t="shared" si="0"/>
        <v>935.65</v>
      </c>
    </row>
    <row r="19" spans="1:10" ht="12.75" customHeight="1" thickBot="1" x14ac:dyDescent="0.25">
      <c r="A19" s="40"/>
      <c r="B19" s="190"/>
      <c r="C19" s="191"/>
      <c r="D19" s="41"/>
      <c r="E19" s="42"/>
      <c r="F19" s="43" t="s">
        <v>114</v>
      </c>
      <c r="G19" s="44">
        <v>3539.2</v>
      </c>
      <c r="H19" s="123">
        <v>64.910399999999996</v>
      </c>
      <c r="I19" s="124">
        <f t="shared" si="0"/>
        <v>3604.1104</v>
      </c>
    </row>
    <row r="20" spans="1:10" s="24" customFormat="1" ht="12.75" customHeight="1" x14ac:dyDescent="0.2">
      <c r="A20" s="20" t="s">
        <v>2</v>
      </c>
      <c r="B20" s="179">
        <v>1406</v>
      </c>
      <c r="C20" s="180"/>
      <c r="D20" s="21" t="s">
        <v>57</v>
      </c>
      <c r="E20" s="113" t="s">
        <v>57</v>
      </c>
      <c r="F20" s="22" t="s">
        <v>5</v>
      </c>
      <c r="G20" s="23">
        <f>G21</f>
        <v>1259.81</v>
      </c>
      <c r="H20" s="117">
        <f t="shared" ref="H20" si="2">+H21</f>
        <v>45</v>
      </c>
      <c r="I20" s="118">
        <f t="shared" si="0"/>
        <v>1304.81</v>
      </c>
      <c r="J20" s="100" t="s">
        <v>142</v>
      </c>
    </row>
    <row r="21" spans="1:10" ht="12.75" customHeight="1" x14ac:dyDescent="0.2">
      <c r="A21" s="25"/>
      <c r="B21" s="188"/>
      <c r="C21" s="189"/>
      <c r="D21" s="26">
        <v>3121</v>
      </c>
      <c r="E21" s="27">
        <v>5331</v>
      </c>
      <c r="F21" s="28" t="s">
        <v>111</v>
      </c>
      <c r="G21" s="38">
        <f>G22+G23</f>
        <v>1259.81</v>
      </c>
      <c r="H21" s="119">
        <f t="shared" ref="H21" si="3">SUM(H22:H23)</f>
        <v>45</v>
      </c>
      <c r="I21" s="120">
        <f t="shared" si="0"/>
        <v>1304.81</v>
      </c>
    </row>
    <row r="22" spans="1:10" ht="12.75" customHeight="1" x14ac:dyDescent="0.2">
      <c r="A22" s="29"/>
      <c r="B22" s="175"/>
      <c r="C22" s="176"/>
      <c r="D22" s="30"/>
      <c r="E22" s="31" t="s">
        <v>112</v>
      </c>
      <c r="F22" s="32" t="s">
        <v>116</v>
      </c>
      <c r="G22" s="39">
        <v>27.8</v>
      </c>
      <c r="H22" s="121">
        <v>0</v>
      </c>
      <c r="I22" s="122">
        <f t="shared" si="0"/>
        <v>27.8</v>
      </c>
    </row>
    <row r="23" spans="1:10" ht="12.75" customHeight="1" thickBot="1" x14ac:dyDescent="0.25">
      <c r="A23" s="33"/>
      <c r="B23" s="177"/>
      <c r="C23" s="178"/>
      <c r="D23" s="34"/>
      <c r="E23" s="35"/>
      <c r="F23" s="36" t="s">
        <v>114</v>
      </c>
      <c r="G23" s="37">
        <v>1232.01</v>
      </c>
      <c r="H23" s="123">
        <v>45</v>
      </c>
      <c r="I23" s="124">
        <f t="shared" si="0"/>
        <v>1277.01</v>
      </c>
    </row>
    <row r="24" spans="1:10" s="24" customFormat="1" ht="12.75" customHeight="1" x14ac:dyDescent="0.2">
      <c r="A24" s="20" t="s">
        <v>2</v>
      </c>
      <c r="B24" s="179" t="s">
        <v>6</v>
      </c>
      <c r="C24" s="180"/>
      <c r="D24" s="21" t="s">
        <v>57</v>
      </c>
      <c r="E24" s="113" t="s">
        <v>57</v>
      </c>
      <c r="F24" s="22" t="s">
        <v>117</v>
      </c>
      <c r="G24" s="23">
        <f>G25</f>
        <v>3175.89</v>
      </c>
      <c r="H24" s="117">
        <f t="shared" ref="H24" si="4">+H25</f>
        <v>0</v>
      </c>
      <c r="I24" s="118">
        <f t="shared" si="0"/>
        <v>3175.89</v>
      </c>
    </row>
    <row r="25" spans="1:10" ht="12.75" customHeight="1" x14ac:dyDescent="0.2">
      <c r="A25" s="25"/>
      <c r="B25" s="188"/>
      <c r="C25" s="189"/>
      <c r="D25" s="26">
        <v>3122</v>
      </c>
      <c r="E25" s="27">
        <v>5331</v>
      </c>
      <c r="F25" s="28" t="s">
        <v>111</v>
      </c>
      <c r="G25" s="38">
        <f>G26+G27</f>
        <v>3175.89</v>
      </c>
      <c r="H25" s="119">
        <f t="shared" ref="H25" si="5">SUM(H26:H27)</f>
        <v>0</v>
      </c>
      <c r="I25" s="120">
        <f t="shared" si="0"/>
        <v>3175.89</v>
      </c>
    </row>
    <row r="26" spans="1:10" ht="12.75" customHeight="1" x14ac:dyDescent="0.2">
      <c r="A26" s="29"/>
      <c r="B26" s="175"/>
      <c r="C26" s="176"/>
      <c r="D26" s="30"/>
      <c r="E26" s="31" t="s">
        <v>112</v>
      </c>
      <c r="F26" s="32" t="s">
        <v>116</v>
      </c>
      <c r="G26" s="39">
        <v>128.96</v>
      </c>
      <c r="H26" s="121">
        <v>0</v>
      </c>
      <c r="I26" s="122">
        <f t="shared" si="0"/>
        <v>128.96</v>
      </c>
    </row>
    <row r="27" spans="1:10" ht="12.75" customHeight="1" thickBot="1" x14ac:dyDescent="0.25">
      <c r="A27" s="33"/>
      <c r="B27" s="177"/>
      <c r="C27" s="178"/>
      <c r="D27" s="34"/>
      <c r="E27" s="35"/>
      <c r="F27" s="36" t="s">
        <v>114</v>
      </c>
      <c r="G27" s="37">
        <v>3046.93</v>
      </c>
      <c r="H27" s="123">
        <v>0</v>
      </c>
      <c r="I27" s="124">
        <f t="shared" si="0"/>
        <v>3046.93</v>
      </c>
    </row>
    <row r="28" spans="1:10" s="24" customFormat="1" ht="12.75" customHeight="1" x14ac:dyDescent="0.2">
      <c r="A28" s="45" t="s">
        <v>2</v>
      </c>
      <c r="B28" s="188">
        <v>1421</v>
      </c>
      <c r="C28" s="189"/>
      <c r="D28" s="46" t="s">
        <v>57</v>
      </c>
      <c r="E28" s="114" t="s">
        <v>57</v>
      </c>
      <c r="F28" s="47" t="s">
        <v>118</v>
      </c>
      <c r="G28" s="48">
        <f>G29</f>
        <v>6042.69</v>
      </c>
      <c r="H28" s="117">
        <f t="shared" ref="H28" si="6">+H29</f>
        <v>0</v>
      </c>
      <c r="I28" s="118">
        <f t="shared" si="0"/>
        <v>6042.69</v>
      </c>
    </row>
    <row r="29" spans="1:10" ht="12.75" customHeight="1" x14ac:dyDescent="0.2">
      <c r="A29" s="25"/>
      <c r="B29" s="188"/>
      <c r="C29" s="189"/>
      <c r="D29" s="26">
        <v>3122</v>
      </c>
      <c r="E29" s="27">
        <v>5331</v>
      </c>
      <c r="F29" s="28" t="s">
        <v>111</v>
      </c>
      <c r="G29" s="38">
        <f>SUM(G30:G31)</f>
        <v>6042.69</v>
      </c>
      <c r="H29" s="119">
        <f t="shared" ref="H29" si="7">SUM(H30:H31)</f>
        <v>0</v>
      </c>
      <c r="I29" s="120">
        <f t="shared" si="0"/>
        <v>6042.69</v>
      </c>
    </row>
    <row r="30" spans="1:10" ht="12.75" customHeight="1" x14ac:dyDescent="0.2">
      <c r="A30" s="29"/>
      <c r="B30" s="175"/>
      <c r="C30" s="176"/>
      <c r="D30" s="30"/>
      <c r="E30" s="31" t="s">
        <v>112</v>
      </c>
      <c r="F30" s="32" t="s">
        <v>116</v>
      </c>
      <c r="G30" s="39">
        <v>416.61</v>
      </c>
      <c r="H30" s="121">
        <v>0</v>
      </c>
      <c r="I30" s="122">
        <f t="shared" si="0"/>
        <v>416.61</v>
      </c>
    </row>
    <row r="31" spans="1:10" ht="12.75" customHeight="1" thickBot="1" x14ac:dyDescent="0.25">
      <c r="A31" s="40"/>
      <c r="B31" s="190"/>
      <c r="C31" s="191"/>
      <c r="D31" s="41"/>
      <c r="E31" s="42"/>
      <c r="F31" s="43" t="s">
        <v>114</v>
      </c>
      <c r="G31" s="44">
        <v>5626.08</v>
      </c>
      <c r="H31" s="123">
        <v>0</v>
      </c>
      <c r="I31" s="124">
        <f t="shared" si="0"/>
        <v>5626.08</v>
      </c>
    </row>
    <row r="32" spans="1:10" s="24" customFormat="1" ht="12.75" customHeight="1" x14ac:dyDescent="0.2">
      <c r="A32" s="20" t="s">
        <v>2</v>
      </c>
      <c r="B32" s="179" t="s">
        <v>7</v>
      </c>
      <c r="C32" s="180"/>
      <c r="D32" s="21" t="s">
        <v>57</v>
      </c>
      <c r="E32" s="113" t="s">
        <v>57</v>
      </c>
      <c r="F32" s="22" t="s">
        <v>8</v>
      </c>
      <c r="G32" s="23">
        <f>G33</f>
        <v>1866.79</v>
      </c>
      <c r="H32" s="117">
        <f t="shared" ref="H32" si="8">+H33</f>
        <v>0</v>
      </c>
      <c r="I32" s="118">
        <f t="shared" si="0"/>
        <v>1866.79</v>
      </c>
    </row>
    <row r="33" spans="1:10" ht="12.75" customHeight="1" x14ac:dyDescent="0.2">
      <c r="A33" s="25"/>
      <c r="B33" s="188"/>
      <c r="C33" s="189"/>
      <c r="D33" s="26">
        <v>3122</v>
      </c>
      <c r="E33" s="27">
        <v>5331</v>
      </c>
      <c r="F33" s="28" t="s">
        <v>111</v>
      </c>
      <c r="G33" s="38">
        <f>G34+G35</f>
        <v>1866.79</v>
      </c>
      <c r="H33" s="119">
        <f t="shared" ref="H33" si="9">SUM(H34:H35)</f>
        <v>0</v>
      </c>
      <c r="I33" s="120">
        <f t="shared" si="0"/>
        <v>1866.79</v>
      </c>
    </row>
    <row r="34" spans="1:10" ht="12.75" customHeight="1" x14ac:dyDescent="0.2">
      <c r="A34" s="29"/>
      <c r="B34" s="175"/>
      <c r="C34" s="176"/>
      <c r="D34" s="30"/>
      <c r="E34" s="31" t="s">
        <v>112</v>
      </c>
      <c r="F34" s="32" t="s">
        <v>116</v>
      </c>
      <c r="G34" s="39">
        <v>85.17</v>
      </c>
      <c r="H34" s="121">
        <v>0</v>
      </c>
      <c r="I34" s="122">
        <f t="shared" si="0"/>
        <v>85.17</v>
      </c>
    </row>
    <row r="35" spans="1:10" ht="12.75" customHeight="1" thickBot="1" x14ac:dyDescent="0.25">
      <c r="A35" s="33"/>
      <c r="B35" s="177"/>
      <c r="C35" s="178"/>
      <c r="D35" s="34"/>
      <c r="E35" s="35"/>
      <c r="F35" s="36" t="s">
        <v>114</v>
      </c>
      <c r="G35" s="37">
        <v>1781.62</v>
      </c>
      <c r="H35" s="123">
        <v>0</v>
      </c>
      <c r="I35" s="124">
        <f t="shared" si="0"/>
        <v>1781.62</v>
      </c>
    </row>
    <row r="36" spans="1:10" ht="12.75" customHeight="1" x14ac:dyDescent="0.2">
      <c r="A36" s="20" t="s">
        <v>2</v>
      </c>
      <c r="B36" s="171" t="s">
        <v>9</v>
      </c>
      <c r="C36" s="172"/>
      <c r="D36" s="21" t="s">
        <v>57</v>
      </c>
      <c r="E36" s="113" t="s">
        <v>57</v>
      </c>
      <c r="F36" s="49" t="s">
        <v>119</v>
      </c>
      <c r="G36" s="23">
        <f>G37</f>
        <v>3076.25</v>
      </c>
      <c r="H36" s="117">
        <f t="shared" ref="H36" si="10">+H37</f>
        <v>0</v>
      </c>
      <c r="I36" s="118">
        <f t="shared" si="0"/>
        <v>3076.25</v>
      </c>
    </row>
    <row r="37" spans="1:10" ht="12.75" customHeight="1" x14ac:dyDescent="0.2">
      <c r="A37" s="50"/>
      <c r="B37" s="192"/>
      <c r="C37" s="193"/>
      <c r="D37" s="51">
        <v>3122</v>
      </c>
      <c r="E37" s="52">
        <v>5331</v>
      </c>
      <c r="F37" s="53" t="s">
        <v>111</v>
      </c>
      <c r="G37" s="54">
        <f>G38+G39</f>
        <v>3076.25</v>
      </c>
      <c r="H37" s="119">
        <f t="shared" ref="H37" si="11">SUM(H38:H39)</f>
        <v>0</v>
      </c>
      <c r="I37" s="120">
        <f t="shared" si="0"/>
        <v>3076.25</v>
      </c>
    </row>
    <row r="38" spans="1:10" ht="12.75" customHeight="1" x14ac:dyDescent="0.2">
      <c r="A38" s="29"/>
      <c r="B38" s="192"/>
      <c r="C38" s="193"/>
      <c r="D38" s="30"/>
      <c r="E38" s="31" t="s">
        <v>112</v>
      </c>
      <c r="F38" s="32" t="s">
        <v>116</v>
      </c>
      <c r="G38" s="39">
        <v>553.20000000000005</v>
      </c>
      <c r="H38" s="121">
        <v>0</v>
      </c>
      <c r="I38" s="122">
        <f t="shared" si="0"/>
        <v>553.20000000000005</v>
      </c>
    </row>
    <row r="39" spans="1:10" ht="12.75" customHeight="1" thickBot="1" x14ac:dyDescent="0.25">
      <c r="A39" s="33"/>
      <c r="B39" s="194"/>
      <c r="C39" s="195"/>
      <c r="D39" s="34"/>
      <c r="E39" s="35"/>
      <c r="F39" s="36" t="s">
        <v>114</v>
      </c>
      <c r="G39" s="37">
        <v>2523.0500000000002</v>
      </c>
      <c r="H39" s="123">
        <v>0</v>
      </c>
      <c r="I39" s="124">
        <f t="shared" si="0"/>
        <v>2523.0500000000002</v>
      </c>
    </row>
    <row r="40" spans="1:10" ht="12.75" customHeight="1" x14ac:dyDescent="0.2">
      <c r="A40" s="20" t="s">
        <v>2</v>
      </c>
      <c r="B40" s="171" t="s">
        <v>10</v>
      </c>
      <c r="C40" s="172"/>
      <c r="D40" s="21" t="s">
        <v>57</v>
      </c>
      <c r="E40" s="113" t="s">
        <v>57</v>
      </c>
      <c r="F40" s="22" t="s">
        <v>11</v>
      </c>
      <c r="G40" s="23">
        <f>G41</f>
        <v>3929.37</v>
      </c>
      <c r="H40" s="117">
        <f t="shared" ref="H40" si="12">+H41</f>
        <v>0</v>
      </c>
      <c r="I40" s="118">
        <f t="shared" si="0"/>
        <v>3929.37</v>
      </c>
    </row>
    <row r="41" spans="1:10" ht="12.75" customHeight="1" x14ac:dyDescent="0.2">
      <c r="A41" s="50"/>
      <c r="B41" s="192"/>
      <c r="C41" s="193"/>
      <c r="D41" s="51">
        <v>3122</v>
      </c>
      <c r="E41" s="52">
        <v>5331</v>
      </c>
      <c r="F41" s="53" t="s">
        <v>111</v>
      </c>
      <c r="G41" s="54">
        <f>G42+G43</f>
        <v>3929.37</v>
      </c>
      <c r="H41" s="119">
        <f t="shared" ref="H41" si="13">SUM(H42:H43)</f>
        <v>0</v>
      </c>
      <c r="I41" s="120">
        <f t="shared" si="0"/>
        <v>3929.37</v>
      </c>
    </row>
    <row r="42" spans="1:10" ht="12.75" customHeight="1" x14ac:dyDescent="0.2">
      <c r="A42" s="29"/>
      <c r="B42" s="192"/>
      <c r="C42" s="193"/>
      <c r="D42" s="30"/>
      <c r="E42" s="31" t="s">
        <v>112</v>
      </c>
      <c r="F42" s="32" t="s">
        <v>116</v>
      </c>
      <c r="G42" s="39">
        <v>226.25</v>
      </c>
      <c r="H42" s="121">
        <v>0</v>
      </c>
      <c r="I42" s="122">
        <f t="shared" si="0"/>
        <v>226.25</v>
      </c>
    </row>
    <row r="43" spans="1:10" ht="12.75" customHeight="1" thickBot="1" x14ac:dyDescent="0.25">
      <c r="A43" s="33"/>
      <c r="B43" s="194"/>
      <c r="C43" s="195"/>
      <c r="D43" s="34"/>
      <c r="E43" s="35"/>
      <c r="F43" s="36" t="s">
        <v>114</v>
      </c>
      <c r="G43" s="37">
        <v>3703.12</v>
      </c>
      <c r="H43" s="123">
        <v>0</v>
      </c>
      <c r="I43" s="124">
        <f t="shared" si="0"/>
        <v>3703.12</v>
      </c>
    </row>
    <row r="44" spans="1:10" ht="12.75" customHeight="1" x14ac:dyDescent="0.2">
      <c r="A44" s="20" t="s">
        <v>2</v>
      </c>
      <c r="B44" s="171" t="s">
        <v>12</v>
      </c>
      <c r="C44" s="172"/>
      <c r="D44" s="21" t="s">
        <v>57</v>
      </c>
      <c r="E44" s="113" t="s">
        <v>57</v>
      </c>
      <c r="F44" s="22" t="s">
        <v>13</v>
      </c>
      <c r="G44" s="69">
        <f>G45</f>
        <v>11393.92</v>
      </c>
      <c r="H44" s="117">
        <f t="shared" ref="H44" si="14">+H45</f>
        <v>250</v>
      </c>
      <c r="I44" s="118">
        <f t="shared" si="0"/>
        <v>11643.92</v>
      </c>
      <c r="J44" s="100" t="s">
        <v>142</v>
      </c>
    </row>
    <row r="45" spans="1:10" ht="12.75" customHeight="1" x14ac:dyDescent="0.2">
      <c r="A45" s="50"/>
      <c r="B45" s="192"/>
      <c r="C45" s="193"/>
      <c r="D45" s="51">
        <v>3123</v>
      </c>
      <c r="E45" s="52">
        <v>5331</v>
      </c>
      <c r="F45" s="53" t="s">
        <v>111</v>
      </c>
      <c r="G45" s="70">
        <f>G46+G47</f>
        <v>11393.92</v>
      </c>
      <c r="H45" s="119">
        <f t="shared" ref="H45" si="15">SUM(H46:H47)</f>
        <v>250</v>
      </c>
      <c r="I45" s="120">
        <f t="shared" si="0"/>
        <v>11643.92</v>
      </c>
    </row>
    <row r="46" spans="1:10" ht="12.75" customHeight="1" x14ac:dyDescent="0.2">
      <c r="A46" s="29"/>
      <c r="B46" s="192"/>
      <c r="C46" s="193"/>
      <c r="D46" s="30"/>
      <c r="E46" s="31" t="s">
        <v>112</v>
      </c>
      <c r="F46" s="32" t="s">
        <v>116</v>
      </c>
      <c r="G46" s="71">
        <v>1678.4</v>
      </c>
      <c r="H46" s="121">
        <v>0</v>
      </c>
      <c r="I46" s="122">
        <f t="shared" si="0"/>
        <v>1678.4</v>
      </c>
    </row>
    <row r="47" spans="1:10" ht="12.75" customHeight="1" thickBot="1" x14ac:dyDescent="0.25">
      <c r="A47" s="33"/>
      <c r="B47" s="194"/>
      <c r="C47" s="195"/>
      <c r="D47" s="34"/>
      <c r="E47" s="35"/>
      <c r="F47" s="36" t="s">
        <v>114</v>
      </c>
      <c r="G47" s="72">
        <v>9715.52</v>
      </c>
      <c r="H47" s="123">
        <v>250</v>
      </c>
      <c r="I47" s="124">
        <f t="shared" si="0"/>
        <v>9965.52</v>
      </c>
    </row>
    <row r="48" spans="1:10" ht="12.75" customHeight="1" x14ac:dyDescent="0.2">
      <c r="A48" s="45" t="s">
        <v>2</v>
      </c>
      <c r="B48" s="196" t="s">
        <v>14</v>
      </c>
      <c r="C48" s="197"/>
      <c r="D48" s="46" t="s">
        <v>57</v>
      </c>
      <c r="E48" s="114" t="s">
        <v>57</v>
      </c>
      <c r="F48" s="55" t="s">
        <v>120</v>
      </c>
      <c r="G48" s="48">
        <f>G49</f>
        <v>12983.5</v>
      </c>
      <c r="H48" s="117">
        <f t="shared" ref="H48" si="16">+H49</f>
        <v>0</v>
      </c>
      <c r="I48" s="118">
        <f t="shared" si="0"/>
        <v>12983.5</v>
      </c>
    </row>
    <row r="49" spans="1:12" ht="12.75" customHeight="1" x14ac:dyDescent="0.2">
      <c r="A49" s="50"/>
      <c r="B49" s="192"/>
      <c r="C49" s="193"/>
      <c r="D49" s="51">
        <v>3123</v>
      </c>
      <c r="E49" s="52">
        <v>5331</v>
      </c>
      <c r="F49" s="53" t="s">
        <v>111</v>
      </c>
      <c r="G49" s="54">
        <f>G50+G51</f>
        <v>12983.5</v>
      </c>
      <c r="H49" s="119">
        <f t="shared" ref="H49" si="17">SUM(H50:H51)</f>
        <v>0</v>
      </c>
      <c r="I49" s="120">
        <f t="shared" si="0"/>
        <v>12983.5</v>
      </c>
    </row>
    <row r="50" spans="1:12" ht="12.75" customHeight="1" x14ac:dyDescent="0.2">
      <c r="A50" s="29"/>
      <c r="B50" s="192"/>
      <c r="C50" s="193"/>
      <c r="D50" s="30"/>
      <c r="E50" s="31" t="s">
        <v>112</v>
      </c>
      <c r="F50" s="32" t="s">
        <v>116</v>
      </c>
      <c r="G50" s="39">
        <v>1793.48</v>
      </c>
      <c r="H50" s="121">
        <v>0</v>
      </c>
      <c r="I50" s="122">
        <f t="shared" si="0"/>
        <v>1793.48</v>
      </c>
    </row>
    <row r="51" spans="1:12" ht="12.75" customHeight="1" thickBot="1" x14ac:dyDescent="0.25">
      <c r="A51" s="40"/>
      <c r="B51" s="198"/>
      <c r="C51" s="199"/>
      <c r="D51" s="41"/>
      <c r="E51" s="42"/>
      <c r="F51" s="43" t="s">
        <v>114</v>
      </c>
      <c r="G51" s="44">
        <v>11190.02</v>
      </c>
      <c r="H51" s="123">
        <v>0</v>
      </c>
      <c r="I51" s="124">
        <f t="shared" si="0"/>
        <v>11190.02</v>
      </c>
    </row>
    <row r="52" spans="1:12" ht="12.75" customHeight="1" x14ac:dyDescent="0.2">
      <c r="A52" s="20" t="s">
        <v>2</v>
      </c>
      <c r="B52" s="171" t="s">
        <v>15</v>
      </c>
      <c r="C52" s="172"/>
      <c r="D52" s="21" t="s">
        <v>57</v>
      </c>
      <c r="E52" s="113" t="s">
        <v>57</v>
      </c>
      <c r="F52" s="22" t="s">
        <v>16</v>
      </c>
      <c r="G52" s="23">
        <f>G53</f>
        <v>10575.91</v>
      </c>
      <c r="H52" s="117">
        <f t="shared" ref="H52" si="18">+H53</f>
        <v>0</v>
      </c>
      <c r="I52" s="118">
        <f t="shared" si="0"/>
        <v>10575.91</v>
      </c>
    </row>
    <row r="53" spans="1:12" ht="12.75" customHeight="1" x14ac:dyDescent="0.2">
      <c r="A53" s="50"/>
      <c r="B53" s="192"/>
      <c r="C53" s="193"/>
      <c r="D53" s="51">
        <v>3123</v>
      </c>
      <c r="E53" s="52">
        <v>5331</v>
      </c>
      <c r="F53" s="53" t="s">
        <v>111</v>
      </c>
      <c r="G53" s="54">
        <f>G54+G55</f>
        <v>10575.91</v>
      </c>
      <c r="H53" s="119">
        <f t="shared" ref="H53" si="19">SUM(H54:H55)</f>
        <v>0</v>
      </c>
      <c r="I53" s="120">
        <f t="shared" si="0"/>
        <v>10575.91</v>
      </c>
    </row>
    <row r="54" spans="1:12" ht="12.75" customHeight="1" x14ac:dyDescent="0.2">
      <c r="A54" s="29"/>
      <c r="B54" s="192"/>
      <c r="C54" s="193"/>
      <c r="D54" s="30"/>
      <c r="E54" s="31" t="s">
        <v>112</v>
      </c>
      <c r="F54" s="32" t="s">
        <v>116</v>
      </c>
      <c r="G54" s="39">
        <v>1557.19</v>
      </c>
      <c r="H54" s="121">
        <v>0</v>
      </c>
      <c r="I54" s="122">
        <f t="shared" si="0"/>
        <v>1557.19</v>
      </c>
    </row>
    <row r="55" spans="1:12" ht="12.75" customHeight="1" thickBot="1" x14ac:dyDescent="0.25">
      <c r="A55" s="33"/>
      <c r="B55" s="194"/>
      <c r="C55" s="195"/>
      <c r="D55" s="34"/>
      <c r="E55" s="35"/>
      <c r="F55" s="36" t="s">
        <v>114</v>
      </c>
      <c r="G55" s="37">
        <v>9018.7199999999993</v>
      </c>
      <c r="H55" s="123">
        <v>0</v>
      </c>
      <c r="I55" s="124">
        <f t="shared" si="0"/>
        <v>9018.7199999999993</v>
      </c>
    </row>
    <row r="56" spans="1:12" ht="12.75" customHeight="1" x14ac:dyDescent="0.2">
      <c r="A56" s="20" t="s">
        <v>2</v>
      </c>
      <c r="B56" s="171" t="s">
        <v>17</v>
      </c>
      <c r="C56" s="172"/>
      <c r="D56" s="21" t="s">
        <v>57</v>
      </c>
      <c r="E56" s="113" t="s">
        <v>57</v>
      </c>
      <c r="F56" s="49" t="s">
        <v>121</v>
      </c>
      <c r="G56" s="23">
        <f>G57</f>
        <v>9833.7300000000014</v>
      </c>
      <c r="H56" s="117">
        <f t="shared" ref="H56" si="20">+H57</f>
        <v>0</v>
      </c>
      <c r="I56" s="118">
        <f t="shared" si="0"/>
        <v>9833.7300000000014</v>
      </c>
      <c r="J56" s="8"/>
      <c r="K56" s="9"/>
      <c r="L56" s="9"/>
    </row>
    <row r="57" spans="1:12" ht="12.75" customHeight="1" x14ac:dyDescent="0.2">
      <c r="A57" s="50"/>
      <c r="B57" s="192"/>
      <c r="C57" s="193"/>
      <c r="D57" s="51">
        <v>3123</v>
      </c>
      <c r="E57" s="52">
        <v>5331</v>
      </c>
      <c r="F57" s="53" t="s">
        <v>111</v>
      </c>
      <c r="G57" s="54">
        <f>G58+G59</f>
        <v>9833.7300000000014</v>
      </c>
      <c r="H57" s="119">
        <f t="shared" ref="H57" si="21">SUM(H58:H59)</f>
        <v>0</v>
      </c>
      <c r="I57" s="120">
        <f t="shared" si="0"/>
        <v>9833.7300000000014</v>
      </c>
    </row>
    <row r="58" spans="1:12" ht="12.75" customHeight="1" x14ac:dyDescent="0.2">
      <c r="A58" s="29"/>
      <c r="B58" s="192"/>
      <c r="C58" s="193"/>
      <c r="D58" s="30"/>
      <c r="E58" s="31" t="s">
        <v>112</v>
      </c>
      <c r="F58" s="32" t="s">
        <v>116</v>
      </c>
      <c r="G58" s="39">
        <v>128.69999999999999</v>
      </c>
      <c r="H58" s="121">
        <v>0</v>
      </c>
      <c r="I58" s="122">
        <f t="shared" si="0"/>
        <v>128.69999999999999</v>
      </c>
    </row>
    <row r="59" spans="1:12" ht="12.75" customHeight="1" thickBot="1" x14ac:dyDescent="0.25">
      <c r="A59" s="33"/>
      <c r="B59" s="194"/>
      <c r="C59" s="195"/>
      <c r="D59" s="34"/>
      <c r="E59" s="35"/>
      <c r="F59" s="36" t="s">
        <v>114</v>
      </c>
      <c r="G59" s="37">
        <v>9705.0300000000007</v>
      </c>
      <c r="H59" s="123">
        <v>0</v>
      </c>
      <c r="I59" s="124">
        <f t="shared" si="0"/>
        <v>9705.0300000000007</v>
      </c>
    </row>
    <row r="60" spans="1:12" ht="12.75" customHeight="1" x14ac:dyDescent="0.2">
      <c r="A60" s="56" t="s">
        <v>2</v>
      </c>
      <c r="B60" s="196" t="s">
        <v>18</v>
      </c>
      <c r="C60" s="197"/>
      <c r="D60" s="46" t="s">
        <v>57</v>
      </c>
      <c r="E60" s="114" t="s">
        <v>57</v>
      </c>
      <c r="F60" s="57" t="s">
        <v>19</v>
      </c>
      <c r="G60" s="101">
        <f>G61</f>
        <v>9159.82</v>
      </c>
      <c r="H60" s="117">
        <f t="shared" ref="H60" si="22">+H61</f>
        <v>0</v>
      </c>
      <c r="I60" s="118">
        <f t="shared" si="0"/>
        <v>9159.82</v>
      </c>
    </row>
    <row r="61" spans="1:12" ht="12.75" customHeight="1" x14ac:dyDescent="0.2">
      <c r="A61" s="58"/>
      <c r="B61" s="192"/>
      <c r="C61" s="193"/>
      <c r="D61" s="51">
        <v>3124</v>
      </c>
      <c r="E61" s="52">
        <v>5331</v>
      </c>
      <c r="F61" s="59" t="s">
        <v>111</v>
      </c>
      <c r="G61" s="102">
        <f>G62+G63</f>
        <v>9159.82</v>
      </c>
      <c r="H61" s="119">
        <f t="shared" ref="H61" si="23">SUM(H62:H63)</f>
        <v>0</v>
      </c>
      <c r="I61" s="120">
        <f t="shared" si="0"/>
        <v>9159.82</v>
      </c>
    </row>
    <row r="62" spans="1:12" ht="12.75" customHeight="1" x14ac:dyDescent="0.2">
      <c r="A62" s="60"/>
      <c r="B62" s="192"/>
      <c r="C62" s="193"/>
      <c r="D62" s="30"/>
      <c r="E62" s="31" t="s">
        <v>112</v>
      </c>
      <c r="F62" s="61" t="s">
        <v>116</v>
      </c>
      <c r="G62" s="103">
        <v>1947.17</v>
      </c>
      <c r="H62" s="121">
        <v>0</v>
      </c>
      <c r="I62" s="122">
        <f t="shared" si="0"/>
        <v>1947.17</v>
      </c>
    </row>
    <row r="63" spans="1:12" ht="12.75" customHeight="1" thickBot="1" x14ac:dyDescent="0.25">
      <c r="A63" s="62"/>
      <c r="B63" s="194"/>
      <c r="C63" s="195"/>
      <c r="D63" s="34"/>
      <c r="E63" s="35"/>
      <c r="F63" s="63" t="s">
        <v>114</v>
      </c>
      <c r="G63" s="104">
        <v>7212.65</v>
      </c>
      <c r="H63" s="123">
        <v>0</v>
      </c>
      <c r="I63" s="124">
        <f t="shared" si="0"/>
        <v>7212.65</v>
      </c>
    </row>
    <row r="64" spans="1:12" s="24" customFormat="1" ht="12.6" customHeight="1" x14ac:dyDescent="0.2">
      <c r="A64" s="64" t="s">
        <v>2</v>
      </c>
      <c r="B64" s="171" t="s">
        <v>20</v>
      </c>
      <c r="C64" s="172"/>
      <c r="D64" s="21" t="s">
        <v>57</v>
      </c>
      <c r="E64" s="113" t="s">
        <v>57</v>
      </c>
      <c r="F64" s="65" t="s">
        <v>21</v>
      </c>
      <c r="G64" s="105">
        <f>G65</f>
        <v>3076.44</v>
      </c>
      <c r="H64" s="117">
        <f t="shared" ref="H64" si="24">+H65</f>
        <v>0</v>
      </c>
      <c r="I64" s="118">
        <f t="shared" si="0"/>
        <v>3076.44</v>
      </c>
    </row>
    <row r="65" spans="1:9" ht="12.6" customHeight="1" x14ac:dyDescent="0.2">
      <c r="A65" s="58"/>
      <c r="B65" s="192"/>
      <c r="C65" s="193"/>
      <c r="D65" s="51">
        <v>3147</v>
      </c>
      <c r="E65" s="52">
        <v>5331</v>
      </c>
      <c r="F65" s="59" t="s">
        <v>111</v>
      </c>
      <c r="G65" s="102">
        <f>G66+G67</f>
        <v>3076.44</v>
      </c>
      <c r="H65" s="119">
        <f t="shared" ref="H65" si="25">SUM(H66:H67)</f>
        <v>0</v>
      </c>
      <c r="I65" s="120">
        <f t="shared" si="0"/>
        <v>3076.44</v>
      </c>
    </row>
    <row r="66" spans="1:9" ht="12.6" customHeight="1" x14ac:dyDescent="0.2">
      <c r="A66" s="60"/>
      <c r="B66" s="192"/>
      <c r="C66" s="193"/>
      <c r="D66" s="30"/>
      <c r="E66" s="31" t="s">
        <v>112</v>
      </c>
      <c r="F66" s="61" t="s">
        <v>116</v>
      </c>
      <c r="G66" s="103">
        <v>335.5</v>
      </c>
      <c r="H66" s="121">
        <v>0</v>
      </c>
      <c r="I66" s="122">
        <f t="shared" si="0"/>
        <v>335.5</v>
      </c>
    </row>
    <row r="67" spans="1:9" ht="12.6" customHeight="1" thickBot="1" x14ac:dyDescent="0.25">
      <c r="A67" s="62"/>
      <c r="B67" s="194"/>
      <c r="C67" s="195"/>
      <c r="D67" s="34"/>
      <c r="E67" s="35"/>
      <c r="F67" s="63" t="s">
        <v>114</v>
      </c>
      <c r="G67" s="104">
        <v>2740.94</v>
      </c>
      <c r="H67" s="123">
        <v>0</v>
      </c>
      <c r="I67" s="124">
        <f t="shared" si="0"/>
        <v>2740.94</v>
      </c>
    </row>
    <row r="68" spans="1:9" s="24" customFormat="1" ht="12.6" customHeight="1" x14ac:dyDescent="0.2">
      <c r="A68" s="64" t="s">
        <v>2</v>
      </c>
      <c r="B68" s="171" t="s">
        <v>22</v>
      </c>
      <c r="C68" s="172"/>
      <c r="D68" s="21" t="s">
        <v>57</v>
      </c>
      <c r="E68" s="113" t="s">
        <v>57</v>
      </c>
      <c r="F68" s="65" t="s">
        <v>122</v>
      </c>
      <c r="G68" s="105">
        <f>G69</f>
        <v>5799.1500000000005</v>
      </c>
      <c r="H68" s="117">
        <f t="shared" ref="H68" si="26">+H69</f>
        <v>0</v>
      </c>
      <c r="I68" s="118">
        <f t="shared" si="0"/>
        <v>5799.1500000000005</v>
      </c>
    </row>
    <row r="69" spans="1:9" ht="12.6" customHeight="1" x14ac:dyDescent="0.2">
      <c r="A69" s="58"/>
      <c r="B69" s="192"/>
      <c r="C69" s="193"/>
      <c r="D69" s="51">
        <v>3113</v>
      </c>
      <c r="E69" s="52">
        <v>5331</v>
      </c>
      <c r="F69" s="59" t="s">
        <v>111</v>
      </c>
      <c r="G69" s="102">
        <f>G70+G71</f>
        <v>5799.1500000000005</v>
      </c>
      <c r="H69" s="119">
        <f t="shared" ref="H69" si="27">SUM(H70:H71)</f>
        <v>0</v>
      </c>
      <c r="I69" s="120">
        <f t="shared" si="0"/>
        <v>5799.1500000000005</v>
      </c>
    </row>
    <row r="70" spans="1:9" ht="12.6" customHeight="1" x14ac:dyDescent="0.2">
      <c r="A70" s="60"/>
      <c r="B70" s="192"/>
      <c r="C70" s="193"/>
      <c r="D70" s="30"/>
      <c r="E70" s="31" t="s">
        <v>112</v>
      </c>
      <c r="F70" s="61" t="s">
        <v>116</v>
      </c>
      <c r="G70" s="103">
        <v>925.3</v>
      </c>
      <c r="H70" s="121">
        <v>0</v>
      </c>
      <c r="I70" s="122">
        <f t="shared" si="0"/>
        <v>925.3</v>
      </c>
    </row>
    <row r="71" spans="1:9" ht="12.6" customHeight="1" thickBot="1" x14ac:dyDescent="0.25">
      <c r="A71" s="62"/>
      <c r="B71" s="194"/>
      <c r="C71" s="195"/>
      <c r="D71" s="34"/>
      <c r="E71" s="35"/>
      <c r="F71" s="63" t="s">
        <v>114</v>
      </c>
      <c r="G71" s="104">
        <v>4873.8500000000004</v>
      </c>
      <c r="H71" s="123">
        <v>0</v>
      </c>
      <c r="I71" s="124">
        <f t="shared" si="0"/>
        <v>4873.8500000000004</v>
      </c>
    </row>
    <row r="72" spans="1:9" s="24" customFormat="1" ht="12.6" customHeight="1" x14ac:dyDescent="0.2">
      <c r="A72" s="64" t="s">
        <v>2</v>
      </c>
      <c r="B72" s="171" t="s">
        <v>23</v>
      </c>
      <c r="C72" s="172"/>
      <c r="D72" s="21" t="s">
        <v>57</v>
      </c>
      <c r="E72" s="113" t="s">
        <v>57</v>
      </c>
      <c r="F72" s="65" t="s">
        <v>24</v>
      </c>
      <c r="G72" s="105">
        <f>G73</f>
        <v>2772.8599999999997</v>
      </c>
      <c r="H72" s="117">
        <f t="shared" ref="H72" si="28">+H73</f>
        <v>0</v>
      </c>
      <c r="I72" s="118">
        <f t="shared" si="0"/>
        <v>2772.8599999999997</v>
      </c>
    </row>
    <row r="73" spans="1:9" ht="12.6" customHeight="1" x14ac:dyDescent="0.2">
      <c r="A73" s="58"/>
      <c r="B73" s="192"/>
      <c r="C73" s="193"/>
      <c r="D73" s="51">
        <v>3113</v>
      </c>
      <c r="E73" s="52">
        <v>5331</v>
      </c>
      <c r="F73" s="59" t="s">
        <v>111</v>
      </c>
      <c r="G73" s="102">
        <f>G74+G75</f>
        <v>2772.8599999999997</v>
      </c>
      <c r="H73" s="119">
        <f t="shared" ref="H73" si="29">SUM(H74:H75)</f>
        <v>0</v>
      </c>
      <c r="I73" s="120">
        <f t="shared" si="0"/>
        <v>2772.8599999999997</v>
      </c>
    </row>
    <row r="74" spans="1:9" ht="12.6" customHeight="1" x14ac:dyDescent="0.2">
      <c r="A74" s="60"/>
      <c r="B74" s="192"/>
      <c r="C74" s="193"/>
      <c r="D74" s="30"/>
      <c r="E74" s="31" t="s">
        <v>112</v>
      </c>
      <c r="F74" s="61" t="s">
        <v>116</v>
      </c>
      <c r="G74" s="103">
        <v>258.14</v>
      </c>
      <c r="H74" s="121">
        <v>0</v>
      </c>
      <c r="I74" s="122">
        <f t="shared" si="0"/>
        <v>258.14</v>
      </c>
    </row>
    <row r="75" spans="1:9" ht="12.6" customHeight="1" thickBot="1" x14ac:dyDescent="0.25">
      <c r="A75" s="62"/>
      <c r="B75" s="194"/>
      <c r="C75" s="195"/>
      <c r="D75" s="34"/>
      <c r="E75" s="35"/>
      <c r="F75" s="63" t="s">
        <v>114</v>
      </c>
      <c r="G75" s="104">
        <v>2514.7199999999998</v>
      </c>
      <c r="H75" s="123">
        <v>0</v>
      </c>
      <c r="I75" s="124">
        <f t="shared" si="0"/>
        <v>2514.7199999999998</v>
      </c>
    </row>
    <row r="76" spans="1:9" s="24" customFormat="1" ht="12.6" customHeight="1" x14ac:dyDescent="0.2">
      <c r="A76" s="64" t="s">
        <v>2</v>
      </c>
      <c r="B76" s="171" t="s">
        <v>25</v>
      </c>
      <c r="C76" s="172"/>
      <c r="D76" s="21" t="s">
        <v>57</v>
      </c>
      <c r="E76" s="113" t="s">
        <v>57</v>
      </c>
      <c r="F76" s="65" t="s">
        <v>26</v>
      </c>
      <c r="G76" s="105">
        <f>G77</f>
        <v>3298.5099999999998</v>
      </c>
      <c r="H76" s="117">
        <f t="shared" ref="H76" si="30">+H77</f>
        <v>0</v>
      </c>
      <c r="I76" s="118">
        <f t="shared" si="0"/>
        <v>3298.5099999999998</v>
      </c>
    </row>
    <row r="77" spans="1:9" ht="12.6" customHeight="1" x14ac:dyDescent="0.2">
      <c r="A77" s="58"/>
      <c r="B77" s="192"/>
      <c r="C77" s="193"/>
      <c r="D77" s="51">
        <v>3133</v>
      </c>
      <c r="E77" s="52">
        <v>5331</v>
      </c>
      <c r="F77" s="59" t="s">
        <v>111</v>
      </c>
      <c r="G77" s="102">
        <f>G78+G79</f>
        <v>3298.5099999999998</v>
      </c>
      <c r="H77" s="119">
        <f t="shared" ref="H77" si="31">SUM(H78:H79)</f>
        <v>0</v>
      </c>
      <c r="I77" s="120">
        <f t="shared" ref="I77:I140" si="32">+G77+H77</f>
        <v>3298.5099999999998</v>
      </c>
    </row>
    <row r="78" spans="1:9" ht="12.6" customHeight="1" x14ac:dyDescent="0.2">
      <c r="A78" s="60"/>
      <c r="B78" s="192"/>
      <c r="C78" s="193"/>
      <c r="D78" s="30"/>
      <c r="E78" s="31" t="s">
        <v>112</v>
      </c>
      <c r="F78" s="61" t="s">
        <v>116</v>
      </c>
      <c r="G78" s="103">
        <v>317.93</v>
      </c>
      <c r="H78" s="121">
        <v>0</v>
      </c>
      <c r="I78" s="122">
        <f t="shared" si="32"/>
        <v>317.93</v>
      </c>
    </row>
    <row r="79" spans="1:9" ht="12.6" customHeight="1" thickBot="1" x14ac:dyDescent="0.25">
      <c r="A79" s="62"/>
      <c r="B79" s="194"/>
      <c r="C79" s="195"/>
      <c r="D79" s="34"/>
      <c r="E79" s="35"/>
      <c r="F79" s="63" t="s">
        <v>114</v>
      </c>
      <c r="G79" s="104">
        <v>2980.58</v>
      </c>
      <c r="H79" s="123">
        <v>0</v>
      </c>
      <c r="I79" s="124">
        <f t="shared" si="32"/>
        <v>2980.58</v>
      </c>
    </row>
    <row r="80" spans="1:9" s="24" customFormat="1" ht="12.6" customHeight="1" x14ac:dyDescent="0.2">
      <c r="A80" s="64" t="s">
        <v>2</v>
      </c>
      <c r="B80" s="171" t="s">
        <v>27</v>
      </c>
      <c r="C80" s="172"/>
      <c r="D80" s="21" t="s">
        <v>57</v>
      </c>
      <c r="E80" s="113" t="s">
        <v>57</v>
      </c>
      <c r="F80" s="65" t="s">
        <v>123</v>
      </c>
      <c r="G80" s="105">
        <f>G81</f>
        <v>1273.46</v>
      </c>
      <c r="H80" s="117">
        <f t="shared" ref="H80" si="33">+H81</f>
        <v>0</v>
      </c>
      <c r="I80" s="118">
        <f t="shared" si="32"/>
        <v>1273.46</v>
      </c>
    </row>
    <row r="81" spans="1:9" ht="12.6" customHeight="1" x14ac:dyDescent="0.2">
      <c r="A81" s="58"/>
      <c r="B81" s="192"/>
      <c r="C81" s="193"/>
      <c r="D81" s="51">
        <v>3146</v>
      </c>
      <c r="E81" s="52">
        <v>5331</v>
      </c>
      <c r="F81" s="59" t="s">
        <v>111</v>
      </c>
      <c r="G81" s="102">
        <f>G82+G83</f>
        <v>1273.46</v>
      </c>
      <c r="H81" s="119">
        <f t="shared" ref="H81" si="34">SUM(H82:H83)</f>
        <v>0</v>
      </c>
      <c r="I81" s="120">
        <f t="shared" si="32"/>
        <v>1273.46</v>
      </c>
    </row>
    <row r="82" spans="1:9" ht="12.6" customHeight="1" x14ac:dyDescent="0.2">
      <c r="A82" s="60"/>
      <c r="B82" s="192"/>
      <c r="C82" s="193"/>
      <c r="D82" s="30"/>
      <c r="E82" s="31" t="s">
        <v>112</v>
      </c>
      <c r="F82" s="61" t="s">
        <v>116</v>
      </c>
      <c r="G82" s="103">
        <v>17.02</v>
      </c>
      <c r="H82" s="121">
        <v>0</v>
      </c>
      <c r="I82" s="122">
        <f t="shared" si="32"/>
        <v>17.02</v>
      </c>
    </row>
    <row r="83" spans="1:9" ht="12.6" customHeight="1" thickBot="1" x14ac:dyDescent="0.25">
      <c r="A83" s="62"/>
      <c r="B83" s="194"/>
      <c r="C83" s="195"/>
      <c r="D83" s="34"/>
      <c r="E83" s="35"/>
      <c r="F83" s="63" t="s">
        <v>114</v>
      </c>
      <c r="G83" s="104">
        <v>1256.44</v>
      </c>
      <c r="H83" s="123">
        <v>0</v>
      </c>
      <c r="I83" s="124">
        <f t="shared" si="32"/>
        <v>1256.44</v>
      </c>
    </row>
    <row r="84" spans="1:9" s="24" customFormat="1" ht="12.6" customHeight="1" x14ac:dyDescent="0.2">
      <c r="A84" s="64" t="s">
        <v>2</v>
      </c>
      <c r="B84" s="171" t="s">
        <v>28</v>
      </c>
      <c r="C84" s="172"/>
      <c r="D84" s="21" t="s">
        <v>57</v>
      </c>
      <c r="E84" s="113" t="s">
        <v>57</v>
      </c>
      <c r="F84" s="65" t="s">
        <v>124</v>
      </c>
      <c r="G84" s="105">
        <f>G85</f>
        <v>3076.84</v>
      </c>
      <c r="H84" s="117">
        <f t="shared" ref="H84" si="35">+H85</f>
        <v>0</v>
      </c>
      <c r="I84" s="118">
        <f t="shared" si="32"/>
        <v>3076.84</v>
      </c>
    </row>
    <row r="85" spans="1:9" ht="12.6" customHeight="1" x14ac:dyDescent="0.2">
      <c r="A85" s="58"/>
      <c r="B85" s="192"/>
      <c r="C85" s="193"/>
      <c r="D85" s="51">
        <v>3233</v>
      </c>
      <c r="E85" s="52">
        <v>5331</v>
      </c>
      <c r="F85" s="59" t="s">
        <v>111</v>
      </c>
      <c r="G85" s="102">
        <f>G86+G87</f>
        <v>3076.84</v>
      </c>
      <c r="H85" s="119">
        <f t="shared" ref="H85" si="36">SUM(H86:H87)</f>
        <v>0</v>
      </c>
      <c r="I85" s="120">
        <f t="shared" si="32"/>
        <v>3076.84</v>
      </c>
    </row>
    <row r="86" spans="1:9" ht="12.6" customHeight="1" x14ac:dyDescent="0.2">
      <c r="A86" s="60"/>
      <c r="B86" s="192"/>
      <c r="C86" s="193"/>
      <c r="D86" s="30"/>
      <c r="E86" s="31" t="s">
        <v>112</v>
      </c>
      <c r="F86" s="61" t="s">
        <v>116</v>
      </c>
      <c r="G86" s="103">
        <v>233.15</v>
      </c>
      <c r="H86" s="121">
        <v>0</v>
      </c>
      <c r="I86" s="122">
        <f t="shared" si="32"/>
        <v>233.15</v>
      </c>
    </row>
    <row r="87" spans="1:9" ht="12.6" customHeight="1" thickBot="1" x14ac:dyDescent="0.25">
      <c r="A87" s="62"/>
      <c r="B87" s="194"/>
      <c r="C87" s="195"/>
      <c r="D87" s="34"/>
      <c r="E87" s="35"/>
      <c r="F87" s="63" t="s">
        <v>114</v>
      </c>
      <c r="G87" s="104">
        <v>2843.69</v>
      </c>
      <c r="H87" s="123">
        <v>0</v>
      </c>
      <c r="I87" s="124">
        <f t="shared" si="32"/>
        <v>2843.69</v>
      </c>
    </row>
    <row r="88" spans="1:9" s="24" customFormat="1" ht="12.6" customHeight="1" x14ac:dyDescent="0.2">
      <c r="A88" s="64" t="s">
        <v>2</v>
      </c>
      <c r="B88" s="171" t="s">
        <v>29</v>
      </c>
      <c r="C88" s="172"/>
      <c r="D88" s="21" t="s">
        <v>57</v>
      </c>
      <c r="E88" s="113" t="s">
        <v>57</v>
      </c>
      <c r="F88" s="65" t="s">
        <v>30</v>
      </c>
      <c r="G88" s="105">
        <f>G89</f>
        <v>510.17999999999995</v>
      </c>
      <c r="H88" s="117">
        <f t="shared" ref="H88" si="37">+H89</f>
        <v>0</v>
      </c>
      <c r="I88" s="118">
        <f t="shared" si="32"/>
        <v>510.17999999999995</v>
      </c>
    </row>
    <row r="89" spans="1:9" ht="12.6" customHeight="1" x14ac:dyDescent="0.2">
      <c r="A89" s="58"/>
      <c r="B89" s="192"/>
      <c r="C89" s="193"/>
      <c r="D89" s="51">
        <v>3113</v>
      </c>
      <c r="E89" s="52">
        <v>5331</v>
      </c>
      <c r="F89" s="59" t="s">
        <v>111</v>
      </c>
      <c r="G89" s="102">
        <f>G90+G91</f>
        <v>510.17999999999995</v>
      </c>
      <c r="H89" s="119">
        <f t="shared" ref="H89" si="38">SUM(H90:H91)</f>
        <v>0</v>
      </c>
      <c r="I89" s="120">
        <f t="shared" si="32"/>
        <v>510.17999999999995</v>
      </c>
    </row>
    <row r="90" spans="1:9" ht="12.6" customHeight="1" x14ac:dyDescent="0.2">
      <c r="A90" s="60"/>
      <c r="B90" s="192"/>
      <c r="C90" s="193"/>
      <c r="D90" s="30"/>
      <c r="E90" s="31" t="s">
        <v>112</v>
      </c>
      <c r="F90" s="61" t="s">
        <v>116</v>
      </c>
      <c r="G90" s="103">
        <v>53.22</v>
      </c>
      <c r="H90" s="121">
        <v>0</v>
      </c>
      <c r="I90" s="122">
        <f t="shared" si="32"/>
        <v>53.22</v>
      </c>
    </row>
    <row r="91" spans="1:9" ht="12.6" customHeight="1" thickBot="1" x14ac:dyDescent="0.25">
      <c r="A91" s="62"/>
      <c r="B91" s="194"/>
      <c r="C91" s="195"/>
      <c r="D91" s="34"/>
      <c r="E91" s="35"/>
      <c r="F91" s="63" t="s">
        <v>114</v>
      </c>
      <c r="G91" s="104">
        <v>456.96</v>
      </c>
      <c r="H91" s="123">
        <v>0</v>
      </c>
      <c r="I91" s="124">
        <f t="shared" si="32"/>
        <v>456.96</v>
      </c>
    </row>
    <row r="92" spans="1:9" s="24" customFormat="1" ht="12.6" customHeight="1" x14ac:dyDescent="0.2">
      <c r="A92" s="56" t="s">
        <v>2</v>
      </c>
      <c r="B92" s="171" t="s">
        <v>31</v>
      </c>
      <c r="C92" s="172"/>
      <c r="D92" s="46" t="s">
        <v>57</v>
      </c>
      <c r="E92" s="114" t="s">
        <v>57</v>
      </c>
      <c r="F92" s="57" t="s">
        <v>125</v>
      </c>
      <c r="G92" s="101">
        <f>G93</f>
        <v>836.7</v>
      </c>
      <c r="H92" s="117">
        <f t="shared" ref="H92" si="39">+H93</f>
        <v>0</v>
      </c>
      <c r="I92" s="118">
        <f t="shared" si="32"/>
        <v>836.7</v>
      </c>
    </row>
    <row r="93" spans="1:9" ht="12.6" customHeight="1" x14ac:dyDescent="0.2">
      <c r="A93" s="58"/>
      <c r="B93" s="192"/>
      <c r="C93" s="193"/>
      <c r="D93" s="51">
        <v>3113</v>
      </c>
      <c r="E93" s="52">
        <v>5331</v>
      </c>
      <c r="F93" s="59" t="s">
        <v>111</v>
      </c>
      <c r="G93" s="102">
        <f>G94+G95</f>
        <v>836.7</v>
      </c>
      <c r="H93" s="119">
        <f t="shared" ref="H93" si="40">SUM(H94:H95)</f>
        <v>0</v>
      </c>
      <c r="I93" s="120">
        <f t="shared" si="32"/>
        <v>836.7</v>
      </c>
    </row>
    <row r="94" spans="1:9" ht="12.6" customHeight="1" x14ac:dyDescent="0.2">
      <c r="A94" s="60"/>
      <c r="B94" s="192"/>
      <c r="C94" s="193"/>
      <c r="D94" s="30"/>
      <c r="E94" s="31" t="s">
        <v>112</v>
      </c>
      <c r="F94" s="61" t="s">
        <v>116</v>
      </c>
      <c r="G94" s="103">
        <v>83.87</v>
      </c>
      <c r="H94" s="121">
        <v>0</v>
      </c>
      <c r="I94" s="122">
        <f t="shared" si="32"/>
        <v>83.87</v>
      </c>
    </row>
    <row r="95" spans="1:9" ht="12.6" customHeight="1" thickBot="1" x14ac:dyDescent="0.25">
      <c r="A95" s="66"/>
      <c r="B95" s="198"/>
      <c r="C95" s="199"/>
      <c r="D95" s="41"/>
      <c r="E95" s="42"/>
      <c r="F95" s="67" t="s">
        <v>114</v>
      </c>
      <c r="G95" s="106">
        <v>752.83</v>
      </c>
      <c r="H95" s="123">
        <v>0</v>
      </c>
      <c r="I95" s="124">
        <f t="shared" si="32"/>
        <v>752.83</v>
      </c>
    </row>
    <row r="96" spans="1:9" s="24" customFormat="1" ht="12.6" customHeight="1" x14ac:dyDescent="0.2">
      <c r="A96" s="64" t="s">
        <v>2</v>
      </c>
      <c r="B96" s="171" t="s">
        <v>32</v>
      </c>
      <c r="C96" s="172"/>
      <c r="D96" s="21" t="s">
        <v>57</v>
      </c>
      <c r="E96" s="113" t="s">
        <v>57</v>
      </c>
      <c r="F96" s="65" t="s">
        <v>33</v>
      </c>
      <c r="G96" s="105">
        <f>G97</f>
        <v>5101.03</v>
      </c>
      <c r="H96" s="117">
        <f t="shared" ref="H96" si="41">+H97</f>
        <v>0</v>
      </c>
      <c r="I96" s="118">
        <f t="shared" si="32"/>
        <v>5101.03</v>
      </c>
    </row>
    <row r="97" spans="1:9" ht="12.6" customHeight="1" x14ac:dyDescent="0.2">
      <c r="A97" s="60"/>
      <c r="B97" s="192"/>
      <c r="C97" s="193"/>
      <c r="D97" s="51">
        <v>3133</v>
      </c>
      <c r="E97" s="52">
        <v>5331</v>
      </c>
      <c r="F97" s="59" t="s">
        <v>111</v>
      </c>
      <c r="G97" s="103">
        <f>SUM(G98:G99)</f>
        <v>5101.03</v>
      </c>
      <c r="H97" s="119">
        <f t="shared" ref="H97" si="42">SUM(H98:H99)</f>
        <v>0</v>
      </c>
      <c r="I97" s="120">
        <f t="shared" si="32"/>
        <v>5101.03</v>
      </c>
    </row>
    <row r="98" spans="1:9" ht="12.6" customHeight="1" x14ac:dyDescent="0.2">
      <c r="A98" s="60"/>
      <c r="B98" s="192"/>
      <c r="C98" s="193"/>
      <c r="D98" s="30"/>
      <c r="E98" s="31" t="s">
        <v>112</v>
      </c>
      <c r="F98" s="61" t="s">
        <v>116</v>
      </c>
      <c r="G98" s="103">
        <v>641.59</v>
      </c>
      <c r="H98" s="121">
        <v>0</v>
      </c>
      <c r="I98" s="122">
        <f t="shared" si="32"/>
        <v>641.59</v>
      </c>
    </row>
    <row r="99" spans="1:9" ht="12.6" customHeight="1" thickBot="1" x14ac:dyDescent="0.25">
      <c r="A99" s="62"/>
      <c r="B99" s="194"/>
      <c r="C99" s="195"/>
      <c r="D99" s="34"/>
      <c r="E99" s="35"/>
      <c r="F99" s="63" t="s">
        <v>114</v>
      </c>
      <c r="G99" s="104">
        <v>4459.4399999999996</v>
      </c>
      <c r="H99" s="123">
        <v>0</v>
      </c>
      <c r="I99" s="124">
        <f t="shared" si="32"/>
        <v>4459.4399999999996</v>
      </c>
    </row>
    <row r="100" spans="1:9" s="24" customFormat="1" ht="12.6" customHeight="1" x14ac:dyDescent="0.2">
      <c r="A100" s="64" t="s">
        <v>2</v>
      </c>
      <c r="B100" s="171" t="s">
        <v>34</v>
      </c>
      <c r="C100" s="172"/>
      <c r="D100" s="21" t="s">
        <v>57</v>
      </c>
      <c r="E100" s="113" t="s">
        <v>57</v>
      </c>
      <c r="F100" s="65" t="s">
        <v>126</v>
      </c>
      <c r="G100" s="105">
        <f>G101</f>
        <v>1000</v>
      </c>
      <c r="H100" s="117">
        <f t="shared" ref="H100" si="43">+H101</f>
        <v>0</v>
      </c>
      <c r="I100" s="118">
        <f t="shared" si="32"/>
        <v>1000</v>
      </c>
    </row>
    <row r="101" spans="1:9" ht="12.6" customHeight="1" x14ac:dyDescent="0.2">
      <c r="A101" s="58"/>
      <c r="B101" s="192"/>
      <c r="C101" s="193"/>
      <c r="D101" s="51">
        <v>3149</v>
      </c>
      <c r="E101" s="52">
        <v>5331</v>
      </c>
      <c r="F101" s="59" t="s">
        <v>111</v>
      </c>
      <c r="G101" s="102">
        <f>G102+G103</f>
        <v>1000</v>
      </c>
      <c r="H101" s="119">
        <f t="shared" ref="H101" si="44">SUM(H102:H103)</f>
        <v>0</v>
      </c>
      <c r="I101" s="120">
        <f t="shared" si="32"/>
        <v>1000</v>
      </c>
    </row>
    <row r="102" spans="1:9" ht="12.6" customHeight="1" x14ac:dyDescent="0.2">
      <c r="A102" s="60"/>
      <c r="B102" s="192"/>
      <c r="C102" s="193"/>
      <c r="D102" s="30"/>
      <c r="E102" s="31" t="s">
        <v>112</v>
      </c>
      <c r="F102" s="61" t="s">
        <v>116</v>
      </c>
      <c r="G102" s="103">
        <v>111.19</v>
      </c>
      <c r="H102" s="121">
        <v>0</v>
      </c>
      <c r="I102" s="122">
        <f t="shared" si="32"/>
        <v>111.19</v>
      </c>
    </row>
    <row r="103" spans="1:9" ht="12.6" customHeight="1" thickBot="1" x14ac:dyDescent="0.25">
      <c r="A103" s="62"/>
      <c r="B103" s="194"/>
      <c r="C103" s="195"/>
      <c r="D103" s="34"/>
      <c r="E103" s="35"/>
      <c r="F103" s="63" t="s">
        <v>114</v>
      </c>
      <c r="G103" s="104">
        <v>888.81</v>
      </c>
      <c r="H103" s="123">
        <v>0</v>
      </c>
      <c r="I103" s="124">
        <f t="shared" si="32"/>
        <v>888.81</v>
      </c>
    </row>
    <row r="104" spans="1:9" s="24" customFormat="1" ht="12.6" customHeight="1" x14ac:dyDescent="0.2">
      <c r="A104" s="45" t="s">
        <v>2</v>
      </c>
      <c r="B104" s="196" t="s">
        <v>35</v>
      </c>
      <c r="C104" s="197"/>
      <c r="D104" s="46" t="s">
        <v>57</v>
      </c>
      <c r="E104" s="114" t="s">
        <v>57</v>
      </c>
      <c r="F104" s="57" t="s">
        <v>36</v>
      </c>
      <c r="G104" s="101">
        <f>G105</f>
        <v>2163.5</v>
      </c>
      <c r="H104" s="117">
        <f t="shared" ref="H104" si="45">+H105</f>
        <v>0</v>
      </c>
      <c r="I104" s="118">
        <f t="shared" si="32"/>
        <v>2163.5</v>
      </c>
    </row>
    <row r="105" spans="1:9" ht="12.6" customHeight="1" x14ac:dyDescent="0.2">
      <c r="A105" s="50"/>
      <c r="B105" s="192"/>
      <c r="C105" s="193"/>
      <c r="D105" s="51">
        <v>3121</v>
      </c>
      <c r="E105" s="52">
        <v>5331</v>
      </c>
      <c r="F105" s="59" t="s">
        <v>111</v>
      </c>
      <c r="G105" s="102">
        <f>G106+G107</f>
        <v>2163.5</v>
      </c>
      <c r="H105" s="119">
        <f t="shared" ref="H105" si="46">SUM(H106:H107)</f>
        <v>0</v>
      </c>
      <c r="I105" s="120">
        <f t="shared" si="32"/>
        <v>2163.5</v>
      </c>
    </row>
    <row r="106" spans="1:9" ht="12.6" customHeight="1" x14ac:dyDescent="0.2">
      <c r="A106" s="29"/>
      <c r="B106" s="192"/>
      <c r="C106" s="193"/>
      <c r="D106" s="30"/>
      <c r="E106" s="31" t="s">
        <v>112</v>
      </c>
      <c r="F106" s="61" t="s">
        <v>116</v>
      </c>
      <c r="G106" s="103">
        <v>22.48</v>
      </c>
      <c r="H106" s="121">
        <v>0</v>
      </c>
      <c r="I106" s="122">
        <f t="shared" si="32"/>
        <v>22.48</v>
      </c>
    </row>
    <row r="107" spans="1:9" ht="12.6" customHeight="1" thickBot="1" x14ac:dyDescent="0.25">
      <c r="A107" s="33"/>
      <c r="B107" s="194"/>
      <c r="C107" s="195"/>
      <c r="D107" s="34"/>
      <c r="E107" s="35"/>
      <c r="F107" s="63" t="s">
        <v>114</v>
      </c>
      <c r="G107" s="104">
        <v>2141.02</v>
      </c>
      <c r="H107" s="123">
        <v>0</v>
      </c>
      <c r="I107" s="124">
        <f t="shared" si="32"/>
        <v>2141.02</v>
      </c>
    </row>
    <row r="108" spans="1:9" ht="12.6" customHeight="1" x14ac:dyDescent="0.2">
      <c r="A108" s="20" t="s">
        <v>2</v>
      </c>
      <c r="B108" s="171" t="s">
        <v>37</v>
      </c>
      <c r="C108" s="172"/>
      <c r="D108" s="21" t="s">
        <v>57</v>
      </c>
      <c r="E108" s="113" t="s">
        <v>57</v>
      </c>
      <c r="F108" s="65" t="s">
        <v>38</v>
      </c>
      <c r="G108" s="105">
        <f>G109</f>
        <v>2016.79</v>
      </c>
      <c r="H108" s="117">
        <f t="shared" ref="H108" si="47">+H109</f>
        <v>0</v>
      </c>
      <c r="I108" s="118">
        <f t="shared" si="32"/>
        <v>2016.79</v>
      </c>
    </row>
    <row r="109" spans="1:9" ht="12.6" customHeight="1" x14ac:dyDescent="0.2">
      <c r="A109" s="50"/>
      <c r="B109" s="192"/>
      <c r="C109" s="193"/>
      <c r="D109" s="51">
        <v>3121</v>
      </c>
      <c r="E109" s="52">
        <v>5331</v>
      </c>
      <c r="F109" s="59" t="s">
        <v>111</v>
      </c>
      <c r="G109" s="102">
        <f>G110+G111</f>
        <v>2016.79</v>
      </c>
      <c r="H109" s="119">
        <f t="shared" ref="H109" si="48">SUM(H110:H111)</f>
        <v>0</v>
      </c>
      <c r="I109" s="120">
        <f t="shared" si="32"/>
        <v>2016.79</v>
      </c>
    </row>
    <row r="110" spans="1:9" ht="12.6" customHeight="1" x14ac:dyDescent="0.2">
      <c r="A110" s="29"/>
      <c r="B110" s="192"/>
      <c r="C110" s="193"/>
      <c r="D110" s="30"/>
      <c r="E110" s="31" t="s">
        <v>112</v>
      </c>
      <c r="F110" s="61" t="s">
        <v>116</v>
      </c>
      <c r="G110" s="103">
        <v>103.97</v>
      </c>
      <c r="H110" s="121">
        <v>0</v>
      </c>
      <c r="I110" s="122">
        <f t="shared" si="32"/>
        <v>103.97</v>
      </c>
    </row>
    <row r="111" spans="1:9" ht="12.6" customHeight="1" thickBot="1" x14ac:dyDescent="0.25">
      <c r="A111" s="33"/>
      <c r="B111" s="194"/>
      <c r="C111" s="195"/>
      <c r="D111" s="34"/>
      <c r="E111" s="35"/>
      <c r="F111" s="63" t="s">
        <v>114</v>
      </c>
      <c r="G111" s="104">
        <v>1912.82</v>
      </c>
      <c r="H111" s="123">
        <v>0</v>
      </c>
      <c r="I111" s="124">
        <f t="shared" si="32"/>
        <v>1912.82</v>
      </c>
    </row>
    <row r="112" spans="1:9" s="24" customFormat="1" ht="12.75" customHeight="1" x14ac:dyDescent="0.2">
      <c r="A112" s="45" t="s">
        <v>2</v>
      </c>
      <c r="B112" s="171" t="s">
        <v>39</v>
      </c>
      <c r="C112" s="172"/>
      <c r="D112" s="46" t="s">
        <v>57</v>
      </c>
      <c r="E112" s="114" t="s">
        <v>57</v>
      </c>
      <c r="F112" s="57" t="s">
        <v>138</v>
      </c>
      <c r="G112" s="101">
        <f>G113</f>
        <v>5150.1200000000008</v>
      </c>
      <c r="H112" s="117">
        <f t="shared" ref="H112" si="49">+H113</f>
        <v>0</v>
      </c>
      <c r="I112" s="118">
        <f t="shared" si="32"/>
        <v>5150.1200000000008</v>
      </c>
    </row>
    <row r="113" spans="1:9" ht="12.75" customHeight="1" x14ac:dyDescent="0.2">
      <c r="A113" s="50"/>
      <c r="B113" s="192"/>
      <c r="C113" s="193"/>
      <c r="D113" s="51">
        <v>3121</v>
      </c>
      <c r="E113" s="52">
        <v>5331</v>
      </c>
      <c r="F113" s="59" t="s">
        <v>111</v>
      </c>
      <c r="G113" s="102">
        <f>G114+G115</f>
        <v>5150.1200000000008</v>
      </c>
      <c r="H113" s="119">
        <f t="shared" ref="H113" si="50">SUM(H114:H115)</f>
        <v>0</v>
      </c>
      <c r="I113" s="120">
        <f t="shared" si="32"/>
        <v>5150.1200000000008</v>
      </c>
    </row>
    <row r="114" spans="1:9" ht="12.75" customHeight="1" x14ac:dyDescent="0.2">
      <c r="A114" s="29"/>
      <c r="B114" s="192"/>
      <c r="C114" s="193"/>
      <c r="D114" s="30"/>
      <c r="E114" s="31" t="s">
        <v>112</v>
      </c>
      <c r="F114" s="61" t="s">
        <v>116</v>
      </c>
      <c r="G114" s="103">
        <v>1008.52</v>
      </c>
      <c r="H114" s="121">
        <v>0</v>
      </c>
      <c r="I114" s="122">
        <f t="shared" si="32"/>
        <v>1008.52</v>
      </c>
    </row>
    <row r="115" spans="1:9" ht="12.75" customHeight="1" thickBot="1" x14ac:dyDescent="0.25">
      <c r="A115" s="40"/>
      <c r="B115" s="194"/>
      <c r="C115" s="195"/>
      <c r="D115" s="41"/>
      <c r="E115" s="42"/>
      <c r="F115" s="67" t="s">
        <v>114</v>
      </c>
      <c r="G115" s="106">
        <v>4141.6000000000004</v>
      </c>
      <c r="H115" s="123">
        <v>0</v>
      </c>
      <c r="I115" s="124">
        <f t="shared" si="32"/>
        <v>4141.6000000000004</v>
      </c>
    </row>
    <row r="116" spans="1:9" s="24" customFormat="1" ht="12.75" customHeight="1" x14ac:dyDescent="0.2">
      <c r="A116" s="20" t="s">
        <v>2</v>
      </c>
      <c r="B116" s="171" t="s">
        <v>40</v>
      </c>
      <c r="C116" s="172"/>
      <c r="D116" s="21" t="s">
        <v>57</v>
      </c>
      <c r="E116" s="113" t="s">
        <v>57</v>
      </c>
      <c r="F116" s="65" t="s">
        <v>41</v>
      </c>
      <c r="G116" s="105">
        <f>G117</f>
        <v>7215.16</v>
      </c>
      <c r="H116" s="117">
        <f t="shared" ref="H116" si="51">+H117</f>
        <v>0</v>
      </c>
      <c r="I116" s="118">
        <f t="shared" si="32"/>
        <v>7215.16</v>
      </c>
    </row>
    <row r="117" spans="1:9" ht="12.75" customHeight="1" x14ac:dyDescent="0.2">
      <c r="A117" s="50"/>
      <c r="B117" s="192"/>
      <c r="C117" s="193"/>
      <c r="D117" s="51">
        <v>3122</v>
      </c>
      <c r="E117" s="52">
        <v>5331</v>
      </c>
      <c r="F117" s="59" t="s">
        <v>111</v>
      </c>
      <c r="G117" s="102">
        <f>G118+G119</f>
        <v>7215.16</v>
      </c>
      <c r="H117" s="119">
        <f t="shared" ref="H117" si="52">SUM(H118:H119)</f>
        <v>0</v>
      </c>
      <c r="I117" s="120">
        <f t="shared" si="32"/>
        <v>7215.16</v>
      </c>
    </row>
    <row r="118" spans="1:9" ht="12.75" customHeight="1" x14ac:dyDescent="0.2">
      <c r="A118" s="29"/>
      <c r="B118" s="192"/>
      <c r="C118" s="193"/>
      <c r="D118" s="30"/>
      <c r="E118" s="31" t="s">
        <v>112</v>
      </c>
      <c r="F118" s="61" t="s">
        <v>116</v>
      </c>
      <c r="G118" s="103">
        <v>1178.0899999999999</v>
      </c>
      <c r="H118" s="121">
        <v>0</v>
      </c>
      <c r="I118" s="122">
        <f t="shared" si="32"/>
        <v>1178.0899999999999</v>
      </c>
    </row>
    <row r="119" spans="1:9" ht="12.75" customHeight="1" thickBot="1" x14ac:dyDescent="0.25">
      <c r="A119" s="33"/>
      <c r="B119" s="194"/>
      <c r="C119" s="195"/>
      <c r="D119" s="34"/>
      <c r="E119" s="35"/>
      <c r="F119" s="63" t="s">
        <v>114</v>
      </c>
      <c r="G119" s="104">
        <v>6037.07</v>
      </c>
      <c r="H119" s="123">
        <v>0</v>
      </c>
      <c r="I119" s="124">
        <f t="shared" si="32"/>
        <v>6037.07</v>
      </c>
    </row>
    <row r="120" spans="1:9" s="24" customFormat="1" ht="12.75" customHeight="1" x14ac:dyDescent="0.2">
      <c r="A120" s="45" t="s">
        <v>2</v>
      </c>
      <c r="B120" s="171" t="s">
        <v>42</v>
      </c>
      <c r="C120" s="172"/>
      <c r="D120" s="46" t="s">
        <v>57</v>
      </c>
      <c r="E120" s="114" t="s">
        <v>57</v>
      </c>
      <c r="F120" s="57" t="s">
        <v>43</v>
      </c>
      <c r="G120" s="101">
        <f>G121</f>
        <v>2956.26</v>
      </c>
      <c r="H120" s="117">
        <f t="shared" ref="H120" si="53">+H121</f>
        <v>0</v>
      </c>
      <c r="I120" s="118">
        <f t="shared" si="32"/>
        <v>2956.26</v>
      </c>
    </row>
    <row r="121" spans="1:9" ht="12.75" customHeight="1" x14ac:dyDescent="0.2">
      <c r="A121" s="50"/>
      <c r="B121" s="192"/>
      <c r="C121" s="193"/>
      <c r="D121" s="51">
        <v>3122</v>
      </c>
      <c r="E121" s="52">
        <v>5331</v>
      </c>
      <c r="F121" s="59" t="s">
        <v>111</v>
      </c>
      <c r="G121" s="102">
        <f>G122+G123</f>
        <v>2956.26</v>
      </c>
      <c r="H121" s="119">
        <f t="shared" ref="H121" si="54">SUM(H122:H123)</f>
        <v>0</v>
      </c>
      <c r="I121" s="120">
        <f t="shared" si="32"/>
        <v>2956.26</v>
      </c>
    </row>
    <row r="122" spans="1:9" ht="12.75" customHeight="1" x14ac:dyDescent="0.2">
      <c r="A122" s="29"/>
      <c r="B122" s="192"/>
      <c r="C122" s="193"/>
      <c r="D122" s="30"/>
      <c r="E122" s="31" t="s">
        <v>112</v>
      </c>
      <c r="F122" s="61" t="s">
        <v>116</v>
      </c>
      <c r="G122" s="103">
        <v>12.28</v>
      </c>
      <c r="H122" s="121">
        <v>0</v>
      </c>
      <c r="I122" s="122">
        <f t="shared" si="32"/>
        <v>12.28</v>
      </c>
    </row>
    <row r="123" spans="1:9" ht="12.75" customHeight="1" thickBot="1" x14ac:dyDescent="0.25">
      <c r="A123" s="40"/>
      <c r="B123" s="194"/>
      <c r="C123" s="195"/>
      <c r="D123" s="41"/>
      <c r="E123" s="42"/>
      <c r="F123" s="67" t="s">
        <v>114</v>
      </c>
      <c r="G123" s="106">
        <v>2943.98</v>
      </c>
      <c r="H123" s="123">
        <v>0</v>
      </c>
      <c r="I123" s="124">
        <f t="shared" si="32"/>
        <v>2943.98</v>
      </c>
    </row>
    <row r="124" spans="1:9" s="24" customFormat="1" ht="12.75" customHeight="1" x14ac:dyDescent="0.2">
      <c r="A124" s="20" t="s">
        <v>2</v>
      </c>
      <c r="B124" s="171" t="s">
        <v>44</v>
      </c>
      <c r="C124" s="172"/>
      <c r="D124" s="21" t="s">
        <v>57</v>
      </c>
      <c r="E124" s="113" t="s">
        <v>57</v>
      </c>
      <c r="F124" s="65" t="s">
        <v>45</v>
      </c>
      <c r="G124" s="105">
        <f>G125</f>
        <v>3622.5499999999997</v>
      </c>
      <c r="H124" s="117">
        <f t="shared" ref="H124" si="55">+H125</f>
        <v>0</v>
      </c>
      <c r="I124" s="118">
        <f t="shared" si="32"/>
        <v>3622.5499999999997</v>
      </c>
    </row>
    <row r="125" spans="1:9" ht="12.75" customHeight="1" x14ac:dyDescent="0.2">
      <c r="A125" s="50"/>
      <c r="B125" s="192"/>
      <c r="C125" s="193"/>
      <c r="D125" s="51">
        <v>3122</v>
      </c>
      <c r="E125" s="52">
        <v>5331</v>
      </c>
      <c r="F125" s="59" t="s">
        <v>111</v>
      </c>
      <c r="G125" s="102">
        <f>G126+G127</f>
        <v>3622.5499999999997</v>
      </c>
      <c r="H125" s="119">
        <f t="shared" ref="H125" si="56">SUM(H126:H127)</f>
        <v>0</v>
      </c>
      <c r="I125" s="120">
        <f t="shared" si="32"/>
        <v>3622.5499999999997</v>
      </c>
    </row>
    <row r="126" spans="1:9" ht="12.75" customHeight="1" x14ac:dyDescent="0.2">
      <c r="A126" s="29"/>
      <c r="B126" s="192"/>
      <c r="C126" s="193"/>
      <c r="D126" s="30"/>
      <c r="E126" s="31" t="s">
        <v>112</v>
      </c>
      <c r="F126" s="61" t="s">
        <v>116</v>
      </c>
      <c r="G126" s="103">
        <v>400.37</v>
      </c>
      <c r="H126" s="121">
        <v>0</v>
      </c>
      <c r="I126" s="122">
        <f t="shared" si="32"/>
        <v>400.37</v>
      </c>
    </row>
    <row r="127" spans="1:9" ht="12.75" customHeight="1" thickBot="1" x14ac:dyDescent="0.25">
      <c r="A127" s="33"/>
      <c r="B127" s="194"/>
      <c r="C127" s="195"/>
      <c r="D127" s="34"/>
      <c r="E127" s="35"/>
      <c r="F127" s="63" t="s">
        <v>114</v>
      </c>
      <c r="G127" s="104">
        <v>3222.18</v>
      </c>
      <c r="H127" s="123">
        <v>0</v>
      </c>
      <c r="I127" s="124">
        <f t="shared" si="32"/>
        <v>3222.18</v>
      </c>
    </row>
    <row r="128" spans="1:9" s="24" customFormat="1" ht="12.75" customHeight="1" x14ac:dyDescent="0.2">
      <c r="A128" s="45" t="s">
        <v>2</v>
      </c>
      <c r="B128" s="171" t="s">
        <v>46</v>
      </c>
      <c r="C128" s="172"/>
      <c r="D128" s="46" t="s">
        <v>57</v>
      </c>
      <c r="E128" s="114" t="s">
        <v>57</v>
      </c>
      <c r="F128" s="57" t="s">
        <v>127</v>
      </c>
      <c r="G128" s="101">
        <f>G129</f>
        <v>5140.37</v>
      </c>
      <c r="H128" s="117">
        <f t="shared" ref="H128" si="57">+H129</f>
        <v>0</v>
      </c>
      <c r="I128" s="118">
        <f t="shared" si="32"/>
        <v>5140.37</v>
      </c>
    </row>
    <row r="129" spans="1:14" ht="12.75" customHeight="1" x14ac:dyDescent="0.2">
      <c r="A129" s="50"/>
      <c r="B129" s="192"/>
      <c r="C129" s="193"/>
      <c r="D129" s="51">
        <v>3123</v>
      </c>
      <c r="E129" s="52">
        <v>5331</v>
      </c>
      <c r="F129" s="59" t="s">
        <v>111</v>
      </c>
      <c r="G129" s="102">
        <f>G130+G131</f>
        <v>5140.37</v>
      </c>
      <c r="H129" s="119">
        <f t="shared" ref="H129" si="58">SUM(H130:H131)</f>
        <v>0</v>
      </c>
      <c r="I129" s="120">
        <f t="shared" si="32"/>
        <v>5140.37</v>
      </c>
      <c r="J129" s="8"/>
      <c r="K129" s="9"/>
      <c r="L129" s="9"/>
      <c r="M129" s="9"/>
      <c r="N129" s="9"/>
    </row>
    <row r="130" spans="1:14" ht="12.75" customHeight="1" x14ac:dyDescent="0.2">
      <c r="A130" s="29"/>
      <c r="B130" s="192"/>
      <c r="C130" s="193"/>
      <c r="D130" s="30"/>
      <c r="E130" s="31" t="s">
        <v>112</v>
      </c>
      <c r="F130" s="61" t="s">
        <v>116</v>
      </c>
      <c r="G130" s="103">
        <v>912.53</v>
      </c>
      <c r="H130" s="121">
        <v>0</v>
      </c>
      <c r="I130" s="122">
        <f t="shared" si="32"/>
        <v>912.53</v>
      </c>
    </row>
    <row r="131" spans="1:14" ht="12.75" customHeight="1" thickBot="1" x14ac:dyDescent="0.25">
      <c r="A131" s="40"/>
      <c r="B131" s="194"/>
      <c r="C131" s="195"/>
      <c r="D131" s="41"/>
      <c r="E131" s="42"/>
      <c r="F131" s="67" t="s">
        <v>114</v>
      </c>
      <c r="G131" s="106">
        <v>4227.84</v>
      </c>
      <c r="H131" s="123">
        <v>0</v>
      </c>
      <c r="I131" s="124">
        <f t="shared" si="32"/>
        <v>4227.84</v>
      </c>
    </row>
    <row r="132" spans="1:14" s="24" customFormat="1" ht="12.75" customHeight="1" x14ac:dyDescent="0.2">
      <c r="A132" s="20" t="s">
        <v>2</v>
      </c>
      <c r="B132" s="171" t="s">
        <v>47</v>
      </c>
      <c r="C132" s="172"/>
      <c r="D132" s="21" t="s">
        <v>57</v>
      </c>
      <c r="E132" s="113" t="s">
        <v>57</v>
      </c>
      <c r="F132" s="65" t="s">
        <v>48</v>
      </c>
      <c r="G132" s="105">
        <f>G133</f>
        <v>7437.4299999999994</v>
      </c>
      <c r="H132" s="117">
        <f t="shared" ref="H132" si="59">+H133</f>
        <v>0</v>
      </c>
      <c r="I132" s="118">
        <f t="shared" si="32"/>
        <v>7437.4299999999994</v>
      </c>
    </row>
    <row r="133" spans="1:14" ht="12.75" customHeight="1" x14ac:dyDescent="0.2">
      <c r="A133" s="50"/>
      <c r="B133" s="192"/>
      <c r="C133" s="193"/>
      <c r="D133" s="51">
        <v>3123</v>
      </c>
      <c r="E133" s="52">
        <v>5331</v>
      </c>
      <c r="F133" s="59" t="s">
        <v>111</v>
      </c>
      <c r="G133" s="102">
        <f>G134+G135</f>
        <v>7437.4299999999994</v>
      </c>
      <c r="H133" s="119">
        <f t="shared" ref="H133" si="60">SUM(H134:H135)</f>
        <v>0</v>
      </c>
      <c r="I133" s="120">
        <f t="shared" si="32"/>
        <v>7437.4299999999994</v>
      </c>
    </row>
    <row r="134" spans="1:14" ht="12.75" customHeight="1" x14ac:dyDescent="0.2">
      <c r="A134" s="29"/>
      <c r="B134" s="192"/>
      <c r="C134" s="193"/>
      <c r="D134" s="30"/>
      <c r="E134" s="31" t="s">
        <v>112</v>
      </c>
      <c r="F134" s="61" t="s">
        <v>116</v>
      </c>
      <c r="G134" s="103">
        <v>568.53</v>
      </c>
      <c r="H134" s="121">
        <v>0</v>
      </c>
      <c r="I134" s="122">
        <f t="shared" si="32"/>
        <v>568.53</v>
      </c>
    </row>
    <row r="135" spans="1:14" ht="12.75" customHeight="1" thickBot="1" x14ac:dyDescent="0.25">
      <c r="A135" s="33"/>
      <c r="B135" s="194"/>
      <c r="C135" s="195"/>
      <c r="D135" s="34"/>
      <c r="E135" s="35"/>
      <c r="F135" s="63" t="s">
        <v>114</v>
      </c>
      <c r="G135" s="104">
        <v>6868.9</v>
      </c>
      <c r="H135" s="123">
        <v>0</v>
      </c>
      <c r="I135" s="124">
        <f t="shared" si="32"/>
        <v>6868.9</v>
      </c>
    </row>
    <row r="136" spans="1:14" s="24" customFormat="1" ht="12.75" customHeight="1" x14ac:dyDescent="0.2">
      <c r="A136" s="45" t="s">
        <v>2</v>
      </c>
      <c r="B136" s="171" t="s">
        <v>49</v>
      </c>
      <c r="C136" s="172"/>
      <c r="D136" s="46" t="s">
        <v>57</v>
      </c>
      <c r="E136" s="114" t="s">
        <v>57</v>
      </c>
      <c r="F136" s="57" t="s">
        <v>50</v>
      </c>
      <c r="G136" s="101">
        <f>G137</f>
        <v>3052.78</v>
      </c>
      <c r="H136" s="117">
        <f t="shared" ref="H136" si="61">+H137</f>
        <v>0</v>
      </c>
      <c r="I136" s="118">
        <f t="shared" si="32"/>
        <v>3052.78</v>
      </c>
    </row>
    <row r="137" spans="1:14" ht="12.75" customHeight="1" x14ac:dyDescent="0.2">
      <c r="A137" s="50"/>
      <c r="B137" s="192"/>
      <c r="C137" s="193"/>
      <c r="D137" s="51">
        <v>3133</v>
      </c>
      <c r="E137" s="52">
        <v>5331</v>
      </c>
      <c r="F137" s="59" t="s">
        <v>111</v>
      </c>
      <c r="G137" s="102">
        <f>G138+G139</f>
        <v>3052.78</v>
      </c>
      <c r="H137" s="119">
        <f t="shared" ref="H137" si="62">SUM(H138:H139)</f>
        <v>0</v>
      </c>
      <c r="I137" s="120">
        <f t="shared" si="32"/>
        <v>3052.78</v>
      </c>
    </row>
    <row r="138" spans="1:14" ht="12.75" customHeight="1" x14ac:dyDescent="0.2">
      <c r="A138" s="29"/>
      <c r="B138" s="192"/>
      <c r="C138" s="193"/>
      <c r="D138" s="30"/>
      <c r="E138" s="31" t="s">
        <v>112</v>
      </c>
      <c r="F138" s="61" t="s">
        <v>116</v>
      </c>
      <c r="G138" s="103">
        <v>104.88</v>
      </c>
      <c r="H138" s="121">
        <v>0</v>
      </c>
      <c r="I138" s="122">
        <f t="shared" si="32"/>
        <v>104.88</v>
      </c>
    </row>
    <row r="139" spans="1:14" ht="12.75" customHeight="1" thickBot="1" x14ac:dyDescent="0.25">
      <c r="A139" s="40"/>
      <c r="B139" s="194"/>
      <c r="C139" s="195"/>
      <c r="D139" s="41"/>
      <c r="E139" s="42"/>
      <c r="F139" s="67" t="s">
        <v>114</v>
      </c>
      <c r="G139" s="106">
        <v>2947.9</v>
      </c>
      <c r="H139" s="123">
        <v>0</v>
      </c>
      <c r="I139" s="124">
        <f t="shared" si="32"/>
        <v>2947.9</v>
      </c>
    </row>
    <row r="140" spans="1:14" s="24" customFormat="1" ht="12.75" customHeight="1" x14ac:dyDescent="0.2">
      <c r="A140" s="20" t="s">
        <v>2</v>
      </c>
      <c r="B140" s="171" t="s">
        <v>51</v>
      </c>
      <c r="C140" s="172"/>
      <c r="D140" s="21" t="s">
        <v>57</v>
      </c>
      <c r="E140" s="113" t="s">
        <v>57</v>
      </c>
      <c r="F140" s="65" t="s">
        <v>52</v>
      </c>
      <c r="G140" s="105">
        <f>G141</f>
        <v>3474.48</v>
      </c>
      <c r="H140" s="117">
        <f t="shared" ref="H140" si="63">+H141</f>
        <v>24</v>
      </c>
      <c r="I140" s="118">
        <f t="shared" si="32"/>
        <v>3498.48</v>
      </c>
      <c r="J140" s="100" t="s">
        <v>142</v>
      </c>
    </row>
    <row r="141" spans="1:14" ht="12.75" customHeight="1" x14ac:dyDescent="0.2">
      <c r="A141" s="50"/>
      <c r="B141" s="192"/>
      <c r="C141" s="193"/>
      <c r="D141" s="51">
        <v>3113</v>
      </c>
      <c r="E141" s="52">
        <v>5331</v>
      </c>
      <c r="F141" s="59" t="s">
        <v>111</v>
      </c>
      <c r="G141" s="102">
        <f>G142+G143</f>
        <v>3474.48</v>
      </c>
      <c r="H141" s="119">
        <f t="shared" ref="H141" si="64">SUM(H142:H143)</f>
        <v>24</v>
      </c>
      <c r="I141" s="120">
        <f t="shared" ref="I141:I204" si="65">+G141+H141</f>
        <v>3498.48</v>
      </c>
    </row>
    <row r="142" spans="1:14" ht="12.75" customHeight="1" x14ac:dyDescent="0.2">
      <c r="A142" s="29"/>
      <c r="B142" s="192"/>
      <c r="C142" s="193"/>
      <c r="D142" s="30"/>
      <c r="E142" s="31" t="s">
        <v>112</v>
      </c>
      <c r="F142" s="61" t="s">
        <v>116</v>
      </c>
      <c r="G142" s="103">
        <v>160.22</v>
      </c>
      <c r="H142" s="121">
        <v>0</v>
      </c>
      <c r="I142" s="122">
        <f t="shared" si="65"/>
        <v>160.22</v>
      </c>
    </row>
    <row r="143" spans="1:14" ht="12.75" customHeight="1" thickBot="1" x14ac:dyDescent="0.25">
      <c r="A143" s="33"/>
      <c r="B143" s="194"/>
      <c r="C143" s="195"/>
      <c r="D143" s="34"/>
      <c r="E143" s="35"/>
      <c r="F143" s="63" t="s">
        <v>114</v>
      </c>
      <c r="G143" s="104">
        <v>3314.26</v>
      </c>
      <c r="H143" s="123">
        <v>24</v>
      </c>
      <c r="I143" s="124">
        <f t="shared" si="65"/>
        <v>3338.26</v>
      </c>
    </row>
    <row r="144" spans="1:14" s="24" customFormat="1" ht="12.75" customHeight="1" x14ac:dyDescent="0.2">
      <c r="A144" s="45" t="s">
        <v>2</v>
      </c>
      <c r="B144" s="171" t="s">
        <v>53</v>
      </c>
      <c r="C144" s="172"/>
      <c r="D144" s="46" t="s">
        <v>57</v>
      </c>
      <c r="E144" s="114" t="s">
        <v>57</v>
      </c>
      <c r="F144" s="68" t="s">
        <v>54</v>
      </c>
      <c r="G144" s="101">
        <f>G145</f>
        <v>1139.93</v>
      </c>
      <c r="H144" s="117">
        <f t="shared" ref="H144" si="66">+H145</f>
        <v>0</v>
      </c>
      <c r="I144" s="118">
        <f t="shared" si="65"/>
        <v>1139.93</v>
      </c>
    </row>
    <row r="145" spans="1:9" ht="12.75" customHeight="1" x14ac:dyDescent="0.2">
      <c r="A145" s="50"/>
      <c r="B145" s="192"/>
      <c r="C145" s="193"/>
      <c r="D145" s="51">
        <v>3113</v>
      </c>
      <c r="E145" s="52">
        <v>5331</v>
      </c>
      <c r="F145" s="59" t="s">
        <v>111</v>
      </c>
      <c r="G145" s="102">
        <f>G146+G147</f>
        <v>1139.93</v>
      </c>
      <c r="H145" s="119">
        <f t="shared" ref="H145" si="67">SUM(H146:H147)</f>
        <v>0</v>
      </c>
      <c r="I145" s="120">
        <f t="shared" si="65"/>
        <v>1139.93</v>
      </c>
    </row>
    <row r="146" spans="1:9" ht="12.75" customHeight="1" x14ac:dyDescent="0.2">
      <c r="A146" s="29"/>
      <c r="B146" s="192"/>
      <c r="C146" s="193"/>
      <c r="D146" s="30"/>
      <c r="E146" s="31" t="s">
        <v>112</v>
      </c>
      <c r="F146" s="61" t="s">
        <v>116</v>
      </c>
      <c r="G146" s="103">
        <v>35.71</v>
      </c>
      <c r="H146" s="121">
        <v>0</v>
      </c>
      <c r="I146" s="122">
        <f t="shared" si="65"/>
        <v>35.71</v>
      </c>
    </row>
    <row r="147" spans="1:9" ht="12.75" customHeight="1" thickBot="1" x14ac:dyDescent="0.25">
      <c r="A147" s="40"/>
      <c r="B147" s="194"/>
      <c r="C147" s="195"/>
      <c r="D147" s="41"/>
      <c r="E147" s="42"/>
      <c r="F147" s="67" t="s">
        <v>114</v>
      </c>
      <c r="G147" s="106">
        <v>1104.22</v>
      </c>
      <c r="H147" s="123">
        <v>0</v>
      </c>
      <c r="I147" s="124">
        <f t="shared" si="65"/>
        <v>1104.22</v>
      </c>
    </row>
    <row r="148" spans="1:9" s="24" customFormat="1" ht="12.75" customHeight="1" x14ac:dyDescent="0.2">
      <c r="A148" s="20" t="s">
        <v>2</v>
      </c>
      <c r="B148" s="171" t="s">
        <v>55</v>
      </c>
      <c r="C148" s="172"/>
      <c r="D148" s="21" t="s">
        <v>57</v>
      </c>
      <c r="E148" s="113" t="s">
        <v>57</v>
      </c>
      <c r="F148" s="65" t="s">
        <v>56</v>
      </c>
      <c r="G148" s="105">
        <f>G149</f>
        <v>1023.57</v>
      </c>
      <c r="H148" s="117">
        <f t="shared" ref="H148" si="68">+H149</f>
        <v>0</v>
      </c>
      <c r="I148" s="118">
        <f t="shared" si="65"/>
        <v>1023.57</v>
      </c>
    </row>
    <row r="149" spans="1:9" ht="12.75" customHeight="1" x14ac:dyDescent="0.2">
      <c r="A149" s="50"/>
      <c r="B149" s="192"/>
      <c r="C149" s="193"/>
      <c r="D149" s="51">
        <v>3113</v>
      </c>
      <c r="E149" s="52">
        <v>5331</v>
      </c>
      <c r="F149" s="59" t="s">
        <v>111</v>
      </c>
      <c r="G149" s="102">
        <f>G150+G151</f>
        <v>1023.57</v>
      </c>
      <c r="H149" s="119">
        <f t="shared" ref="H149" si="69">SUM(H150:H151)</f>
        <v>0</v>
      </c>
      <c r="I149" s="120">
        <f t="shared" si="65"/>
        <v>1023.57</v>
      </c>
    </row>
    <row r="150" spans="1:9" ht="12.75" customHeight="1" x14ac:dyDescent="0.2">
      <c r="A150" s="29"/>
      <c r="B150" s="192"/>
      <c r="C150" s="193"/>
      <c r="D150" s="30"/>
      <c r="E150" s="31" t="s">
        <v>112</v>
      </c>
      <c r="F150" s="61" t="s">
        <v>116</v>
      </c>
      <c r="G150" s="103">
        <v>0</v>
      </c>
      <c r="H150" s="121">
        <v>0</v>
      </c>
      <c r="I150" s="122">
        <f t="shared" si="65"/>
        <v>0</v>
      </c>
    </row>
    <row r="151" spans="1:9" ht="12.75" customHeight="1" thickBot="1" x14ac:dyDescent="0.25">
      <c r="A151" s="33"/>
      <c r="B151" s="194"/>
      <c r="C151" s="195"/>
      <c r="D151" s="34"/>
      <c r="E151" s="35"/>
      <c r="F151" s="63" t="s">
        <v>114</v>
      </c>
      <c r="G151" s="104">
        <v>1023.57</v>
      </c>
      <c r="H151" s="123">
        <v>0</v>
      </c>
      <c r="I151" s="124">
        <f t="shared" si="65"/>
        <v>1023.57</v>
      </c>
    </row>
    <row r="152" spans="1:9" s="24" customFormat="1" ht="12.75" customHeight="1" x14ac:dyDescent="0.2">
      <c r="A152" s="45" t="s">
        <v>2</v>
      </c>
      <c r="B152" s="196" t="s">
        <v>58</v>
      </c>
      <c r="C152" s="197"/>
      <c r="D152" s="46" t="s">
        <v>57</v>
      </c>
      <c r="E152" s="114" t="s">
        <v>57</v>
      </c>
      <c r="F152" s="57" t="s">
        <v>128</v>
      </c>
      <c r="G152" s="101">
        <f>G153</f>
        <v>605.6</v>
      </c>
      <c r="H152" s="117">
        <f t="shared" ref="H152" si="70">+H153</f>
        <v>0</v>
      </c>
      <c r="I152" s="118">
        <f t="shared" si="65"/>
        <v>605.6</v>
      </c>
    </row>
    <row r="153" spans="1:9" ht="12.75" customHeight="1" x14ac:dyDescent="0.2">
      <c r="A153" s="50"/>
      <c r="B153" s="192"/>
      <c r="C153" s="193"/>
      <c r="D153" s="51">
        <v>3146</v>
      </c>
      <c r="E153" s="52">
        <v>5331</v>
      </c>
      <c r="F153" s="59" t="s">
        <v>111</v>
      </c>
      <c r="G153" s="102">
        <f>G154+G155</f>
        <v>605.6</v>
      </c>
      <c r="H153" s="119">
        <f t="shared" ref="H153" si="71">SUM(H154:H155)</f>
        <v>0</v>
      </c>
      <c r="I153" s="120">
        <f t="shared" si="65"/>
        <v>605.6</v>
      </c>
    </row>
    <row r="154" spans="1:9" ht="12.75" customHeight="1" x14ac:dyDescent="0.2">
      <c r="A154" s="29"/>
      <c r="B154" s="192"/>
      <c r="C154" s="193"/>
      <c r="D154" s="30"/>
      <c r="E154" s="31" t="s">
        <v>112</v>
      </c>
      <c r="F154" s="61" t="s">
        <v>116</v>
      </c>
      <c r="G154" s="103">
        <v>13.34</v>
      </c>
      <c r="H154" s="121">
        <v>0</v>
      </c>
      <c r="I154" s="122">
        <f t="shared" si="65"/>
        <v>13.34</v>
      </c>
    </row>
    <row r="155" spans="1:9" ht="12.75" customHeight="1" thickBot="1" x14ac:dyDescent="0.25">
      <c r="A155" s="33"/>
      <c r="B155" s="194"/>
      <c r="C155" s="195"/>
      <c r="D155" s="34"/>
      <c r="E155" s="35"/>
      <c r="F155" s="63" t="s">
        <v>114</v>
      </c>
      <c r="G155" s="104">
        <v>592.26</v>
      </c>
      <c r="H155" s="123">
        <v>0</v>
      </c>
      <c r="I155" s="124">
        <f t="shared" si="65"/>
        <v>592.26</v>
      </c>
    </row>
    <row r="156" spans="1:9" ht="12" customHeight="1" x14ac:dyDescent="0.2">
      <c r="A156" s="45" t="s">
        <v>2</v>
      </c>
      <c r="B156" s="171" t="s">
        <v>59</v>
      </c>
      <c r="C156" s="172"/>
      <c r="D156" s="46" t="s">
        <v>57</v>
      </c>
      <c r="E156" s="114" t="s">
        <v>57</v>
      </c>
      <c r="F156" s="57" t="s">
        <v>60</v>
      </c>
      <c r="G156" s="105">
        <f>G157</f>
        <v>4112.16</v>
      </c>
      <c r="H156" s="117">
        <f t="shared" ref="H156" si="72">+H157</f>
        <v>0</v>
      </c>
      <c r="I156" s="118">
        <f t="shared" si="65"/>
        <v>4112.16</v>
      </c>
    </row>
    <row r="157" spans="1:9" ht="12" customHeight="1" x14ac:dyDescent="0.2">
      <c r="A157" s="50"/>
      <c r="B157" s="192"/>
      <c r="C157" s="193"/>
      <c r="D157" s="51">
        <v>3121</v>
      </c>
      <c r="E157" s="52">
        <v>5331</v>
      </c>
      <c r="F157" s="59" t="s">
        <v>111</v>
      </c>
      <c r="G157" s="102">
        <f>G158+G159</f>
        <v>4112.16</v>
      </c>
      <c r="H157" s="119">
        <f t="shared" ref="H157" si="73">SUM(H158:H159)</f>
        <v>0</v>
      </c>
      <c r="I157" s="120">
        <f t="shared" si="65"/>
        <v>4112.16</v>
      </c>
    </row>
    <row r="158" spans="1:9" ht="12" customHeight="1" x14ac:dyDescent="0.2">
      <c r="A158" s="29"/>
      <c r="B158" s="192"/>
      <c r="C158" s="193"/>
      <c r="D158" s="30"/>
      <c r="E158" s="31" t="s">
        <v>112</v>
      </c>
      <c r="F158" s="61" t="s">
        <v>116</v>
      </c>
      <c r="G158" s="103">
        <v>890.29</v>
      </c>
      <c r="H158" s="121">
        <v>0</v>
      </c>
      <c r="I158" s="122">
        <f t="shared" si="65"/>
        <v>890.29</v>
      </c>
    </row>
    <row r="159" spans="1:9" ht="12" customHeight="1" thickBot="1" x14ac:dyDescent="0.25">
      <c r="A159" s="33"/>
      <c r="B159" s="194"/>
      <c r="C159" s="195"/>
      <c r="D159" s="34"/>
      <c r="E159" s="35"/>
      <c r="F159" s="63" t="s">
        <v>114</v>
      </c>
      <c r="G159" s="104">
        <v>3221.87</v>
      </c>
      <c r="H159" s="123">
        <v>0</v>
      </c>
      <c r="I159" s="124">
        <f t="shared" si="65"/>
        <v>3221.87</v>
      </c>
    </row>
    <row r="160" spans="1:9" s="24" customFormat="1" ht="12.75" customHeight="1" x14ac:dyDescent="0.2">
      <c r="A160" s="20" t="s">
        <v>2</v>
      </c>
      <c r="B160" s="171" t="s">
        <v>61</v>
      </c>
      <c r="C160" s="172"/>
      <c r="D160" s="21" t="s">
        <v>57</v>
      </c>
      <c r="E160" s="113" t="s">
        <v>57</v>
      </c>
      <c r="F160" s="65" t="s">
        <v>62</v>
      </c>
      <c r="G160" s="105">
        <f>G161</f>
        <v>2184.08</v>
      </c>
      <c r="H160" s="117">
        <f t="shared" ref="H160" si="74">+H161</f>
        <v>0</v>
      </c>
      <c r="I160" s="118">
        <f t="shared" si="65"/>
        <v>2184.08</v>
      </c>
    </row>
    <row r="161" spans="1:9" ht="12.75" customHeight="1" x14ac:dyDescent="0.2">
      <c r="A161" s="50"/>
      <c r="B161" s="192"/>
      <c r="C161" s="193"/>
      <c r="D161" s="51">
        <v>3121</v>
      </c>
      <c r="E161" s="52">
        <v>5331</v>
      </c>
      <c r="F161" s="59" t="s">
        <v>111</v>
      </c>
      <c r="G161" s="102">
        <f>G162+G163</f>
        <v>2184.08</v>
      </c>
      <c r="H161" s="119">
        <f t="shared" ref="H161" si="75">SUM(H162:H163)</f>
        <v>0</v>
      </c>
      <c r="I161" s="120">
        <f t="shared" si="65"/>
        <v>2184.08</v>
      </c>
    </row>
    <row r="162" spans="1:9" ht="12.75" customHeight="1" x14ac:dyDescent="0.2">
      <c r="A162" s="29"/>
      <c r="B162" s="192"/>
      <c r="C162" s="193"/>
      <c r="D162" s="30"/>
      <c r="E162" s="31" t="s">
        <v>112</v>
      </c>
      <c r="F162" s="61" t="s">
        <v>116</v>
      </c>
      <c r="G162" s="103">
        <v>313.2</v>
      </c>
      <c r="H162" s="121">
        <v>0</v>
      </c>
      <c r="I162" s="122">
        <f t="shared" si="65"/>
        <v>313.2</v>
      </c>
    </row>
    <row r="163" spans="1:9" ht="12.75" customHeight="1" thickBot="1" x14ac:dyDescent="0.25">
      <c r="A163" s="33"/>
      <c r="B163" s="194"/>
      <c r="C163" s="195"/>
      <c r="D163" s="34"/>
      <c r="E163" s="35"/>
      <c r="F163" s="63" t="s">
        <v>114</v>
      </c>
      <c r="G163" s="104">
        <v>1870.88</v>
      </c>
      <c r="H163" s="123">
        <v>0</v>
      </c>
      <c r="I163" s="124">
        <f t="shared" si="65"/>
        <v>1870.88</v>
      </c>
    </row>
    <row r="164" spans="1:9" s="24" customFormat="1" ht="12.75" customHeight="1" x14ac:dyDescent="0.2">
      <c r="A164" s="45" t="s">
        <v>2</v>
      </c>
      <c r="B164" s="171" t="s">
        <v>63</v>
      </c>
      <c r="C164" s="172"/>
      <c r="D164" s="46" t="s">
        <v>57</v>
      </c>
      <c r="E164" s="114" t="s">
        <v>57</v>
      </c>
      <c r="F164" s="57" t="s">
        <v>129</v>
      </c>
      <c r="G164" s="105">
        <f>G165</f>
        <v>2296.71</v>
      </c>
      <c r="H164" s="117">
        <f t="shared" ref="H164" si="76">+H165</f>
        <v>0</v>
      </c>
      <c r="I164" s="118">
        <f t="shared" si="65"/>
        <v>2296.71</v>
      </c>
    </row>
    <row r="165" spans="1:9" ht="12.75" customHeight="1" x14ac:dyDescent="0.2">
      <c r="A165" s="50"/>
      <c r="B165" s="192"/>
      <c r="C165" s="193"/>
      <c r="D165" s="51">
        <v>3122</v>
      </c>
      <c r="E165" s="52">
        <v>5331</v>
      </c>
      <c r="F165" s="59" t="s">
        <v>111</v>
      </c>
      <c r="G165" s="102">
        <f>G166+G167</f>
        <v>2296.71</v>
      </c>
      <c r="H165" s="119">
        <f t="shared" ref="H165" si="77">SUM(H166:H167)</f>
        <v>0</v>
      </c>
      <c r="I165" s="120">
        <f t="shared" si="65"/>
        <v>2296.71</v>
      </c>
    </row>
    <row r="166" spans="1:9" ht="12.75" customHeight="1" x14ac:dyDescent="0.2">
      <c r="A166" s="29"/>
      <c r="B166" s="192"/>
      <c r="C166" s="193"/>
      <c r="D166" s="30"/>
      <c r="E166" s="31" t="s">
        <v>112</v>
      </c>
      <c r="F166" s="61" t="s">
        <v>116</v>
      </c>
      <c r="G166" s="103">
        <v>264.97000000000003</v>
      </c>
      <c r="H166" s="121">
        <v>0</v>
      </c>
      <c r="I166" s="122">
        <f t="shared" si="65"/>
        <v>264.97000000000003</v>
      </c>
    </row>
    <row r="167" spans="1:9" ht="12.75" customHeight="1" thickBot="1" x14ac:dyDescent="0.25">
      <c r="A167" s="33"/>
      <c r="B167" s="194"/>
      <c r="C167" s="195"/>
      <c r="D167" s="34"/>
      <c r="E167" s="35"/>
      <c r="F167" s="63" t="s">
        <v>114</v>
      </c>
      <c r="G167" s="104">
        <v>2031.74</v>
      </c>
      <c r="H167" s="123">
        <v>0</v>
      </c>
      <c r="I167" s="124">
        <f t="shared" si="65"/>
        <v>2031.74</v>
      </c>
    </row>
    <row r="168" spans="1:9" s="24" customFormat="1" ht="12.75" customHeight="1" x14ac:dyDescent="0.2">
      <c r="A168" s="20" t="s">
        <v>2</v>
      </c>
      <c r="B168" s="171" t="s">
        <v>64</v>
      </c>
      <c r="C168" s="172"/>
      <c r="D168" s="21" t="s">
        <v>57</v>
      </c>
      <c r="E168" s="113" t="s">
        <v>57</v>
      </c>
      <c r="F168" s="65" t="s">
        <v>65</v>
      </c>
      <c r="G168" s="105">
        <f>G169</f>
        <v>4462.72</v>
      </c>
      <c r="H168" s="117">
        <f t="shared" ref="H168" si="78">+H169</f>
        <v>0</v>
      </c>
      <c r="I168" s="118">
        <f t="shared" si="65"/>
        <v>4462.72</v>
      </c>
    </row>
    <row r="169" spans="1:9" ht="12.75" customHeight="1" x14ac:dyDescent="0.2">
      <c r="A169" s="50"/>
      <c r="B169" s="192"/>
      <c r="C169" s="193"/>
      <c r="D169" s="51">
        <v>3122</v>
      </c>
      <c r="E169" s="52">
        <v>5331</v>
      </c>
      <c r="F169" s="59" t="s">
        <v>111</v>
      </c>
      <c r="G169" s="102">
        <f>G170+G171</f>
        <v>4462.72</v>
      </c>
      <c r="H169" s="119">
        <f t="shared" ref="H169" si="79">SUM(H170:H171)</f>
        <v>0</v>
      </c>
      <c r="I169" s="120">
        <f t="shared" si="65"/>
        <v>4462.72</v>
      </c>
    </row>
    <row r="170" spans="1:9" ht="12.75" customHeight="1" x14ac:dyDescent="0.2">
      <c r="A170" s="29"/>
      <c r="B170" s="192"/>
      <c r="C170" s="193"/>
      <c r="D170" s="30"/>
      <c r="E170" s="31" t="s">
        <v>112</v>
      </c>
      <c r="F170" s="61" t="s">
        <v>116</v>
      </c>
      <c r="G170" s="103">
        <v>597.86</v>
      </c>
      <c r="H170" s="121">
        <v>0</v>
      </c>
      <c r="I170" s="122">
        <f t="shared" si="65"/>
        <v>597.86</v>
      </c>
    </row>
    <row r="171" spans="1:9" ht="12.75" customHeight="1" thickBot="1" x14ac:dyDescent="0.25">
      <c r="A171" s="33"/>
      <c r="B171" s="194"/>
      <c r="C171" s="195"/>
      <c r="D171" s="34"/>
      <c r="E171" s="35"/>
      <c r="F171" s="63" t="s">
        <v>114</v>
      </c>
      <c r="G171" s="104">
        <v>3864.86</v>
      </c>
      <c r="H171" s="123">
        <v>0</v>
      </c>
      <c r="I171" s="124">
        <f t="shared" si="65"/>
        <v>3864.86</v>
      </c>
    </row>
    <row r="172" spans="1:9" s="24" customFormat="1" ht="12.75" customHeight="1" x14ac:dyDescent="0.2">
      <c r="A172" s="20" t="s">
        <v>2</v>
      </c>
      <c r="B172" s="171" t="s">
        <v>66</v>
      </c>
      <c r="C172" s="172"/>
      <c r="D172" s="21" t="s">
        <v>57</v>
      </c>
      <c r="E172" s="113" t="s">
        <v>57</v>
      </c>
      <c r="F172" s="65" t="s">
        <v>130</v>
      </c>
      <c r="G172" s="105">
        <f>G173</f>
        <v>19503.43</v>
      </c>
      <c r="H172" s="117">
        <f t="shared" ref="H172" si="80">+H173</f>
        <v>0</v>
      </c>
      <c r="I172" s="118">
        <f t="shared" si="65"/>
        <v>19503.43</v>
      </c>
    </row>
    <row r="173" spans="1:9" ht="12.75" customHeight="1" x14ac:dyDescent="0.2">
      <c r="A173" s="50"/>
      <c r="B173" s="192"/>
      <c r="C173" s="193"/>
      <c r="D173" s="51">
        <v>3123</v>
      </c>
      <c r="E173" s="52">
        <v>5331</v>
      </c>
      <c r="F173" s="59" t="s">
        <v>111</v>
      </c>
      <c r="G173" s="102">
        <f>G174+G175</f>
        <v>19503.43</v>
      </c>
      <c r="H173" s="119">
        <f t="shared" ref="H173" si="81">SUM(H174:H175)</f>
        <v>0</v>
      </c>
      <c r="I173" s="120">
        <f t="shared" si="65"/>
        <v>19503.43</v>
      </c>
    </row>
    <row r="174" spans="1:9" ht="12.75" customHeight="1" x14ac:dyDescent="0.2">
      <c r="A174" s="29"/>
      <c r="B174" s="192"/>
      <c r="C174" s="193"/>
      <c r="D174" s="30"/>
      <c r="E174" s="31" t="s">
        <v>112</v>
      </c>
      <c r="F174" s="61" t="s">
        <v>116</v>
      </c>
      <c r="G174" s="103">
        <v>3150</v>
      </c>
      <c r="H174" s="121">
        <v>0</v>
      </c>
      <c r="I174" s="122">
        <f t="shared" si="65"/>
        <v>3150</v>
      </c>
    </row>
    <row r="175" spans="1:9" ht="12.75" customHeight="1" thickBot="1" x14ac:dyDescent="0.25">
      <c r="A175" s="33"/>
      <c r="B175" s="194"/>
      <c r="C175" s="195"/>
      <c r="D175" s="34"/>
      <c r="E175" s="35"/>
      <c r="F175" s="63" t="s">
        <v>114</v>
      </c>
      <c r="G175" s="104">
        <v>16353.43</v>
      </c>
      <c r="H175" s="123">
        <v>0</v>
      </c>
      <c r="I175" s="124">
        <f t="shared" si="65"/>
        <v>16353.43</v>
      </c>
    </row>
    <row r="176" spans="1:9" s="24" customFormat="1" ht="12.75" customHeight="1" x14ac:dyDescent="0.2">
      <c r="A176" s="20" t="s">
        <v>2</v>
      </c>
      <c r="B176" s="171" t="s">
        <v>67</v>
      </c>
      <c r="C176" s="172"/>
      <c r="D176" s="21" t="s">
        <v>57</v>
      </c>
      <c r="E176" s="113" t="s">
        <v>57</v>
      </c>
      <c r="F176" s="65" t="s">
        <v>68</v>
      </c>
      <c r="G176" s="105">
        <f>G177</f>
        <v>9762.36</v>
      </c>
      <c r="H176" s="117">
        <f t="shared" ref="H176" si="82">+H177</f>
        <v>0</v>
      </c>
      <c r="I176" s="118">
        <f t="shared" si="65"/>
        <v>9762.36</v>
      </c>
    </row>
    <row r="177" spans="1:10" ht="12.75" customHeight="1" x14ac:dyDescent="0.2">
      <c r="A177" s="50"/>
      <c r="B177" s="192"/>
      <c r="C177" s="193"/>
      <c r="D177" s="51">
        <v>3122</v>
      </c>
      <c r="E177" s="52">
        <v>5331</v>
      </c>
      <c r="F177" s="59" t="s">
        <v>111</v>
      </c>
      <c r="G177" s="102">
        <f>G178+G179</f>
        <v>9762.36</v>
      </c>
      <c r="H177" s="119">
        <f t="shared" ref="H177" si="83">SUM(H178:H179)</f>
        <v>0</v>
      </c>
      <c r="I177" s="120">
        <f t="shared" si="65"/>
        <v>9762.36</v>
      </c>
    </row>
    <row r="178" spans="1:10" ht="12.75" customHeight="1" x14ac:dyDescent="0.2">
      <c r="A178" s="29"/>
      <c r="B178" s="192"/>
      <c r="C178" s="193"/>
      <c r="D178" s="30"/>
      <c r="E178" s="31" t="s">
        <v>112</v>
      </c>
      <c r="F178" s="61" t="s">
        <v>116</v>
      </c>
      <c r="G178" s="103">
        <v>1755.66</v>
      </c>
      <c r="H178" s="121">
        <v>0</v>
      </c>
      <c r="I178" s="122">
        <f t="shared" si="65"/>
        <v>1755.66</v>
      </c>
    </row>
    <row r="179" spans="1:10" ht="12.75" customHeight="1" thickBot="1" x14ac:dyDescent="0.25">
      <c r="A179" s="33"/>
      <c r="B179" s="194"/>
      <c r="C179" s="195"/>
      <c r="D179" s="34"/>
      <c r="E179" s="35"/>
      <c r="F179" s="63" t="s">
        <v>114</v>
      </c>
      <c r="G179" s="104">
        <v>8006.7</v>
      </c>
      <c r="H179" s="123">
        <v>0</v>
      </c>
      <c r="I179" s="124">
        <f t="shared" si="65"/>
        <v>8006.7</v>
      </c>
    </row>
    <row r="180" spans="1:10" s="24" customFormat="1" ht="12.75" customHeight="1" x14ac:dyDescent="0.2">
      <c r="A180" s="45" t="s">
        <v>2</v>
      </c>
      <c r="B180" s="171" t="s">
        <v>69</v>
      </c>
      <c r="C180" s="172"/>
      <c r="D180" s="46" t="s">
        <v>57</v>
      </c>
      <c r="E180" s="114" t="s">
        <v>57</v>
      </c>
      <c r="F180" s="57" t="s">
        <v>70</v>
      </c>
      <c r="G180" s="105">
        <f>G181</f>
        <v>2877.78</v>
      </c>
      <c r="H180" s="117">
        <f t="shared" ref="H180" si="84">+H181</f>
        <v>280</v>
      </c>
      <c r="I180" s="118">
        <f t="shared" si="65"/>
        <v>3157.78</v>
      </c>
      <c r="J180" s="100" t="s">
        <v>142</v>
      </c>
    </row>
    <row r="181" spans="1:10" ht="12.75" customHeight="1" x14ac:dyDescent="0.2">
      <c r="A181" s="50"/>
      <c r="B181" s="192"/>
      <c r="C181" s="193"/>
      <c r="D181" s="51">
        <v>3122</v>
      </c>
      <c r="E181" s="52">
        <v>5331</v>
      </c>
      <c r="F181" s="59" t="s">
        <v>111</v>
      </c>
      <c r="G181" s="102">
        <f>G182+G183</f>
        <v>2877.78</v>
      </c>
      <c r="H181" s="119">
        <f t="shared" ref="H181" si="85">SUM(H182:H183)</f>
        <v>280</v>
      </c>
      <c r="I181" s="120">
        <f t="shared" si="65"/>
        <v>3157.78</v>
      </c>
    </row>
    <row r="182" spans="1:10" ht="12.75" customHeight="1" x14ac:dyDescent="0.2">
      <c r="A182" s="29"/>
      <c r="B182" s="192"/>
      <c r="C182" s="193"/>
      <c r="D182" s="30"/>
      <c r="E182" s="31" t="s">
        <v>112</v>
      </c>
      <c r="F182" s="61" t="s">
        <v>116</v>
      </c>
      <c r="G182" s="103">
        <v>518.52</v>
      </c>
      <c r="H182" s="121">
        <v>0</v>
      </c>
      <c r="I182" s="122">
        <f t="shared" si="65"/>
        <v>518.52</v>
      </c>
    </row>
    <row r="183" spans="1:10" ht="12.75" customHeight="1" thickBot="1" x14ac:dyDescent="0.25">
      <c r="A183" s="40"/>
      <c r="B183" s="194"/>
      <c r="C183" s="195"/>
      <c r="D183" s="41"/>
      <c r="E183" s="42"/>
      <c r="F183" s="67" t="s">
        <v>114</v>
      </c>
      <c r="G183" s="104">
        <v>2359.2600000000002</v>
      </c>
      <c r="H183" s="123">
        <v>280</v>
      </c>
      <c r="I183" s="124">
        <f t="shared" si="65"/>
        <v>2639.26</v>
      </c>
    </row>
    <row r="184" spans="1:10" s="24" customFormat="1" ht="12.75" customHeight="1" x14ac:dyDescent="0.2">
      <c r="A184" s="20" t="s">
        <v>2</v>
      </c>
      <c r="B184" s="171" t="s">
        <v>71</v>
      </c>
      <c r="C184" s="172"/>
      <c r="D184" s="21" t="s">
        <v>57</v>
      </c>
      <c r="E184" s="113" t="s">
        <v>57</v>
      </c>
      <c r="F184" s="65" t="s">
        <v>72</v>
      </c>
      <c r="G184" s="105">
        <f>G185</f>
        <v>448.86</v>
      </c>
      <c r="H184" s="117">
        <f t="shared" ref="H184" si="86">+H185</f>
        <v>0</v>
      </c>
      <c r="I184" s="118">
        <f t="shared" si="65"/>
        <v>448.86</v>
      </c>
    </row>
    <row r="185" spans="1:10" ht="12.75" customHeight="1" x14ac:dyDescent="0.2">
      <c r="A185" s="50"/>
      <c r="B185" s="192"/>
      <c r="C185" s="193"/>
      <c r="D185" s="51">
        <v>3112</v>
      </c>
      <c r="E185" s="52">
        <v>5331</v>
      </c>
      <c r="F185" s="59" t="s">
        <v>111</v>
      </c>
      <c r="G185" s="102">
        <f>G186+G187</f>
        <v>448.86</v>
      </c>
      <c r="H185" s="119">
        <f t="shared" ref="H185" si="87">SUM(H186:H187)</f>
        <v>0</v>
      </c>
      <c r="I185" s="120">
        <f t="shared" si="65"/>
        <v>448.86</v>
      </c>
    </row>
    <row r="186" spans="1:10" ht="12.75" customHeight="1" x14ac:dyDescent="0.2">
      <c r="A186" s="29"/>
      <c r="B186" s="192"/>
      <c r="C186" s="193"/>
      <c r="D186" s="30"/>
      <c r="E186" s="31" t="s">
        <v>112</v>
      </c>
      <c r="F186" s="61" t="s">
        <v>116</v>
      </c>
      <c r="G186" s="103">
        <v>0</v>
      </c>
      <c r="H186" s="121">
        <v>0</v>
      </c>
      <c r="I186" s="122">
        <f t="shared" si="65"/>
        <v>0</v>
      </c>
    </row>
    <row r="187" spans="1:10" ht="12.75" customHeight="1" thickBot="1" x14ac:dyDescent="0.25">
      <c r="A187" s="33"/>
      <c r="B187" s="194"/>
      <c r="C187" s="195"/>
      <c r="D187" s="34"/>
      <c r="E187" s="35"/>
      <c r="F187" s="63" t="s">
        <v>114</v>
      </c>
      <c r="G187" s="104">
        <v>448.86</v>
      </c>
      <c r="H187" s="123">
        <v>0</v>
      </c>
      <c r="I187" s="124">
        <f t="shared" si="65"/>
        <v>448.86</v>
      </c>
    </row>
    <row r="188" spans="1:10" s="24" customFormat="1" ht="12.75" customHeight="1" x14ac:dyDescent="0.2">
      <c r="A188" s="45" t="s">
        <v>2</v>
      </c>
      <c r="B188" s="171" t="s">
        <v>73</v>
      </c>
      <c r="C188" s="172"/>
      <c r="D188" s="46" t="s">
        <v>57</v>
      </c>
      <c r="E188" s="114" t="s">
        <v>57</v>
      </c>
      <c r="F188" s="57" t="s">
        <v>74</v>
      </c>
      <c r="G188" s="105">
        <f>G189</f>
        <v>4878.2699999999995</v>
      </c>
      <c r="H188" s="117">
        <f t="shared" ref="H188" si="88">+H189</f>
        <v>0</v>
      </c>
      <c r="I188" s="118">
        <f t="shared" si="65"/>
        <v>4878.2699999999995</v>
      </c>
    </row>
    <row r="189" spans="1:10" ht="12.75" customHeight="1" x14ac:dyDescent="0.2">
      <c r="A189" s="50"/>
      <c r="B189" s="192"/>
      <c r="C189" s="193"/>
      <c r="D189" s="51">
        <v>3133</v>
      </c>
      <c r="E189" s="52">
        <v>5331</v>
      </c>
      <c r="F189" s="59" t="s">
        <v>111</v>
      </c>
      <c r="G189" s="102">
        <f>G190+G191</f>
        <v>4878.2699999999995</v>
      </c>
      <c r="H189" s="119">
        <f t="shared" ref="H189" si="89">SUM(H190:H191)</f>
        <v>0</v>
      </c>
      <c r="I189" s="120">
        <f t="shared" si="65"/>
        <v>4878.2699999999995</v>
      </c>
    </row>
    <row r="190" spans="1:10" ht="12.75" customHeight="1" x14ac:dyDescent="0.2">
      <c r="A190" s="29"/>
      <c r="B190" s="192"/>
      <c r="C190" s="193"/>
      <c r="D190" s="30"/>
      <c r="E190" s="31" t="s">
        <v>112</v>
      </c>
      <c r="F190" s="61" t="s">
        <v>116</v>
      </c>
      <c r="G190" s="103">
        <v>106.62</v>
      </c>
      <c r="H190" s="121">
        <v>0</v>
      </c>
      <c r="I190" s="122">
        <f t="shared" si="65"/>
        <v>106.62</v>
      </c>
    </row>
    <row r="191" spans="1:10" ht="12.75" customHeight="1" thickBot="1" x14ac:dyDescent="0.25">
      <c r="A191" s="33"/>
      <c r="B191" s="194"/>
      <c r="C191" s="195"/>
      <c r="D191" s="34"/>
      <c r="E191" s="35"/>
      <c r="F191" s="63" t="s">
        <v>114</v>
      </c>
      <c r="G191" s="104">
        <v>4771.6499999999996</v>
      </c>
      <c r="H191" s="123">
        <v>0</v>
      </c>
      <c r="I191" s="124">
        <f t="shared" si="65"/>
        <v>4771.6499999999996</v>
      </c>
    </row>
    <row r="192" spans="1:10" s="24" customFormat="1" ht="12.75" customHeight="1" x14ac:dyDescent="0.2">
      <c r="A192" s="73" t="s">
        <v>2</v>
      </c>
      <c r="B192" s="200" t="s">
        <v>75</v>
      </c>
      <c r="C192" s="201"/>
      <c r="D192" s="21" t="s">
        <v>57</v>
      </c>
      <c r="E192" s="74" t="s">
        <v>57</v>
      </c>
      <c r="F192" s="75" t="s">
        <v>76</v>
      </c>
      <c r="G192" s="105">
        <f>G193</f>
        <v>2339.44</v>
      </c>
      <c r="H192" s="117">
        <f t="shared" ref="H192" si="90">+H193</f>
        <v>0</v>
      </c>
      <c r="I192" s="118">
        <f t="shared" si="65"/>
        <v>2339.44</v>
      </c>
    </row>
    <row r="193" spans="1:9" ht="12.75" customHeight="1" x14ac:dyDescent="0.2">
      <c r="A193" s="76"/>
      <c r="B193" s="202"/>
      <c r="C193" s="203"/>
      <c r="D193" s="51">
        <v>3133</v>
      </c>
      <c r="E193" s="77">
        <v>5331</v>
      </c>
      <c r="F193" s="78" t="s">
        <v>111</v>
      </c>
      <c r="G193" s="102">
        <f>G194+G195</f>
        <v>2339.44</v>
      </c>
      <c r="H193" s="119">
        <f t="shared" ref="H193" si="91">SUM(H194:H195)</f>
        <v>0</v>
      </c>
      <c r="I193" s="120">
        <f t="shared" si="65"/>
        <v>2339.44</v>
      </c>
    </row>
    <row r="194" spans="1:9" ht="12.75" customHeight="1" x14ac:dyDescent="0.2">
      <c r="A194" s="79"/>
      <c r="B194" s="202"/>
      <c r="C194" s="203"/>
      <c r="D194" s="30"/>
      <c r="E194" s="80" t="s">
        <v>112</v>
      </c>
      <c r="F194" s="81" t="s">
        <v>116</v>
      </c>
      <c r="G194" s="103">
        <v>126.06</v>
      </c>
      <c r="H194" s="121">
        <v>0</v>
      </c>
      <c r="I194" s="122">
        <f t="shared" si="65"/>
        <v>126.06</v>
      </c>
    </row>
    <row r="195" spans="1:9" ht="12.75" customHeight="1" thickBot="1" x14ac:dyDescent="0.25">
      <c r="A195" s="82"/>
      <c r="B195" s="204"/>
      <c r="C195" s="205"/>
      <c r="D195" s="34"/>
      <c r="E195" s="83"/>
      <c r="F195" s="84" t="s">
        <v>114</v>
      </c>
      <c r="G195" s="104">
        <v>2213.38</v>
      </c>
      <c r="H195" s="123">
        <v>0</v>
      </c>
      <c r="I195" s="124">
        <f t="shared" si="65"/>
        <v>2213.38</v>
      </c>
    </row>
    <row r="196" spans="1:9" s="24" customFormat="1" ht="12.75" customHeight="1" x14ac:dyDescent="0.2">
      <c r="A196" s="73" t="s">
        <v>2</v>
      </c>
      <c r="B196" s="200" t="s">
        <v>77</v>
      </c>
      <c r="C196" s="201"/>
      <c r="D196" s="21" t="s">
        <v>57</v>
      </c>
      <c r="E196" s="74" t="s">
        <v>57</v>
      </c>
      <c r="F196" s="75" t="s">
        <v>78</v>
      </c>
      <c r="G196" s="105">
        <f>G197</f>
        <v>3775.89</v>
      </c>
      <c r="H196" s="117">
        <f t="shared" ref="H196" si="92">+H197</f>
        <v>0</v>
      </c>
      <c r="I196" s="118">
        <f t="shared" si="65"/>
        <v>3775.89</v>
      </c>
    </row>
    <row r="197" spans="1:9" ht="12.75" customHeight="1" x14ac:dyDescent="0.2">
      <c r="A197" s="76"/>
      <c r="B197" s="202"/>
      <c r="C197" s="203"/>
      <c r="D197" s="51">
        <v>3133</v>
      </c>
      <c r="E197" s="77">
        <v>5331</v>
      </c>
      <c r="F197" s="78" t="s">
        <v>111</v>
      </c>
      <c r="G197" s="102">
        <f>G198+G199</f>
        <v>3775.89</v>
      </c>
      <c r="H197" s="119">
        <f t="shared" ref="H197" si="93">SUM(H198:H199)</f>
        <v>0</v>
      </c>
      <c r="I197" s="120">
        <f t="shared" si="65"/>
        <v>3775.89</v>
      </c>
    </row>
    <row r="198" spans="1:9" ht="12.75" customHeight="1" x14ac:dyDescent="0.2">
      <c r="A198" s="79"/>
      <c r="B198" s="202"/>
      <c r="C198" s="203"/>
      <c r="D198" s="30"/>
      <c r="E198" s="80" t="s">
        <v>112</v>
      </c>
      <c r="F198" s="81" t="s">
        <v>116</v>
      </c>
      <c r="G198" s="103">
        <v>80.39</v>
      </c>
      <c r="H198" s="121">
        <v>0</v>
      </c>
      <c r="I198" s="122">
        <f t="shared" si="65"/>
        <v>80.39</v>
      </c>
    </row>
    <row r="199" spans="1:9" ht="12.75" customHeight="1" thickBot="1" x14ac:dyDescent="0.25">
      <c r="A199" s="82"/>
      <c r="B199" s="204"/>
      <c r="C199" s="205"/>
      <c r="D199" s="34"/>
      <c r="E199" s="83"/>
      <c r="F199" s="84" t="s">
        <v>114</v>
      </c>
      <c r="G199" s="104">
        <v>3695.5</v>
      </c>
      <c r="H199" s="123">
        <v>0</v>
      </c>
      <c r="I199" s="124">
        <f t="shared" si="65"/>
        <v>3695.5</v>
      </c>
    </row>
    <row r="200" spans="1:9" ht="12.75" customHeight="1" x14ac:dyDescent="0.2">
      <c r="A200" s="85" t="s">
        <v>2</v>
      </c>
      <c r="B200" s="206" t="s">
        <v>79</v>
      </c>
      <c r="C200" s="207"/>
      <c r="D200" s="46" t="s">
        <v>57</v>
      </c>
      <c r="E200" s="86" t="s">
        <v>57</v>
      </c>
      <c r="F200" s="68" t="s">
        <v>80</v>
      </c>
      <c r="G200" s="107">
        <f>G201</f>
        <v>816.82</v>
      </c>
      <c r="H200" s="117">
        <f t="shared" ref="H200" si="94">+H201</f>
        <v>0</v>
      </c>
      <c r="I200" s="118">
        <f t="shared" si="65"/>
        <v>816.82</v>
      </c>
    </row>
    <row r="201" spans="1:9" ht="12.75" customHeight="1" x14ac:dyDescent="0.2">
      <c r="A201" s="76"/>
      <c r="B201" s="202"/>
      <c r="C201" s="203"/>
      <c r="D201" s="51">
        <v>3146</v>
      </c>
      <c r="E201" s="77">
        <v>5331</v>
      </c>
      <c r="F201" s="78" t="s">
        <v>111</v>
      </c>
      <c r="G201" s="108">
        <f>G202+G203</f>
        <v>816.82</v>
      </c>
      <c r="H201" s="119">
        <f t="shared" ref="H201" si="95">SUM(H202:H203)</f>
        <v>0</v>
      </c>
      <c r="I201" s="120">
        <f t="shared" si="65"/>
        <v>816.82</v>
      </c>
    </row>
    <row r="202" spans="1:9" ht="12.75" customHeight="1" x14ac:dyDescent="0.2">
      <c r="A202" s="79"/>
      <c r="B202" s="202"/>
      <c r="C202" s="203"/>
      <c r="D202" s="30"/>
      <c r="E202" s="80" t="s">
        <v>112</v>
      </c>
      <c r="F202" s="81" t="s">
        <v>116</v>
      </c>
      <c r="G202" s="109">
        <v>13.35</v>
      </c>
      <c r="H202" s="121">
        <v>0</v>
      </c>
      <c r="I202" s="122">
        <f t="shared" si="65"/>
        <v>13.35</v>
      </c>
    </row>
    <row r="203" spans="1:9" ht="12.75" customHeight="1" thickBot="1" x14ac:dyDescent="0.25">
      <c r="A203" s="82"/>
      <c r="B203" s="204"/>
      <c r="C203" s="205"/>
      <c r="D203" s="34"/>
      <c r="E203" s="83"/>
      <c r="F203" s="84" t="s">
        <v>114</v>
      </c>
      <c r="G203" s="110">
        <v>803.47</v>
      </c>
      <c r="H203" s="123">
        <v>0</v>
      </c>
      <c r="I203" s="124">
        <f t="shared" si="65"/>
        <v>803.47</v>
      </c>
    </row>
    <row r="204" spans="1:9" ht="12.75" customHeight="1" x14ac:dyDescent="0.2">
      <c r="A204" s="73" t="s">
        <v>2</v>
      </c>
      <c r="B204" s="200" t="s">
        <v>81</v>
      </c>
      <c r="C204" s="201"/>
      <c r="D204" s="21" t="s">
        <v>57</v>
      </c>
      <c r="E204" s="74" t="s">
        <v>57</v>
      </c>
      <c r="F204" s="75" t="s">
        <v>82</v>
      </c>
      <c r="G204" s="111">
        <f>G205</f>
        <v>3438.73</v>
      </c>
      <c r="H204" s="117">
        <f t="shared" ref="H204" si="96">+H205</f>
        <v>0</v>
      </c>
      <c r="I204" s="118">
        <f t="shared" si="65"/>
        <v>3438.73</v>
      </c>
    </row>
    <row r="205" spans="1:9" ht="12.75" customHeight="1" x14ac:dyDescent="0.2">
      <c r="A205" s="76"/>
      <c r="B205" s="202"/>
      <c r="C205" s="203"/>
      <c r="D205" s="51">
        <v>3121</v>
      </c>
      <c r="E205" s="77">
        <v>5331</v>
      </c>
      <c r="F205" s="78" t="s">
        <v>111</v>
      </c>
      <c r="G205" s="108">
        <f>G206+G207</f>
        <v>3438.73</v>
      </c>
      <c r="H205" s="119">
        <f t="shared" ref="H205" si="97">SUM(H206:H207)</f>
        <v>0</v>
      </c>
      <c r="I205" s="120">
        <f t="shared" ref="I205:I255" si="98">+G205+H205</f>
        <v>3438.73</v>
      </c>
    </row>
    <row r="206" spans="1:9" ht="12.75" customHeight="1" x14ac:dyDescent="0.2">
      <c r="A206" s="79"/>
      <c r="B206" s="202"/>
      <c r="C206" s="203"/>
      <c r="D206" s="30"/>
      <c r="E206" s="80" t="s">
        <v>112</v>
      </c>
      <c r="F206" s="81" t="s">
        <v>116</v>
      </c>
      <c r="G206" s="109">
        <v>420.73</v>
      </c>
      <c r="H206" s="121">
        <v>0</v>
      </c>
      <c r="I206" s="122">
        <f t="shared" si="98"/>
        <v>420.73</v>
      </c>
    </row>
    <row r="207" spans="1:9" ht="12.75" customHeight="1" thickBot="1" x14ac:dyDescent="0.25">
      <c r="A207" s="82"/>
      <c r="B207" s="204"/>
      <c r="C207" s="205"/>
      <c r="D207" s="34"/>
      <c r="E207" s="83"/>
      <c r="F207" s="84" t="s">
        <v>114</v>
      </c>
      <c r="G207" s="110">
        <v>3018</v>
      </c>
      <c r="H207" s="123">
        <v>0</v>
      </c>
      <c r="I207" s="124">
        <f t="shared" si="98"/>
        <v>3018</v>
      </c>
    </row>
    <row r="208" spans="1:9" ht="12.75" customHeight="1" x14ac:dyDescent="0.2">
      <c r="A208" s="85" t="s">
        <v>2</v>
      </c>
      <c r="B208" s="200" t="s">
        <v>83</v>
      </c>
      <c r="C208" s="201"/>
      <c r="D208" s="46" t="s">
        <v>57</v>
      </c>
      <c r="E208" s="86" t="s">
        <v>57</v>
      </c>
      <c r="F208" s="68" t="s">
        <v>84</v>
      </c>
      <c r="G208" s="111">
        <f>G209</f>
        <v>3195.26</v>
      </c>
      <c r="H208" s="117">
        <f t="shared" ref="H208" si="99">+H209</f>
        <v>0</v>
      </c>
      <c r="I208" s="118">
        <f t="shared" si="98"/>
        <v>3195.26</v>
      </c>
    </row>
    <row r="209" spans="1:9" ht="12.75" customHeight="1" x14ac:dyDescent="0.2">
      <c r="A209" s="76"/>
      <c r="B209" s="202"/>
      <c r="C209" s="203"/>
      <c r="D209" s="51">
        <v>3121</v>
      </c>
      <c r="E209" s="77">
        <v>5331</v>
      </c>
      <c r="F209" s="78" t="s">
        <v>111</v>
      </c>
      <c r="G209" s="108">
        <f>G210+G211</f>
        <v>3195.26</v>
      </c>
      <c r="H209" s="119">
        <f t="shared" ref="H209" si="100">SUM(H210:H211)</f>
        <v>0</v>
      </c>
      <c r="I209" s="120">
        <f t="shared" si="98"/>
        <v>3195.26</v>
      </c>
    </row>
    <row r="210" spans="1:9" ht="12.75" customHeight="1" x14ac:dyDescent="0.2">
      <c r="A210" s="79"/>
      <c r="B210" s="202"/>
      <c r="C210" s="203"/>
      <c r="D210" s="30"/>
      <c r="E210" s="80" t="s">
        <v>112</v>
      </c>
      <c r="F210" s="81" t="s">
        <v>116</v>
      </c>
      <c r="G210" s="109">
        <v>351.69</v>
      </c>
      <c r="H210" s="121">
        <v>0</v>
      </c>
      <c r="I210" s="122">
        <f t="shared" si="98"/>
        <v>351.69</v>
      </c>
    </row>
    <row r="211" spans="1:9" ht="12.75" customHeight="1" thickBot="1" x14ac:dyDescent="0.25">
      <c r="A211" s="82"/>
      <c r="B211" s="204"/>
      <c r="C211" s="205"/>
      <c r="D211" s="34"/>
      <c r="E211" s="83"/>
      <c r="F211" s="84" t="s">
        <v>114</v>
      </c>
      <c r="G211" s="110">
        <v>2843.57</v>
      </c>
      <c r="H211" s="123">
        <v>0</v>
      </c>
      <c r="I211" s="124">
        <f t="shared" si="98"/>
        <v>2843.57</v>
      </c>
    </row>
    <row r="212" spans="1:9" s="24" customFormat="1" ht="12.75" customHeight="1" x14ac:dyDescent="0.2">
      <c r="A212" s="73" t="s">
        <v>2</v>
      </c>
      <c r="B212" s="200" t="s">
        <v>85</v>
      </c>
      <c r="C212" s="201"/>
      <c r="D212" s="21" t="s">
        <v>57</v>
      </c>
      <c r="E212" s="74" t="s">
        <v>57</v>
      </c>
      <c r="F212" s="75" t="s">
        <v>131</v>
      </c>
      <c r="G212" s="111">
        <f>G213</f>
        <v>4364.5199999999995</v>
      </c>
      <c r="H212" s="117">
        <f t="shared" ref="H212" si="101">+H213</f>
        <v>0</v>
      </c>
      <c r="I212" s="118">
        <f t="shared" si="98"/>
        <v>4364.5199999999995</v>
      </c>
    </row>
    <row r="213" spans="1:9" ht="12.75" customHeight="1" x14ac:dyDescent="0.2">
      <c r="A213" s="76"/>
      <c r="B213" s="202"/>
      <c r="C213" s="203"/>
      <c r="D213" s="51">
        <v>3121</v>
      </c>
      <c r="E213" s="77">
        <v>5331</v>
      </c>
      <c r="F213" s="78" t="s">
        <v>111</v>
      </c>
      <c r="G213" s="108">
        <f>G214+G215</f>
        <v>4364.5199999999995</v>
      </c>
      <c r="H213" s="119">
        <f t="shared" ref="H213" si="102">SUM(H214:H215)</f>
        <v>0</v>
      </c>
      <c r="I213" s="120">
        <f t="shared" si="98"/>
        <v>4364.5199999999995</v>
      </c>
    </row>
    <row r="214" spans="1:9" ht="12.75" customHeight="1" x14ac:dyDescent="0.2">
      <c r="A214" s="79"/>
      <c r="B214" s="202"/>
      <c r="C214" s="203"/>
      <c r="D214" s="30"/>
      <c r="E214" s="80" t="s">
        <v>112</v>
      </c>
      <c r="F214" s="81" t="s">
        <v>116</v>
      </c>
      <c r="G214" s="109">
        <v>140.08000000000001</v>
      </c>
      <c r="H214" s="121">
        <v>0</v>
      </c>
      <c r="I214" s="122">
        <f t="shared" si="98"/>
        <v>140.08000000000001</v>
      </c>
    </row>
    <row r="215" spans="1:9" ht="12.75" customHeight="1" thickBot="1" x14ac:dyDescent="0.25">
      <c r="A215" s="82"/>
      <c r="B215" s="204"/>
      <c r="C215" s="205"/>
      <c r="D215" s="34"/>
      <c r="E215" s="83"/>
      <c r="F215" s="84" t="s">
        <v>114</v>
      </c>
      <c r="G215" s="110">
        <v>4224.4399999999996</v>
      </c>
      <c r="H215" s="123">
        <v>0</v>
      </c>
      <c r="I215" s="124">
        <f t="shared" si="98"/>
        <v>4224.4399999999996</v>
      </c>
    </row>
    <row r="216" spans="1:9" s="24" customFormat="1" ht="12.75" customHeight="1" x14ac:dyDescent="0.2">
      <c r="A216" s="73" t="s">
        <v>2</v>
      </c>
      <c r="B216" s="200" t="s">
        <v>86</v>
      </c>
      <c r="C216" s="201"/>
      <c r="D216" s="21" t="s">
        <v>57</v>
      </c>
      <c r="E216" s="74" t="s">
        <v>57</v>
      </c>
      <c r="F216" s="75" t="s">
        <v>87</v>
      </c>
      <c r="G216" s="111">
        <f>G217</f>
        <v>2364.69</v>
      </c>
      <c r="H216" s="117">
        <f t="shared" ref="H216" si="103">+H217</f>
        <v>0</v>
      </c>
      <c r="I216" s="118">
        <f t="shared" si="98"/>
        <v>2364.69</v>
      </c>
    </row>
    <row r="217" spans="1:9" ht="12.75" customHeight="1" x14ac:dyDescent="0.2">
      <c r="A217" s="76"/>
      <c r="B217" s="202"/>
      <c r="C217" s="203"/>
      <c r="D217" s="51">
        <v>3122</v>
      </c>
      <c r="E217" s="77">
        <v>5331</v>
      </c>
      <c r="F217" s="78" t="s">
        <v>111</v>
      </c>
      <c r="G217" s="108">
        <f>G218+G219</f>
        <v>2364.69</v>
      </c>
      <c r="H217" s="119">
        <f t="shared" ref="H217" si="104">SUM(H218:H219)</f>
        <v>0</v>
      </c>
      <c r="I217" s="120">
        <f t="shared" si="98"/>
        <v>2364.69</v>
      </c>
    </row>
    <row r="218" spans="1:9" ht="12.75" customHeight="1" x14ac:dyDescent="0.2">
      <c r="A218" s="79"/>
      <c r="B218" s="202"/>
      <c r="C218" s="203"/>
      <c r="D218" s="30"/>
      <c r="E218" s="80" t="s">
        <v>112</v>
      </c>
      <c r="F218" s="81" t="s">
        <v>116</v>
      </c>
      <c r="G218" s="109">
        <v>177.79</v>
      </c>
      <c r="H218" s="121">
        <v>0</v>
      </c>
      <c r="I218" s="122">
        <f t="shared" si="98"/>
        <v>177.79</v>
      </c>
    </row>
    <row r="219" spans="1:9" ht="12.75" customHeight="1" thickBot="1" x14ac:dyDescent="0.25">
      <c r="A219" s="82"/>
      <c r="B219" s="204"/>
      <c r="C219" s="205"/>
      <c r="D219" s="34"/>
      <c r="E219" s="83"/>
      <c r="F219" s="84" t="s">
        <v>114</v>
      </c>
      <c r="G219" s="110">
        <v>2186.9</v>
      </c>
      <c r="H219" s="123">
        <v>0</v>
      </c>
      <c r="I219" s="124">
        <f t="shared" si="98"/>
        <v>2186.9</v>
      </c>
    </row>
    <row r="220" spans="1:9" s="24" customFormat="1" ht="12.75" customHeight="1" x14ac:dyDescent="0.2">
      <c r="A220" s="73" t="s">
        <v>2</v>
      </c>
      <c r="B220" s="200" t="s">
        <v>88</v>
      </c>
      <c r="C220" s="201"/>
      <c r="D220" s="21" t="s">
        <v>57</v>
      </c>
      <c r="E220" s="74" t="s">
        <v>57</v>
      </c>
      <c r="F220" s="75" t="s">
        <v>89</v>
      </c>
      <c r="G220" s="111">
        <f>G221</f>
        <v>4533.38</v>
      </c>
      <c r="H220" s="117">
        <f t="shared" ref="H220" si="105">+H221</f>
        <v>0</v>
      </c>
      <c r="I220" s="118">
        <f t="shared" si="98"/>
        <v>4533.38</v>
      </c>
    </row>
    <row r="221" spans="1:9" ht="12.75" customHeight="1" x14ac:dyDescent="0.2">
      <c r="A221" s="76"/>
      <c r="B221" s="202"/>
      <c r="C221" s="203"/>
      <c r="D221" s="51">
        <v>3123</v>
      </c>
      <c r="E221" s="77">
        <v>5331</v>
      </c>
      <c r="F221" s="78" t="s">
        <v>111</v>
      </c>
      <c r="G221" s="108">
        <f>G222+G223</f>
        <v>4533.38</v>
      </c>
      <c r="H221" s="119">
        <f t="shared" ref="H221" si="106">SUM(H222:H223)</f>
        <v>0</v>
      </c>
      <c r="I221" s="120">
        <f t="shared" si="98"/>
        <v>4533.38</v>
      </c>
    </row>
    <row r="222" spans="1:9" ht="12.75" customHeight="1" x14ac:dyDescent="0.2">
      <c r="A222" s="79"/>
      <c r="B222" s="202"/>
      <c r="C222" s="203"/>
      <c r="D222" s="30"/>
      <c r="E222" s="80" t="s">
        <v>112</v>
      </c>
      <c r="F222" s="81" t="s">
        <v>116</v>
      </c>
      <c r="G222" s="109">
        <v>678.8</v>
      </c>
      <c r="H222" s="121">
        <v>0</v>
      </c>
      <c r="I222" s="122">
        <f t="shared" si="98"/>
        <v>678.8</v>
      </c>
    </row>
    <row r="223" spans="1:9" ht="12.75" customHeight="1" thickBot="1" x14ac:dyDescent="0.25">
      <c r="A223" s="82"/>
      <c r="B223" s="204"/>
      <c r="C223" s="205"/>
      <c r="D223" s="34"/>
      <c r="E223" s="83"/>
      <c r="F223" s="84" t="s">
        <v>114</v>
      </c>
      <c r="G223" s="110">
        <v>3854.58</v>
      </c>
      <c r="H223" s="123">
        <v>0</v>
      </c>
      <c r="I223" s="124">
        <f t="shared" si="98"/>
        <v>3854.58</v>
      </c>
    </row>
    <row r="224" spans="1:9" s="24" customFormat="1" ht="12.75" customHeight="1" x14ac:dyDescent="0.2">
      <c r="A224" s="73" t="s">
        <v>2</v>
      </c>
      <c r="B224" s="200" t="s">
        <v>90</v>
      </c>
      <c r="C224" s="201"/>
      <c r="D224" s="21" t="s">
        <v>57</v>
      </c>
      <c r="E224" s="74" t="s">
        <v>57</v>
      </c>
      <c r="F224" s="75" t="s">
        <v>132</v>
      </c>
      <c r="G224" s="111">
        <f>G225</f>
        <v>5053.78</v>
      </c>
      <c r="H224" s="117">
        <f t="shared" ref="H224" si="107">+H225</f>
        <v>0</v>
      </c>
      <c r="I224" s="118">
        <f t="shared" si="98"/>
        <v>5053.78</v>
      </c>
    </row>
    <row r="225" spans="1:9" ht="12.75" customHeight="1" x14ac:dyDescent="0.2">
      <c r="A225" s="76"/>
      <c r="B225" s="202"/>
      <c r="C225" s="203"/>
      <c r="D225" s="51">
        <v>3123</v>
      </c>
      <c r="E225" s="77">
        <v>5331</v>
      </c>
      <c r="F225" s="78" t="s">
        <v>111</v>
      </c>
      <c r="G225" s="108">
        <f>G226+G227</f>
        <v>5053.78</v>
      </c>
      <c r="H225" s="119">
        <f t="shared" ref="H225" si="108">SUM(H226:H227)</f>
        <v>0</v>
      </c>
      <c r="I225" s="120">
        <f t="shared" si="98"/>
        <v>5053.78</v>
      </c>
    </row>
    <row r="226" spans="1:9" ht="12.75" customHeight="1" x14ac:dyDescent="0.2">
      <c r="A226" s="79"/>
      <c r="B226" s="202"/>
      <c r="C226" s="203"/>
      <c r="D226" s="30"/>
      <c r="E226" s="80" t="s">
        <v>112</v>
      </c>
      <c r="F226" s="81" t="s">
        <v>116</v>
      </c>
      <c r="G226" s="109">
        <v>818.65</v>
      </c>
      <c r="H226" s="121">
        <v>0</v>
      </c>
      <c r="I226" s="122">
        <f t="shared" si="98"/>
        <v>818.65</v>
      </c>
    </row>
    <row r="227" spans="1:9" ht="12.75" customHeight="1" thickBot="1" x14ac:dyDescent="0.25">
      <c r="A227" s="82"/>
      <c r="B227" s="204"/>
      <c r="C227" s="205"/>
      <c r="D227" s="34"/>
      <c r="E227" s="83"/>
      <c r="F227" s="84" t="s">
        <v>114</v>
      </c>
      <c r="G227" s="110">
        <v>4235.13</v>
      </c>
      <c r="H227" s="123">
        <v>0</v>
      </c>
      <c r="I227" s="124">
        <f t="shared" si="98"/>
        <v>4235.13</v>
      </c>
    </row>
    <row r="228" spans="1:9" s="24" customFormat="1" ht="12.75" customHeight="1" x14ac:dyDescent="0.2">
      <c r="A228" s="85" t="s">
        <v>2</v>
      </c>
      <c r="B228" s="200" t="s">
        <v>91</v>
      </c>
      <c r="C228" s="201"/>
      <c r="D228" s="46" t="s">
        <v>57</v>
      </c>
      <c r="E228" s="86" t="s">
        <v>57</v>
      </c>
      <c r="F228" s="68" t="s">
        <v>92</v>
      </c>
      <c r="G228" s="111">
        <f>G229</f>
        <v>9291.16</v>
      </c>
      <c r="H228" s="117">
        <f t="shared" ref="H228" si="109">+H229</f>
        <v>0</v>
      </c>
      <c r="I228" s="118">
        <f t="shared" si="98"/>
        <v>9291.16</v>
      </c>
    </row>
    <row r="229" spans="1:9" ht="12.75" customHeight="1" x14ac:dyDescent="0.2">
      <c r="A229" s="76"/>
      <c r="B229" s="202"/>
      <c r="C229" s="203"/>
      <c r="D229" s="51">
        <v>3123</v>
      </c>
      <c r="E229" s="77">
        <v>5331</v>
      </c>
      <c r="F229" s="78" t="s">
        <v>111</v>
      </c>
      <c r="G229" s="108">
        <f>G230+G231</f>
        <v>9291.16</v>
      </c>
      <c r="H229" s="119">
        <f t="shared" ref="H229" si="110">SUM(H230:H231)</f>
        <v>0</v>
      </c>
      <c r="I229" s="120">
        <f t="shared" si="98"/>
        <v>9291.16</v>
      </c>
    </row>
    <row r="230" spans="1:9" ht="12.75" customHeight="1" x14ac:dyDescent="0.2">
      <c r="A230" s="79"/>
      <c r="B230" s="202"/>
      <c r="C230" s="203"/>
      <c r="D230" s="30"/>
      <c r="E230" s="80" t="s">
        <v>112</v>
      </c>
      <c r="F230" s="81" t="s">
        <v>116</v>
      </c>
      <c r="G230" s="109">
        <v>1667.65</v>
      </c>
      <c r="H230" s="121">
        <v>0</v>
      </c>
      <c r="I230" s="122">
        <f t="shared" si="98"/>
        <v>1667.65</v>
      </c>
    </row>
    <row r="231" spans="1:9" ht="12.75" customHeight="1" thickBot="1" x14ac:dyDescent="0.25">
      <c r="A231" s="82"/>
      <c r="B231" s="204"/>
      <c r="C231" s="205"/>
      <c r="D231" s="34"/>
      <c r="E231" s="83"/>
      <c r="F231" s="84" t="s">
        <v>114</v>
      </c>
      <c r="G231" s="110">
        <v>7623.51</v>
      </c>
      <c r="H231" s="123">
        <v>0</v>
      </c>
      <c r="I231" s="124">
        <f t="shared" si="98"/>
        <v>7623.51</v>
      </c>
    </row>
    <row r="232" spans="1:9" s="24" customFormat="1" ht="12.75" customHeight="1" x14ac:dyDescent="0.2">
      <c r="A232" s="73" t="s">
        <v>2</v>
      </c>
      <c r="B232" s="200" t="s">
        <v>93</v>
      </c>
      <c r="C232" s="201"/>
      <c r="D232" s="21" t="s">
        <v>57</v>
      </c>
      <c r="E232" s="74" t="s">
        <v>57</v>
      </c>
      <c r="F232" s="75" t="s">
        <v>94</v>
      </c>
      <c r="G232" s="111">
        <f>G233</f>
        <v>3633.5</v>
      </c>
      <c r="H232" s="117">
        <f t="shared" ref="H232" si="111">+H233</f>
        <v>0</v>
      </c>
      <c r="I232" s="118">
        <f t="shared" si="98"/>
        <v>3633.5</v>
      </c>
    </row>
    <row r="233" spans="1:9" ht="12.75" customHeight="1" x14ac:dyDescent="0.2">
      <c r="A233" s="76"/>
      <c r="B233" s="202"/>
      <c r="C233" s="203"/>
      <c r="D233" s="51">
        <v>3122</v>
      </c>
      <c r="E233" s="77">
        <v>5331</v>
      </c>
      <c r="F233" s="78" t="s">
        <v>111</v>
      </c>
      <c r="G233" s="108">
        <f>G234+G235</f>
        <v>3633.5</v>
      </c>
      <c r="H233" s="119">
        <f t="shared" ref="H233" si="112">SUM(H234:H235)</f>
        <v>0</v>
      </c>
      <c r="I233" s="120">
        <f t="shared" si="98"/>
        <v>3633.5</v>
      </c>
    </row>
    <row r="234" spans="1:9" ht="12.75" customHeight="1" x14ac:dyDescent="0.2">
      <c r="A234" s="79"/>
      <c r="B234" s="202"/>
      <c r="C234" s="203"/>
      <c r="D234" s="30"/>
      <c r="E234" s="80" t="s">
        <v>112</v>
      </c>
      <c r="F234" s="81" t="s">
        <v>116</v>
      </c>
      <c r="G234" s="109">
        <v>288.14</v>
      </c>
      <c r="H234" s="121">
        <v>0</v>
      </c>
      <c r="I234" s="122">
        <f t="shared" si="98"/>
        <v>288.14</v>
      </c>
    </row>
    <row r="235" spans="1:9" ht="12.75" customHeight="1" thickBot="1" x14ac:dyDescent="0.25">
      <c r="A235" s="82"/>
      <c r="B235" s="204"/>
      <c r="C235" s="205"/>
      <c r="D235" s="34"/>
      <c r="E235" s="83"/>
      <c r="F235" s="84" t="s">
        <v>114</v>
      </c>
      <c r="G235" s="110">
        <v>3345.36</v>
      </c>
      <c r="H235" s="123">
        <v>0</v>
      </c>
      <c r="I235" s="124">
        <f t="shared" si="98"/>
        <v>3345.36</v>
      </c>
    </row>
    <row r="236" spans="1:9" s="24" customFormat="1" ht="12.75" customHeight="1" x14ac:dyDescent="0.2">
      <c r="A236" s="85" t="s">
        <v>2</v>
      </c>
      <c r="B236" s="206" t="s">
        <v>95</v>
      </c>
      <c r="C236" s="207"/>
      <c r="D236" s="46" t="s">
        <v>57</v>
      </c>
      <c r="E236" s="86" t="s">
        <v>57</v>
      </c>
      <c r="F236" s="68" t="s">
        <v>96</v>
      </c>
      <c r="G236" s="111">
        <f>G237</f>
        <v>454.10999999999996</v>
      </c>
      <c r="H236" s="117">
        <f t="shared" ref="H236" si="113">+H237</f>
        <v>0</v>
      </c>
      <c r="I236" s="118">
        <f t="shared" si="98"/>
        <v>454.10999999999996</v>
      </c>
    </row>
    <row r="237" spans="1:9" ht="12.75" customHeight="1" x14ac:dyDescent="0.2">
      <c r="A237" s="76"/>
      <c r="B237" s="202"/>
      <c r="C237" s="203"/>
      <c r="D237" s="51">
        <v>3114</v>
      </c>
      <c r="E237" s="77">
        <v>5331</v>
      </c>
      <c r="F237" s="78" t="s">
        <v>111</v>
      </c>
      <c r="G237" s="108">
        <f>G238+G239</f>
        <v>454.10999999999996</v>
      </c>
      <c r="H237" s="119">
        <f t="shared" ref="H237" si="114">SUM(H238:H239)</f>
        <v>0</v>
      </c>
      <c r="I237" s="120">
        <f t="shared" si="98"/>
        <v>454.10999999999996</v>
      </c>
    </row>
    <row r="238" spans="1:9" ht="12.75" customHeight="1" x14ac:dyDescent="0.2">
      <c r="A238" s="79"/>
      <c r="B238" s="202"/>
      <c r="C238" s="203"/>
      <c r="D238" s="30"/>
      <c r="E238" s="80" t="s">
        <v>112</v>
      </c>
      <c r="F238" s="81" t="s">
        <v>116</v>
      </c>
      <c r="G238" s="109">
        <v>50.4</v>
      </c>
      <c r="H238" s="121">
        <v>0</v>
      </c>
      <c r="I238" s="122">
        <f t="shared" si="98"/>
        <v>50.4</v>
      </c>
    </row>
    <row r="239" spans="1:9" ht="12.75" customHeight="1" thickBot="1" x14ac:dyDescent="0.25">
      <c r="A239" s="87"/>
      <c r="B239" s="208"/>
      <c r="C239" s="209"/>
      <c r="D239" s="41"/>
      <c r="E239" s="88"/>
      <c r="F239" s="89" t="s">
        <v>114</v>
      </c>
      <c r="G239" s="110">
        <v>403.71</v>
      </c>
      <c r="H239" s="123">
        <v>0</v>
      </c>
      <c r="I239" s="124">
        <f t="shared" si="98"/>
        <v>403.71</v>
      </c>
    </row>
    <row r="240" spans="1:9" s="24" customFormat="1" ht="12.75" customHeight="1" x14ac:dyDescent="0.2">
      <c r="A240" s="73" t="s">
        <v>2</v>
      </c>
      <c r="B240" s="200" t="s">
        <v>97</v>
      </c>
      <c r="C240" s="201"/>
      <c r="D240" s="21" t="s">
        <v>57</v>
      </c>
      <c r="E240" s="74" t="s">
        <v>57</v>
      </c>
      <c r="F240" s="75" t="s">
        <v>98</v>
      </c>
      <c r="G240" s="111">
        <f>G241</f>
        <v>580.19000000000005</v>
      </c>
      <c r="H240" s="117">
        <f t="shared" ref="H240" si="115">+H241</f>
        <v>0</v>
      </c>
      <c r="I240" s="118">
        <f t="shared" si="98"/>
        <v>580.19000000000005</v>
      </c>
    </row>
    <row r="241" spans="1:9" ht="12.75" customHeight="1" x14ac:dyDescent="0.2">
      <c r="A241" s="76"/>
      <c r="B241" s="202"/>
      <c r="C241" s="203"/>
      <c r="D241" s="51">
        <v>3113</v>
      </c>
      <c r="E241" s="77">
        <v>5331</v>
      </c>
      <c r="F241" s="78" t="s">
        <v>111</v>
      </c>
      <c r="G241" s="108">
        <f>G242+G243</f>
        <v>580.19000000000005</v>
      </c>
      <c r="H241" s="119">
        <f t="shared" ref="H241" si="116">SUM(H242:H243)</f>
        <v>0</v>
      </c>
      <c r="I241" s="120">
        <f t="shared" si="98"/>
        <v>580.19000000000005</v>
      </c>
    </row>
    <row r="242" spans="1:9" ht="12.75" customHeight="1" x14ac:dyDescent="0.2">
      <c r="A242" s="79"/>
      <c r="B242" s="202"/>
      <c r="C242" s="203"/>
      <c r="D242" s="30"/>
      <c r="E242" s="80" t="s">
        <v>112</v>
      </c>
      <c r="F242" s="81" t="s">
        <v>116</v>
      </c>
      <c r="G242" s="109">
        <v>0</v>
      </c>
      <c r="H242" s="121">
        <v>0</v>
      </c>
      <c r="I242" s="122">
        <f t="shared" si="98"/>
        <v>0</v>
      </c>
    </row>
    <row r="243" spans="1:9" ht="12.75" customHeight="1" thickBot="1" x14ac:dyDescent="0.25">
      <c r="A243" s="82"/>
      <c r="B243" s="204"/>
      <c r="C243" s="205"/>
      <c r="D243" s="34"/>
      <c r="E243" s="83"/>
      <c r="F243" s="84" t="s">
        <v>114</v>
      </c>
      <c r="G243" s="110">
        <v>580.19000000000005</v>
      </c>
      <c r="H243" s="123">
        <v>0</v>
      </c>
      <c r="I243" s="124">
        <f t="shared" si="98"/>
        <v>580.19000000000005</v>
      </c>
    </row>
    <row r="244" spans="1:9" ht="12.75" customHeight="1" x14ac:dyDescent="0.2">
      <c r="A244" s="85" t="s">
        <v>2</v>
      </c>
      <c r="B244" s="206" t="s">
        <v>99</v>
      </c>
      <c r="C244" s="207"/>
      <c r="D244" s="46" t="s">
        <v>57</v>
      </c>
      <c r="E244" s="86" t="s">
        <v>57</v>
      </c>
      <c r="F244" s="68" t="s">
        <v>100</v>
      </c>
      <c r="G244" s="107">
        <f>G245</f>
        <v>1568.38</v>
      </c>
      <c r="H244" s="117">
        <f t="shared" ref="H244" si="117">+H245</f>
        <v>0</v>
      </c>
      <c r="I244" s="118">
        <f t="shared" si="98"/>
        <v>1568.38</v>
      </c>
    </row>
    <row r="245" spans="1:9" ht="12.75" customHeight="1" x14ac:dyDescent="0.2">
      <c r="A245" s="76"/>
      <c r="B245" s="202"/>
      <c r="C245" s="203"/>
      <c r="D245" s="51">
        <v>3133</v>
      </c>
      <c r="E245" s="77">
        <v>5331</v>
      </c>
      <c r="F245" s="78" t="s">
        <v>111</v>
      </c>
      <c r="G245" s="108">
        <f>G246+G247</f>
        <v>1568.38</v>
      </c>
      <c r="H245" s="119">
        <f t="shared" ref="H245" si="118">SUM(H246:H247)</f>
        <v>0</v>
      </c>
      <c r="I245" s="120">
        <f t="shared" si="98"/>
        <v>1568.38</v>
      </c>
    </row>
    <row r="246" spans="1:9" ht="12.75" customHeight="1" x14ac:dyDescent="0.2">
      <c r="A246" s="79"/>
      <c r="B246" s="202"/>
      <c r="C246" s="203"/>
      <c r="D246" s="30"/>
      <c r="E246" s="80" t="s">
        <v>112</v>
      </c>
      <c r="F246" s="81" t="s">
        <v>116</v>
      </c>
      <c r="G246" s="109">
        <v>73.19</v>
      </c>
      <c r="H246" s="121">
        <v>0</v>
      </c>
      <c r="I246" s="122">
        <f t="shared" si="98"/>
        <v>73.19</v>
      </c>
    </row>
    <row r="247" spans="1:9" ht="12.75" customHeight="1" thickBot="1" x14ac:dyDescent="0.25">
      <c r="A247" s="82"/>
      <c r="B247" s="204"/>
      <c r="C247" s="205"/>
      <c r="D247" s="34"/>
      <c r="E247" s="83"/>
      <c r="F247" s="84" t="s">
        <v>114</v>
      </c>
      <c r="G247" s="110">
        <v>1495.19</v>
      </c>
      <c r="H247" s="123">
        <v>0</v>
      </c>
      <c r="I247" s="124">
        <f t="shared" si="98"/>
        <v>1495.19</v>
      </c>
    </row>
    <row r="248" spans="1:9" ht="12.75" customHeight="1" x14ac:dyDescent="0.2">
      <c r="A248" s="85" t="s">
        <v>2</v>
      </c>
      <c r="B248" s="206" t="s">
        <v>101</v>
      </c>
      <c r="C248" s="207"/>
      <c r="D248" s="46" t="s">
        <v>57</v>
      </c>
      <c r="E248" s="86" t="s">
        <v>57</v>
      </c>
      <c r="F248" s="68" t="s">
        <v>137</v>
      </c>
      <c r="G248" s="107">
        <f>G249</f>
        <v>1136.9599999999998</v>
      </c>
      <c r="H248" s="117">
        <f t="shared" ref="H248" si="119">+H249</f>
        <v>0</v>
      </c>
      <c r="I248" s="118">
        <f t="shared" si="98"/>
        <v>1136.9599999999998</v>
      </c>
    </row>
    <row r="249" spans="1:9" ht="12.75" customHeight="1" x14ac:dyDescent="0.2">
      <c r="A249" s="76"/>
      <c r="B249" s="202"/>
      <c r="C249" s="203"/>
      <c r="D249" s="51">
        <v>3146</v>
      </c>
      <c r="E249" s="77">
        <v>5331</v>
      </c>
      <c r="F249" s="78" t="s">
        <v>111</v>
      </c>
      <c r="G249" s="108">
        <f>G250+G251</f>
        <v>1136.9599999999998</v>
      </c>
      <c r="H249" s="119">
        <f t="shared" ref="H249" si="120">SUM(H250:H251)</f>
        <v>0</v>
      </c>
      <c r="I249" s="120">
        <f t="shared" si="98"/>
        <v>1136.9599999999998</v>
      </c>
    </row>
    <row r="250" spans="1:9" ht="12.75" customHeight="1" x14ac:dyDescent="0.2">
      <c r="A250" s="79"/>
      <c r="B250" s="202"/>
      <c r="C250" s="203"/>
      <c r="D250" s="30"/>
      <c r="E250" s="80" t="s">
        <v>112</v>
      </c>
      <c r="F250" s="81" t="s">
        <v>116</v>
      </c>
      <c r="G250" s="109">
        <v>5.87</v>
      </c>
      <c r="H250" s="121">
        <v>0</v>
      </c>
      <c r="I250" s="122">
        <f t="shared" si="98"/>
        <v>5.87</v>
      </c>
    </row>
    <row r="251" spans="1:9" ht="12.75" customHeight="1" thickBot="1" x14ac:dyDescent="0.25">
      <c r="A251" s="87"/>
      <c r="B251" s="208"/>
      <c r="C251" s="209"/>
      <c r="D251" s="41"/>
      <c r="E251" s="88"/>
      <c r="F251" s="89" t="s">
        <v>114</v>
      </c>
      <c r="G251" s="110">
        <v>1131.0899999999999</v>
      </c>
      <c r="H251" s="123">
        <v>0</v>
      </c>
      <c r="I251" s="124">
        <f t="shared" si="98"/>
        <v>1131.0899999999999</v>
      </c>
    </row>
    <row r="252" spans="1:9" ht="12.75" customHeight="1" x14ac:dyDescent="0.2">
      <c r="A252" s="73" t="s">
        <v>2</v>
      </c>
      <c r="B252" s="200" t="s">
        <v>102</v>
      </c>
      <c r="C252" s="201"/>
      <c r="D252" s="21" t="s">
        <v>57</v>
      </c>
      <c r="E252" s="74" t="s">
        <v>57</v>
      </c>
      <c r="F252" s="75" t="s">
        <v>133</v>
      </c>
      <c r="G252" s="107">
        <f>G253</f>
        <v>8996.01</v>
      </c>
      <c r="H252" s="117">
        <f t="shared" ref="H252" si="121">+H253</f>
        <v>0</v>
      </c>
      <c r="I252" s="118">
        <f t="shared" si="98"/>
        <v>8996.01</v>
      </c>
    </row>
    <row r="253" spans="1:9" ht="12.75" customHeight="1" x14ac:dyDescent="0.2">
      <c r="A253" s="76"/>
      <c r="B253" s="202"/>
      <c r="C253" s="203"/>
      <c r="D253" s="51">
        <v>3122</v>
      </c>
      <c r="E253" s="77">
        <v>5331</v>
      </c>
      <c r="F253" s="78" t="s">
        <v>111</v>
      </c>
      <c r="G253" s="108">
        <f>G254+G255</f>
        <v>8996.01</v>
      </c>
      <c r="H253" s="119">
        <f t="shared" ref="H253" si="122">SUM(H254:H255)</f>
        <v>0</v>
      </c>
      <c r="I253" s="120">
        <f t="shared" si="98"/>
        <v>8996.01</v>
      </c>
    </row>
    <row r="254" spans="1:9" ht="12.75" customHeight="1" x14ac:dyDescent="0.2">
      <c r="A254" s="79"/>
      <c r="B254" s="202"/>
      <c r="C254" s="203"/>
      <c r="D254" s="30"/>
      <c r="E254" s="80" t="s">
        <v>112</v>
      </c>
      <c r="F254" s="81" t="s">
        <v>116</v>
      </c>
      <c r="G254" s="109">
        <v>651.73</v>
      </c>
      <c r="H254" s="121">
        <v>0</v>
      </c>
      <c r="I254" s="122">
        <f t="shared" si="98"/>
        <v>651.73</v>
      </c>
    </row>
    <row r="255" spans="1:9" ht="12.75" customHeight="1" thickBot="1" x14ac:dyDescent="0.25">
      <c r="A255" s="82"/>
      <c r="B255" s="204"/>
      <c r="C255" s="205"/>
      <c r="D255" s="34"/>
      <c r="E255" s="83"/>
      <c r="F255" s="84" t="s">
        <v>114</v>
      </c>
      <c r="G255" s="110">
        <v>8344.2800000000007</v>
      </c>
      <c r="H255" s="123">
        <v>0</v>
      </c>
      <c r="I255" s="124">
        <f t="shared" si="98"/>
        <v>8344.2800000000007</v>
      </c>
    </row>
    <row r="256" spans="1:9" ht="12.75" customHeight="1" x14ac:dyDescent="0.2">
      <c r="A256" s="90"/>
      <c r="B256" s="91"/>
      <c r="C256" s="91"/>
      <c r="D256" s="92"/>
      <c r="E256" s="93"/>
      <c r="F256" s="94"/>
      <c r="G256" s="95"/>
      <c r="H256" s="96"/>
      <c r="I256" s="96"/>
    </row>
  </sheetData>
  <mergeCells count="251">
    <mergeCell ref="B251:C251"/>
    <mergeCell ref="B252:C252"/>
    <mergeCell ref="B253:C253"/>
    <mergeCell ref="B254:C254"/>
    <mergeCell ref="B255:C255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1:I1"/>
    <mergeCell ref="A2:I2"/>
    <mergeCell ref="A4:I4"/>
    <mergeCell ref="A7:I7"/>
    <mergeCell ref="G8:I8"/>
    <mergeCell ref="B10:C10"/>
  </mergeCells>
  <pageMargins left="0.7" right="0.7" top="0.78740157499999996" bottom="0.78740157499999996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H27" sqref="H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.42578125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10" t="s">
        <v>143</v>
      </c>
      <c r="B1" s="210"/>
      <c r="C1" s="125"/>
      <c r="D1" s="126" t="s">
        <v>203</v>
      </c>
      <c r="E1" s="126" t="s">
        <v>144</v>
      </c>
    </row>
    <row r="2" spans="1:10" ht="24.75" thickBot="1" x14ac:dyDescent="0.25">
      <c r="A2" s="127" t="s">
        <v>145</v>
      </c>
      <c r="B2" s="128" t="s">
        <v>146</v>
      </c>
      <c r="C2" s="129" t="s">
        <v>147</v>
      </c>
      <c r="D2" s="129" t="s">
        <v>204</v>
      </c>
      <c r="E2" s="129" t="s">
        <v>147</v>
      </c>
    </row>
    <row r="3" spans="1:10" ht="15" customHeight="1" x14ac:dyDescent="0.2">
      <c r="A3" s="130" t="s">
        <v>148</v>
      </c>
      <c r="B3" s="131" t="s">
        <v>149</v>
      </c>
      <c r="C3" s="132">
        <f>C4+C5+C6</f>
        <v>2344063.37</v>
      </c>
      <c r="D3" s="160">
        <f>D4+D5+D6</f>
        <v>663.91039999999998</v>
      </c>
      <c r="E3" s="133">
        <f t="shared" ref="E3:E23" si="0">C3+D3</f>
        <v>2344727.2804</v>
      </c>
    </row>
    <row r="4" spans="1:10" ht="15" customHeight="1" x14ac:dyDescent="0.2">
      <c r="A4" s="134" t="s">
        <v>150</v>
      </c>
      <c r="B4" s="135" t="s">
        <v>151</v>
      </c>
      <c r="C4" s="136">
        <v>2211005.2200000002</v>
      </c>
      <c r="D4" s="161">
        <v>0</v>
      </c>
      <c r="E4" s="137">
        <f t="shared" si="0"/>
        <v>2211005.2200000002</v>
      </c>
      <c r="J4" s="138"/>
    </row>
    <row r="5" spans="1:10" ht="15" customHeight="1" x14ac:dyDescent="0.2">
      <c r="A5" s="134" t="s">
        <v>152</v>
      </c>
      <c r="B5" s="135" t="s">
        <v>153</v>
      </c>
      <c r="C5" s="136">
        <v>131532.59000000003</v>
      </c>
      <c r="D5" s="162">
        <v>663.91039999999998</v>
      </c>
      <c r="E5" s="137">
        <f t="shared" si="0"/>
        <v>132196.50040000002</v>
      </c>
    </row>
    <row r="6" spans="1:10" ht="15" customHeight="1" x14ac:dyDescent="0.2">
      <c r="A6" s="134" t="s">
        <v>154</v>
      </c>
      <c r="B6" s="135" t="s">
        <v>155</v>
      </c>
      <c r="C6" s="136">
        <v>1525.56</v>
      </c>
      <c r="D6" s="163">
        <v>0</v>
      </c>
      <c r="E6" s="137">
        <f t="shared" si="0"/>
        <v>1525.56</v>
      </c>
    </row>
    <row r="7" spans="1:10" ht="15" customHeight="1" x14ac:dyDescent="0.2">
      <c r="A7" s="140" t="s">
        <v>156</v>
      </c>
      <c r="B7" s="135" t="s">
        <v>157</v>
      </c>
      <c r="C7" s="141">
        <f>C8+C13</f>
        <v>4223402.28</v>
      </c>
      <c r="D7" s="164">
        <f>D8+D13</f>
        <v>0</v>
      </c>
      <c r="E7" s="142">
        <f t="shared" si="0"/>
        <v>4223402.28</v>
      </c>
    </row>
    <row r="8" spans="1:10" ht="15" customHeight="1" x14ac:dyDescent="0.2">
      <c r="A8" s="134" t="s">
        <v>158</v>
      </c>
      <c r="B8" s="135" t="s">
        <v>159</v>
      </c>
      <c r="C8" s="136">
        <f>C9+C10+C11+C12</f>
        <v>4220293.75</v>
      </c>
      <c r="D8" s="163">
        <f>D9+D10+D11+D12</f>
        <v>0</v>
      </c>
      <c r="E8" s="143">
        <f t="shared" si="0"/>
        <v>4220293.75</v>
      </c>
    </row>
    <row r="9" spans="1:10" ht="15" customHeight="1" x14ac:dyDescent="0.2">
      <c r="A9" s="134" t="s">
        <v>160</v>
      </c>
      <c r="B9" s="135" t="s">
        <v>161</v>
      </c>
      <c r="C9" s="136">
        <v>61072</v>
      </c>
      <c r="D9" s="163">
        <v>0</v>
      </c>
      <c r="E9" s="143">
        <f t="shared" si="0"/>
        <v>61072</v>
      </c>
    </row>
    <row r="10" spans="1:10" ht="15" customHeight="1" x14ac:dyDescent="0.2">
      <c r="A10" s="134" t="s">
        <v>162</v>
      </c>
      <c r="B10" s="135" t="s">
        <v>159</v>
      </c>
      <c r="C10" s="136">
        <v>4125224.9</v>
      </c>
      <c r="D10" s="163">
        <v>0</v>
      </c>
      <c r="E10" s="143">
        <f t="shared" si="0"/>
        <v>4125224.9</v>
      </c>
    </row>
    <row r="11" spans="1:10" ht="15" customHeight="1" x14ac:dyDescent="0.2">
      <c r="A11" s="134" t="s">
        <v>163</v>
      </c>
      <c r="B11" s="135" t="s">
        <v>164</v>
      </c>
      <c r="C11" s="136">
        <v>9226.85</v>
      </c>
      <c r="D11" s="163">
        <v>0</v>
      </c>
      <c r="E11" s="143">
        <f>SUM(C11:D11)</f>
        <v>9226.85</v>
      </c>
    </row>
    <row r="12" spans="1:10" ht="15" customHeight="1" x14ac:dyDescent="0.2">
      <c r="A12" s="134" t="s">
        <v>165</v>
      </c>
      <c r="B12" s="135">
        <v>4121</v>
      </c>
      <c r="C12" s="136">
        <v>24770</v>
      </c>
      <c r="D12" s="163">
        <v>0</v>
      </c>
      <c r="E12" s="143">
        <f>SUM(C12:D12)</f>
        <v>24770</v>
      </c>
    </row>
    <row r="13" spans="1:10" ht="15" customHeight="1" x14ac:dyDescent="0.2">
      <c r="A13" s="134" t="s">
        <v>166</v>
      </c>
      <c r="B13" s="135" t="s">
        <v>167</v>
      </c>
      <c r="C13" s="136">
        <f>C14+C15+C16</f>
        <v>3108.5299999999997</v>
      </c>
      <c r="D13" s="163">
        <f>D14+D15+D16</f>
        <v>0</v>
      </c>
      <c r="E13" s="143">
        <f t="shared" si="0"/>
        <v>3108.5299999999997</v>
      </c>
    </row>
    <row r="14" spans="1:10" ht="15" customHeight="1" x14ac:dyDescent="0.2">
      <c r="A14" s="134" t="s">
        <v>168</v>
      </c>
      <c r="B14" s="135" t="s">
        <v>167</v>
      </c>
      <c r="C14" s="136">
        <v>1613.86</v>
      </c>
      <c r="D14" s="163">
        <v>0</v>
      </c>
      <c r="E14" s="143">
        <f t="shared" si="0"/>
        <v>1613.86</v>
      </c>
    </row>
    <row r="15" spans="1:10" ht="15" customHeight="1" x14ac:dyDescent="0.2">
      <c r="A15" s="134" t="s">
        <v>169</v>
      </c>
      <c r="B15" s="135">
        <v>4221</v>
      </c>
      <c r="C15" s="136">
        <v>0</v>
      </c>
      <c r="D15" s="163">
        <v>0</v>
      </c>
      <c r="E15" s="143">
        <f>SUM(C15:D15)</f>
        <v>0</v>
      </c>
    </row>
    <row r="16" spans="1:10" ht="15" customHeight="1" x14ac:dyDescent="0.2">
      <c r="A16" s="134" t="s">
        <v>170</v>
      </c>
      <c r="B16" s="135">
        <v>4232</v>
      </c>
      <c r="C16" s="136">
        <v>1494.67</v>
      </c>
      <c r="D16" s="163">
        <v>0</v>
      </c>
      <c r="E16" s="143">
        <f>SUM(C16:D16)</f>
        <v>1494.67</v>
      </c>
    </row>
    <row r="17" spans="1:5" ht="15" customHeight="1" x14ac:dyDescent="0.2">
      <c r="A17" s="140" t="s">
        <v>171</v>
      </c>
      <c r="B17" s="144" t="s">
        <v>172</v>
      </c>
      <c r="C17" s="141">
        <f>C3+C7</f>
        <v>6567465.6500000004</v>
      </c>
      <c r="D17" s="164">
        <f>D3+D7</f>
        <v>663.91039999999998</v>
      </c>
      <c r="E17" s="142">
        <f t="shared" si="0"/>
        <v>6568129.5604000008</v>
      </c>
    </row>
    <row r="18" spans="1:5" ht="15" customHeight="1" x14ac:dyDescent="0.2">
      <c r="A18" s="140" t="s">
        <v>173</v>
      </c>
      <c r="B18" s="144" t="s">
        <v>174</v>
      </c>
      <c r="C18" s="141">
        <f>SUM(C19:C22)</f>
        <v>876501.97</v>
      </c>
      <c r="D18" s="164">
        <f>SUM(D19:D22)</f>
        <v>0</v>
      </c>
      <c r="E18" s="142">
        <f t="shared" si="0"/>
        <v>876501.97</v>
      </c>
    </row>
    <row r="19" spans="1:5" ht="15" customHeight="1" x14ac:dyDescent="0.2">
      <c r="A19" s="134" t="s">
        <v>175</v>
      </c>
      <c r="B19" s="135" t="s">
        <v>176</v>
      </c>
      <c r="C19" s="136">
        <v>84875.51</v>
      </c>
      <c r="D19" s="163">
        <v>0</v>
      </c>
      <c r="E19" s="143">
        <f t="shared" si="0"/>
        <v>84875.51</v>
      </c>
    </row>
    <row r="20" spans="1:5" ht="15" customHeight="1" x14ac:dyDescent="0.2">
      <c r="A20" s="134" t="s">
        <v>177</v>
      </c>
      <c r="B20" s="135">
        <v>8115</v>
      </c>
      <c r="C20" s="136">
        <v>888501.46</v>
      </c>
      <c r="D20" s="163">
        <v>0</v>
      </c>
      <c r="E20" s="143">
        <f>SUM(C20:D20)</f>
        <v>888501.46</v>
      </c>
    </row>
    <row r="21" spans="1:5" ht="15" customHeight="1" x14ac:dyDescent="0.2">
      <c r="A21" s="134" t="s">
        <v>178</v>
      </c>
      <c r="B21" s="135">
        <v>8123</v>
      </c>
      <c r="C21" s="136">
        <v>0</v>
      </c>
      <c r="D21" s="163">
        <v>0</v>
      </c>
      <c r="E21" s="143">
        <f>C21+D21</f>
        <v>0</v>
      </c>
    </row>
    <row r="22" spans="1:5" ht="15" customHeight="1" thickBot="1" x14ac:dyDescent="0.25">
      <c r="A22" s="145" t="s">
        <v>179</v>
      </c>
      <c r="B22" s="146">
        <v>-8124</v>
      </c>
      <c r="C22" s="147">
        <v>-96875</v>
      </c>
      <c r="D22" s="165">
        <v>0</v>
      </c>
      <c r="E22" s="148">
        <f>C22+D22</f>
        <v>-96875</v>
      </c>
    </row>
    <row r="23" spans="1:5" ht="15" customHeight="1" thickBot="1" x14ac:dyDescent="0.25">
      <c r="A23" s="149" t="s">
        <v>180</v>
      </c>
      <c r="B23" s="150"/>
      <c r="C23" s="151">
        <f>C3+C7+C18</f>
        <v>7443967.6200000001</v>
      </c>
      <c r="D23" s="166">
        <f>D17+D18</f>
        <v>663.91039999999998</v>
      </c>
      <c r="E23" s="152">
        <f t="shared" si="0"/>
        <v>7444631.5304000005</v>
      </c>
    </row>
    <row r="24" spans="1:5" ht="13.5" thickBot="1" x14ac:dyDescent="0.25">
      <c r="A24" s="210" t="s">
        <v>181</v>
      </c>
      <c r="B24" s="210"/>
      <c r="C24" s="153"/>
      <c r="D24" s="153"/>
      <c r="E24" s="154" t="s">
        <v>144</v>
      </c>
    </row>
    <row r="25" spans="1:5" ht="24.75" thickBot="1" x14ac:dyDescent="0.25">
      <c r="A25" s="127" t="s">
        <v>182</v>
      </c>
      <c r="B25" s="128" t="s">
        <v>107</v>
      </c>
      <c r="C25" s="129" t="s">
        <v>147</v>
      </c>
      <c r="D25" s="129" t="s">
        <v>204</v>
      </c>
      <c r="E25" s="129" t="s">
        <v>147</v>
      </c>
    </row>
    <row r="26" spans="1:5" ht="15" customHeight="1" x14ac:dyDescent="0.2">
      <c r="A26" s="155" t="s">
        <v>183</v>
      </c>
      <c r="B26" s="156" t="s">
        <v>184</v>
      </c>
      <c r="C26" s="139">
        <v>26192.5</v>
      </c>
      <c r="D26" s="167">
        <v>0</v>
      </c>
      <c r="E26" s="157">
        <f>C26+D26</f>
        <v>26192.5</v>
      </c>
    </row>
    <row r="27" spans="1:5" ht="15" customHeight="1" x14ac:dyDescent="0.2">
      <c r="A27" s="158" t="s">
        <v>185</v>
      </c>
      <c r="B27" s="135" t="s">
        <v>184</v>
      </c>
      <c r="C27" s="136">
        <v>241739.92</v>
      </c>
      <c r="D27" s="167">
        <v>0</v>
      </c>
      <c r="E27" s="157">
        <f t="shared" ref="E27:E41" si="1">C27+D27</f>
        <v>241739.92</v>
      </c>
    </row>
    <row r="28" spans="1:5" ht="15" customHeight="1" x14ac:dyDescent="0.2">
      <c r="A28" s="158" t="s">
        <v>186</v>
      </c>
      <c r="B28" s="135" t="s">
        <v>184</v>
      </c>
      <c r="C28" s="136">
        <v>875508.95</v>
      </c>
      <c r="D28" s="167">
        <v>663.91039999999998</v>
      </c>
      <c r="E28" s="157">
        <f t="shared" si="1"/>
        <v>876172.86040000001</v>
      </c>
    </row>
    <row r="29" spans="1:5" ht="15" customHeight="1" x14ac:dyDescent="0.2">
      <c r="A29" s="158" t="s">
        <v>187</v>
      </c>
      <c r="B29" s="135" t="s">
        <v>184</v>
      </c>
      <c r="C29" s="136">
        <v>624855.69000000006</v>
      </c>
      <c r="D29" s="167">
        <v>0</v>
      </c>
      <c r="E29" s="157">
        <f t="shared" si="1"/>
        <v>624855.69000000006</v>
      </c>
    </row>
    <row r="30" spans="1:5" ht="15" customHeight="1" x14ac:dyDescent="0.2">
      <c r="A30" s="158" t="s">
        <v>188</v>
      </c>
      <c r="B30" s="135" t="s">
        <v>184</v>
      </c>
      <c r="C30" s="136">
        <v>3578496.6999999997</v>
      </c>
      <c r="D30" s="167">
        <v>0</v>
      </c>
      <c r="E30" s="157">
        <f>C30+D30</f>
        <v>3578496.6999999997</v>
      </c>
    </row>
    <row r="31" spans="1:5" ht="15" customHeight="1" x14ac:dyDescent="0.2">
      <c r="A31" s="158" t="s">
        <v>189</v>
      </c>
      <c r="B31" s="135" t="s">
        <v>190</v>
      </c>
      <c r="C31" s="136">
        <v>426392.24999999994</v>
      </c>
      <c r="D31" s="167">
        <v>0</v>
      </c>
      <c r="E31" s="157">
        <f t="shared" si="1"/>
        <v>426392.24999999994</v>
      </c>
    </row>
    <row r="32" spans="1:5" ht="15" customHeight="1" x14ac:dyDescent="0.2">
      <c r="A32" s="158" t="s">
        <v>191</v>
      </c>
      <c r="B32" s="135" t="s">
        <v>184</v>
      </c>
      <c r="C32" s="136">
        <v>76358</v>
      </c>
      <c r="D32" s="167">
        <v>0</v>
      </c>
      <c r="E32" s="157">
        <f t="shared" si="1"/>
        <v>76358</v>
      </c>
    </row>
    <row r="33" spans="1:5" ht="15" customHeight="1" x14ac:dyDescent="0.2">
      <c r="A33" s="158" t="s">
        <v>192</v>
      </c>
      <c r="B33" s="135" t="s">
        <v>193</v>
      </c>
      <c r="C33" s="136">
        <v>598970.12999999989</v>
      </c>
      <c r="D33" s="167">
        <v>0</v>
      </c>
      <c r="E33" s="157">
        <f t="shared" si="1"/>
        <v>598970.12999999989</v>
      </c>
    </row>
    <row r="34" spans="1:5" ht="15" customHeight="1" x14ac:dyDescent="0.2">
      <c r="A34" s="158" t="s">
        <v>194</v>
      </c>
      <c r="B34" s="135" t="s">
        <v>193</v>
      </c>
      <c r="C34" s="136">
        <v>0</v>
      </c>
      <c r="D34" s="167">
        <v>0</v>
      </c>
      <c r="E34" s="157">
        <f t="shared" si="1"/>
        <v>0</v>
      </c>
    </row>
    <row r="35" spans="1:5" ht="15" customHeight="1" x14ac:dyDescent="0.2">
      <c r="A35" s="158" t="s">
        <v>195</v>
      </c>
      <c r="B35" s="135" t="s">
        <v>190</v>
      </c>
      <c r="C35" s="136">
        <v>802852.47</v>
      </c>
      <c r="D35" s="167">
        <v>0</v>
      </c>
      <c r="E35" s="157">
        <f t="shared" si="1"/>
        <v>802852.47</v>
      </c>
    </row>
    <row r="36" spans="1:5" ht="15" customHeight="1" x14ac:dyDescent="0.2">
      <c r="A36" s="158" t="s">
        <v>196</v>
      </c>
      <c r="B36" s="135" t="s">
        <v>190</v>
      </c>
      <c r="C36" s="136">
        <v>22000</v>
      </c>
      <c r="D36" s="167">
        <v>0</v>
      </c>
      <c r="E36" s="157">
        <f t="shared" si="1"/>
        <v>22000</v>
      </c>
    </row>
    <row r="37" spans="1:5" ht="15" customHeight="1" x14ac:dyDescent="0.2">
      <c r="A37" s="158" t="s">
        <v>197</v>
      </c>
      <c r="B37" s="135" t="s">
        <v>184</v>
      </c>
      <c r="C37" s="136">
        <v>5434.02</v>
      </c>
      <c r="D37" s="167">
        <v>0</v>
      </c>
      <c r="E37" s="157">
        <f t="shared" si="1"/>
        <v>5434.02</v>
      </c>
    </row>
    <row r="38" spans="1:5" ht="15" customHeight="1" x14ac:dyDescent="0.2">
      <c r="A38" s="158" t="s">
        <v>198</v>
      </c>
      <c r="B38" s="135" t="s">
        <v>190</v>
      </c>
      <c r="C38" s="136">
        <v>82207.47</v>
      </c>
      <c r="D38" s="167">
        <v>0</v>
      </c>
      <c r="E38" s="157">
        <f>C38+D38</f>
        <v>82207.47</v>
      </c>
    </row>
    <row r="39" spans="1:5" ht="15" customHeight="1" x14ac:dyDescent="0.2">
      <c r="A39" s="158" t="s">
        <v>199</v>
      </c>
      <c r="B39" s="135" t="s">
        <v>190</v>
      </c>
      <c r="C39" s="136">
        <v>5317.28</v>
      </c>
      <c r="D39" s="167">
        <v>0</v>
      </c>
      <c r="E39" s="157">
        <f t="shared" si="1"/>
        <v>5317.28</v>
      </c>
    </row>
    <row r="40" spans="1:5" ht="15" customHeight="1" x14ac:dyDescent="0.2">
      <c r="A40" s="158" t="s">
        <v>200</v>
      </c>
      <c r="B40" s="135" t="s">
        <v>190</v>
      </c>
      <c r="C40" s="136">
        <v>73602.25</v>
      </c>
      <c r="D40" s="167">
        <v>0</v>
      </c>
      <c r="E40" s="157">
        <f t="shared" si="1"/>
        <v>73602.25</v>
      </c>
    </row>
    <row r="41" spans="1:5" ht="15" customHeight="1" thickBot="1" x14ac:dyDescent="0.25">
      <c r="A41" s="158" t="s">
        <v>201</v>
      </c>
      <c r="B41" s="135" t="s">
        <v>190</v>
      </c>
      <c r="C41" s="136">
        <v>4039.9870000000001</v>
      </c>
      <c r="D41" s="167">
        <v>0</v>
      </c>
      <c r="E41" s="157">
        <f t="shared" si="1"/>
        <v>4039.9870000000001</v>
      </c>
    </row>
    <row r="42" spans="1:5" ht="15" customHeight="1" thickBot="1" x14ac:dyDescent="0.25">
      <c r="A42" s="159" t="s">
        <v>202</v>
      </c>
      <c r="B42" s="150"/>
      <c r="C42" s="151">
        <f>C26+C27+C28+C29+C30+C31+C32+C33+C34+C35+C36+C37+C38+C39+C40+C41</f>
        <v>7443967.6169999987</v>
      </c>
      <c r="D42" s="168">
        <f>SUM(D26:D41)</f>
        <v>663.91039999999998</v>
      </c>
      <c r="E42" s="152">
        <f>SUM(E26:E41)</f>
        <v>7444631.5273999982</v>
      </c>
    </row>
    <row r="43" spans="1:5" x14ac:dyDescent="0.2">
      <c r="C43" s="138"/>
      <c r="E43" s="138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2014-12-29T12:22:00Z</cp:lastPrinted>
  <dcterms:created xsi:type="dcterms:W3CDTF">2014-12-17T08:42:02Z</dcterms:created>
  <dcterms:modified xsi:type="dcterms:W3CDTF">2015-05-11T09:08:46Z</dcterms:modified>
</cp:coreProperties>
</file>