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 activeTab="1"/>
  </bookViews>
  <sheets>
    <sheet name="Příloha č. 1" sheetId="2" r:id="rId1"/>
    <sheet name="příloha č. 2" sheetId="3" r:id="rId2"/>
  </sheets>
  <calcPr calcId="145621"/>
</workbook>
</file>

<file path=xl/calcChain.xml><?xml version="1.0" encoding="utf-8"?>
<calcChain xmlns="http://schemas.openxmlformats.org/spreadsheetml/2006/main">
  <c r="D42" i="3" l="1"/>
  <c r="C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42" i="3" s="1"/>
  <c r="E22" i="3"/>
  <c r="E21" i="3"/>
  <c r="E20" i="3"/>
  <c r="E19" i="3"/>
  <c r="D18" i="3"/>
  <c r="C18" i="3"/>
  <c r="E18" i="3" s="1"/>
  <c r="E16" i="3"/>
  <c r="E15" i="3"/>
  <c r="E14" i="3"/>
  <c r="D13" i="3"/>
  <c r="C13" i="3"/>
  <c r="E13" i="3" s="1"/>
  <c r="E12" i="3"/>
  <c r="E11" i="3"/>
  <c r="E10" i="3"/>
  <c r="E9" i="3"/>
  <c r="D8" i="3"/>
  <c r="C8" i="3"/>
  <c r="E8" i="3" s="1"/>
  <c r="D7" i="3"/>
  <c r="E6" i="3"/>
  <c r="E5" i="3"/>
  <c r="E4" i="3"/>
  <c r="D3" i="3"/>
  <c r="D17" i="3" s="1"/>
  <c r="D23" i="3" s="1"/>
  <c r="C3" i="3"/>
  <c r="E3" i="3" l="1"/>
  <c r="C7" i="3"/>
  <c r="E7" i="3" s="1"/>
  <c r="H222" i="2"/>
  <c r="J222" i="2" s="1"/>
  <c r="L222" i="2" s="1"/>
  <c r="G221" i="2"/>
  <c r="H221" i="2" s="1"/>
  <c r="J221" i="2" s="1"/>
  <c r="L221" i="2" s="1"/>
  <c r="H220" i="2"/>
  <c r="J220" i="2" s="1"/>
  <c r="L220" i="2" s="1"/>
  <c r="H219" i="2"/>
  <c r="J219" i="2" s="1"/>
  <c r="L219" i="2" s="1"/>
  <c r="G219" i="2"/>
  <c r="H218" i="2"/>
  <c r="J218" i="2" s="1"/>
  <c r="L218" i="2" s="1"/>
  <c r="G217" i="2"/>
  <c r="H217" i="2" s="1"/>
  <c r="J217" i="2" s="1"/>
  <c r="L217" i="2" s="1"/>
  <c r="J216" i="2"/>
  <c r="L216" i="2" s="1"/>
  <c r="H216" i="2"/>
  <c r="H215" i="2"/>
  <c r="J215" i="2" s="1"/>
  <c r="L215" i="2" s="1"/>
  <c r="G215" i="2"/>
  <c r="H214" i="2"/>
  <c r="J214" i="2" s="1"/>
  <c r="L214" i="2" s="1"/>
  <c r="G213" i="2"/>
  <c r="H213" i="2" s="1"/>
  <c r="J213" i="2" s="1"/>
  <c r="L213" i="2" s="1"/>
  <c r="J212" i="2"/>
  <c r="L212" i="2" s="1"/>
  <c r="H212" i="2"/>
  <c r="H211" i="2"/>
  <c r="J211" i="2" s="1"/>
  <c r="L211" i="2" s="1"/>
  <c r="G211" i="2"/>
  <c r="H210" i="2"/>
  <c r="J210" i="2" s="1"/>
  <c r="L210" i="2" s="1"/>
  <c r="G209" i="2"/>
  <c r="H209" i="2" s="1"/>
  <c r="J209" i="2" s="1"/>
  <c r="L209" i="2" s="1"/>
  <c r="J208" i="2"/>
  <c r="L208" i="2" s="1"/>
  <c r="H208" i="2"/>
  <c r="H207" i="2"/>
  <c r="J207" i="2" s="1"/>
  <c r="L207" i="2" s="1"/>
  <c r="G207" i="2"/>
  <c r="H206" i="2"/>
  <c r="J206" i="2" s="1"/>
  <c r="L206" i="2" s="1"/>
  <c r="G205" i="2"/>
  <c r="F205" i="2"/>
  <c r="H205" i="2" s="1"/>
  <c r="J205" i="2" s="1"/>
  <c r="L205" i="2" s="1"/>
  <c r="G204" i="2"/>
  <c r="H204" i="2" s="1"/>
  <c r="J204" i="2" s="1"/>
  <c r="L204" i="2" s="1"/>
  <c r="L203" i="2"/>
  <c r="L202" i="2"/>
  <c r="K202" i="2"/>
  <c r="L201" i="2"/>
  <c r="K200" i="2"/>
  <c r="L200" i="2" s="1"/>
  <c r="L199" i="2"/>
  <c r="L198" i="2"/>
  <c r="K198" i="2"/>
  <c r="L197" i="2"/>
  <c r="K196" i="2"/>
  <c r="L196" i="2" s="1"/>
  <c r="L195" i="2"/>
  <c r="L194" i="2"/>
  <c r="K194" i="2"/>
  <c r="L193" i="2"/>
  <c r="K192" i="2"/>
  <c r="L192" i="2" s="1"/>
  <c r="L191" i="2"/>
  <c r="L190" i="2"/>
  <c r="K190" i="2"/>
  <c r="L189" i="2"/>
  <c r="K188" i="2"/>
  <c r="L188" i="2" s="1"/>
  <c r="H187" i="2"/>
  <c r="J187" i="2" s="1"/>
  <c r="L187" i="2" s="1"/>
  <c r="G186" i="2"/>
  <c r="H186" i="2" s="1"/>
  <c r="J186" i="2" s="1"/>
  <c r="L186" i="2" s="1"/>
  <c r="H185" i="2"/>
  <c r="J185" i="2" s="1"/>
  <c r="L185" i="2" s="1"/>
  <c r="G184" i="2"/>
  <c r="H184" i="2" s="1"/>
  <c r="J184" i="2" s="1"/>
  <c r="L184" i="2" s="1"/>
  <c r="H183" i="2"/>
  <c r="J183" i="2" s="1"/>
  <c r="L183" i="2" s="1"/>
  <c r="G182" i="2"/>
  <c r="H182" i="2" s="1"/>
  <c r="J182" i="2" s="1"/>
  <c r="L182" i="2" s="1"/>
  <c r="H181" i="2"/>
  <c r="J181" i="2" s="1"/>
  <c r="L181" i="2" s="1"/>
  <c r="K180" i="2"/>
  <c r="G180" i="2"/>
  <c r="F180" i="2"/>
  <c r="H180" i="2" s="1"/>
  <c r="J180" i="2" s="1"/>
  <c r="L180" i="2" s="1"/>
  <c r="K179" i="2"/>
  <c r="H179" i="2"/>
  <c r="J179" i="2" s="1"/>
  <c r="L179" i="2" s="1"/>
  <c r="G179" i="2"/>
  <c r="H178" i="2"/>
  <c r="J178" i="2" s="1"/>
  <c r="L178" i="2" s="1"/>
  <c r="G177" i="2"/>
  <c r="H177" i="2" s="1"/>
  <c r="J177" i="2" s="1"/>
  <c r="L177" i="2" s="1"/>
  <c r="H176" i="2"/>
  <c r="J176" i="2" s="1"/>
  <c r="L176" i="2" s="1"/>
  <c r="G175" i="2"/>
  <c r="H175" i="2" s="1"/>
  <c r="J175" i="2" s="1"/>
  <c r="L175" i="2" s="1"/>
  <c r="H174" i="2"/>
  <c r="J174" i="2" s="1"/>
  <c r="L174" i="2" s="1"/>
  <c r="G173" i="2"/>
  <c r="H173" i="2" s="1"/>
  <c r="J173" i="2" s="1"/>
  <c r="L173" i="2" s="1"/>
  <c r="H172" i="2"/>
  <c r="J172" i="2" s="1"/>
  <c r="L172" i="2" s="1"/>
  <c r="G171" i="2"/>
  <c r="H171" i="2" s="1"/>
  <c r="J171" i="2" s="1"/>
  <c r="L171" i="2" s="1"/>
  <c r="H170" i="2"/>
  <c r="J170" i="2" s="1"/>
  <c r="L170" i="2" s="1"/>
  <c r="G169" i="2"/>
  <c r="H169" i="2" s="1"/>
  <c r="J169" i="2" s="1"/>
  <c r="L169" i="2" s="1"/>
  <c r="H168" i="2"/>
  <c r="J168" i="2" s="1"/>
  <c r="L168" i="2" s="1"/>
  <c r="G167" i="2"/>
  <c r="H167" i="2" s="1"/>
  <c r="J167" i="2" s="1"/>
  <c r="L167" i="2" s="1"/>
  <c r="H166" i="2"/>
  <c r="J166" i="2" s="1"/>
  <c r="L166" i="2" s="1"/>
  <c r="G165" i="2"/>
  <c r="H165" i="2" s="1"/>
  <c r="J165" i="2" s="1"/>
  <c r="L165" i="2" s="1"/>
  <c r="H164" i="2"/>
  <c r="J164" i="2" s="1"/>
  <c r="L164" i="2" s="1"/>
  <c r="H163" i="2"/>
  <c r="J163" i="2" s="1"/>
  <c r="L163" i="2" s="1"/>
  <c r="G163" i="2"/>
  <c r="H162" i="2"/>
  <c r="J162" i="2" s="1"/>
  <c r="L162" i="2" s="1"/>
  <c r="G161" i="2"/>
  <c r="F161" i="2"/>
  <c r="H161" i="2" s="1"/>
  <c r="J161" i="2" s="1"/>
  <c r="L161" i="2" s="1"/>
  <c r="G160" i="2"/>
  <c r="H160" i="2" s="1"/>
  <c r="J160" i="2" s="1"/>
  <c r="L160" i="2" s="1"/>
  <c r="J159" i="2"/>
  <c r="L159" i="2" s="1"/>
  <c r="H159" i="2"/>
  <c r="H158" i="2"/>
  <c r="J158" i="2" s="1"/>
  <c r="L158" i="2" s="1"/>
  <c r="G158" i="2"/>
  <c r="H157" i="2"/>
  <c r="J157" i="2" s="1"/>
  <c r="L157" i="2" s="1"/>
  <c r="G156" i="2"/>
  <c r="H156" i="2" s="1"/>
  <c r="J156" i="2" s="1"/>
  <c r="L156" i="2" s="1"/>
  <c r="J155" i="2"/>
  <c r="L155" i="2" s="1"/>
  <c r="H155" i="2"/>
  <c r="H154" i="2"/>
  <c r="J154" i="2" s="1"/>
  <c r="L154" i="2" s="1"/>
  <c r="G154" i="2"/>
  <c r="H153" i="2"/>
  <c r="J153" i="2" s="1"/>
  <c r="L153" i="2" s="1"/>
  <c r="G152" i="2"/>
  <c r="H152" i="2" s="1"/>
  <c r="J152" i="2" s="1"/>
  <c r="L152" i="2" s="1"/>
  <c r="J151" i="2"/>
  <c r="L151" i="2" s="1"/>
  <c r="H151" i="2"/>
  <c r="H150" i="2"/>
  <c r="J150" i="2" s="1"/>
  <c r="L150" i="2" s="1"/>
  <c r="G150" i="2"/>
  <c r="H149" i="2"/>
  <c r="J149" i="2" s="1"/>
  <c r="L149" i="2" s="1"/>
  <c r="G148" i="2"/>
  <c r="G147" i="2" s="1"/>
  <c r="H147" i="2" s="1"/>
  <c r="J147" i="2" s="1"/>
  <c r="L147" i="2" s="1"/>
  <c r="F148" i="2"/>
  <c r="H148" i="2" s="1"/>
  <c r="J148" i="2" s="1"/>
  <c r="L148" i="2" s="1"/>
  <c r="H146" i="2"/>
  <c r="J146" i="2" s="1"/>
  <c r="L146" i="2" s="1"/>
  <c r="G145" i="2"/>
  <c r="H145" i="2" s="1"/>
  <c r="J145" i="2" s="1"/>
  <c r="L145" i="2" s="1"/>
  <c r="H144" i="2"/>
  <c r="J144" i="2" s="1"/>
  <c r="L144" i="2" s="1"/>
  <c r="G143" i="2"/>
  <c r="H143" i="2" s="1"/>
  <c r="J143" i="2" s="1"/>
  <c r="L143" i="2" s="1"/>
  <c r="H142" i="2"/>
  <c r="J142" i="2" s="1"/>
  <c r="L142" i="2" s="1"/>
  <c r="G141" i="2"/>
  <c r="H141" i="2" s="1"/>
  <c r="J141" i="2" s="1"/>
  <c r="L141" i="2" s="1"/>
  <c r="J140" i="2"/>
  <c r="L140" i="2" s="1"/>
  <c r="H140" i="2"/>
  <c r="H139" i="2"/>
  <c r="J139" i="2" s="1"/>
  <c r="L139" i="2" s="1"/>
  <c r="G139" i="2"/>
  <c r="L138" i="2"/>
  <c r="H138" i="2"/>
  <c r="J138" i="2" s="1"/>
  <c r="H137" i="2"/>
  <c r="J137" i="2" s="1"/>
  <c r="L137" i="2" s="1"/>
  <c r="G137" i="2"/>
  <c r="H136" i="2"/>
  <c r="J136" i="2" s="1"/>
  <c r="L136" i="2" s="1"/>
  <c r="G135" i="2"/>
  <c r="H135" i="2" s="1"/>
  <c r="J135" i="2" s="1"/>
  <c r="L135" i="2" s="1"/>
  <c r="J134" i="2"/>
  <c r="L134" i="2" s="1"/>
  <c r="H134" i="2"/>
  <c r="H133" i="2"/>
  <c r="J133" i="2" s="1"/>
  <c r="L133" i="2" s="1"/>
  <c r="G133" i="2"/>
  <c r="H132" i="2"/>
  <c r="J132" i="2" s="1"/>
  <c r="L132" i="2" s="1"/>
  <c r="G131" i="2"/>
  <c r="H131" i="2" s="1"/>
  <c r="J131" i="2" s="1"/>
  <c r="L131" i="2" s="1"/>
  <c r="J130" i="2"/>
  <c r="L130" i="2" s="1"/>
  <c r="H130" i="2"/>
  <c r="H129" i="2"/>
  <c r="J129" i="2" s="1"/>
  <c r="L129" i="2" s="1"/>
  <c r="G129" i="2"/>
  <c r="H128" i="2"/>
  <c r="J128" i="2" s="1"/>
  <c r="L128" i="2" s="1"/>
  <c r="G127" i="2"/>
  <c r="H127" i="2" s="1"/>
  <c r="J127" i="2" s="1"/>
  <c r="L127" i="2" s="1"/>
  <c r="J126" i="2"/>
  <c r="L126" i="2" s="1"/>
  <c r="H126" i="2"/>
  <c r="H125" i="2"/>
  <c r="J125" i="2" s="1"/>
  <c r="L125" i="2" s="1"/>
  <c r="G125" i="2"/>
  <c r="H124" i="2"/>
  <c r="J124" i="2" s="1"/>
  <c r="L124" i="2" s="1"/>
  <c r="G123" i="2"/>
  <c r="H123" i="2" s="1"/>
  <c r="J123" i="2" s="1"/>
  <c r="L123" i="2" s="1"/>
  <c r="J122" i="2"/>
  <c r="L122" i="2" s="1"/>
  <c r="H122" i="2"/>
  <c r="H121" i="2"/>
  <c r="J121" i="2" s="1"/>
  <c r="L121" i="2" s="1"/>
  <c r="G121" i="2"/>
  <c r="H120" i="2"/>
  <c r="J120" i="2" s="1"/>
  <c r="L120" i="2" s="1"/>
  <c r="G119" i="2"/>
  <c r="H119" i="2" s="1"/>
  <c r="J119" i="2" s="1"/>
  <c r="L119" i="2" s="1"/>
  <c r="J118" i="2"/>
  <c r="L118" i="2" s="1"/>
  <c r="H118" i="2"/>
  <c r="H117" i="2"/>
  <c r="J117" i="2" s="1"/>
  <c r="L117" i="2" s="1"/>
  <c r="G117" i="2"/>
  <c r="H116" i="2"/>
  <c r="J116" i="2" s="1"/>
  <c r="L116" i="2" s="1"/>
  <c r="G115" i="2"/>
  <c r="H115" i="2" s="1"/>
  <c r="J115" i="2" s="1"/>
  <c r="L115" i="2" s="1"/>
  <c r="J114" i="2"/>
  <c r="L114" i="2" s="1"/>
  <c r="H114" i="2"/>
  <c r="H113" i="2"/>
  <c r="J113" i="2" s="1"/>
  <c r="L113" i="2" s="1"/>
  <c r="G113" i="2"/>
  <c r="H112" i="2"/>
  <c r="J112" i="2" s="1"/>
  <c r="L112" i="2" s="1"/>
  <c r="G111" i="2"/>
  <c r="H111" i="2" s="1"/>
  <c r="J111" i="2" s="1"/>
  <c r="L111" i="2" s="1"/>
  <c r="J110" i="2"/>
  <c r="L110" i="2" s="1"/>
  <c r="H110" i="2"/>
  <c r="H109" i="2"/>
  <c r="J109" i="2" s="1"/>
  <c r="L109" i="2" s="1"/>
  <c r="G109" i="2"/>
  <c r="H108" i="2"/>
  <c r="J108" i="2" s="1"/>
  <c r="L108" i="2" s="1"/>
  <c r="G107" i="2"/>
  <c r="H107" i="2" s="1"/>
  <c r="J107" i="2" s="1"/>
  <c r="L107" i="2" s="1"/>
  <c r="J106" i="2"/>
  <c r="L106" i="2" s="1"/>
  <c r="H106" i="2"/>
  <c r="H105" i="2"/>
  <c r="J105" i="2" s="1"/>
  <c r="L105" i="2" s="1"/>
  <c r="G105" i="2"/>
  <c r="H104" i="2"/>
  <c r="J104" i="2" s="1"/>
  <c r="L104" i="2" s="1"/>
  <c r="G103" i="2"/>
  <c r="H103" i="2" s="1"/>
  <c r="J103" i="2" s="1"/>
  <c r="L103" i="2" s="1"/>
  <c r="J102" i="2"/>
  <c r="L102" i="2" s="1"/>
  <c r="H102" i="2"/>
  <c r="H101" i="2"/>
  <c r="J101" i="2" s="1"/>
  <c r="L101" i="2" s="1"/>
  <c r="G101" i="2"/>
  <c r="H100" i="2"/>
  <c r="J100" i="2" s="1"/>
  <c r="L100" i="2" s="1"/>
  <c r="G99" i="2"/>
  <c r="H99" i="2" s="1"/>
  <c r="J99" i="2" s="1"/>
  <c r="L99" i="2" s="1"/>
  <c r="J98" i="2"/>
  <c r="L98" i="2" s="1"/>
  <c r="H98" i="2"/>
  <c r="H97" i="2"/>
  <c r="J97" i="2" s="1"/>
  <c r="L97" i="2" s="1"/>
  <c r="G97" i="2"/>
  <c r="H96" i="2"/>
  <c r="J96" i="2" s="1"/>
  <c r="L96" i="2" s="1"/>
  <c r="G95" i="2"/>
  <c r="H95" i="2" s="1"/>
  <c r="J95" i="2" s="1"/>
  <c r="L95" i="2" s="1"/>
  <c r="J94" i="2"/>
  <c r="L94" i="2" s="1"/>
  <c r="H94" i="2"/>
  <c r="H93" i="2"/>
  <c r="J93" i="2" s="1"/>
  <c r="L93" i="2" s="1"/>
  <c r="G93" i="2"/>
  <c r="H92" i="2"/>
  <c r="J92" i="2" s="1"/>
  <c r="L92" i="2" s="1"/>
  <c r="G91" i="2"/>
  <c r="H91" i="2" s="1"/>
  <c r="J91" i="2" s="1"/>
  <c r="L91" i="2" s="1"/>
  <c r="J90" i="2"/>
  <c r="L90" i="2" s="1"/>
  <c r="H90" i="2"/>
  <c r="H89" i="2"/>
  <c r="J89" i="2" s="1"/>
  <c r="L89" i="2" s="1"/>
  <c r="G89" i="2"/>
  <c r="H88" i="2"/>
  <c r="J88" i="2" s="1"/>
  <c r="L88" i="2" s="1"/>
  <c r="G87" i="2"/>
  <c r="H87" i="2" s="1"/>
  <c r="J87" i="2" s="1"/>
  <c r="L87" i="2" s="1"/>
  <c r="J86" i="2"/>
  <c r="L86" i="2" s="1"/>
  <c r="H86" i="2"/>
  <c r="H85" i="2"/>
  <c r="J85" i="2" s="1"/>
  <c r="L85" i="2" s="1"/>
  <c r="G85" i="2"/>
  <c r="H84" i="2"/>
  <c r="J84" i="2" s="1"/>
  <c r="L84" i="2" s="1"/>
  <c r="G83" i="2"/>
  <c r="H83" i="2" s="1"/>
  <c r="J83" i="2" s="1"/>
  <c r="L83" i="2" s="1"/>
  <c r="J82" i="2"/>
  <c r="L82" i="2" s="1"/>
  <c r="H82" i="2"/>
  <c r="H81" i="2"/>
  <c r="J81" i="2" s="1"/>
  <c r="L81" i="2" s="1"/>
  <c r="G81" i="2"/>
  <c r="H80" i="2"/>
  <c r="J80" i="2" s="1"/>
  <c r="L80" i="2" s="1"/>
  <c r="G79" i="2"/>
  <c r="H79" i="2" s="1"/>
  <c r="J79" i="2" s="1"/>
  <c r="L79" i="2" s="1"/>
  <c r="J78" i="2"/>
  <c r="L78" i="2" s="1"/>
  <c r="H78" i="2"/>
  <c r="G77" i="2"/>
  <c r="F77" i="2"/>
  <c r="H77" i="2" s="1"/>
  <c r="J77" i="2" s="1"/>
  <c r="L77" i="2" s="1"/>
  <c r="G76" i="2"/>
  <c r="H76" i="2" s="1"/>
  <c r="I75" i="2"/>
  <c r="F75" i="2"/>
  <c r="J74" i="2"/>
  <c r="L74" i="2" s="1"/>
  <c r="H74" i="2"/>
  <c r="H73" i="2"/>
  <c r="J73" i="2" s="1"/>
  <c r="L73" i="2" s="1"/>
  <c r="G73" i="2"/>
  <c r="H72" i="2"/>
  <c r="J72" i="2" s="1"/>
  <c r="L72" i="2" s="1"/>
  <c r="G71" i="2"/>
  <c r="G62" i="2" s="1"/>
  <c r="F71" i="2"/>
  <c r="H71" i="2" s="1"/>
  <c r="J71" i="2" s="1"/>
  <c r="L71" i="2" s="1"/>
  <c r="H70" i="2"/>
  <c r="J70" i="2" s="1"/>
  <c r="L70" i="2" s="1"/>
  <c r="F69" i="2"/>
  <c r="H69" i="2" s="1"/>
  <c r="J69" i="2" s="1"/>
  <c r="L69" i="2" s="1"/>
  <c r="J68" i="2"/>
  <c r="L68" i="2" s="1"/>
  <c r="H68" i="2"/>
  <c r="H67" i="2"/>
  <c r="J67" i="2" s="1"/>
  <c r="L67" i="2" s="1"/>
  <c r="F67" i="2"/>
  <c r="H66" i="2"/>
  <c r="J66" i="2" s="1"/>
  <c r="L66" i="2" s="1"/>
  <c r="F65" i="2"/>
  <c r="H65" i="2" s="1"/>
  <c r="J65" i="2" s="1"/>
  <c r="L65" i="2" s="1"/>
  <c r="J64" i="2"/>
  <c r="L64" i="2" s="1"/>
  <c r="H64" i="2"/>
  <c r="H63" i="2"/>
  <c r="J63" i="2" s="1"/>
  <c r="L63" i="2" s="1"/>
  <c r="F63" i="2"/>
  <c r="F62" i="2"/>
  <c r="H62" i="2" s="1"/>
  <c r="J62" i="2" s="1"/>
  <c r="L62" i="2" s="1"/>
  <c r="J61" i="2"/>
  <c r="L61" i="2" s="1"/>
  <c r="H61" i="2"/>
  <c r="H60" i="2"/>
  <c r="J60" i="2" s="1"/>
  <c r="L60" i="2" s="1"/>
  <c r="F60" i="2"/>
  <c r="H59" i="2"/>
  <c r="J59" i="2" s="1"/>
  <c r="L59" i="2" s="1"/>
  <c r="F58" i="2"/>
  <c r="H58" i="2" s="1"/>
  <c r="J58" i="2" s="1"/>
  <c r="L58" i="2" s="1"/>
  <c r="J57" i="2"/>
  <c r="L57" i="2" s="1"/>
  <c r="J56" i="2"/>
  <c r="L56" i="2" s="1"/>
  <c r="I56" i="2"/>
  <c r="H55" i="2"/>
  <c r="J55" i="2" s="1"/>
  <c r="L55" i="2" s="1"/>
  <c r="I54" i="2"/>
  <c r="H54" i="2"/>
  <c r="J54" i="2" s="1"/>
  <c r="L54" i="2" s="1"/>
  <c r="F54" i="2"/>
  <c r="H53" i="2"/>
  <c r="J53" i="2" s="1"/>
  <c r="L53" i="2" s="1"/>
  <c r="F52" i="2"/>
  <c r="H52" i="2" s="1"/>
  <c r="J52" i="2" s="1"/>
  <c r="L52" i="2" s="1"/>
  <c r="J51" i="2"/>
  <c r="L51" i="2" s="1"/>
  <c r="J50" i="2"/>
  <c r="L50" i="2" s="1"/>
  <c r="H50" i="2"/>
  <c r="H49" i="2"/>
  <c r="J49" i="2" s="1"/>
  <c r="L49" i="2" s="1"/>
  <c r="I48" i="2"/>
  <c r="H48" i="2"/>
  <c r="J48" i="2" s="1"/>
  <c r="L48" i="2" s="1"/>
  <c r="F48" i="2"/>
  <c r="H47" i="2"/>
  <c r="J47" i="2" s="1"/>
  <c r="L47" i="2" s="1"/>
  <c r="F46" i="2"/>
  <c r="H46" i="2" s="1"/>
  <c r="J46" i="2" s="1"/>
  <c r="L46" i="2" s="1"/>
  <c r="J45" i="2"/>
  <c r="L45" i="2" s="1"/>
  <c r="H45" i="2"/>
  <c r="H44" i="2"/>
  <c r="J44" i="2" s="1"/>
  <c r="L44" i="2" s="1"/>
  <c r="G44" i="2"/>
  <c r="H43" i="2"/>
  <c r="J43" i="2" s="1"/>
  <c r="L43" i="2" s="1"/>
  <c r="G42" i="2"/>
  <c r="H42" i="2" s="1"/>
  <c r="J42" i="2" s="1"/>
  <c r="L42" i="2" s="1"/>
  <c r="J41" i="2"/>
  <c r="L41" i="2" s="1"/>
  <c r="H41" i="2"/>
  <c r="H40" i="2"/>
  <c r="J40" i="2" s="1"/>
  <c r="L40" i="2" s="1"/>
  <c r="G40" i="2"/>
  <c r="H39" i="2"/>
  <c r="J39" i="2" s="1"/>
  <c r="L39" i="2" s="1"/>
  <c r="G38" i="2"/>
  <c r="H38" i="2" s="1"/>
  <c r="J38" i="2" s="1"/>
  <c r="L38" i="2" s="1"/>
  <c r="J37" i="2"/>
  <c r="L37" i="2" s="1"/>
  <c r="H37" i="2"/>
  <c r="H36" i="2"/>
  <c r="J36" i="2" s="1"/>
  <c r="L36" i="2" s="1"/>
  <c r="G36" i="2"/>
  <c r="H35" i="2"/>
  <c r="J35" i="2" s="1"/>
  <c r="L35" i="2" s="1"/>
  <c r="G34" i="2"/>
  <c r="H34" i="2" s="1"/>
  <c r="J34" i="2" s="1"/>
  <c r="L34" i="2" s="1"/>
  <c r="J33" i="2"/>
  <c r="L33" i="2" s="1"/>
  <c r="H33" i="2"/>
  <c r="H32" i="2"/>
  <c r="J32" i="2" s="1"/>
  <c r="L32" i="2" s="1"/>
  <c r="G32" i="2"/>
  <c r="H31" i="2"/>
  <c r="J31" i="2" s="1"/>
  <c r="L31" i="2" s="1"/>
  <c r="G30" i="2"/>
  <c r="H30" i="2" s="1"/>
  <c r="J30" i="2" s="1"/>
  <c r="L30" i="2" s="1"/>
  <c r="J29" i="2"/>
  <c r="L29" i="2" s="1"/>
  <c r="H29" i="2"/>
  <c r="H28" i="2"/>
  <c r="J28" i="2" s="1"/>
  <c r="L28" i="2" s="1"/>
  <c r="G28" i="2"/>
  <c r="L27" i="2"/>
  <c r="H27" i="2"/>
  <c r="J27" i="2" s="1"/>
  <c r="I26" i="2"/>
  <c r="G26" i="2"/>
  <c r="F26" i="2"/>
  <c r="H26" i="2" s="1"/>
  <c r="J26" i="2" s="1"/>
  <c r="L26" i="2" s="1"/>
  <c r="J25" i="2"/>
  <c r="L25" i="2" s="1"/>
  <c r="H25" i="2"/>
  <c r="H24" i="2"/>
  <c r="J24" i="2" s="1"/>
  <c r="L24" i="2" s="1"/>
  <c r="G24" i="2"/>
  <c r="L23" i="2"/>
  <c r="H23" i="2"/>
  <c r="J23" i="2" s="1"/>
  <c r="G22" i="2"/>
  <c r="H22" i="2" s="1"/>
  <c r="J22" i="2" s="1"/>
  <c r="L22" i="2" s="1"/>
  <c r="J21" i="2"/>
  <c r="L21" i="2" s="1"/>
  <c r="H21" i="2"/>
  <c r="H20" i="2"/>
  <c r="J20" i="2" s="1"/>
  <c r="L20" i="2" s="1"/>
  <c r="G20" i="2"/>
  <c r="H19" i="2"/>
  <c r="J19" i="2" s="1"/>
  <c r="L19" i="2" s="1"/>
  <c r="G18" i="2"/>
  <c r="H18" i="2" s="1"/>
  <c r="J18" i="2" s="1"/>
  <c r="L18" i="2" s="1"/>
  <c r="J17" i="2"/>
  <c r="L17" i="2" s="1"/>
  <c r="H17" i="2"/>
  <c r="H16" i="2"/>
  <c r="J16" i="2" s="1"/>
  <c r="L16" i="2" s="1"/>
  <c r="G15" i="2"/>
  <c r="F15" i="2"/>
  <c r="H15" i="2" s="1"/>
  <c r="J15" i="2" s="1"/>
  <c r="L15" i="2" s="1"/>
  <c r="H14" i="2"/>
  <c r="J14" i="2" s="1"/>
  <c r="L14" i="2" s="1"/>
  <c r="H13" i="2"/>
  <c r="J13" i="2" s="1"/>
  <c r="L13" i="2" s="1"/>
  <c r="F12" i="2"/>
  <c r="H12" i="2" s="1"/>
  <c r="J12" i="2" s="1"/>
  <c r="L12" i="2" s="1"/>
  <c r="I11" i="2"/>
  <c r="G11" i="2"/>
  <c r="F11" i="2"/>
  <c r="H11" i="2" s="1"/>
  <c r="K10" i="2"/>
  <c r="I10" i="2"/>
  <c r="F10" i="2"/>
  <c r="C17" i="3" l="1"/>
  <c r="E17" i="3" s="1"/>
  <c r="C23" i="3"/>
  <c r="E23" i="3" s="1"/>
  <c r="J11" i="2"/>
  <c r="J76" i="2"/>
  <c r="H75" i="2"/>
  <c r="H10" i="2" s="1"/>
  <c r="G75" i="2"/>
  <c r="G10" i="2" s="1"/>
  <c r="J75" i="2" l="1"/>
  <c r="L75" i="2" s="1"/>
  <c r="L76" i="2"/>
  <c r="L11" i="2"/>
  <c r="J10" i="2" l="1"/>
  <c r="L10" i="2" s="1"/>
</calcChain>
</file>

<file path=xl/sharedStrings.xml><?xml version="1.0" encoding="utf-8"?>
<sst xmlns="http://schemas.openxmlformats.org/spreadsheetml/2006/main" count="936" uniqueCount="311">
  <si>
    <t>pol.</t>
  </si>
  <si>
    <t>příloha č. 1</t>
  </si>
  <si>
    <t>ROZPIS ROZPOČTU LIBERECKÉHO KRAJE 2015</t>
  </si>
  <si>
    <t>Odbor školství, mládeže, tělovýchovy a sportu</t>
  </si>
  <si>
    <t>KAPITOLA 917 04 - TRANSFERY</t>
  </si>
  <si>
    <t>ZR č. 1,2,17,24/15</t>
  </si>
  <si>
    <t>ZR-RO č. 76,80/15</t>
  </si>
  <si>
    <t>ZR-RO č. 120/15</t>
  </si>
  <si>
    <t>tis.Kč</t>
  </si>
  <si>
    <t>uk.</t>
  </si>
  <si>
    <t>č.a.</t>
  </si>
  <si>
    <t>par.</t>
  </si>
  <si>
    <t>91704 - T R A N S F E R Y</t>
  </si>
  <si>
    <t>SR 2015</t>
  </si>
  <si>
    <t>UR 2015</t>
  </si>
  <si>
    <t>SU</t>
  </si>
  <si>
    <t>x</t>
  </si>
  <si>
    <t>Výdajový limit resortu v kapitole</t>
  </si>
  <si>
    <t>ZR 120/15</t>
  </si>
  <si>
    <t>Ostatní činnosti ve školství</t>
  </si>
  <si>
    <t>04700010000</t>
  </si>
  <si>
    <t>Veletrh vzdělávání a pracov. příležitostí</t>
  </si>
  <si>
    <t/>
  </si>
  <si>
    <t>neinvestiční transfery obcím</t>
  </si>
  <si>
    <t>neinvestiční příspěvky zřízeným příspěvkovým organizacím</t>
  </si>
  <si>
    <t>04700020000</t>
  </si>
  <si>
    <t>soutěže-podpora talentovaných dětí a mládeže</t>
  </si>
  <si>
    <t>04801064476</t>
  </si>
  <si>
    <t>DDM Libertin, Česká Lípa, Škroupovo nám. 138, p.o. - Realizace okresních kol soutěží v okrese Česká Lípa</t>
  </si>
  <si>
    <t>04801071485</t>
  </si>
  <si>
    <t>DDM Větrník, Liberec, Riegrova 16, p.o. - Realizace okresních a krajských kol soutěží</t>
  </si>
  <si>
    <t>04801083454</t>
  </si>
  <si>
    <t>DDM Vikýř, Jablonec n/N, Podhorská 49, p.o. - Realizace okresních kol soutěží v okrese Jablonec n/N</t>
  </si>
  <si>
    <t>04801095443</t>
  </si>
  <si>
    <t>ZŠ Dr.F.L.Riegra Semily, Jizerská 564, p.o. - Realizace okresních kol soutěží v okrese Semily</t>
  </si>
  <si>
    <t>04700040000</t>
  </si>
  <si>
    <t>stipendijní program pro žáky odborných škol</t>
  </si>
  <si>
    <t>04801101437</t>
  </si>
  <si>
    <t>SOŠ a SOU, Česká Lípa, 28.října 2707, p.o. - Stipendijní program pro žáky středních škol leden-prosinec 2015</t>
  </si>
  <si>
    <t>3123</t>
  </si>
  <si>
    <t>5331</t>
  </si>
  <si>
    <t>04801111433</t>
  </si>
  <si>
    <t>SŠSSaD, Liberec II, Truhlářská 360/3, p.o. - Stipendijní program pro žáky středních škol leden-prosinec 2015</t>
  </si>
  <si>
    <t>04801121448</t>
  </si>
  <si>
    <t>SŠHaL, Frýdlant, Bělíkova 1387, p.o. - Stipendijní program pro žáky středních škol leden-prosinec 2015</t>
  </si>
  <si>
    <t>04801131424</t>
  </si>
  <si>
    <t>VOŠ sklářská a SŠ, Nový Bor, Wolkerova 316, p.o. - Stipendijní program pro žáky středních škol leden-prosinec 2015</t>
  </si>
  <si>
    <t>04801141434</t>
  </si>
  <si>
    <t>ISŠ, Semily, 28. října 607, p.o. - Stipendijní program pro žáky středních škol leden-prosinec 2015</t>
  </si>
  <si>
    <t>04801151452</t>
  </si>
  <si>
    <t>OA, HŠ a SOŠ, Turnov, Zborovská 519, p.o. - Stipendijní program pro žáky středních škol leden-prosinec 2015</t>
  </si>
  <si>
    <t>3122</t>
  </si>
  <si>
    <t>04801161438</t>
  </si>
  <si>
    <t>SPŠ technická, Jablonec n/N, Belgická 4852, p.o. - Stipendijní program pro žáky středních škol leden-prosinec 2015</t>
  </si>
  <si>
    <t>04801171432</t>
  </si>
  <si>
    <t>SŠ a MŠ, Liberec, Na Bojišti 15, p.o. - Stipendijní program pro žáky středních škol leden-prosinec 2015</t>
  </si>
  <si>
    <t>04801181440</t>
  </si>
  <si>
    <t>SŠ řemesel a služeb, Jablonec n/N, Smetanova 66, p.o. - Stipendijní program pro žáky středních škol leden-prosinec 2015</t>
  </si>
  <si>
    <t>04700250000</t>
  </si>
  <si>
    <t>Burzy škol</t>
  </si>
  <si>
    <t>04800790000</t>
  </si>
  <si>
    <t>Cena hejtmana LK pro studenty TUL</t>
  </si>
  <si>
    <t>neinvestiční transfery vysokým školám</t>
  </si>
  <si>
    <t>04800796035</t>
  </si>
  <si>
    <t>TU, Liberec, Studentská 1402/2, Liberec 1- Cena hejtmana LK pro absolventy TUL</t>
  </si>
  <si>
    <t>04800800000</t>
  </si>
  <si>
    <t>Zlatý oříšek Libereckého kraje</t>
  </si>
  <si>
    <t>04800810000</t>
  </si>
  <si>
    <t>Skleněné městečko</t>
  </si>
  <si>
    <t>04800813007</t>
  </si>
  <si>
    <t xml:space="preserve">Město Železný Brod, nám.3.května 1, 468 22 Železný Brod-Skleněné městečko </t>
  </si>
  <si>
    <t>04800820000</t>
  </si>
  <si>
    <t>Zlatý Ámos</t>
  </si>
  <si>
    <t>neinvestiční transfery spolkům</t>
  </si>
  <si>
    <t>04800830000</t>
  </si>
  <si>
    <t>Machři roku</t>
  </si>
  <si>
    <t>neinvestiční transfery nefinan.podnik.subjektům - p.o.</t>
  </si>
  <si>
    <t>Podpora obcí při změně zřizovatelských funkcí</t>
  </si>
  <si>
    <t>04800842058</t>
  </si>
  <si>
    <t>Město Jablonné v Podj. - finanční dar</t>
  </si>
  <si>
    <t>04800852329</t>
  </si>
  <si>
    <t>ZŠ praktická a ZŠ speciální, Jablonné v Podještědí - dotace</t>
  </si>
  <si>
    <t>04800865008</t>
  </si>
  <si>
    <t>Město Turnov - finanční dar</t>
  </si>
  <si>
    <t>04800875492</t>
  </si>
  <si>
    <t>ZŠ Turnov, Zborovská 519 - dotace</t>
  </si>
  <si>
    <t>04800880000</t>
  </si>
  <si>
    <t>Systémová podpora vzdělávání žáků ve speciálních ZŠ</t>
  </si>
  <si>
    <t>04801770000</t>
  </si>
  <si>
    <t>DDÚ,SVP,ZŠ a DD, Liberec - Zajištění provozu ambulatního střediska výchovné péče v České Lípě</t>
  </si>
  <si>
    <t>neinvestiční transfery cizím příspěvkovým organizacím</t>
  </si>
  <si>
    <t>sport v regionu</t>
  </si>
  <si>
    <t>Vybrané sportovní akce</t>
  </si>
  <si>
    <t>04700210000</t>
  </si>
  <si>
    <t>vybrané sportovní akce</t>
  </si>
  <si>
    <t xml:space="preserve">SU </t>
  </si>
  <si>
    <t>04801430000</t>
  </si>
  <si>
    <t>AUTOKLUB ČESKÁ LÍPA V AČR - Rallycross Challenge Europe 2015</t>
  </si>
  <si>
    <t>3419</t>
  </si>
  <si>
    <t>5222</t>
  </si>
  <si>
    <t>04801440000</t>
  </si>
  <si>
    <t>TJ Bižuterie, o.s., Jablonec n/N - Jizerský pohár - Mez.závod FIS v alpských discipl. 22.-25.1.2015 Tanval.Špičák - Albrechtice v Jiz.horách</t>
  </si>
  <si>
    <t>04801450000</t>
  </si>
  <si>
    <t>Liberecký tenisový klub, Liberec - Tenisový turnaj Svijany Open 2015</t>
  </si>
  <si>
    <t>04801460000</t>
  </si>
  <si>
    <t>24TP, Liberec - TĚŽKÁ POHODA 2015</t>
  </si>
  <si>
    <t>04801470000</t>
  </si>
  <si>
    <t>Sportovní klub stolního tenisu, Liberec - MEZINÁR.TURNAJ VETERÁNŮ 2015</t>
  </si>
  <si>
    <t>04801480000</t>
  </si>
  <si>
    <t>Krajská rada Asociace školních sportov.klubů LK, Liberec - Krajská liga škol 2015</t>
  </si>
  <si>
    <t>04801490000</t>
  </si>
  <si>
    <t>Kolo pro život, z.s., Praha - Kolo pro život - Ještěd Tour</t>
  </si>
  <si>
    <t>04801500000</t>
  </si>
  <si>
    <t>AMBSK, Košťálov - Motokrosové závody</t>
  </si>
  <si>
    <t>04801510000</t>
  </si>
  <si>
    <t>Revelations, Jablonec n/M - JBC 4X REVELATIONS 2015 - WORLD SERIES</t>
  </si>
  <si>
    <t>04801520000</t>
  </si>
  <si>
    <t>1. Novoborský šachový klub, o.s., Nový Bor - Novoborská šachová korida</t>
  </si>
  <si>
    <t>04801530000</t>
  </si>
  <si>
    <t>Sport Aerobic Liberec o.s. - Mezinárodní MČR v gymnast., step, dance a team aerobiku 2015</t>
  </si>
  <si>
    <t>04801540000</t>
  </si>
  <si>
    <t>TERRA SPORT s.r.o. , Liberec - ČT AUTHOR CUP</t>
  </si>
  <si>
    <t>5213</t>
  </si>
  <si>
    <t>04801550000</t>
  </si>
  <si>
    <t>Gymnastika Liberec - Gymlib-Pohár olympij.nadějí-OHC LIBEREC 2015</t>
  </si>
  <si>
    <t>04801560000</t>
  </si>
  <si>
    <t>Basketbalový klub Kondoři Liberec občanské sdružení - Mezinárod.turnaj v basketbale - Příprava na ME mužů</t>
  </si>
  <si>
    <t>04801570000</t>
  </si>
  <si>
    <t>Trampolíny Liberec, o.s. - Mezinárodní závod přátelství ve skocích na trampolíně</t>
  </si>
  <si>
    <t>04801580000</t>
  </si>
  <si>
    <t xml:space="preserve">SpinFit Liberec - SpinFit Dětský MTB cup LK </t>
  </si>
  <si>
    <t>04801590000</t>
  </si>
  <si>
    <t>Pakli sport klub Jablonné v Podještědí - 16.International MTB marathon Malevil Cup 2015</t>
  </si>
  <si>
    <t>04801600000</t>
  </si>
  <si>
    <t>LIBERECKÝ KRAJSKÝ FOTBALOVÝ SVAZ, Liberec - Halový turnaj mladšího dorostu U16, U17 - O POHÁR PŘEDSEDY FAČR</t>
  </si>
  <si>
    <t>04801610000</t>
  </si>
  <si>
    <t>Klub cyklistů KOOPERATIVA Sportovního gymnázia Jablonec n/N - ČESKÝ POHÁR MTB CO A XCE 2015-BEDŘICHOV</t>
  </si>
  <si>
    <t>04801620000</t>
  </si>
  <si>
    <t xml:space="preserve">AFEU O.S. Liberec - ZELENCUP 2015 </t>
  </si>
  <si>
    <t>04801630000</t>
  </si>
  <si>
    <t>SKI KLUB Jizerská padesátka Liberec - Jizeská 50 tun 2015</t>
  </si>
  <si>
    <t>04801640000</t>
  </si>
  <si>
    <t>SKI KLUB Jizerská padesátka Liberec - Jizeská 50 na kolech 2015</t>
  </si>
  <si>
    <t>04801650000</t>
  </si>
  <si>
    <t>Outdoor Challege Liberec, o.s. - Auto Enge Triatlon Hrádek n/N 2015</t>
  </si>
  <si>
    <t>04801660000</t>
  </si>
  <si>
    <t>TU VK DUKLA LIBEREC - Festival Barevného minivolejbalu - Mistrovství Čech</t>
  </si>
  <si>
    <t>04801670000</t>
  </si>
  <si>
    <t>Draci FBC Liberec, o.s. - Výběry dorostenců ČR ve florbale</t>
  </si>
  <si>
    <t>04801680000</t>
  </si>
  <si>
    <t>Česká Freestyle Fotbalová Asociace, Liberec - MS ve freestyle fotbalu - Super ball 2015</t>
  </si>
  <si>
    <t>04801690000</t>
  </si>
  <si>
    <t>Mgr. Ilona Šulcová, Turnov - Czech Dance Championship 2015 a MČR FTM (Festival tanečního mládí)</t>
  </si>
  <si>
    <t>5212</t>
  </si>
  <si>
    <t>neinvestiční transfery nefinan.podnik.subjektům - f.o.</t>
  </si>
  <si>
    <t>04801700000</t>
  </si>
  <si>
    <t>Mgr. Ilona Šulcová, Turnov - World Dance Championship 2015</t>
  </si>
  <si>
    <t>04801710000</t>
  </si>
  <si>
    <t>Šerm Liberec, o.s. - MČR v šermu 2015</t>
  </si>
  <si>
    <t>04801720000</t>
  </si>
  <si>
    <t>S group SPORT FACILITY MAGEMENT, Liberec - SPORT LIVE 2015</t>
  </si>
  <si>
    <t>04801730000</t>
  </si>
  <si>
    <t>TJ Bílí Tygři Liberec - CHRISTMAS CUP 2015</t>
  </si>
  <si>
    <t>04801740000</t>
  </si>
  <si>
    <t>Sportovní klub OK Jiskra Nový Bor - BOHEMIA ORIENTIEERING - 5denní mezinár.závody v orient.běhu 2015</t>
  </si>
  <si>
    <t>04801750000</t>
  </si>
  <si>
    <t>AC SYNER Turnov - Memoriál Ludvíka Daňka 2015</t>
  </si>
  <si>
    <t>04801760000</t>
  </si>
  <si>
    <t>TĚLOVÝCHOVNÁ JEDNOTA DOKSY - EURO HRY DOKSY  2015</t>
  </si>
  <si>
    <t>Významné kluby a reprezentace</t>
  </si>
  <si>
    <t>04700220000</t>
  </si>
  <si>
    <t>04801300000</t>
  </si>
  <si>
    <t>TJ VK DUKLA LIBEREC - Pravidelná činnost mládež.kategorií  TJ VK Dukly Liberec</t>
  </si>
  <si>
    <t>04801310000</t>
  </si>
  <si>
    <t>FC Slovan Liberec - FC Slovan Liberec - mládež, činnost mládeže</t>
  </si>
  <si>
    <t>04801320000</t>
  </si>
  <si>
    <t>FK BAUMIT Jablonec, a.s., Jablonec n/N - Podpora činnosti klubu reprezent.LK</t>
  </si>
  <si>
    <t>04801330000</t>
  </si>
  <si>
    <t>Draci FBC Liberec, o.s. - Mládežnická družstva FBC Liberec</t>
  </si>
  <si>
    <t>04801340000</t>
  </si>
  <si>
    <t>TJ Bílí Tygři Liberec - Celoroční podpora výchovného programu TJ Bílí Tygři Liberec</t>
  </si>
  <si>
    <t>Významné sportovní areály</t>
  </si>
  <si>
    <t>04700090000</t>
  </si>
  <si>
    <t>04801350000</t>
  </si>
  <si>
    <t>SKP Kornspitz Jablonec, Jablonec n/N - Podpora údržby části Jizerské magistrály včetně sportovního areálu Břízky SKP Kornspitz Jablonec</t>
  </si>
  <si>
    <t>04801360000</t>
  </si>
  <si>
    <t>JIZERSKÁ, o.p.s. , Bedřichov - JIZERSKÁ MAGISTRÁLA 2015/2016</t>
  </si>
  <si>
    <t>5221</t>
  </si>
  <si>
    <t>neinvestiční transfery obecně prospěšným společnostem</t>
  </si>
  <si>
    <t>04801370000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</si>
  <si>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</si>
  <si>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</si>
  <si>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</si>
  <si>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</si>
  <si>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04801380000</t>
  </si>
  <si>
    <t>Sportovní areál Harrachov, a.s. - Zimní úprava standart.běžeckých tratí v Harrachově</t>
  </si>
  <si>
    <t>04801390000</t>
  </si>
  <si>
    <t>Sdružení pro rozvoj cestovního ruchu v Harrachově - Úprava běžeckých terénů</t>
  </si>
  <si>
    <t>04801405005</t>
  </si>
  <si>
    <t>Město Lomnice n/P - Lomnická lyžařská magistrála</t>
  </si>
  <si>
    <t>5321</t>
  </si>
  <si>
    <t>04801410000</t>
  </si>
  <si>
    <t>Klub kanoistiky Železný Brod - Zpevnění sjezdu a zpevnění odstavné plochy pro vozidla v prostorách vodáckého areálu Paraplíčko na řece Jizeře</t>
  </si>
  <si>
    <t>04801424104</t>
  </si>
  <si>
    <t>SVAZEK OBCÍ NOVOBORSKA, Nový Bor - Úprava a údržba Lužickohorské magistrály</t>
  </si>
  <si>
    <t>Mimořádné sportovní akce</t>
  </si>
  <si>
    <t>04700230000</t>
  </si>
  <si>
    <t>04801190000</t>
  </si>
  <si>
    <t>Autoklub Bohemia Sport v AČR, Česká Lípa-ME Historic Rally Bohemia 2015</t>
  </si>
  <si>
    <t>04801200000</t>
  </si>
  <si>
    <t>SKI KLUB Jizerská padesátka Liberec - 48. Jizerská padesátka</t>
  </si>
  <si>
    <t>04801210000</t>
  </si>
  <si>
    <t>Slavia Liberec orienteering, Liberec - MS v MTBO Liberec 2015</t>
  </si>
  <si>
    <t>04801780000</t>
  </si>
  <si>
    <t>TJ.Sokol Turnov - Sokolská reprezentace LK v roce 2015</t>
  </si>
  <si>
    <t>04801790000</t>
  </si>
  <si>
    <t>Liberecká sportovní a tělovýchovná organizace, o.s, Liberec-18.ročník film.fest. Sportfilm Liberec 2015</t>
  </si>
  <si>
    <t>04801800000</t>
  </si>
  <si>
    <t>TJ VK Dukla Liberec-Rozšíření činnosti TJ VK Dukla Liberec o další mládež.kategorie</t>
  </si>
  <si>
    <t>04801810000</t>
  </si>
  <si>
    <t>Sportovní klub stolního tenisu, Liberec - Mistrovství ČR staršího žactva</t>
  </si>
  <si>
    <t>04801820000</t>
  </si>
  <si>
    <t>04801830000</t>
  </si>
  <si>
    <t>Svaz potápěčů ČR, z.s., Praha-15. MS v orientačním potápění a ME juniorů v orient.potápění</t>
  </si>
  <si>
    <t>04801840000</t>
  </si>
  <si>
    <t>VSK SLAVIA TU Liberec, o.s. - VSK Slavia TU Liberec o.s.-oddíl volejbalu mládeže dívky</t>
  </si>
  <si>
    <t>04801850000</t>
  </si>
  <si>
    <t>Nadační fond severočeských olympioniků, Jablonec n/N - Humanitární podpora NF severoč.olympioniků</t>
  </si>
  <si>
    <t>5229</t>
  </si>
  <si>
    <t>ostatní neinvestiční transfery nezisk.a podob.organizacím</t>
  </si>
  <si>
    <t>Sportovní infrastruktury, servisní centra sportu</t>
  </si>
  <si>
    <t>04700240000</t>
  </si>
  <si>
    <t>04801220000</t>
  </si>
  <si>
    <t>Sportovní unie Českolipska, Česká Lípa - Podpora činnosti Servisního centra sportu ČUS při Sportovní uniii Českolipska</t>
  </si>
  <si>
    <t>04801230000</t>
  </si>
  <si>
    <t>Sokolská župa Krkonošská - Pecháčkova, Jilemnice  - Provoz sokolské župy jako servis.centra pro sokolské jednoty - Sokolská župa Krkonošská - Pecháčkova</t>
  </si>
  <si>
    <t>04801240000</t>
  </si>
  <si>
    <t>Okresní svaz tělovýchovy Jablonec n/N - Zabezpečení činnosti servis.centra sportu České unie sportu při Okresním svazu tělovýchovy v Jablonci n/N</t>
  </si>
  <si>
    <t>04801250000</t>
  </si>
  <si>
    <t>Liberecká sportovní a tělovýchovná organizace, o.s, Liberec-Zabezpečení činnosti servis.centra sportu ČUS při okresní organizaci ČUS - Liberecké sport.a těl.organizaci o.s.</t>
  </si>
  <si>
    <t>04801260000</t>
  </si>
  <si>
    <t>Krajská organizace ČUS LK, Liberec - Zabezpečení činnosti servis.centra sportu ČUS při Krajské organizaci ČUS LK</t>
  </si>
  <si>
    <t>04801270000</t>
  </si>
  <si>
    <t>Okresní sportovní a tělov.sdružení Semily - Podpora činnosti Servisního centra sportu ČUS při Okres.sport. a tělov. sdružením</t>
  </si>
  <si>
    <t>04801280000</t>
  </si>
  <si>
    <t>Klub českých turistů Ještědská oblast-LK, Liberec - Zkvalitnění činnosti organizace a jejich odborů</t>
  </si>
  <si>
    <t>04801290000</t>
  </si>
  <si>
    <t>Sokolská župa Ještědská, Liberec - Provoz sokolské župy jako servisního centra pro sokolské jednoty</t>
  </si>
  <si>
    <t>Český volejbalový svaz, Praha - Světová liga ve volejbale mužů</t>
  </si>
  <si>
    <t>Zdrojová část rozpočtu LK 2015</t>
  </si>
  <si>
    <t>v tis. Kč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</si>
  <si>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</si>
  <si>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</si>
  <si>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</si>
  <si>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</si>
  <si>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</si>
  <si>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</si>
  <si>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</si>
  <si>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</si>
  <si>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</si>
  <si>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</si>
  <si>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</si>
  <si>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</si>
  <si>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</si>
  <si>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</si>
  <si>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</si>
  <si>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</si>
  <si>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</si>
  <si>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</si>
  <si>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</si>
  <si>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</si>
  <si>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</si>
  <si>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</si>
  <si>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</si>
  <si>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</si>
  <si>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</si>
  <si>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</si>
  <si>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</si>
  <si>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</si>
  <si>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</si>
  <si>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</si>
  <si>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</si>
  <si>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</si>
  <si>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</si>
  <si>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</si>
  <si>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</si>
  <si>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</si>
  <si>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</si>
  <si>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</si>
  <si>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</si>
  <si>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</si>
  <si>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</si>
  <si>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</si>
  <si>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</si>
  <si>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</si>
  <si>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</si>
  <si>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</si>
  <si>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</si>
  <si>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</si>
  <si>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</si>
  <si>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</si>
  <si>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</si>
  <si>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</si>
  <si>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</si>
  <si>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</si>
  <si>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</si>
  <si>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</si>
  <si>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</si>
  <si>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</si>
  <si>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ZR-RO č.120/15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</si>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</sst>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3">
    <xf numFmtId="0" fontId="0" fillId="0" borderId="0" xfId="0"/>
    <xf numFmtId="0" fontId="1" fillId="2" borderId="0" xfId="1" applyFill="1"/>
    <xf numFmtId="0" fontId="1" fillId="0" borderId="0" xfId="1"/>
    <xf numFmtId="4" fontId="1" fillId="2" borderId="0" xfId="1" applyNumberFormat="1" applyFill="1"/>
    <xf numFmtId="0" fontId="4" fillId="0" borderId="0" xfId="1" applyFont="1" applyAlignment="1">
      <alignment horizontal="right"/>
    </xf>
    <xf numFmtId="0" fontId="4" fillId="0" borderId="0" xfId="1" applyFont="1"/>
    <xf numFmtId="0" fontId="2" fillId="2" borderId="0" xfId="3" applyFill="1"/>
    <xf numFmtId="0" fontId="2" fillId="0" borderId="0" xfId="3"/>
    <xf numFmtId="0" fontId="1" fillId="0" borderId="0" xfId="4"/>
    <xf numFmtId="0" fontId="7" fillId="2" borderId="0" xfId="6" applyFont="1" applyFill="1" applyBorder="1" applyAlignment="1">
      <alignment horizontal="center"/>
    </xf>
    <xf numFmtId="49" fontId="7" fillId="2" borderId="0" xfId="6" applyNumberFormat="1" applyFont="1" applyFill="1" applyBorder="1" applyAlignment="1">
      <alignment horizontal="center"/>
    </xf>
    <xf numFmtId="0" fontId="4" fillId="2" borderId="0" xfId="6" applyFont="1" applyFill="1" applyBorder="1" applyAlignment="1">
      <alignment horizontal="center"/>
    </xf>
    <xf numFmtId="0" fontId="4" fillId="2" borderId="0" xfId="6" applyFont="1" applyFill="1" applyBorder="1"/>
    <xf numFmtId="4" fontId="4" fillId="2" borderId="0" xfId="6" applyNumberFormat="1" applyFont="1" applyFill="1" applyBorder="1"/>
    <xf numFmtId="164" fontId="4" fillId="2" borderId="0" xfId="6" applyNumberFormat="1" applyFont="1" applyFill="1" applyBorder="1"/>
    <xf numFmtId="164" fontId="4" fillId="0" borderId="0" xfId="6" applyNumberFormat="1" applyFont="1" applyFill="1" applyBorder="1"/>
    <xf numFmtId="0" fontId="1" fillId="2" borderId="0" xfId="1" applyFill="1" applyBorder="1"/>
    <xf numFmtId="0" fontId="1" fillId="0" borderId="0" xfId="1" applyBorder="1"/>
    <xf numFmtId="0" fontId="4" fillId="0" borderId="0" xfId="1" applyFont="1" applyBorder="1"/>
    <xf numFmtId="0" fontId="1" fillId="2" borderId="0" xfId="6" applyFill="1"/>
    <xf numFmtId="4" fontId="1" fillId="2" borderId="0" xfId="6" applyNumberFormat="1" applyFill="1"/>
    <xf numFmtId="0" fontId="7" fillId="0" borderId="0" xfId="6" applyFont="1" applyAlignment="1">
      <alignment horizontal="center"/>
    </xf>
    <xf numFmtId="0" fontId="8" fillId="2" borderId="11" xfId="6" applyFont="1" applyFill="1" applyBorder="1" applyAlignment="1">
      <alignment horizontal="center" vertical="center"/>
    </xf>
    <xf numFmtId="0" fontId="9" fillId="2" borderId="12" xfId="7" applyFont="1" applyFill="1" applyBorder="1" applyAlignment="1">
      <alignment horizontal="center" vertical="center"/>
    </xf>
    <xf numFmtId="0" fontId="9" fillId="2" borderId="8" xfId="7" applyFont="1" applyFill="1" applyBorder="1" applyAlignment="1">
      <alignment horizontal="center" vertical="center"/>
    </xf>
    <xf numFmtId="0" fontId="8" fillId="2" borderId="12" xfId="6" applyFont="1" applyFill="1" applyBorder="1" applyAlignment="1">
      <alignment horizontal="center" vertical="center"/>
    </xf>
    <xf numFmtId="0" fontId="7" fillId="2" borderId="13" xfId="5" applyFont="1" applyFill="1" applyBorder="1" applyAlignment="1">
      <alignment horizontal="center" vertical="center"/>
    </xf>
    <xf numFmtId="0" fontId="7" fillId="0" borderId="15" xfId="5" applyFont="1" applyBorder="1" applyAlignment="1">
      <alignment horizontal="center" vertical="center"/>
    </xf>
    <xf numFmtId="0" fontId="8" fillId="2" borderId="7" xfId="6" applyFont="1" applyFill="1" applyBorder="1" applyAlignment="1">
      <alignment horizontal="center" vertical="center"/>
    </xf>
    <xf numFmtId="0" fontId="8" fillId="2" borderId="16" xfId="6" applyFont="1" applyFill="1" applyBorder="1" applyAlignment="1">
      <alignment horizontal="center" vertical="center"/>
    </xf>
    <xf numFmtId="0" fontId="8" fillId="2" borderId="17" xfId="6" applyFont="1" applyFill="1" applyBorder="1" applyAlignment="1">
      <alignment horizontal="center" vertical="center"/>
    </xf>
    <xf numFmtId="0" fontId="8" fillId="2" borderId="17" xfId="6" applyFont="1" applyFill="1" applyBorder="1" applyAlignment="1">
      <alignment horizontal="left" vertical="center"/>
    </xf>
    <xf numFmtId="4" fontId="8" fillId="2" borderId="13" xfId="6" applyNumberFormat="1" applyFont="1" applyFill="1" applyBorder="1" applyAlignment="1">
      <alignment horizontal="right"/>
    </xf>
    <xf numFmtId="4" fontId="7" fillId="0" borderId="13" xfId="6" applyNumberFormat="1" applyFont="1" applyFill="1" applyBorder="1" applyAlignment="1">
      <alignment horizontal="right"/>
    </xf>
    <xf numFmtId="4" fontId="7" fillId="2" borderId="10" xfId="1" applyNumberFormat="1" applyFont="1" applyFill="1" applyBorder="1"/>
    <xf numFmtId="4" fontId="7" fillId="0" borderId="10" xfId="1" applyNumberFormat="1" applyFont="1" applyBorder="1"/>
    <xf numFmtId="0" fontId="4" fillId="2" borderId="0" xfId="1" applyFont="1" applyFill="1" applyBorder="1"/>
    <xf numFmtId="0" fontId="10" fillId="2" borderId="7" xfId="6" applyFont="1" applyFill="1" applyBorder="1" applyAlignment="1">
      <alignment horizontal="center" vertical="center"/>
    </xf>
    <xf numFmtId="0" fontId="11" fillId="2" borderId="18" xfId="7" applyFont="1" applyFill="1" applyBorder="1" applyAlignment="1">
      <alignment horizontal="center" vertical="center"/>
    </xf>
    <xf numFmtId="0" fontId="10" fillId="2" borderId="8" xfId="6" applyFont="1" applyFill="1" applyBorder="1" applyAlignment="1">
      <alignment horizontal="center" vertical="center"/>
    </xf>
    <xf numFmtId="0" fontId="10" fillId="2" borderId="17" xfId="6" applyFont="1" applyFill="1" applyBorder="1" applyAlignment="1">
      <alignment horizontal="center" vertical="center"/>
    </xf>
    <xf numFmtId="0" fontId="10" fillId="2" borderId="17" xfId="6" applyFont="1" applyFill="1" applyBorder="1" applyAlignment="1">
      <alignment vertical="center"/>
    </xf>
    <xf numFmtId="4" fontId="10" fillId="2" borderId="13" xfId="6" applyNumberFormat="1" applyFont="1" applyFill="1" applyBorder="1" applyAlignment="1">
      <alignment horizontal="right"/>
    </xf>
    <xf numFmtId="4" fontId="10" fillId="2" borderId="13" xfId="1" applyNumberFormat="1" applyFont="1" applyFill="1" applyBorder="1"/>
    <xf numFmtId="0" fontId="7" fillId="2" borderId="1" xfId="6" applyFont="1" applyFill="1" applyBorder="1" applyAlignment="1">
      <alignment horizontal="center" vertical="center"/>
    </xf>
    <xf numFmtId="49" fontId="7" fillId="2" borderId="19" xfId="6" applyNumberFormat="1" applyFont="1" applyFill="1" applyBorder="1" applyAlignment="1">
      <alignment horizontal="center" vertical="center"/>
    </xf>
    <xf numFmtId="0" fontId="7" fillId="2" borderId="2" xfId="6" applyFont="1" applyFill="1" applyBorder="1" applyAlignment="1">
      <alignment horizontal="center" vertical="center"/>
    </xf>
    <xf numFmtId="0" fontId="7" fillId="2" borderId="20" xfId="6" applyFont="1" applyFill="1" applyBorder="1" applyAlignment="1">
      <alignment horizontal="center" vertical="center"/>
    </xf>
    <xf numFmtId="0" fontId="7" fillId="2" borderId="20" xfId="6" applyFont="1" applyFill="1" applyBorder="1" applyAlignment="1">
      <alignment vertical="center" wrapText="1"/>
    </xf>
    <xf numFmtId="4" fontId="7" fillId="2" borderId="21" xfId="6" applyNumberFormat="1" applyFont="1" applyFill="1" applyBorder="1" applyAlignment="1">
      <alignment horizontal="right"/>
    </xf>
    <xf numFmtId="4" fontId="7" fillId="2" borderId="21" xfId="1" applyNumberFormat="1" applyFont="1" applyFill="1" applyBorder="1"/>
    <xf numFmtId="0" fontId="12" fillId="2" borderId="3" xfId="6" applyFont="1" applyFill="1" applyBorder="1" applyAlignment="1">
      <alignment horizontal="center" vertical="center"/>
    </xf>
    <xf numFmtId="49" fontId="12" fillId="2" borderId="22" xfId="6" applyNumberFormat="1" applyFont="1" applyFill="1" applyBorder="1" applyAlignment="1">
      <alignment horizontal="center" vertical="center"/>
    </xf>
    <xf numFmtId="0" fontId="12" fillId="2" borderId="4" xfId="6" applyFont="1" applyFill="1" applyBorder="1" applyAlignment="1">
      <alignment horizontal="center" vertical="center"/>
    </xf>
    <xf numFmtId="0" fontId="4" fillId="2" borderId="23" xfId="6" applyFont="1" applyFill="1" applyBorder="1" applyAlignment="1">
      <alignment horizontal="center" vertical="center"/>
    </xf>
    <xf numFmtId="0" fontId="4" fillId="2" borderId="23" xfId="6" applyFont="1" applyFill="1" applyBorder="1" applyAlignment="1">
      <alignment vertical="center"/>
    </xf>
    <xf numFmtId="4" fontId="4" fillId="2" borderId="24" xfId="6" applyNumberFormat="1" applyFont="1" applyFill="1" applyBorder="1" applyAlignment="1">
      <alignment horizontal="right"/>
    </xf>
    <xf numFmtId="4" fontId="4" fillId="2" borderId="25" xfId="1" applyNumberFormat="1" applyFont="1" applyFill="1" applyBorder="1"/>
    <xf numFmtId="4" fontId="4" fillId="2" borderId="25" xfId="6" applyNumberFormat="1" applyFont="1" applyFill="1" applyBorder="1" applyAlignment="1">
      <alignment horizontal="right"/>
    </xf>
    <xf numFmtId="4" fontId="7" fillId="2" borderId="25" xfId="1" applyNumberFormat="1" applyFont="1" applyFill="1" applyBorder="1"/>
    <xf numFmtId="0" fontId="4" fillId="2" borderId="20" xfId="6" applyFont="1" applyFill="1" applyBorder="1" applyAlignment="1">
      <alignment horizontal="center" vertical="center"/>
    </xf>
    <xf numFmtId="0" fontId="4" fillId="2" borderId="20" xfId="6" applyFont="1" applyFill="1" applyBorder="1" applyAlignment="1">
      <alignment vertical="center"/>
    </xf>
    <xf numFmtId="0" fontId="7" fillId="2" borderId="3" xfId="6" applyFont="1" applyFill="1" applyBorder="1" applyAlignment="1">
      <alignment horizontal="center"/>
    </xf>
    <xf numFmtId="49" fontId="7" fillId="2" borderId="4" xfId="6" applyNumberFormat="1" applyFont="1" applyFill="1" applyBorder="1" applyAlignment="1">
      <alignment horizontal="center"/>
    </xf>
    <xf numFmtId="0" fontId="7" fillId="2" borderId="4" xfId="6" applyFont="1" applyFill="1" applyBorder="1" applyAlignment="1">
      <alignment horizontal="center"/>
    </xf>
    <xf numFmtId="0" fontId="7" fillId="2" borderId="23" xfId="6" applyFont="1" applyFill="1" applyBorder="1" applyAlignment="1">
      <alignment wrapText="1"/>
    </xf>
    <xf numFmtId="4" fontId="7" fillId="2" borderId="25" xfId="0" applyNumberFormat="1" applyFont="1" applyFill="1" applyBorder="1" applyAlignment="1">
      <alignment horizontal="right" wrapText="1"/>
    </xf>
    <xf numFmtId="4" fontId="7" fillId="2" borderId="25" xfId="0" applyNumberFormat="1" applyFont="1" applyFill="1" applyBorder="1" applyAlignment="1">
      <alignment horizontal="right"/>
    </xf>
    <xf numFmtId="0" fontId="12" fillId="2" borderId="3" xfId="6" applyFont="1" applyFill="1" applyBorder="1" applyAlignment="1">
      <alignment horizontal="center"/>
    </xf>
    <xf numFmtId="49" fontId="4" fillId="2" borderId="4" xfId="6" applyNumberFormat="1" applyFont="1" applyFill="1" applyBorder="1" applyAlignment="1">
      <alignment horizontal="center"/>
    </xf>
    <xf numFmtId="0" fontId="12" fillId="2" borderId="4" xfId="6" applyFont="1" applyFill="1" applyBorder="1" applyAlignment="1">
      <alignment horizontal="center"/>
    </xf>
    <xf numFmtId="0" fontId="4" fillId="2" borderId="4" xfId="6" applyFont="1" applyFill="1" applyBorder="1" applyAlignment="1">
      <alignment horizontal="center"/>
    </xf>
    <xf numFmtId="0" fontId="4" fillId="2" borderId="23" xfId="6" applyFont="1" applyFill="1" applyBorder="1" applyAlignment="1">
      <alignment wrapText="1"/>
    </xf>
    <xf numFmtId="4" fontId="4" fillId="2" borderId="25" xfId="0" applyNumberFormat="1" applyFont="1" applyFill="1" applyBorder="1" applyAlignment="1">
      <alignment horizontal="right" wrapText="1"/>
    </xf>
    <xf numFmtId="4" fontId="4" fillId="2" borderId="25" xfId="0" applyNumberFormat="1" applyFont="1" applyFill="1" applyBorder="1" applyAlignment="1">
      <alignment horizontal="right"/>
    </xf>
    <xf numFmtId="4" fontId="7" fillId="2" borderId="25" xfId="6" applyNumberFormat="1" applyFont="1" applyFill="1" applyBorder="1" applyAlignment="1">
      <alignment horizontal="right"/>
    </xf>
    <xf numFmtId="49" fontId="12" fillId="2" borderId="4" xfId="6" applyNumberFormat="1" applyFont="1" applyFill="1" applyBorder="1" applyAlignment="1">
      <alignment horizontal="center"/>
    </xf>
    <xf numFmtId="49" fontId="7" fillId="2" borderId="23" xfId="1" applyNumberFormat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horizontal="center" vertical="center" wrapText="1"/>
    </xf>
    <xf numFmtId="49" fontId="4" fillId="2" borderId="23" xfId="1" applyNumberFormat="1" applyFont="1" applyFill="1" applyBorder="1" applyAlignment="1">
      <alignment horizontal="center" vertical="center" wrapText="1"/>
    </xf>
    <xf numFmtId="4" fontId="7" fillId="2" borderId="25" xfId="0" applyNumberFormat="1" applyFont="1" applyFill="1" applyBorder="1"/>
    <xf numFmtId="0" fontId="12" fillId="2" borderId="23" xfId="6" applyFont="1" applyFill="1" applyBorder="1" applyAlignment="1">
      <alignment horizontal="center" vertical="center"/>
    </xf>
    <xf numFmtId="4" fontId="4" fillId="2" borderId="25" xfId="0" applyNumberFormat="1" applyFont="1" applyFill="1" applyBorder="1"/>
    <xf numFmtId="0" fontId="7" fillId="2" borderId="26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vertical="center" wrapText="1"/>
    </xf>
    <xf numFmtId="0" fontId="4" fillId="2" borderId="26" xfId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0" fontId="4" fillId="2" borderId="27" xfId="6" applyFont="1" applyFill="1" applyBorder="1" applyAlignment="1">
      <alignment wrapText="1"/>
    </xf>
    <xf numFmtId="0" fontId="7" fillId="2" borderId="3" xfId="6" applyFont="1" applyFill="1" applyBorder="1" applyAlignment="1">
      <alignment horizontal="center" vertical="center"/>
    </xf>
    <xf numFmtId="49" fontId="7" fillId="2" borderId="22" xfId="6" applyNumberFormat="1" applyFont="1" applyFill="1" applyBorder="1" applyAlignment="1">
      <alignment horizontal="center" vertical="center"/>
    </xf>
    <xf numFmtId="0" fontId="7" fillId="2" borderId="4" xfId="6" applyFont="1" applyFill="1" applyBorder="1" applyAlignment="1">
      <alignment horizontal="center" vertical="center"/>
    </xf>
    <xf numFmtId="0" fontId="7" fillId="2" borderId="23" xfId="6" applyFont="1" applyFill="1" applyBorder="1" applyAlignment="1">
      <alignment horizontal="center" vertical="center"/>
    </xf>
    <xf numFmtId="0" fontId="7" fillId="2" borderId="23" xfId="6" applyFont="1" applyFill="1" applyBorder="1" applyAlignment="1">
      <alignment vertical="center" wrapText="1"/>
    </xf>
    <xf numFmtId="49" fontId="12" fillId="2" borderId="27" xfId="6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center" vertical="center"/>
    </xf>
    <xf numFmtId="49" fontId="12" fillId="2" borderId="28" xfId="6" applyNumberFormat="1" applyFont="1" applyFill="1" applyBorder="1" applyAlignment="1">
      <alignment horizontal="center" vertical="center"/>
    </xf>
    <xf numFmtId="0" fontId="12" fillId="2" borderId="6" xfId="6" applyFont="1" applyFill="1" applyBorder="1" applyAlignment="1">
      <alignment horizontal="center" vertical="center"/>
    </xf>
    <xf numFmtId="0" fontId="4" fillId="2" borderId="29" xfId="6" applyFont="1" applyFill="1" applyBorder="1" applyAlignment="1">
      <alignment horizontal="center" vertical="center"/>
    </xf>
    <xf numFmtId="0" fontId="4" fillId="2" borderId="29" xfId="6" applyFont="1" applyFill="1" applyBorder="1" applyAlignment="1">
      <alignment vertical="center"/>
    </xf>
    <xf numFmtId="4" fontId="4" fillId="2" borderId="24" xfId="1" applyNumberFormat="1" applyFont="1" applyFill="1" applyBorder="1"/>
    <xf numFmtId="49" fontId="10" fillId="2" borderId="18" xfId="6" applyNumberFormat="1" applyFont="1" applyFill="1" applyBorder="1" applyAlignment="1">
      <alignment horizontal="center" vertical="center"/>
    </xf>
    <xf numFmtId="0" fontId="4" fillId="2" borderId="4" xfId="6" applyFont="1" applyFill="1" applyBorder="1" applyAlignment="1">
      <alignment horizontal="center" vertical="center"/>
    </xf>
    <xf numFmtId="49" fontId="7" fillId="2" borderId="4" xfId="6" applyNumberFormat="1" applyFont="1" applyFill="1" applyBorder="1" applyAlignment="1">
      <alignment horizontal="center" vertical="center"/>
    </xf>
    <xf numFmtId="0" fontId="12" fillId="2" borderId="30" xfId="6" applyFont="1" applyFill="1" applyBorder="1" applyAlignment="1">
      <alignment horizontal="center" vertical="center"/>
    </xf>
    <xf numFmtId="49" fontId="12" fillId="2" borderId="31" xfId="6" applyNumberFormat="1" applyFont="1" applyFill="1" applyBorder="1" applyAlignment="1">
      <alignment horizontal="center" vertical="center"/>
    </xf>
    <xf numFmtId="0" fontId="4" fillId="2" borderId="6" xfId="6" applyFont="1" applyFill="1" applyBorder="1" applyAlignment="1">
      <alignment horizontal="center" vertical="center"/>
    </xf>
    <xf numFmtId="0" fontId="4" fillId="2" borderId="31" xfId="6" applyFont="1" applyFill="1" applyBorder="1" applyAlignment="1">
      <alignment vertical="center"/>
    </xf>
    <xf numFmtId="0" fontId="13" fillId="2" borderId="7" xfId="8" applyFont="1" applyFill="1" applyBorder="1" applyAlignment="1">
      <alignment horizontal="center" wrapText="1"/>
    </xf>
    <xf numFmtId="49" fontId="13" fillId="2" borderId="17" xfId="9" applyNumberFormat="1" applyFont="1" applyFill="1" applyBorder="1" applyAlignment="1">
      <alignment horizontal="center" wrapText="1"/>
    </xf>
    <xf numFmtId="49" fontId="13" fillId="2" borderId="8" xfId="9" applyNumberFormat="1" applyFont="1" applyFill="1" applyBorder="1" applyAlignment="1">
      <alignment horizontal="center" wrapText="1"/>
    </xf>
    <xf numFmtId="0" fontId="13" fillId="2" borderId="9" xfId="9" applyFont="1" applyFill="1" applyBorder="1" applyAlignment="1">
      <alignment wrapText="1"/>
    </xf>
    <xf numFmtId="4" fontId="13" fillId="2" borderId="32" xfId="9" applyNumberFormat="1" applyFont="1" applyFill="1" applyBorder="1" applyAlignment="1">
      <alignment wrapText="1"/>
    </xf>
    <xf numFmtId="4" fontId="13" fillId="2" borderId="13" xfId="6" applyNumberFormat="1" applyFont="1" applyFill="1" applyBorder="1" applyAlignment="1">
      <alignment horizontal="right"/>
    </xf>
    <xf numFmtId="4" fontId="13" fillId="2" borderId="13" xfId="1" applyNumberFormat="1" applyFont="1" applyFill="1" applyBorder="1"/>
    <xf numFmtId="4" fontId="7" fillId="2" borderId="21" xfId="0" applyNumberFormat="1" applyFont="1" applyFill="1" applyBorder="1" applyAlignment="1">
      <alignment horizontal="right"/>
    </xf>
    <xf numFmtId="0" fontId="7" fillId="2" borderId="5" xfId="8" applyFont="1" applyFill="1" applyBorder="1" applyAlignment="1">
      <alignment horizontal="center" wrapText="1"/>
    </xf>
    <xf numFmtId="49" fontId="7" fillId="2" borderId="29" xfId="9" applyNumberFormat="1" applyFont="1" applyFill="1" applyBorder="1" applyAlignment="1">
      <alignment horizontal="center" wrapText="1"/>
    </xf>
    <xf numFmtId="49" fontId="7" fillId="2" borderId="6" xfId="9" applyNumberFormat="1" applyFont="1" applyFill="1" applyBorder="1" applyAlignment="1">
      <alignment horizontal="center" wrapText="1"/>
    </xf>
    <xf numFmtId="0" fontId="7" fillId="2" borderId="29" xfId="9" applyFont="1" applyFill="1" applyBorder="1" applyAlignment="1">
      <alignment wrapText="1"/>
    </xf>
    <xf numFmtId="4" fontId="7" fillId="2" borderId="24" xfId="9" applyNumberFormat="1" applyFont="1" applyFill="1" applyBorder="1" applyAlignment="1">
      <alignment horizontal="right" wrapText="1"/>
    </xf>
    <xf numFmtId="0" fontId="10" fillId="2" borderId="5" xfId="8" applyFont="1" applyFill="1" applyBorder="1" applyAlignment="1">
      <alignment horizontal="center" wrapText="1"/>
    </xf>
    <xf numFmtId="49" fontId="10" fillId="2" borderId="29" xfId="9" applyNumberFormat="1" applyFont="1" applyFill="1" applyBorder="1" applyAlignment="1">
      <alignment horizontal="center" wrapText="1"/>
    </xf>
    <xf numFmtId="49" fontId="4" fillId="2" borderId="6" xfId="9" applyNumberFormat="1" applyFont="1" applyFill="1" applyBorder="1" applyAlignment="1">
      <alignment horizontal="center" wrapText="1"/>
    </xf>
    <xf numFmtId="0" fontId="4" fillId="2" borderId="29" xfId="9" applyFont="1" applyFill="1" applyBorder="1" applyAlignment="1">
      <alignment wrapText="1"/>
    </xf>
    <xf numFmtId="4" fontId="4" fillId="2" borderId="24" xfId="9" applyNumberFormat="1" applyFont="1" applyFill="1" applyBorder="1" applyAlignment="1">
      <alignment horizontal="right" wrapText="1"/>
    </xf>
    <xf numFmtId="4" fontId="4" fillId="2" borderId="24" xfId="0" applyNumberFormat="1" applyFont="1" applyFill="1" applyBorder="1" applyAlignment="1">
      <alignment horizontal="right"/>
    </xf>
    <xf numFmtId="4" fontId="13" fillId="2" borderId="13" xfId="0" applyNumberFormat="1" applyFont="1" applyFill="1" applyBorder="1" applyAlignment="1">
      <alignment horizontal="right"/>
    </xf>
    <xf numFmtId="0" fontId="7" fillId="2" borderId="3" xfId="8" applyFont="1" applyFill="1" applyBorder="1" applyAlignment="1">
      <alignment horizontal="center" wrapText="1"/>
    </xf>
    <xf numFmtId="49" fontId="7" fillId="2" borderId="23" xfId="9" applyNumberFormat="1" applyFont="1" applyFill="1" applyBorder="1" applyAlignment="1">
      <alignment horizontal="center" wrapText="1"/>
    </xf>
    <xf numFmtId="49" fontId="7" fillId="2" borderId="4" xfId="9" applyNumberFormat="1" applyFont="1" applyFill="1" applyBorder="1" applyAlignment="1">
      <alignment horizontal="center" wrapText="1"/>
    </xf>
    <xf numFmtId="0" fontId="7" fillId="2" borderId="23" xfId="9" applyFont="1" applyFill="1" applyBorder="1" applyAlignment="1">
      <alignment wrapText="1"/>
    </xf>
    <xf numFmtId="4" fontId="7" fillId="2" borderId="25" xfId="9" applyNumberFormat="1" applyFont="1" applyFill="1" applyBorder="1" applyAlignment="1">
      <alignment horizontal="right" wrapText="1"/>
    </xf>
    <xf numFmtId="0" fontId="10" fillId="2" borderId="3" xfId="8" applyFont="1" applyFill="1" applyBorder="1" applyAlignment="1">
      <alignment horizontal="center" wrapText="1"/>
    </xf>
    <xf numFmtId="49" fontId="10" fillId="2" borderId="23" xfId="9" applyNumberFormat="1" applyFont="1" applyFill="1" applyBorder="1" applyAlignment="1">
      <alignment horizontal="center" wrapText="1"/>
    </xf>
    <xf numFmtId="49" fontId="4" fillId="2" borderId="4" xfId="9" applyNumberFormat="1" applyFont="1" applyFill="1" applyBorder="1" applyAlignment="1">
      <alignment horizontal="center" wrapText="1"/>
    </xf>
    <xf numFmtId="0" fontId="4" fillId="2" borderId="23" xfId="9" applyFont="1" applyFill="1" applyBorder="1" applyAlignment="1">
      <alignment wrapText="1"/>
    </xf>
    <xf numFmtId="4" fontId="4" fillId="2" borderId="25" xfId="9" applyNumberFormat="1" applyFont="1" applyFill="1" applyBorder="1" applyAlignment="1">
      <alignment horizontal="right" wrapText="1"/>
    </xf>
    <xf numFmtId="0" fontId="7" fillId="2" borderId="20" xfId="6" applyFont="1" applyFill="1" applyBorder="1" applyAlignment="1">
      <alignment vertical="center"/>
    </xf>
    <xf numFmtId="0" fontId="7" fillId="2" borderId="1" xfId="8" applyFont="1" applyFill="1" applyBorder="1" applyAlignment="1">
      <alignment horizontal="center" wrapText="1"/>
    </xf>
    <xf numFmtId="49" fontId="7" fillId="2" borderId="20" xfId="9" applyNumberFormat="1" applyFont="1" applyFill="1" applyBorder="1" applyAlignment="1">
      <alignment horizontal="center" wrapText="1"/>
    </xf>
    <xf numFmtId="49" fontId="7" fillId="2" borderId="2" xfId="9" applyNumberFormat="1" applyFont="1" applyFill="1" applyBorder="1" applyAlignment="1">
      <alignment horizontal="center" wrapText="1"/>
    </xf>
    <xf numFmtId="0" fontId="7" fillId="2" borderId="20" xfId="9" applyFont="1" applyFill="1" applyBorder="1" applyAlignment="1">
      <alignment wrapText="1"/>
    </xf>
    <xf numFmtId="4" fontId="7" fillId="2" borderId="21" xfId="9" applyNumberFormat="1" applyFont="1" applyFill="1" applyBorder="1" applyAlignment="1">
      <alignment horizontal="right" wrapText="1"/>
    </xf>
    <xf numFmtId="0" fontId="4" fillId="2" borderId="27" xfId="0" applyFont="1" applyFill="1" applyBorder="1" applyAlignment="1"/>
    <xf numFmtId="0" fontId="4" fillId="2" borderId="0" xfId="1" applyFont="1" applyFill="1"/>
    <xf numFmtId="0" fontId="7" fillId="2" borderId="0" xfId="1" applyFont="1" applyFill="1"/>
    <xf numFmtId="0" fontId="10" fillId="2" borderId="34" xfId="8" applyFont="1" applyFill="1" applyBorder="1" applyAlignment="1">
      <alignment horizontal="center" wrapText="1"/>
    </xf>
    <xf numFmtId="0" fontId="4" fillId="2" borderId="35" xfId="0" applyFont="1" applyFill="1" applyBorder="1" applyAlignment="1"/>
    <xf numFmtId="49" fontId="4" fillId="2" borderId="36" xfId="9" applyNumberFormat="1" applyFont="1" applyFill="1" applyBorder="1" applyAlignment="1">
      <alignment horizontal="center" wrapText="1"/>
    </xf>
    <xf numFmtId="0" fontId="4" fillId="2" borderId="35" xfId="9" applyFont="1" applyFill="1" applyBorder="1" applyAlignment="1">
      <alignment wrapText="1"/>
    </xf>
    <xf numFmtId="4" fontId="4" fillId="2" borderId="37" xfId="0" applyNumberFormat="1" applyFont="1" applyFill="1" applyBorder="1" applyAlignment="1">
      <alignment horizontal="right"/>
    </xf>
    <xf numFmtId="4" fontId="4" fillId="2" borderId="37" xfId="6" applyNumberFormat="1" applyFont="1" applyFill="1" applyBorder="1" applyAlignment="1">
      <alignment horizontal="right"/>
    </xf>
    <xf numFmtId="4" fontId="4" fillId="2" borderId="37" xfId="1" applyNumberFormat="1" applyFont="1" applyFill="1" applyBorder="1"/>
    <xf numFmtId="14" fontId="4" fillId="0" borderId="0" xfId="1" applyNumberFormat="1" applyFont="1"/>
    <xf numFmtId="49" fontId="7" fillId="2" borderId="33" xfId="9" applyNumberFormat="1" applyFont="1" applyFill="1" applyBorder="1" applyAlignment="1">
      <alignment horizontal="center" wrapText="1"/>
    </xf>
    <xf numFmtId="49" fontId="4" fillId="2" borderId="29" xfId="9" applyNumberFormat="1" applyFont="1" applyFill="1" applyBorder="1" applyAlignment="1">
      <alignment horizontal="center" wrapText="1"/>
    </xf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4" fontId="17" fillId="0" borderId="39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vertical="center" wrapText="1"/>
    </xf>
    <xf numFmtId="0" fontId="18" fillId="0" borderId="4" xfId="0" applyFont="1" applyBorder="1" applyAlignment="1">
      <alignment horizontal="right" vertical="center" wrapText="1"/>
    </xf>
    <xf numFmtId="4" fontId="18" fillId="0" borderId="4" xfId="0" applyNumberFormat="1" applyFont="1" applyBorder="1" applyAlignment="1">
      <alignment horizontal="right" vertical="center" wrapText="1"/>
    </xf>
    <xf numFmtId="4" fontId="18" fillId="0" borderId="4" xfId="0" applyNumberFormat="1" applyFont="1" applyBorder="1" applyAlignment="1">
      <alignment vertical="center"/>
    </xf>
    <xf numFmtId="4" fontId="18" fillId="0" borderId="40" xfId="0" applyNumberFormat="1" applyFont="1" applyBorder="1" applyAlignment="1">
      <alignment vertical="center"/>
    </xf>
    <xf numFmtId="4" fontId="0" fillId="0" borderId="0" xfId="0" applyNumberFormat="1"/>
    <xf numFmtId="4" fontId="18" fillId="0" borderId="2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 wrapText="1"/>
    </xf>
    <xf numFmtId="4" fontId="17" fillId="0" borderId="40" xfId="0" applyNumberFormat="1" applyFont="1" applyBorder="1" applyAlignment="1">
      <alignment horizontal="right" vertical="center" wrapText="1"/>
    </xf>
    <xf numFmtId="4" fontId="18" fillId="0" borderId="40" xfId="0" applyNumberFormat="1" applyFont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18" fillId="0" borderId="6" xfId="0" applyFont="1" applyBorder="1" applyAlignment="1">
      <alignment horizontal="right" vertical="center" wrapText="1"/>
    </xf>
    <xf numFmtId="4" fontId="18" fillId="0" borderId="6" xfId="0" applyNumberFormat="1" applyFont="1" applyBorder="1" applyAlignment="1">
      <alignment horizontal="right" vertical="center" wrapText="1"/>
    </xf>
    <xf numFmtId="4" fontId="18" fillId="0" borderId="41" xfId="0" applyNumberFormat="1" applyFont="1" applyBorder="1" applyAlignment="1">
      <alignment horizontal="right" vertical="center" wrapText="1"/>
    </xf>
    <xf numFmtId="0" fontId="17" fillId="0" borderId="7" xfId="0" applyFont="1" applyBorder="1" applyAlignment="1">
      <alignment vertical="center" wrapText="1"/>
    </xf>
    <xf numFmtId="0" fontId="17" fillId="0" borderId="8" xfId="0" applyFont="1" applyBorder="1" applyAlignment="1">
      <alignment horizontal="right" vertical="center" wrapText="1"/>
    </xf>
    <xf numFmtId="4" fontId="17" fillId="0" borderId="8" xfId="0" applyNumberFormat="1" applyFont="1" applyBorder="1" applyAlignment="1">
      <alignment horizontal="right" vertical="center" wrapText="1"/>
    </xf>
    <xf numFmtId="4" fontId="17" fillId="0" borderId="9" xfId="0" applyNumberFormat="1" applyFont="1" applyBorder="1" applyAlignment="1">
      <alignment horizontal="right" vertical="center" wrapText="1"/>
    </xf>
    <xf numFmtId="0" fontId="15" fillId="0" borderId="0" xfId="0" applyFont="1" applyFill="1" applyBorder="1"/>
    <xf numFmtId="165" fontId="15" fillId="0" borderId="38" xfId="0" applyNumberFormat="1" applyFont="1" applyFill="1" applyBorder="1" applyAlignment="1">
      <alignment horizontal="right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right" vertical="center" wrapText="1"/>
    </xf>
    <xf numFmtId="4" fontId="18" fillId="0" borderId="39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7" fillId="3" borderId="10" xfId="5" applyFont="1" applyFill="1" applyBorder="1" applyAlignment="1">
      <alignment horizontal="center" vertical="center" wrapText="1"/>
    </xf>
    <xf numFmtId="0" fontId="0" fillId="3" borderId="14" xfId="0" applyFill="1" applyBorder="1" applyAlignment="1">
      <alignment wrapText="1"/>
    </xf>
    <xf numFmtId="0" fontId="3" fillId="0" borderId="0" xfId="2" applyFont="1" applyAlignment="1">
      <alignment horizontal="right"/>
    </xf>
    <xf numFmtId="0" fontId="5" fillId="0" borderId="0" xfId="3" applyFont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5" applyFont="1" applyAlignment="1">
      <alignment horizontal="center"/>
    </xf>
    <xf numFmtId="0" fontId="7" fillId="2" borderId="10" xfId="5" applyFont="1" applyFill="1" applyBorder="1" applyAlignment="1">
      <alignment horizontal="center" vertical="center" wrapText="1"/>
    </xf>
    <xf numFmtId="0" fontId="0" fillId="2" borderId="14" xfId="0" applyFill="1" applyBorder="1" applyAlignment="1">
      <alignment wrapText="1"/>
    </xf>
    <xf numFmtId="0" fontId="14" fillId="4" borderId="38" xfId="0" applyFont="1" applyFill="1" applyBorder="1" applyAlignment="1">
      <alignment horizontal="center"/>
    </xf>
  </cellXfs>
  <cellStyles count="10">
    <cellStyle name="Normální" xfId="0" builtinId="0"/>
    <cellStyle name="normální 2" xfId="4"/>
    <cellStyle name="Normální 3" xfId="5"/>
    <cellStyle name="normální_03. Ekonomický" xfId="8"/>
    <cellStyle name="normální_04 - OSMTVS" xfId="7"/>
    <cellStyle name="normální_2. Rozpočet 2007 - tabulky" xfId="3"/>
    <cellStyle name="normální_Rozpis výdajů 03 bez PO 2 2" xfId="1"/>
    <cellStyle name="normální_Rozpis výdajů 03 bez PO_03. Ekonomický" xfId="9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4"/>
  <sheetViews>
    <sheetView topLeftCell="A195" zoomScaleNormal="100" workbookViewId="0">
      <selection activeCell="E228" sqref="E228"/>
    </sheetView>
  </sheetViews>
  <sheetFormatPr defaultColWidth="3.1796875" defaultRowHeight="12.5" x14ac:dyDescent="0.25"/>
  <cols>
    <col min="1" max="1" width="3.1796875" style="1" customWidth="1"/>
    <col min="2" max="2" width="13.54296875" style="2" customWidth="1"/>
    <col min="3" max="3" width="4.7265625" style="2" customWidth="1"/>
    <col min="4" max="4" width="7.81640625" style="2" customWidth="1"/>
    <col min="5" max="5" width="40.81640625" style="2" customWidth="1"/>
    <col min="6" max="6" width="8.7265625" style="3" customWidth="1"/>
    <col min="7" max="7" width="7.7265625" style="2" hidden="1" customWidth="1"/>
    <col min="8" max="8" width="8.81640625" style="2" hidden="1" customWidth="1"/>
    <col min="9" max="9" width="7.90625" style="1" hidden="1" customWidth="1"/>
    <col min="10" max="10" width="9.6328125" style="2" customWidth="1"/>
    <col min="11" max="11" width="7.36328125" style="5" customWidth="1"/>
    <col min="12" max="12" width="9.1796875" style="2" customWidth="1"/>
    <col min="13" max="13" width="7.54296875" style="5" customWidth="1"/>
    <col min="14" max="254" width="9.1796875" style="2" customWidth="1"/>
    <col min="255" max="16384" width="3.1796875" style="2"/>
  </cols>
  <sheetData>
    <row r="1" spans="1:13" x14ac:dyDescent="0.25">
      <c r="G1" s="196"/>
      <c r="H1" s="196"/>
      <c r="J1" s="4"/>
      <c r="L1" s="4" t="s">
        <v>1</v>
      </c>
    </row>
    <row r="2" spans="1:13" ht="18" x14ac:dyDescent="0.4">
      <c r="A2" s="197" t="s">
        <v>2</v>
      </c>
      <c r="B2" s="197"/>
      <c r="C2" s="197"/>
      <c r="D2" s="197"/>
      <c r="E2" s="197"/>
      <c r="F2" s="197"/>
      <c r="G2" s="197"/>
      <c r="H2" s="197"/>
    </row>
    <row r="3" spans="1:13" x14ac:dyDescent="0.25">
      <c r="A3" s="6"/>
      <c r="B3" s="7"/>
      <c r="C3" s="7"/>
      <c r="D3" s="7"/>
      <c r="E3" s="7"/>
      <c r="F3" s="6"/>
      <c r="G3" s="8"/>
      <c r="H3" s="8"/>
    </row>
    <row r="4" spans="1:13" ht="15.5" x14ac:dyDescent="0.35">
      <c r="A4" s="198" t="s">
        <v>3</v>
      </c>
      <c r="B4" s="198"/>
      <c r="C4" s="198"/>
      <c r="D4" s="198"/>
      <c r="E4" s="198"/>
      <c r="F4" s="198"/>
      <c r="G4" s="198"/>
      <c r="H4" s="198"/>
    </row>
    <row r="5" spans="1:13" x14ac:dyDescent="0.25">
      <c r="A5" s="6"/>
      <c r="B5" s="7"/>
      <c r="C5" s="7"/>
      <c r="D5" s="7"/>
      <c r="E5" s="7"/>
      <c r="F5" s="6"/>
      <c r="G5" s="8"/>
      <c r="H5" s="8"/>
    </row>
    <row r="6" spans="1:13" ht="15.5" x14ac:dyDescent="0.35">
      <c r="A6" s="199" t="s">
        <v>4</v>
      </c>
      <c r="B6" s="199"/>
      <c r="C6" s="199"/>
      <c r="D6" s="199"/>
      <c r="E6" s="199"/>
      <c r="F6" s="199"/>
      <c r="G6" s="199"/>
      <c r="H6" s="199"/>
    </row>
    <row r="7" spans="1:13" s="17" customFormat="1" ht="13" thickBot="1" x14ac:dyDescent="0.3">
      <c r="A7" s="9"/>
      <c r="B7" s="10"/>
      <c r="C7" s="11"/>
      <c r="D7" s="11"/>
      <c r="E7" s="12"/>
      <c r="F7" s="13"/>
      <c r="G7" s="14"/>
      <c r="H7" s="15"/>
      <c r="I7" s="16"/>
      <c r="K7" s="18"/>
      <c r="M7" s="18"/>
    </row>
    <row r="8" spans="1:13" s="17" customFormat="1" ht="13" thickBot="1" x14ac:dyDescent="0.3">
      <c r="A8" s="19"/>
      <c r="B8" s="19"/>
      <c r="C8" s="19"/>
      <c r="D8" s="19"/>
      <c r="E8" s="19"/>
      <c r="F8" s="20"/>
      <c r="G8" s="200" t="s">
        <v>5</v>
      </c>
      <c r="H8" s="21"/>
      <c r="I8" s="194" t="s">
        <v>6</v>
      </c>
      <c r="J8" s="21"/>
      <c r="K8" s="194" t="s">
        <v>7</v>
      </c>
      <c r="L8" s="21" t="s">
        <v>8</v>
      </c>
      <c r="M8" s="18"/>
    </row>
    <row r="9" spans="1:13" s="17" customFormat="1" ht="17" customHeight="1" thickBot="1" x14ac:dyDescent="0.3">
      <c r="A9" s="22" t="s">
        <v>9</v>
      </c>
      <c r="B9" s="23" t="s">
        <v>10</v>
      </c>
      <c r="C9" s="24" t="s">
        <v>11</v>
      </c>
      <c r="D9" s="23" t="s">
        <v>0</v>
      </c>
      <c r="E9" s="25" t="s">
        <v>12</v>
      </c>
      <c r="F9" s="26" t="s">
        <v>13</v>
      </c>
      <c r="G9" s="201"/>
      <c r="H9" s="27" t="s">
        <v>14</v>
      </c>
      <c r="I9" s="195"/>
      <c r="J9" s="27" t="s">
        <v>14</v>
      </c>
      <c r="K9" s="195"/>
      <c r="L9" s="27" t="s">
        <v>14</v>
      </c>
      <c r="M9" s="18"/>
    </row>
    <row r="10" spans="1:13" s="17" customFormat="1" ht="13" thickBot="1" x14ac:dyDescent="0.3">
      <c r="A10" s="28" t="s">
        <v>15</v>
      </c>
      <c r="B10" s="29" t="s">
        <v>16</v>
      </c>
      <c r="C10" s="30" t="s">
        <v>16</v>
      </c>
      <c r="D10" s="30" t="s">
        <v>16</v>
      </c>
      <c r="E10" s="31" t="s">
        <v>17</v>
      </c>
      <c r="F10" s="32">
        <f t="shared" ref="F10:K10" si="0">+F11+F62+F75</f>
        <v>20428.98</v>
      </c>
      <c r="G10" s="32">
        <f t="shared" si="0"/>
        <v>0</v>
      </c>
      <c r="H10" s="33">
        <f t="shared" si="0"/>
        <v>20428.98</v>
      </c>
      <c r="I10" s="34">
        <f t="shared" si="0"/>
        <v>116.15</v>
      </c>
      <c r="J10" s="34">
        <f t="shared" si="0"/>
        <v>20545.129999999997</v>
      </c>
      <c r="K10" s="35">
        <f t="shared" si="0"/>
        <v>0</v>
      </c>
      <c r="L10" s="35">
        <f>+J10+K10</f>
        <v>20545.129999999997</v>
      </c>
      <c r="M10" s="36" t="s">
        <v>18</v>
      </c>
    </row>
    <row r="11" spans="1:13" s="17" customFormat="1" ht="13.5" thickBot="1" x14ac:dyDescent="0.3">
      <c r="A11" s="37" t="s">
        <v>15</v>
      </c>
      <c r="B11" s="38" t="s">
        <v>16</v>
      </c>
      <c r="C11" s="39" t="s">
        <v>16</v>
      </c>
      <c r="D11" s="40" t="s">
        <v>16</v>
      </c>
      <c r="E11" s="41" t="s">
        <v>19</v>
      </c>
      <c r="F11" s="42">
        <f>+F12+F15+F26+F46+F48+F52+F54+F58+F60</f>
        <v>2880</v>
      </c>
      <c r="G11" s="42">
        <f>+G12+G15+G18+G20+G22+G24+G26+G28+G30+G32+G34+G36+G38+G40+G42+G44+G46+G48+G52+G54+G58+G60</f>
        <v>0</v>
      </c>
      <c r="H11" s="42">
        <f t="shared" ref="H11:H79" si="1">+F11+G11</f>
        <v>2880</v>
      </c>
      <c r="I11" s="43">
        <f>+I48+I50+I54+I56+I26</f>
        <v>116.15</v>
      </c>
      <c r="J11" s="43">
        <f t="shared" ref="J11:J74" si="2">+H11+I11</f>
        <v>2996.15</v>
      </c>
      <c r="K11" s="43">
        <v>0</v>
      </c>
      <c r="L11" s="43">
        <f t="shared" ref="L11:L74" si="3">+J11+K11</f>
        <v>2996.15</v>
      </c>
      <c r="M11" s="36"/>
    </row>
    <row r="12" spans="1:13" s="17" customFormat="1" x14ac:dyDescent="0.25">
      <c r="A12" s="44" t="s">
        <v>15</v>
      </c>
      <c r="B12" s="45" t="s">
        <v>20</v>
      </c>
      <c r="C12" s="46" t="s">
        <v>16</v>
      </c>
      <c r="D12" s="47" t="s">
        <v>16</v>
      </c>
      <c r="E12" s="48" t="s">
        <v>21</v>
      </c>
      <c r="F12" s="49">
        <f>SUM(F13:F14)</f>
        <v>200</v>
      </c>
      <c r="G12" s="49">
        <v>0</v>
      </c>
      <c r="H12" s="49">
        <f t="shared" si="1"/>
        <v>200</v>
      </c>
      <c r="I12" s="50">
        <v>0</v>
      </c>
      <c r="J12" s="50">
        <f t="shared" si="2"/>
        <v>200</v>
      </c>
      <c r="K12" s="50">
        <v>0</v>
      </c>
      <c r="L12" s="50">
        <f t="shared" si="3"/>
        <v>200</v>
      </c>
      <c r="M12" s="36"/>
    </row>
    <row r="13" spans="1:13" s="17" customFormat="1" x14ac:dyDescent="0.25">
      <c r="A13" s="51"/>
      <c r="B13" s="52" t="s">
        <v>22</v>
      </c>
      <c r="C13" s="53">
        <v>3299</v>
      </c>
      <c r="D13" s="54">
        <v>5321</v>
      </c>
      <c r="E13" s="55" t="s">
        <v>23</v>
      </c>
      <c r="F13" s="56">
        <v>180</v>
      </c>
      <c r="G13" s="56">
        <v>0</v>
      </c>
      <c r="H13" s="58">
        <f t="shared" si="1"/>
        <v>180</v>
      </c>
      <c r="I13" s="57">
        <v>0</v>
      </c>
      <c r="J13" s="57">
        <f t="shared" si="2"/>
        <v>180</v>
      </c>
      <c r="K13" s="57">
        <v>0</v>
      </c>
      <c r="L13" s="57">
        <f t="shared" si="3"/>
        <v>180</v>
      </c>
      <c r="M13" s="36"/>
    </row>
    <row r="14" spans="1:13" s="17" customFormat="1" x14ac:dyDescent="0.25">
      <c r="A14" s="51"/>
      <c r="B14" s="52" t="s">
        <v>22</v>
      </c>
      <c r="C14" s="53">
        <v>3299</v>
      </c>
      <c r="D14" s="54">
        <v>5331</v>
      </c>
      <c r="E14" s="55" t="s">
        <v>24</v>
      </c>
      <c r="F14" s="58">
        <v>20</v>
      </c>
      <c r="G14" s="58">
        <v>0</v>
      </c>
      <c r="H14" s="58">
        <f t="shared" si="1"/>
        <v>20</v>
      </c>
      <c r="I14" s="57">
        <v>0</v>
      </c>
      <c r="J14" s="57">
        <f t="shared" si="2"/>
        <v>20</v>
      </c>
      <c r="K14" s="57">
        <v>0</v>
      </c>
      <c r="L14" s="57">
        <f t="shared" si="3"/>
        <v>20</v>
      </c>
      <c r="M14" s="36"/>
    </row>
    <row r="15" spans="1:13" s="17" customFormat="1" x14ac:dyDescent="0.25">
      <c r="A15" s="44" t="s">
        <v>15</v>
      </c>
      <c r="B15" s="45" t="s">
        <v>25</v>
      </c>
      <c r="C15" s="46" t="s">
        <v>16</v>
      </c>
      <c r="D15" s="47" t="s">
        <v>16</v>
      </c>
      <c r="E15" s="48" t="s">
        <v>26</v>
      </c>
      <c r="F15" s="49">
        <f>SUM(F16:F17)</f>
        <v>120</v>
      </c>
      <c r="G15" s="49">
        <f>SUM(G16:G17)</f>
        <v>-60</v>
      </c>
      <c r="H15" s="75">
        <f t="shared" si="1"/>
        <v>60</v>
      </c>
      <c r="I15" s="59">
        <v>0</v>
      </c>
      <c r="J15" s="59">
        <f t="shared" si="2"/>
        <v>60</v>
      </c>
      <c r="K15" s="59">
        <v>0</v>
      </c>
      <c r="L15" s="59">
        <f t="shared" si="3"/>
        <v>60</v>
      </c>
      <c r="M15" s="36"/>
    </row>
    <row r="16" spans="1:13" s="17" customFormat="1" x14ac:dyDescent="0.25">
      <c r="A16" s="51"/>
      <c r="B16" s="52" t="s">
        <v>22</v>
      </c>
      <c r="C16" s="53">
        <v>3299</v>
      </c>
      <c r="D16" s="60">
        <v>5321</v>
      </c>
      <c r="E16" s="61" t="s">
        <v>23</v>
      </c>
      <c r="F16" s="58">
        <v>60</v>
      </c>
      <c r="G16" s="58">
        <v>-30</v>
      </c>
      <c r="H16" s="58">
        <f t="shared" si="1"/>
        <v>30</v>
      </c>
      <c r="I16" s="57">
        <v>0</v>
      </c>
      <c r="J16" s="57">
        <f t="shared" si="2"/>
        <v>30</v>
      </c>
      <c r="K16" s="57">
        <v>0</v>
      </c>
      <c r="L16" s="57">
        <f t="shared" si="3"/>
        <v>30</v>
      </c>
      <c r="M16" s="36"/>
    </row>
    <row r="17" spans="1:13" s="17" customFormat="1" x14ac:dyDescent="0.25">
      <c r="A17" s="51"/>
      <c r="B17" s="52" t="s">
        <v>22</v>
      </c>
      <c r="C17" s="53">
        <v>3299</v>
      </c>
      <c r="D17" s="54">
        <v>5331</v>
      </c>
      <c r="E17" s="55" t="s">
        <v>24</v>
      </c>
      <c r="F17" s="58">
        <v>60</v>
      </c>
      <c r="G17" s="58">
        <v>-30</v>
      </c>
      <c r="H17" s="58">
        <f t="shared" si="1"/>
        <v>30</v>
      </c>
      <c r="I17" s="57">
        <v>0</v>
      </c>
      <c r="J17" s="57">
        <f t="shared" si="2"/>
        <v>30</v>
      </c>
      <c r="K17" s="57">
        <v>0</v>
      </c>
      <c r="L17" s="57">
        <f t="shared" si="3"/>
        <v>30</v>
      </c>
      <c r="M17" s="36"/>
    </row>
    <row r="18" spans="1:13" s="17" customFormat="1" ht="21" x14ac:dyDescent="0.25">
      <c r="A18" s="62" t="s">
        <v>15</v>
      </c>
      <c r="B18" s="63" t="s">
        <v>27</v>
      </c>
      <c r="C18" s="64" t="s">
        <v>16</v>
      </c>
      <c r="D18" s="64" t="s">
        <v>16</v>
      </c>
      <c r="E18" s="65" t="s">
        <v>28</v>
      </c>
      <c r="F18" s="66">
        <v>0</v>
      </c>
      <c r="G18" s="67">
        <f>+G19</f>
        <v>10</v>
      </c>
      <c r="H18" s="75">
        <f t="shared" si="1"/>
        <v>10</v>
      </c>
      <c r="I18" s="59">
        <v>0</v>
      </c>
      <c r="J18" s="59">
        <f t="shared" si="2"/>
        <v>10</v>
      </c>
      <c r="K18" s="59">
        <v>0</v>
      </c>
      <c r="L18" s="59">
        <f t="shared" si="3"/>
        <v>10</v>
      </c>
      <c r="M18" s="36"/>
    </row>
    <row r="19" spans="1:13" s="17" customFormat="1" x14ac:dyDescent="0.25">
      <c r="A19" s="68"/>
      <c r="B19" s="69"/>
      <c r="C19" s="70">
        <v>3421</v>
      </c>
      <c r="D19" s="71">
        <v>5321</v>
      </c>
      <c r="E19" s="72" t="s">
        <v>23</v>
      </c>
      <c r="F19" s="73">
        <v>0</v>
      </c>
      <c r="G19" s="74">
        <v>10</v>
      </c>
      <c r="H19" s="58">
        <f t="shared" si="1"/>
        <v>10</v>
      </c>
      <c r="I19" s="57">
        <v>0</v>
      </c>
      <c r="J19" s="57">
        <f t="shared" si="2"/>
        <v>10</v>
      </c>
      <c r="K19" s="57">
        <v>0</v>
      </c>
      <c r="L19" s="57">
        <f t="shared" si="3"/>
        <v>10</v>
      </c>
      <c r="M19" s="36"/>
    </row>
    <row r="20" spans="1:13" s="17" customFormat="1" ht="21" x14ac:dyDescent="0.25">
      <c r="A20" s="62" t="s">
        <v>15</v>
      </c>
      <c r="B20" s="63" t="s">
        <v>29</v>
      </c>
      <c r="C20" s="64" t="s">
        <v>16</v>
      </c>
      <c r="D20" s="64" t="s">
        <v>16</v>
      </c>
      <c r="E20" s="65" t="s">
        <v>30</v>
      </c>
      <c r="F20" s="66">
        <v>0</v>
      </c>
      <c r="G20" s="67">
        <f>+G21</f>
        <v>30</v>
      </c>
      <c r="H20" s="75">
        <f t="shared" si="1"/>
        <v>30</v>
      </c>
      <c r="I20" s="59">
        <v>0</v>
      </c>
      <c r="J20" s="59">
        <f t="shared" si="2"/>
        <v>30</v>
      </c>
      <c r="K20" s="59">
        <v>0</v>
      </c>
      <c r="L20" s="59">
        <f t="shared" si="3"/>
        <v>30</v>
      </c>
      <c r="M20" s="36"/>
    </row>
    <row r="21" spans="1:13" s="17" customFormat="1" x14ac:dyDescent="0.25">
      <c r="A21" s="68"/>
      <c r="B21" s="69"/>
      <c r="C21" s="70">
        <v>3421</v>
      </c>
      <c r="D21" s="71">
        <v>5331</v>
      </c>
      <c r="E21" s="72" t="s">
        <v>24</v>
      </c>
      <c r="F21" s="73">
        <v>0</v>
      </c>
      <c r="G21" s="74">
        <v>30</v>
      </c>
      <c r="H21" s="58">
        <f t="shared" si="1"/>
        <v>30</v>
      </c>
      <c r="I21" s="57">
        <v>0</v>
      </c>
      <c r="J21" s="57">
        <f t="shared" si="2"/>
        <v>30</v>
      </c>
      <c r="K21" s="57">
        <v>0</v>
      </c>
      <c r="L21" s="57">
        <f t="shared" si="3"/>
        <v>30</v>
      </c>
      <c r="M21" s="36"/>
    </row>
    <row r="22" spans="1:13" s="17" customFormat="1" ht="21" x14ac:dyDescent="0.25">
      <c r="A22" s="62" t="s">
        <v>15</v>
      </c>
      <c r="B22" s="63" t="s">
        <v>31</v>
      </c>
      <c r="C22" s="64" t="s">
        <v>16</v>
      </c>
      <c r="D22" s="64" t="s">
        <v>16</v>
      </c>
      <c r="E22" s="65" t="s">
        <v>32</v>
      </c>
      <c r="F22" s="66">
        <v>0</v>
      </c>
      <c r="G22" s="67">
        <f>+G23</f>
        <v>10</v>
      </c>
      <c r="H22" s="75">
        <f t="shared" si="1"/>
        <v>10</v>
      </c>
      <c r="I22" s="59">
        <v>0</v>
      </c>
      <c r="J22" s="59">
        <f t="shared" si="2"/>
        <v>10</v>
      </c>
      <c r="K22" s="59">
        <v>0</v>
      </c>
      <c r="L22" s="59">
        <f t="shared" si="3"/>
        <v>10</v>
      </c>
      <c r="M22" s="36"/>
    </row>
    <row r="23" spans="1:13" s="17" customFormat="1" x14ac:dyDescent="0.25">
      <c r="A23" s="68"/>
      <c r="B23" s="76"/>
      <c r="C23" s="70">
        <v>3421</v>
      </c>
      <c r="D23" s="71">
        <v>5321</v>
      </c>
      <c r="E23" s="72" t="s">
        <v>23</v>
      </c>
      <c r="F23" s="73">
        <v>0</v>
      </c>
      <c r="G23" s="74">
        <v>10</v>
      </c>
      <c r="H23" s="58">
        <f t="shared" si="1"/>
        <v>10</v>
      </c>
      <c r="I23" s="57">
        <v>0</v>
      </c>
      <c r="J23" s="57">
        <f t="shared" si="2"/>
        <v>10</v>
      </c>
      <c r="K23" s="57">
        <v>0</v>
      </c>
      <c r="L23" s="57">
        <f t="shared" si="3"/>
        <v>10</v>
      </c>
      <c r="M23" s="36"/>
    </row>
    <row r="24" spans="1:13" s="17" customFormat="1" ht="21" x14ac:dyDescent="0.25">
      <c r="A24" s="62" t="s">
        <v>15</v>
      </c>
      <c r="B24" s="77" t="s">
        <v>33</v>
      </c>
      <c r="C24" s="64" t="s">
        <v>16</v>
      </c>
      <c r="D24" s="64" t="s">
        <v>16</v>
      </c>
      <c r="E24" s="78" t="s">
        <v>34</v>
      </c>
      <c r="F24" s="66">
        <v>0</v>
      </c>
      <c r="G24" s="67">
        <f>+G25</f>
        <v>10</v>
      </c>
      <c r="H24" s="75">
        <f t="shared" si="1"/>
        <v>10</v>
      </c>
      <c r="I24" s="59">
        <v>0</v>
      </c>
      <c r="J24" s="59">
        <f t="shared" si="2"/>
        <v>10</v>
      </c>
      <c r="K24" s="59">
        <v>0</v>
      </c>
      <c r="L24" s="59">
        <f t="shared" si="3"/>
        <v>10</v>
      </c>
      <c r="M24" s="36"/>
    </row>
    <row r="25" spans="1:13" s="17" customFormat="1" x14ac:dyDescent="0.25">
      <c r="A25" s="79"/>
      <c r="B25" s="80"/>
      <c r="C25" s="70">
        <v>3113</v>
      </c>
      <c r="D25" s="71">
        <v>5321</v>
      </c>
      <c r="E25" s="72" t="s">
        <v>23</v>
      </c>
      <c r="F25" s="73">
        <v>0</v>
      </c>
      <c r="G25" s="74">
        <v>10</v>
      </c>
      <c r="H25" s="58">
        <f t="shared" si="1"/>
        <v>10</v>
      </c>
      <c r="I25" s="57">
        <v>0</v>
      </c>
      <c r="J25" s="57">
        <f t="shared" si="2"/>
        <v>10</v>
      </c>
      <c r="K25" s="57">
        <v>0</v>
      </c>
      <c r="L25" s="57">
        <f t="shared" si="3"/>
        <v>10</v>
      </c>
      <c r="M25" s="36"/>
    </row>
    <row r="26" spans="1:13" s="17" customFormat="1" x14ac:dyDescent="0.25">
      <c r="A26" s="44" t="s">
        <v>15</v>
      </c>
      <c r="B26" s="45" t="s">
        <v>35</v>
      </c>
      <c r="C26" s="46" t="s">
        <v>16</v>
      </c>
      <c r="D26" s="47" t="s">
        <v>16</v>
      </c>
      <c r="E26" s="48" t="s">
        <v>36</v>
      </c>
      <c r="F26" s="49">
        <f>+F27</f>
        <v>2300</v>
      </c>
      <c r="G26" s="49">
        <f>+G27</f>
        <v>-2300</v>
      </c>
      <c r="H26" s="75">
        <f t="shared" si="1"/>
        <v>0</v>
      </c>
      <c r="I26" s="81">
        <f>+I27</f>
        <v>116.15</v>
      </c>
      <c r="J26" s="59">
        <f t="shared" si="2"/>
        <v>116.15</v>
      </c>
      <c r="K26" s="59">
        <v>0</v>
      </c>
      <c r="L26" s="59">
        <f t="shared" si="3"/>
        <v>116.15</v>
      </c>
      <c r="M26" s="36"/>
    </row>
    <row r="27" spans="1:13" s="17" customFormat="1" x14ac:dyDescent="0.25">
      <c r="A27" s="51"/>
      <c r="B27" s="52" t="s">
        <v>22</v>
      </c>
      <c r="C27" s="53">
        <v>3299</v>
      </c>
      <c r="D27" s="82">
        <v>5331</v>
      </c>
      <c r="E27" s="55" t="s">
        <v>24</v>
      </c>
      <c r="F27" s="58">
        <v>2300</v>
      </c>
      <c r="G27" s="58">
        <v>-2300</v>
      </c>
      <c r="H27" s="58">
        <f t="shared" si="1"/>
        <v>0</v>
      </c>
      <c r="I27" s="83">
        <v>116.15</v>
      </c>
      <c r="J27" s="57">
        <f t="shared" si="2"/>
        <v>116.15</v>
      </c>
      <c r="K27" s="57">
        <v>0</v>
      </c>
      <c r="L27" s="57">
        <f t="shared" si="3"/>
        <v>116.15</v>
      </c>
      <c r="M27" s="36"/>
    </row>
    <row r="28" spans="1:13" s="17" customFormat="1" ht="21" x14ac:dyDescent="0.25">
      <c r="A28" s="84" t="s">
        <v>15</v>
      </c>
      <c r="B28" s="85" t="s">
        <v>37</v>
      </c>
      <c r="C28" s="85" t="s">
        <v>16</v>
      </c>
      <c r="D28" s="85" t="s">
        <v>16</v>
      </c>
      <c r="E28" s="86" t="s">
        <v>38</v>
      </c>
      <c r="F28" s="66">
        <v>0</v>
      </c>
      <c r="G28" s="67">
        <f>+G29</f>
        <v>450</v>
      </c>
      <c r="H28" s="75">
        <f t="shared" si="1"/>
        <v>450</v>
      </c>
      <c r="I28" s="59">
        <v>0</v>
      </c>
      <c r="J28" s="59">
        <f t="shared" si="2"/>
        <v>450</v>
      </c>
      <c r="K28" s="59">
        <v>0</v>
      </c>
      <c r="L28" s="59">
        <f t="shared" si="3"/>
        <v>450</v>
      </c>
      <c r="M28" s="36"/>
    </row>
    <row r="29" spans="1:13" s="17" customFormat="1" x14ac:dyDescent="0.25">
      <c r="A29" s="87"/>
      <c r="B29" s="88"/>
      <c r="C29" s="88" t="s">
        <v>39</v>
      </c>
      <c r="D29" s="88" t="s">
        <v>40</v>
      </c>
      <c r="E29" s="89" t="s">
        <v>24</v>
      </c>
      <c r="F29" s="73">
        <v>0</v>
      </c>
      <c r="G29" s="74">
        <v>450</v>
      </c>
      <c r="H29" s="58">
        <f t="shared" si="1"/>
        <v>450</v>
      </c>
      <c r="I29" s="57">
        <v>0</v>
      </c>
      <c r="J29" s="57">
        <f t="shared" si="2"/>
        <v>450</v>
      </c>
      <c r="K29" s="57">
        <v>0</v>
      </c>
      <c r="L29" s="57">
        <f t="shared" si="3"/>
        <v>450</v>
      </c>
      <c r="M29" s="36"/>
    </row>
    <row r="30" spans="1:13" s="17" customFormat="1" ht="21" x14ac:dyDescent="0.25">
      <c r="A30" s="84" t="s">
        <v>15</v>
      </c>
      <c r="B30" s="85" t="s">
        <v>41</v>
      </c>
      <c r="C30" s="85" t="s">
        <v>16</v>
      </c>
      <c r="D30" s="85" t="s">
        <v>16</v>
      </c>
      <c r="E30" s="86" t="s">
        <v>42</v>
      </c>
      <c r="F30" s="66">
        <v>0</v>
      </c>
      <c r="G30" s="67">
        <f t="shared" ref="G30" si="4">+G31</f>
        <v>490</v>
      </c>
      <c r="H30" s="75">
        <f t="shared" si="1"/>
        <v>490</v>
      </c>
      <c r="I30" s="59">
        <v>0</v>
      </c>
      <c r="J30" s="59">
        <f t="shared" si="2"/>
        <v>490</v>
      </c>
      <c r="K30" s="59">
        <v>0</v>
      </c>
      <c r="L30" s="59">
        <f t="shared" si="3"/>
        <v>490</v>
      </c>
      <c r="M30" s="36"/>
    </row>
    <row r="31" spans="1:13" s="17" customFormat="1" x14ac:dyDescent="0.25">
      <c r="A31" s="87"/>
      <c r="B31" s="88"/>
      <c r="C31" s="88" t="s">
        <v>39</v>
      </c>
      <c r="D31" s="88" t="s">
        <v>40</v>
      </c>
      <c r="E31" s="89" t="s">
        <v>24</v>
      </c>
      <c r="F31" s="73">
        <v>0</v>
      </c>
      <c r="G31" s="74">
        <v>490</v>
      </c>
      <c r="H31" s="58">
        <f t="shared" si="1"/>
        <v>490</v>
      </c>
      <c r="I31" s="57">
        <v>0</v>
      </c>
      <c r="J31" s="57">
        <f t="shared" si="2"/>
        <v>490</v>
      </c>
      <c r="K31" s="57">
        <v>0</v>
      </c>
      <c r="L31" s="57">
        <f t="shared" si="3"/>
        <v>490</v>
      </c>
      <c r="M31" s="36"/>
    </row>
    <row r="32" spans="1:13" s="17" customFormat="1" ht="21" x14ac:dyDescent="0.25">
      <c r="A32" s="84" t="s">
        <v>15</v>
      </c>
      <c r="B32" s="85" t="s">
        <v>43</v>
      </c>
      <c r="C32" s="85" t="s">
        <v>16</v>
      </c>
      <c r="D32" s="85" t="s">
        <v>16</v>
      </c>
      <c r="E32" s="86" t="s">
        <v>44</v>
      </c>
      <c r="F32" s="66">
        <v>0</v>
      </c>
      <c r="G32" s="67">
        <f t="shared" ref="G32" si="5">+G33</f>
        <v>80</v>
      </c>
      <c r="H32" s="75">
        <f t="shared" si="1"/>
        <v>80</v>
      </c>
      <c r="I32" s="59">
        <v>0</v>
      </c>
      <c r="J32" s="59">
        <f t="shared" si="2"/>
        <v>80</v>
      </c>
      <c r="K32" s="59">
        <v>0</v>
      </c>
      <c r="L32" s="59">
        <f t="shared" si="3"/>
        <v>80</v>
      </c>
      <c r="M32" s="36"/>
    </row>
    <row r="33" spans="1:13" s="17" customFormat="1" x14ac:dyDescent="0.25">
      <c r="A33" s="87"/>
      <c r="B33" s="88"/>
      <c r="C33" s="88" t="s">
        <v>39</v>
      </c>
      <c r="D33" s="88" t="s">
        <v>40</v>
      </c>
      <c r="E33" s="89" t="s">
        <v>24</v>
      </c>
      <c r="F33" s="73">
        <v>0</v>
      </c>
      <c r="G33" s="74">
        <v>80</v>
      </c>
      <c r="H33" s="58">
        <f t="shared" si="1"/>
        <v>80</v>
      </c>
      <c r="I33" s="57">
        <v>0</v>
      </c>
      <c r="J33" s="57">
        <f t="shared" si="2"/>
        <v>80</v>
      </c>
      <c r="K33" s="57">
        <v>0</v>
      </c>
      <c r="L33" s="57">
        <f t="shared" si="3"/>
        <v>80</v>
      </c>
      <c r="M33" s="36"/>
    </row>
    <row r="34" spans="1:13" s="17" customFormat="1" ht="31.5" x14ac:dyDescent="0.25">
      <c r="A34" s="84" t="s">
        <v>15</v>
      </c>
      <c r="B34" s="85" t="s">
        <v>45</v>
      </c>
      <c r="C34" s="85" t="s">
        <v>16</v>
      </c>
      <c r="D34" s="85" t="s">
        <v>16</v>
      </c>
      <c r="E34" s="86" t="s">
        <v>46</v>
      </c>
      <c r="F34" s="66">
        <v>0</v>
      </c>
      <c r="G34" s="67">
        <f t="shared" ref="G34" si="6">+G35</f>
        <v>135</v>
      </c>
      <c r="H34" s="75">
        <f t="shared" si="1"/>
        <v>135</v>
      </c>
      <c r="I34" s="59">
        <v>0</v>
      </c>
      <c r="J34" s="59">
        <f t="shared" si="2"/>
        <v>135</v>
      </c>
      <c r="K34" s="59">
        <v>0</v>
      </c>
      <c r="L34" s="59">
        <f t="shared" si="3"/>
        <v>135</v>
      </c>
      <c r="M34" s="36"/>
    </row>
    <row r="35" spans="1:13" s="17" customFormat="1" x14ac:dyDescent="0.25">
      <c r="A35" s="87"/>
      <c r="B35" s="88"/>
      <c r="C35" s="88" t="s">
        <v>39</v>
      </c>
      <c r="D35" s="88" t="s">
        <v>40</v>
      </c>
      <c r="E35" s="89" t="s">
        <v>24</v>
      </c>
      <c r="F35" s="73">
        <v>0</v>
      </c>
      <c r="G35" s="74">
        <v>135</v>
      </c>
      <c r="H35" s="58">
        <f t="shared" si="1"/>
        <v>135</v>
      </c>
      <c r="I35" s="57">
        <v>0</v>
      </c>
      <c r="J35" s="57">
        <f t="shared" si="2"/>
        <v>135</v>
      </c>
      <c r="K35" s="57">
        <v>0</v>
      </c>
      <c r="L35" s="57">
        <f t="shared" si="3"/>
        <v>135</v>
      </c>
      <c r="M35" s="36"/>
    </row>
    <row r="36" spans="1:13" s="17" customFormat="1" ht="21" x14ac:dyDescent="0.25">
      <c r="A36" s="84" t="s">
        <v>15</v>
      </c>
      <c r="B36" s="85" t="s">
        <v>47</v>
      </c>
      <c r="C36" s="85" t="s">
        <v>16</v>
      </c>
      <c r="D36" s="85" t="s">
        <v>16</v>
      </c>
      <c r="E36" s="86" t="s">
        <v>48</v>
      </c>
      <c r="F36" s="66">
        <v>0</v>
      </c>
      <c r="G36" s="67">
        <f t="shared" ref="G36" si="7">+G37</f>
        <v>400</v>
      </c>
      <c r="H36" s="75">
        <f t="shared" si="1"/>
        <v>400</v>
      </c>
      <c r="I36" s="59">
        <v>0</v>
      </c>
      <c r="J36" s="59">
        <f t="shared" si="2"/>
        <v>400</v>
      </c>
      <c r="K36" s="59">
        <v>0</v>
      </c>
      <c r="L36" s="59">
        <f t="shared" si="3"/>
        <v>400</v>
      </c>
      <c r="M36" s="36"/>
    </row>
    <row r="37" spans="1:13" s="17" customFormat="1" x14ac:dyDescent="0.25">
      <c r="A37" s="87"/>
      <c r="B37" s="88"/>
      <c r="C37" s="88" t="s">
        <v>39</v>
      </c>
      <c r="D37" s="88" t="s">
        <v>40</v>
      </c>
      <c r="E37" s="89" t="s">
        <v>24</v>
      </c>
      <c r="F37" s="73">
        <v>0</v>
      </c>
      <c r="G37" s="74">
        <v>400</v>
      </c>
      <c r="H37" s="58">
        <f t="shared" si="1"/>
        <v>400</v>
      </c>
      <c r="I37" s="57">
        <v>0</v>
      </c>
      <c r="J37" s="57">
        <f t="shared" si="2"/>
        <v>400</v>
      </c>
      <c r="K37" s="57">
        <v>0</v>
      </c>
      <c r="L37" s="57">
        <f t="shared" si="3"/>
        <v>400</v>
      </c>
      <c r="M37" s="36"/>
    </row>
    <row r="38" spans="1:13" s="17" customFormat="1" ht="21" x14ac:dyDescent="0.25">
      <c r="A38" s="84" t="s">
        <v>15</v>
      </c>
      <c r="B38" s="85" t="s">
        <v>49</v>
      </c>
      <c r="C38" s="85" t="s">
        <v>16</v>
      </c>
      <c r="D38" s="85" t="s">
        <v>16</v>
      </c>
      <c r="E38" s="86" t="s">
        <v>50</v>
      </c>
      <c r="F38" s="66">
        <v>0</v>
      </c>
      <c r="G38" s="67">
        <f t="shared" ref="G38" si="8">+G39</f>
        <v>300</v>
      </c>
      <c r="H38" s="75">
        <f t="shared" si="1"/>
        <v>300</v>
      </c>
      <c r="I38" s="59">
        <v>0</v>
      </c>
      <c r="J38" s="59">
        <f t="shared" si="2"/>
        <v>300</v>
      </c>
      <c r="K38" s="59">
        <v>0</v>
      </c>
      <c r="L38" s="59">
        <f t="shared" si="3"/>
        <v>300</v>
      </c>
      <c r="M38" s="36"/>
    </row>
    <row r="39" spans="1:13" s="17" customFormat="1" x14ac:dyDescent="0.25">
      <c r="A39" s="87"/>
      <c r="B39" s="88"/>
      <c r="C39" s="88" t="s">
        <v>51</v>
      </c>
      <c r="D39" s="88" t="s">
        <v>40</v>
      </c>
      <c r="E39" s="89" t="s">
        <v>24</v>
      </c>
      <c r="F39" s="73">
        <v>0</v>
      </c>
      <c r="G39" s="74">
        <v>300</v>
      </c>
      <c r="H39" s="58">
        <f t="shared" si="1"/>
        <v>300</v>
      </c>
      <c r="I39" s="57">
        <v>0</v>
      </c>
      <c r="J39" s="57">
        <f t="shared" si="2"/>
        <v>300</v>
      </c>
      <c r="K39" s="57">
        <v>0</v>
      </c>
      <c r="L39" s="57">
        <f t="shared" si="3"/>
        <v>300</v>
      </c>
      <c r="M39" s="36"/>
    </row>
    <row r="40" spans="1:13" s="17" customFormat="1" ht="31.5" x14ac:dyDescent="0.25">
      <c r="A40" s="84" t="s">
        <v>15</v>
      </c>
      <c r="B40" s="85" t="s">
        <v>52</v>
      </c>
      <c r="C40" s="85" t="s">
        <v>16</v>
      </c>
      <c r="D40" s="85" t="s">
        <v>16</v>
      </c>
      <c r="E40" s="86" t="s">
        <v>53</v>
      </c>
      <c r="F40" s="66">
        <v>0</v>
      </c>
      <c r="G40" s="67">
        <f t="shared" ref="G40" si="9">+G41</f>
        <v>170</v>
      </c>
      <c r="H40" s="75">
        <f t="shared" si="1"/>
        <v>170</v>
      </c>
      <c r="I40" s="59">
        <v>0</v>
      </c>
      <c r="J40" s="59">
        <f t="shared" si="2"/>
        <v>170</v>
      </c>
      <c r="K40" s="59">
        <v>0</v>
      </c>
      <c r="L40" s="59">
        <f t="shared" si="3"/>
        <v>170</v>
      </c>
      <c r="M40" s="36"/>
    </row>
    <row r="41" spans="1:13" s="17" customFormat="1" x14ac:dyDescent="0.25">
      <c r="A41" s="87"/>
      <c r="B41" s="88"/>
      <c r="C41" s="88" t="s">
        <v>51</v>
      </c>
      <c r="D41" s="88" t="s">
        <v>40</v>
      </c>
      <c r="E41" s="89" t="s">
        <v>24</v>
      </c>
      <c r="F41" s="73">
        <v>0</v>
      </c>
      <c r="G41" s="74">
        <v>170</v>
      </c>
      <c r="H41" s="58">
        <f t="shared" si="1"/>
        <v>170</v>
      </c>
      <c r="I41" s="57">
        <v>0</v>
      </c>
      <c r="J41" s="57">
        <f t="shared" si="2"/>
        <v>170</v>
      </c>
      <c r="K41" s="57">
        <v>0</v>
      </c>
      <c r="L41" s="57">
        <f t="shared" si="3"/>
        <v>170</v>
      </c>
      <c r="M41" s="36"/>
    </row>
    <row r="42" spans="1:13" s="17" customFormat="1" ht="21" x14ac:dyDescent="0.25">
      <c r="A42" s="84" t="s">
        <v>15</v>
      </c>
      <c r="B42" s="85" t="s">
        <v>54</v>
      </c>
      <c r="C42" s="85" t="s">
        <v>16</v>
      </c>
      <c r="D42" s="85" t="s">
        <v>16</v>
      </c>
      <c r="E42" s="86" t="s">
        <v>55</v>
      </c>
      <c r="F42" s="66">
        <v>0</v>
      </c>
      <c r="G42" s="67">
        <f t="shared" ref="G42" si="10">+G43</f>
        <v>240</v>
      </c>
      <c r="H42" s="75">
        <f t="shared" si="1"/>
        <v>240</v>
      </c>
      <c r="I42" s="59">
        <v>0</v>
      </c>
      <c r="J42" s="59">
        <f t="shared" si="2"/>
        <v>240</v>
      </c>
      <c r="K42" s="59">
        <v>0</v>
      </c>
      <c r="L42" s="59">
        <f t="shared" si="3"/>
        <v>240</v>
      </c>
      <c r="M42" s="36"/>
    </row>
    <row r="43" spans="1:13" s="17" customFormat="1" x14ac:dyDescent="0.25">
      <c r="A43" s="87"/>
      <c r="B43" s="88"/>
      <c r="C43" s="88" t="s">
        <v>39</v>
      </c>
      <c r="D43" s="88" t="s">
        <v>40</v>
      </c>
      <c r="E43" s="89" t="s">
        <v>24</v>
      </c>
      <c r="F43" s="73">
        <v>0</v>
      </c>
      <c r="G43" s="74">
        <v>240</v>
      </c>
      <c r="H43" s="58">
        <f t="shared" si="1"/>
        <v>240</v>
      </c>
      <c r="I43" s="57">
        <v>0</v>
      </c>
      <c r="J43" s="57">
        <f t="shared" si="2"/>
        <v>240</v>
      </c>
      <c r="K43" s="57">
        <v>0</v>
      </c>
      <c r="L43" s="57">
        <f t="shared" si="3"/>
        <v>240</v>
      </c>
      <c r="M43" s="36"/>
    </row>
    <row r="44" spans="1:13" s="17" customFormat="1" ht="31.5" x14ac:dyDescent="0.25">
      <c r="A44" s="84" t="s">
        <v>15</v>
      </c>
      <c r="B44" s="85" t="s">
        <v>56</v>
      </c>
      <c r="C44" s="85" t="s">
        <v>16</v>
      </c>
      <c r="D44" s="85" t="s">
        <v>16</v>
      </c>
      <c r="E44" s="86" t="s">
        <v>57</v>
      </c>
      <c r="F44" s="66">
        <v>0</v>
      </c>
      <c r="G44" s="67">
        <f t="shared" ref="G44" si="11">+G45</f>
        <v>35</v>
      </c>
      <c r="H44" s="75">
        <f t="shared" si="1"/>
        <v>35</v>
      </c>
      <c r="I44" s="59">
        <v>0</v>
      </c>
      <c r="J44" s="59">
        <f t="shared" si="2"/>
        <v>35</v>
      </c>
      <c r="K44" s="59">
        <v>0</v>
      </c>
      <c r="L44" s="59">
        <f t="shared" si="3"/>
        <v>35</v>
      </c>
      <c r="M44" s="36"/>
    </row>
    <row r="45" spans="1:13" s="17" customFormat="1" x14ac:dyDescent="0.25">
      <c r="A45" s="87"/>
      <c r="B45" s="88"/>
      <c r="C45" s="88" t="s">
        <v>39</v>
      </c>
      <c r="D45" s="88" t="s">
        <v>40</v>
      </c>
      <c r="E45" s="89" t="s">
        <v>24</v>
      </c>
      <c r="F45" s="73">
        <v>0</v>
      </c>
      <c r="G45" s="74">
        <v>35</v>
      </c>
      <c r="H45" s="58">
        <f t="shared" si="1"/>
        <v>35</v>
      </c>
      <c r="I45" s="57">
        <v>0</v>
      </c>
      <c r="J45" s="57">
        <f t="shared" si="2"/>
        <v>35</v>
      </c>
      <c r="K45" s="57">
        <v>0</v>
      </c>
      <c r="L45" s="57">
        <f t="shared" si="3"/>
        <v>35</v>
      </c>
      <c r="M45" s="36"/>
    </row>
    <row r="46" spans="1:13" s="17" customFormat="1" x14ac:dyDescent="0.25">
      <c r="A46" s="90" t="s">
        <v>15</v>
      </c>
      <c r="B46" s="91" t="s">
        <v>58</v>
      </c>
      <c r="C46" s="92" t="s">
        <v>16</v>
      </c>
      <c r="D46" s="93" t="s">
        <v>16</v>
      </c>
      <c r="E46" s="94" t="s">
        <v>59</v>
      </c>
      <c r="F46" s="75">
        <f>+F47</f>
        <v>60</v>
      </c>
      <c r="G46" s="75">
        <v>0</v>
      </c>
      <c r="H46" s="75">
        <f t="shared" si="1"/>
        <v>60</v>
      </c>
      <c r="I46" s="59">
        <v>0</v>
      </c>
      <c r="J46" s="59">
        <f t="shared" si="2"/>
        <v>60</v>
      </c>
      <c r="K46" s="59">
        <v>0</v>
      </c>
      <c r="L46" s="59">
        <f t="shared" si="3"/>
        <v>60</v>
      </c>
      <c r="M46" s="36"/>
    </row>
    <row r="47" spans="1:13" s="17" customFormat="1" x14ac:dyDescent="0.25">
      <c r="A47" s="51"/>
      <c r="B47" s="95" t="s">
        <v>22</v>
      </c>
      <c r="C47" s="82">
        <v>3299</v>
      </c>
      <c r="D47" s="82">
        <v>5331</v>
      </c>
      <c r="E47" s="55" t="s">
        <v>24</v>
      </c>
      <c r="F47" s="58">
        <v>60</v>
      </c>
      <c r="G47" s="58">
        <v>0</v>
      </c>
      <c r="H47" s="58">
        <f t="shared" si="1"/>
        <v>60</v>
      </c>
      <c r="I47" s="57">
        <v>0</v>
      </c>
      <c r="J47" s="57">
        <f t="shared" si="2"/>
        <v>60</v>
      </c>
      <c r="K47" s="57">
        <v>0</v>
      </c>
      <c r="L47" s="57">
        <f t="shared" si="3"/>
        <v>60</v>
      </c>
      <c r="M47" s="36"/>
    </row>
    <row r="48" spans="1:13" s="17" customFormat="1" x14ac:dyDescent="0.25">
      <c r="A48" s="90" t="s">
        <v>15</v>
      </c>
      <c r="B48" s="91" t="s">
        <v>60</v>
      </c>
      <c r="C48" s="92" t="s">
        <v>16</v>
      </c>
      <c r="D48" s="93" t="s">
        <v>16</v>
      </c>
      <c r="E48" s="94" t="s">
        <v>61</v>
      </c>
      <c r="F48" s="75">
        <f>+F49</f>
        <v>50</v>
      </c>
      <c r="G48" s="75">
        <v>0</v>
      </c>
      <c r="H48" s="75">
        <f t="shared" si="1"/>
        <v>50</v>
      </c>
      <c r="I48" s="59">
        <f>+I49</f>
        <v>-50</v>
      </c>
      <c r="J48" s="59">
        <f t="shared" si="2"/>
        <v>0</v>
      </c>
      <c r="K48" s="59">
        <v>0</v>
      </c>
      <c r="L48" s="59">
        <f t="shared" si="3"/>
        <v>0</v>
      </c>
      <c r="M48" s="36"/>
    </row>
    <row r="49" spans="1:13" s="17" customFormat="1" x14ac:dyDescent="0.25">
      <c r="A49" s="51"/>
      <c r="B49" s="52" t="s">
        <v>22</v>
      </c>
      <c r="C49" s="53">
        <v>3299</v>
      </c>
      <c r="D49" s="54">
        <v>5332</v>
      </c>
      <c r="E49" s="55" t="s">
        <v>62</v>
      </c>
      <c r="F49" s="58">
        <v>50</v>
      </c>
      <c r="G49" s="58">
        <v>0</v>
      </c>
      <c r="H49" s="58">
        <f t="shared" si="1"/>
        <v>50</v>
      </c>
      <c r="I49" s="57">
        <v>-50</v>
      </c>
      <c r="J49" s="57">
        <f t="shared" si="2"/>
        <v>0</v>
      </c>
      <c r="K49" s="57">
        <v>0</v>
      </c>
      <c r="L49" s="57">
        <f t="shared" si="3"/>
        <v>0</v>
      </c>
      <c r="M49" s="36"/>
    </row>
    <row r="50" spans="1:13" s="17" customFormat="1" ht="21" x14ac:dyDescent="0.25">
      <c r="A50" s="90" t="s">
        <v>15</v>
      </c>
      <c r="B50" s="91" t="s">
        <v>63</v>
      </c>
      <c r="C50" s="92" t="s">
        <v>16</v>
      </c>
      <c r="D50" s="93" t="s">
        <v>16</v>
      </c>
      <c r="E50" s="94" t="s">
        <v>64</v>
      </c>
      <c r="F50" s="75">
        <v>0</v>
      </c>
      <c r="G50" s="75">
        <v>0</v>
      </c>
      <c r="H50" s="75">
        <f t="shared" si="1"/>
        <v>0</v>
      </c>
      <c r="I50" s="59">
        <v>50</v>
      </c>
      <c r="J50" s="59">
        <f t="shared" si="2"/>
        <v>50</v>
      </c>
      <c r="K50" s="59">
        <v>0</v>
      </c>
      <c r="L50" s="59">
        <f t="shared" si="3"/>
        <v>50</v>
      </c>
      <c r="M50" s="36"/>
    </row>
    <row r="51" spans="1:13" s="17" customFormat="1" x14ac:dyDescent="0.25">
      <c r="A51" s="51"/>
      <c r="B51" s="52"/>
      <c r="C51" s="53">
        <v>3299</v>
      </c>
      <c r="D51" s="54">
        <v>5332</v>
      </c>
      <c r="E51" s="55" t="s">
        <v>62</v>
      </c>
      <c r="F51" s="58">
        <v>0</v>
      </c>
      <c r="G51" s="58">
        <v>0</v>
      </c>
      <c r="H51" s="58">
        <v>0</v>
      </c>
      <c r="I51" s="57">
        <v>50</v>
      </c>
      <c r="J51" s="57">
        <f t="shared" si="2"/>
        <v>50</v>
      </c>
      <c r="K51" s="57">
        <v>0</v>
      </c>
      <c r="L51" s="57">
        <f t="shared" si="3"/>
        <v>50</v>
      </c>
      <c r="M51" s="36"/>
    </row>
    <row r="52" spans="1:13" s="17" customFormat="1" x14ac:dyDescent="0.25">
      <c r="A52" s="90" t="s">
        <v>15</v>
      </c>
      <c r="B52" s="91" t="s">
        <v>65</v>
      </c>
      <c r="C52" s="92" t="s">
        <v>16</v>
      </c>
      <c r="D52" s="93" t="s">
        <v>16</v>
      </c>
      <c r="E52" s="94" t="s">
        <v>66</v>
      </c>
      <c r="F52" s="75">
        <f>+F53</f>
        <v>50</v>
      </c>
      <c r="G52" s="75">
        <v>0</v>
      </c>
      <c r="H52" s="75">
        <f t="shared" si="1"/>
        <v>50</v>
      </c>
      <c r="I52" s="59">
        <v>0</v>
      </c>
      <c r="J52" s="59">
        <f t="shared" si="2"/>
        <v>50</v>
      </c>
      <c r="K52" s="59">
        <v>0</v>
      </c>
      <c r="L52" s="59">
        <f t="shared" si="3"/>
        <v>50</v>
      </c>
      <c r="M52" s="36"/>
    </row>
    <row r="53" spans="1:13" s="17" customFormat="1" x14ac:dyDescent="0.25">
      <c r="A53" s="51"/>
      <c r="B53" s="52" t="s">
        <v>22</v>
      </c>
      <c r="C53" s="53">
        <v>3299</v>
      </c>
      <c r="D53" s="54">
        <v>5321</v>
      </c>
      <c r="E53" s="55" t="s">
        <v>23</v>
      </c>
      <c r="F53" s="58">
        <v>50</v>
      </c>
      <c r="G53" s="58">
        <v>0</v>
      </c>
      <c r="H53" s="58">
        <f t="shared" si="1"/>
        <v>50</v>
      </c>
      <c r="I53" s="57">
        <v>0</v>
      </c>
      <c r="J53" s="57">
        <f t="shared" si="2"/>
        <v>50</v>
      </c>
      <c r="K53" s="57">
        <v>0</v>
      </c>
      <c r="L53" s="57">
        <f t="shared" si="3"/>
        <v>50</v>
      </c>
      <c r="M53" s="36"/>
    </row>
    <row r="54" spans="1:13" s="17" customFormat="1" x14ac:dyDescent="0.25">
      <c r="A54" s="90" t="s">
        <v>15</v>
      </c>
      <c r="B54" s="91" t="s">
        <v>67</v>
      </c>
      <c r="C54" s="92" t="s">
        <v>16</v>
      </c>
      <c r="D54" s="93" t="s">
        <v>16</v>
      </c>
      <c r="E54" s="94" t="s">
        <v>68</v>
      </c>
      <c r="F54" s="75">
        <f>+F55</f>
        <v>20</v>
      </c>
      <c r="G54" s="75">
        <v>0</v>
      </c>
      <c r="H54" s="75">
        <f t="shared" si="1"/>
        <v>20</v>
      </c>
      <c r="I54" s="59">
        <f>+I55</f>
        <v>-20</v>
      </c>
      <c r="J54" s="59">
        <f t="shared" si="2"/>
        <v>0</v>
      </c>
      <c r="K54" s="59">
        <v>0</v>
      </c>
      <c r="L54" s="59">
        <f t="shared" si="3"/>
        <v>0</v>
      </c>
      <c r="M54" s="36"/>
    </row>
    <row r="55" spans="1:13" s="17" customFormat="1" x14ac:dyDescent="0.25">
      <c r="A55" s="51"/>
      <c r="B55" s="52" t="s">
        <v>22</v>
      </c>
      <c r="C55" s="53">
        <v>3299</v>
      </c>
      <c r="D55" s="54">
        <v>5321</v>
      </c>
      <c r="E55" s="55" t="s">
        <v>23</v>
      </c>
      <c r="F55" s="58">
        <v>20</v>
      </c>
      <c r="G55" s="58">
        <v>0</v>
      </c>
      <c r="H55" s="58">
        <f t="shared" si="1"/>
        <v>20</v>
      </c>
      <c r="I55" s="57">
        <v>-20</v>
      </c>
      <c r="J55" s="57">
        <f t="shared" si="2"/>
        <v>0</v>
      </c>
      <c r="K55" s="57">
        <v>0</v>
      </c>
      <c r="L55" s="57">
        <f t="shared" si="3"/>
        <v>0</v>
      </c>
      <c r="M55" s="36"/>
    </row>
    <row r="56" spans="1:13" s="17" customFormat="1" ht="21" x14ac:dyDescent="0.25">
      <c r="A56" s="90" t="s">
        <v>15</v>
      </c>
      <c r="B56" s="91" t="s">
        <v>69</v>
      </c>
      <c r="C56" s="92" t="s">
        <v>16</v>
      </c>
      <c r="D56" s="93" t="s">
        <v>16</v>
      </c>
      <c r="E56" s="94" t="s">
        <v>70</v>
      </c>
      <c r="F56" s="75">
        <v>0</v>
      </c>
      <c r="G56" s="75">
        <v>0</v>
      </c>
      <c r="H56" s="75">
        <v>0</v>
      </c>
      <c r="I56" s="59">
        <f>+I57</f>
        <v>20</v>
      </c>
      <c r="J56" s="59">
        <f t="shared" si="2"/>
        <v>20</v>
      </c>
      <c r="K56" s="59">
        <v>0</v>
      </c>
      <c r="L56" s="59">
        <f t="shared" si="3"/>
        <v>20</v>
      </c>
      <c r="M56" s="36"/>
    </row>
    <row r="57" spans="1:13" s="17" customFormat="1" x14ac:dyDescent="0.25">
      <c r="A57" s="51"/>
      <c r="B57" s="52"/>
      <c r="C57" s="53">
        <v>3299</v>
      </c>
      <c r="D57" s="54">
        <v>5321</v>
      </c>
      <c r="E57" s="55" t="s">
        <v>23</v>
      </c>
      <c r="F57" s="58">
        <v>0</v>
      </c>
      <c r="G57" s="58">
        <v>0</v>
      </c>
      <c r="H57" s="58">
        <v>0</v>
      </c>
      <c r="I57" s="57">
        <v>20</v>
      </c>
      <c r="J57" s="57">
        <f t="shared" si="2"/>
        <v>20</v>
      </c>
      <c r="K57" s="57">
        <v>0</v>
      </c>
      <c r="L57" s="57">
        <f t="shared" si="3"/>
        <v>20</v>
      </c>
      <c r="M57" s="36"/>
    </row>
    <row r="58" spans="1:13" s="17" customFormat="1" x14ac:dyDescent="0.25">
      <c r="A58" s="90" t="s">
        <v>15</v>
      </c>
      <c r="B58" s="91" t="s">
        <v>71</v>
      </c>
      <c r="C58" s="92" t="s">
        <v>16</v>
      </c>
      <c r="D58" s="93" t="s">
        <v>16</v>
      </c>
      <c r="E58" s="94" t="s">
        <v>72</v>
      </c>
      <c r="F58" s="75">
        <f>+F59</f>
        <v>30</v>
      </c>
      <c r="G58" s="75">
        <v>0</v>
      </c>
      <c r="H58" s="75">
        <f t="shared" si="1"/>
        <v>30</v>
      </c>
      <c r="I58" s="59">
        <v>0</v>
      </c>
      <c r="J58" s="59">
        <f t="shared" si="2"/>
        <v>30</v>
      </c>
      <c r="K58" s="59">
        <v>0</v>
      </c>
      <c r="L58" s="59">
        <f t="shared" si="3"/>
        <v>30</v>
      </c>
      <c r="M58" s="36"/>
    </row>
    <row r="59" spans="1:13" s="17" customFormat="1" x14ac:dyDescent="0.25">
      <c r="A59" s="51"/>
      <c r="B59" s="52" t="s">
        <v>22</v>
      </c>
      <c r="C59" s="53">
        <v>3299</v>
      </c>
      <c r="D59" s="54">
        <v>5222</v>
      </c>
      <c r="E59" s="55" t="s">
        <v>73</v>
      </c>
      <c r="F59" s="58">
        <v>30</v>
      </c>
      <c r="G59" s="58">
        <v>0</v>
      </c>
      <c r="H59" s="58">
        <f t="shared" si="1"/>
        <v>30</v>
      </c>
      <c r="I59" s="57">
        <v>0</v>
      </c>
      <c r="J59" s="57">
        <f t="shared" si="2"/>
        <v>30</v>
      </c>
      <c r="K59" s="57">
        <v>0</v>
      </c>
      <c r="L59" s="57">
        <f t="shared" si="3"/>
        <v>30</v>
      </c>
      <c r="M59" s="36"/>
    </row>
    <row r="60" spans="1:13" s="17" customFormat="1" x14ac:dyDescent="0.25">
      <c r="A60" s="90" t="s">
        <v>15</v>
      </c>
      <c r="B60" s="91" t="s">
        <v>74</v>
      </c>
      <c r="C60" s="92" t="s">
        <v>16</v>
      </c>
      <c r="D60" s="93" t="s">
        <v>16</v>
      </c>
      <c r="E60" s="94" t="s">
        <v>75</v>
      </c>
      <c r="F60" s="75">
        <f>+F61</f>
        <v>50</v>
      </c>
      <c r="G60" s="75">
        <v>0</v>
      </c>
      <c r="H60" s="75">
        <f t="shared" si="1"/>
        <v>50</v>
      </c>
      <c r="I60" s="59">
        <v>0</v>
      </c>
      <c r="J60" s="59">
        <f t="shared" si="2"/>
        <v>50</v>
      </c>
      <c r="K60" s="59">
        <v>0</v>
      </c>
      <c r="L60" s="59">
        <f t="shared" si="3"/>
        <v>50</v>
      </c>
      <c r="M60" s="36"/>
    </row>
    <row r="61" spans="1:13" s="17" customFormat="1" ht="13" thickBot="1" x14ac:dyDescent="0.3">
      <c r="A61" s="96"/>
      <c r="B61" s="97" t="s">
        <v>22</v>
      </c>
      <c r="C61" s="98">
        <v>3299</v>
      </c>
      <c r="D61" s="99">
        <v>5213</v>
      </c>
      <c r="E61" s="100" t="s">
        <v>76</v>
      </c>
      <c r="F61" s="56">
        <v>50</v>
      </c>
      <c r="G61" s="56">
        <v>0</v>
      </c>
      <c r="H61" s="56">
        <f t="shared" si="1"/>
        <v>50</v>
      </c>
      <c r="I61" s="101">
        <v>0</v>
      </c>
      <c r="J61" s="101">
        <f t="shared" si="2"/>
        <v>50</v>
      </c>
      <c r="K61" s="101">
        <v>0</v>
      </c>
      <c r="L61" s="101">
        <f t="shared" si="3"/>
        <v>50</v>
      </c>
      <c r="M61" s="36"/>
    </row>
    <row r="62" spans="1:13" s="17" customFormat="1" ht="13" thickBot="1" x14ac:dyDescent="0.3">
      <c r="A62" s="37" t="s">
        <v>15</v>
      </c>
      <c r="B62" s="102" t="s">
        <v>16</v>
      </c>
      <c r="C62" s="39" t="s">
        <v>16</v>
      </c>
      <c r="D62" s="40" t="s">
        <v>16</v>
      </c>
      <c r="E62" s="41" t="s">
        <v>77</v>
      </c>
      <c r="F62" s="42">
        <f>+F63+F65+F67+F69+F71</f>
        <v>4548.9799999999996</v>
      </c>
      <c r="G62" s="42">
        <f>+G63+G65+G67+G69+G71+G73</f>
        <v>0</v>
      </c>
      <c r="H62" s="42">
        <f t="shared" si="1"/>
        <v>4548.9799999999996</v>
      </c>
      <c r="I62" s="43">
        <v>0</v>
      </c>
      <c r="J62" s="43">
        <f t="shared" si="2"/>
        <v>4548.9799999999996</v>
      </c>
      <c r="K62" s="43">
        <v>0</v>
      </c>
      <c r="L62" s="43">
        <f t="shared" si="3"/>
        <v>4548.9799999999996</v>
      </c>
      <c r="M62" s="36"/>
    </row>
    <row r="63" spans="1:13" s="17" customFormat="1" x14ac:dyDescent="0.25">
      <c r="A63" s="44" t="s">
        <v>15</v>
      </c>
      <c r="B63" s="45" t="s">
        <v>78</v>
      </c>
      <c r="C63" s="46" t="s">
        <v>16</v>
      </c>
      <c r="D63" s="46" t="s">
        <v>16</v>
      </c>
      <c r="E63" s="48" t="s">
        <v>79</v>
      </c>
      <c r="F63" s="49">
        <f>+F64</f>
        <v>1200</v>
      </c>
      <c r="G63" s="49">
        <v>0</v>
      </c>
      <c r="H63" s="49">
        <f t="shared" si="1"/>
        <v>1200</v>
      </c>
      <c r="I63" s="50">
        <v>0</v>
      </c>
      <c r="J63" s="50">
        <f t="shared" si="2"/>
        <v>1200</v>
      </c>
      <c r="K63" s="50">
        <v>0</v>
      </c>
      <c r="L63" s="50">
        <f t="shared" si="3"/>
        <v>1200</v>
      </c>
      <c r="M63" s="36"/>
    </row>
    <row r="64" spans="1:13" s="17" customFormat="1" x14ac:dyDescent="0.25">
      <c r="A64" s="51"/>
      <c r="B64" s="52" t="s">
        <v>22</v>
      </c>
      <c r="C64" s="53">
        <v>3299</v>
      </c>
      <c r="D64" s="103">
        <v>5321</v>
      </c>
      <c r="E64" s="55" t="s">
        <v>23</v>
      </c>
      <c r="F64" s="58">
        <v>1200</v>
      </c>
      <c r="G64" s="58">
        <v>0</v>
      </c>
      <c r="H64" s="58">
        <f t="shared" si="1"/>
        <v>1200</v>
      </c>
      <c r="I64" s="57">
        <v>0</v>
      </c>
      <c r="J64" s="57">
        <f t="shared" si="2"/>
        <v>1200</v>
      </c>
      <c r="K64" s="57">
        <v>0</v>
      </c>
      <c r="L64" s="57">
        <f t="shared" si="3"/>
        <v>1200</v>
      </c>
      <c r="M64" s="36"/>
    </row>
    <row r="65" spans="1:13" s="17" customFormat="1" ht="21" x14ac:dyDescent="0.25">
      <c r="A65" s="90" t="s">
        <v>15</v>
      </c>
      <c r="B65" s="91" t="s">
        <v>80</v>
      </c>
      <c r="C65" s="92" t="s">
        <v>16</v>
      </c>
      <c r="D65" s="92" t="s">
        <v>16</v>
      </c>
      <c r="E65" s="48" t="s">
        <v>81</v>
      </c>
      <c r="F65" s="75">
        <f>+F66</f>
        <v>259.04000000000002</v>
      </c>
      <c r="G65" s="75">
        <v>0</v>
      </c>
      <c r="H65" s="75">
        <f t="shared" si="1"/>
        <v>259.04000000000002</v>
      </c>
      <c r="I65" s="59">
        <v>0</v>
      </c>
      <c r="J65" s="59">
        <f t="shared" si="2"/>
        <v>259.04000000000002</v>
      </c>
      <c r="K65" s="59">
        <v>0</v>
      </c>
      <c r="L65" s="59">
        <f t="shared" si="3"/>
        <v>259.04000000000002</v>
      </c>
      <c r="M65" s="36"/>
    </row>
    <row r="66" spans="1:13" s="17" customFormat="1" x14ac:dyDescent="0.25">
      <c r="A66" s="51"/>
      <c r="B66" s="52" t="s">
        <v>22</v>
      </c>
      <c r="C66" s="53">
        <v>3113</v>
      </c>
      <c r="D66" s="103">
        <v>5321</v>
      </c>
      <c r="E66" s="55" t="s">
        <v>23</v>
      </c>
      <c r="F66" s="58">
        <v>259.04000000000002</v>
      </c>
      <c r="G66" s="58">
        <v>0</v>
      </c>
      <c r="H66" s="58">
        <f t="shared" si="1"/>
        <v>259.04000000000002</v>
      </c>
      <c r="I66" s="57">
        <v>0</v>
      </c>
      <c r="J66" s="57">
        <f t="shared" si="2"/>
        <v>259.04000000000002</v>
      </c>
      <c r="K66" s="57">
        <v>0</v>
      </c>
      <c r="L66" s="57">
        <f t="shared" si="3"/>
        <v>259.04000000000002</v>
      </c>
      <c r="M66" s="36"/>
    </row>
    <row r="67" spans="1:13" s="17" customFormat="1" x14ac:dyDescent="0.25">
      <c r="A67" s="90" t="s">
        <v>15</v>
      </c>
      <c r="B67" s="91" t="s">
        <v>82</v>
      </c>
      <c r="C67" s="92" t="s">
        <v>16</v>
      </c>
      <c r="D67" s="92" t="s">
        <v>16</v>
      </c>
      <c r="E67" s="48" t="s">
        <v>83</v>
      </c>
      <c r="F67" s="75">
        <f>+F68</f>
        <v>2007.02</v>
      </c>
      <c r="G67" s="75">
        <v>0</v>
      </c>
      <c r="H67" s="75">
        <f t="shared" si="1"/>
        <v>2007.02</v>
      </c>
      <c r="I67" s="59">
        <v>0</v>
      </c>
      <c r="J67" s="59">
        <f t="shared" si="2"/>
        <v>2007.02</v>
      </c>
      <c r="K67" s="59">
        <v>0</v>
      </c>
      <c r="L67" s="59">
        <f t="shared" si="3"/>
        <v>2007.02</v>
      </c>
      <c r="M67" s="36"/>
    </row>
    <row r="68" spans="1:13" s="17" customFormat="1" x14ac:dyDescent="0.25">
      <c r="A68" s="51"/>
      <c r="B68" s="52" t="s">
        <v>22</v>
      </c>
      <c r="C68" s="53">
        <v>3299</v>
      </c>
      <c r="D68" s="103">
        <v>5321</v>
      </c>
      <c r="E68" s="55" t="s">
        <v>23</v>
      </c>
      <c r="F68" s="58">
        <v>2007.02</v>
      </c>
      <c r="G68" s="58">
        <v>0</v>
      </c>
      <c r="H68" s="58">
        <f t="shared" si="1"/>
        <v>2007.02</v>
      </c>
      <c r="I68" s="57">
        <v>0</v>
      </c>
      <c r="J68" s="57">
        <f t="shared" si="2"/>
        <v>2007.02</v>
      </c>
      <c r="K68" s="57">
        <v>0</v>
      </c>
      <c r="L68" s="57">
        <f t="shared" si="3"/>
        <v>2007.02</v>
      </c>
      <c r="M68" s="36"/>
    </row>
    <row r="69" spans="1:13" s="17" customFormat="1" x14ac:dyDescent="0.25">
      <c r="A69" s="90" t="s">
        <v>15</v>
      </c>
      <c r="B69" s="91" t="s">
        <v>84</v>
      </c>
      <c r="C69" s="92" t="s">
        <v>16</v>
      </c>
      <c r="D69" s="92" t="s">
        <v>16</v>
      </c>
      <c r="E69" s="48" t="s">
        <v>85</v>
      </c>
      <c r="F69" s="75">
        <f>+F70</f>
        <v>541.79</v>
      </c>
      <c r="G69" s="75">
        <v>0</v>
      </c>
      <c r="H69" s="75">
        <f t="shared" si="1"/>
        <v>541.79</v>
      </c>
      <c r="I69" s="59">
        <v>0</v>
      </c>
      <c r="J69" s="59">
        <f t="shared" si="2"/>
        <v>541.79</v>
      </c>
      <c r="K69" s="59">
        <v>0</v>
      </c>
      <c r="L69" s="59">
        <f t="shared" si="3"/>
        <v>541.79</v>
      </c>
      <c r="M69" s="36"/>
    </row>
    <row r="70" spans="1:13" s="17" customFormat="1" x14ac:dyDescent="0.25">
      <c r="A70" s="51"/>
      <c r="B70" s="52" t="s">
        <v>22</v>
      </c>
      <c r="C70" s="53">
        <v>3113</v>
      </c>
      <c r="D70" s="103">
        <v>5321</v>
      </c>
      <c r="E70" s="55" t="s">
        <v>23</v>
      </c>
      <c r="F70" s="58">
        <v>541.79</v>
      </c>
      <c r="G70" s="58">
        <v>0</v>
      </c>
      <c r="H70" s="58">
        <f t="shared" si="1"/>
        <v>541.79</v>
      </c>
      <c r="I70" s="57">
        <v>0</v>
      </c>
      <c r="J70" s="57">
        <f t="shared" si="2"/>
        <v>541.79</v>
      </c>
      <c r="K70" s="57">
        <v>0</v>
      </c>
      <c r="L70" s="57">
        <f t="shared" si="3"/>
        <v>541.79</v>
      </c>
      <c r="M70" s="36"/>
    </row>
    <row r="71" spans="1:13" s="17" customFormat="1" x14ac:dyDescent="0.25">
      <c r="A71" s="90" t="s">
        <v>15</v>
      </c>
      <c r="B71" s="91" t="s">
        <v>86</v>
      </c>
      <c r="C71" s="92" t="s">
        <v>16</v>
      </c>
      <c r="D71" s="92" t="s">
        <v>16</v>
      </c>
      <c r="E71" s="48" t="s">
        <v>87</v>
      </c>
      <c r="F71" s="75">
        <f>+F72</f>
        <v>541.13</v>
      </c>
      <c r="G71" s="75">
        <f>+G72</f>
        <v>-250</v>
      </c>
      <c r="H71" s="75">
        <f t="shared" si="1"/>
        <v>291.13</v>
      </c>
      <c r="I71" s="59">
        <v>0</v>
      </c>
      <c r="J71" s="59">
        <f t="shared" si="2"/>
        <v>291.13</v>
      </c>
      <c r="K71" s="59">
        <v>0</v>
      </c>
      <c r="L71" s="59">
        <f t="shared" si="3"/>
        <v>291.13</v>
      </c>
      <c r="M71" s="36"/>
    </row>
    <row r="72" spans="1:13" s="17" customFormat="1" x14ac:dyDescent="0.25">
      <c r="A72" s="96"/>
      <c r="B72" s="97" t="s">
        <v>22</v>
      </c>
      <c r="C72" s="98">
        <v>3299</v>
      </c>
      <c r="D72" s="99">
        <v>5321</v>
      </c>
      <c r="E72" s="55" t="s">
        <v>23</v>
      </c>
      <c r="F72" s="58">
        <v>541.13</v>
      </c>
      <c r="G72" s="58">
        <v>-250</v>
      </c>
      <c r="H72" s="58">
        <f t="shared" si="1"/>
        <v>291.13</v>
      </c>
      <c r="I72" s="57">
        <v>0</v>
      </c>
      <c r="J72" s="57">
        <f t="shared" si="2"/>
        <v>291.13</v>
      </c>
      <c r="K72" s="57">
        <v>0</v>
      </c>
      <c r="L72" s="57">
        <f t="shared" si="3"/>
        <v>291.13</v>
      </c>
      <c r="M72" s="36"/>
    </row>
    <row r="73" spans="1:13" s="17" customFormat="1" ht="21" x14ac:dyDescent="0.25">
      <c r="A73" s="90" t="s">
        <v>15</v>
      </c>
      <c r="B73" s="104" t="s">
        <v>88</v>
      </c>
      <c r="C73" s="104" t="s">
        <v>16</v>
      </c>
      <c r="D73" s="92" t="s">
        <v>16</v>
      </c>
      <c r="E73" s="94" t="s">
        <v>89</v>
      </c>
      <c r="F73" s="75">
        <v>0</v>
      </c>
      <c r="G73" s="75">
        <f>+G74</f>
        <v>250</v>
      </c>
      <c r="H73" s="75">
        <f t="shared" si="1"/>
        <v>250</v>
      </c>
      <c r="I73" s="59">
        <v>0</v>
      </c>
      <c r="J73" s="59">
        <f t="shared" si="2"/>
        <v>250</v>
      </c>
      <c r="K73" s="59">
        <v>0</v>
      </c>
      <c r="L73" s="59">
        <f t="shared" si="3"/>
        <v>250</v>
      </c>
      <c r="M73" s="36"/>
    </row>
    <row r="74" spans="1:13" s="17" customFormat="1" ht="13" thickBot="1" x14ac:dyDescent="0.3">
      <c r="A74" s="105"/>
      <c r="B74" s="106"/>
      <c r="C74" s="98">
        <v>3299</v>
      </c>
      <c r="D74" s="107">
        <v>5339</v>
      </c>
      <c r="E74" s="108" t="s">
        <v>90</v>
      </c>
      <c r="F74" s="56">
        <v>0</v>
      </c>
      <c r="G74" s="56">
        <v>250</v>
      </c>
      <c r="H74" s="56">
        <f t="shared" si="1"/>
        <v>250</v>
      </c>
      <c r="I74" s="101">
        <v>0</v>
      </c>
      <c r="J74" s="101">
        <f t="shared" si="2"/>
        <v>250</v>
      </c>
      <c r="K74" s="101">
        <v>0</v>
      </c>
      <c r="L74" s="101">
        <f t="shared" si="3"/>
        <v>250</v>
      </c>
      <c r="M74" s="36"/>
    </row>
    <row r="75" spans="1:13" s="17" customFormat="1" ht="13.5" thickBot="1" x14ac:dyDescent="0.3">
      <c r="A75" s="37" t="s">
        <v>15</v>
      </c>
      <c r="B75" s="38" t="s">
        <v>16</v>
      </c>
      <c r="C75" s="39" t="s">
        <v>16</v>
      </c>
      <c r="D75" s="40" t="s">
        <v>16</v>
      </c>
      <c r="E75" s="41" t="s">
        <v>91</v>
      </c>
      <c r="F75" s="42">
        <f>+F76+F147+F160+F179+F204</f>
        <v>13000</v>
      </c>
      <c r="G75" s="42">
        <f>+G76+G147+G160+G179+G204</f>
        <v>0</v>
      </c>
      <c r="H75" s="42">
        <f>+H76+H147+H160+H179+H204</f>
        <v>13000</v>
      </c>
      <c r="I75" s="42">
        <f>+I76+I147+I160+I179+I204</f>
        <v>0</v>
      </c>
      <c r="J75" s="42">
        <f>+J76+J147+J160+J179+J204</f>
        <v>13000</v>
      </c>
      <c r="K75" s="43">
        <v>0</v>
      </c>
      <c r="L75" s="43">
        <f t="shared" ref="L75:L138" si="12">+J75+K75</f>
        <v>13000</v>
      </c>
      <c r="M75" s="36"/>
    </row>
    <row r="76" spans="1:13" s="17" customFormat="1" ht="13" thickBot="1" x14ac:dyDescent="0.3">
      <c r="A76" s="109" t="s">
        <v>15</v>
      </c>
      <c r="B76" s="110" t="s">
        <v>16</v>
      </c>
      <c r="C76" s="111" t="s">
        <v>16</v>
      </c>
      <c r="D76" s="111" t="s">
        <v>16</v>
      </c>
      <c r="E76" s="112" t="s">
        <v>92</v>
      </c>
      <c r="F76" s="113">
        <v>5000</v>
      </c>
      <c r="G76" s="114">
        <f>+G77+G79+G81+G83+G85+G87+G89+G91+G93+G95+G97+G99+G101+G103+G105+G107+G109+G111+G113+G115+G117+G119+G121+G123+G125+G127+G129+G131+G133+G135+G137+G139+G141+G143+G145</f>
        <v>0</v>
      </c>
      <c r="H76" s="114">
        <f>+F76+G76</f>
        <v>5000</v>
      </c>
      <c r="I76" s="115">
        <v>0</v>
      </c>
      <c r="J76" s="115">
        <f>+H76+I76</f>
        <v>5000</v>
      </c>
      <c r="K76" s="115">
        <v>0</v>
      </c>
      <c r="L76" s="115">
        <f t="shared" si="12"/>
        <v>5000</v>
      </c>
      <c r="M76" s="36"/>
    </row>
    <row r="77" spans="1:13" s="17" customFormat="1" x14ac:dyDescent="0.25">
      <c r="A77" s="44" t="s">
        <v>15</v>
      </c>
      <c r="B77" s="45" t="s">
        <v>93</v>
      </c>
      <c r="C77" s="46" t="s">
        <v>16</v>
      </c>
      <c r="D77" s="47" t="s">
        <v>16</v>
      </c>
      <c r="E77" s="48" t="s">
        <v>94</v>
      </c>
      <c r="F77" s="49">
        <f>+F78</f>
        <v>5000</v>
      </c>
      <c r="G77" s="116">
        <f>+G78</f>
        <v>-4700</v>
      </c>
      <c r="H77" s="49">
        <f t="shared" si="1"/>
        <v>300</v>
      </c>
      <c r="I77" s="50">
        <v>0</v>
      </c>
      <c r="J77" s="50">
        <f t="shared" ref="J77:J141" si="13">+H77+I77</f>
        <v>300</v>
      </c>
      <c r="K77" s="50">
        <v>0</v>
      </c>
      <c r="L77" s="50">
        <f t="shared" si="12"/>
        <v>300</v>
      </c>
      <c r="M77" s="36"/>
    </row>
    <row r="78" spans="1:13" s="17" customFormat="1" x14ac:dyDescent="0.25">
      <c r="A78" s="51"/>
      <c r="B78" s="52" t="s">
        <v>22</v>
      </c>
      <c r="C78" s="53">
        <v>3419</v>
      </c>
      <c r="D78" s="54">
        <v>5222</v>
      </c>
      <c r="E78" s="55" t="s">
        <v>73</v>
      </c>
      <c r="F78" s="58">
        <v>5000</v>
      </c>
      <c r="G78" s="74">
        <v>-4700</v>
      </c>
      <c r="H78" s="58">
        <f t="shared" si="1"/>
        <v>300</v>
      </c>
      <c r="I78" s="57">
        <v>0</v>
      </c>
      <c r="J78" s="57">
        <f t="shared" si="13"/>
        <v>300</v>
      </c>
      <c r="K78" s="57">
        <v>0</v>
      </c>
      <c r="L78" s="57">
        <f t="shared" si="12"/>
        <v>300</v>
      </c>
      <c r="M78" s="36"/>
    </row>
    <row r="79" spans="1:13" s="17" customFormat="1" ht="21" x14ac:dyDescent="0.25">
      <c r="A79" s="117" t="s">
        <v>95</v>
      </c>
      <c r="B79" s="118" t="s">
        <v>96</v>
      </c>
      <c r="C79" s="119" t="s">
        <v>16</v>
      </c>
      <c r="D79" s="119" t="s">
        <v>16</v>
      </c>
      <c r="E79" s="120" t="s">
        <v>97</v>
      </c>
      <c r="F79" s="121">
        <v>0</v>
      </c>
      <c r="G79" s="67">
        <f t="shared" ref="G79:G141" si="14">+G80</f>
        <v>100</v>
      </c>
      <c r="H79" s="75">
        <f t="shared" si="1"/>
        <v>100</v>
      </c>
      <c r="I79" s="59">
        <v>0</v>
      </c>
      <c r="J79" s="59">
        <f t="shared" si="13"/>
        <v>100</v>
      </c>
      <c r="K79" s="59">
        <v>0</v>
      </c>
      <c r="L79" s="59">
        <f t="shared" si="12"/>
        <v>100</v>
      </c>
      <c r="M79" s="36"/>
    </row>
    <row r="80" spans="1:13" s="17" customFormat="1" x14ac:dyDescent="0.25">
      <c r="A80" s="122"/>
      <c r="B80" s="123"/>
      <c r="C80" s="124" t="s">
        <v>98</v>
      </c>
      <c r="D80" s="124" t="s">
        <v>99</v>
      </c>
      <c r="E80" s="125" t="s">
        <v>73</v>
      </c>
      <c r="F80" s="126">
        <v>0</v>
      </c>
      <c r="G80" s="74">
        <v>100</v>
      </c>
      <c r="H80" s="58">
        <f t="shared" ref="H80:H143" si="15">+F80+G80</f>
        <v>100</v>
      </c>
      <c r="I80" s="57">
        <v>0</v>
      </c>
      <c r="J80" s="57">
        <f t="shared" si="13"/>
        <v>100</v>
      </c>
      <c r="K80" s="57">
        <v>0</v>
      </c>
      <c r="L80" s="57">
        <f t="shared" si="12"/>
        <v>100</v>
      </c>
      <c r="M80" s="36"/>
    </row>
    <row r="81" spans="1:13" s="17" customFormat="1" ht="31.5" x14ac:dyDescent="0.25">
      <c r="A81" s="117" t="s">
        <v>95</v>
      </c>
      <c r="B81" s="118" t="s">
        <v>100</v>
      </c>
      <c r="C81" s="119" t="s">
        <v>16</v>
      </c>
      <c r="D81" s="119" t="s">
        <v>16</v>
      </c>
      <c r="E81" s="120" t="s">
        <v>101</v>
      </c>
      <c r="F81" s="121">
        <v>0</v>
      </c>
      <c r="G81" s="67">
        <f t="shared" si="14"/>
        <v>100</v>
      </c>
      <c r="H81" s="75">
        <f t="shared" si="15"/>
        <v>100</v>
      </c>
      <c r="I81" s="59">
        <v>0</v>
      </c>
      <c r="J81" s="59">
        <f t="shared" si="13"/>
        <v>100</v>
      </c>
      <c r="K81" s="59">
        <v>0</v>
      </c>
      <c r="L81" s="59">
        <f t="shared" si="12"/>
        <v>100</v>
      </c>
      <c r="M81" s="36"/>
    </row>
    <row r="82" spans="1:13" s="17" customFormat="1" x14ac:dyDescent="0.25">
      <c r="A82" s="122"/>
      <c r="B82" s="123"/>
      <c r="C82" s="124" t="s">
        <v>98</v>
      </c>
      <c r="D82" s="124" t="s">
        <v>99</v>
      </c>
      <c r="E82" s="125" t="s">
        <v>73</v>
      </c>
      <c r="F82" s="126">
        <v>0</v>
      </c>
      <c r="G82" s="74">
        <v>100</v>
      </c>
      <c r="H82" s="58">
        <f t="shared" si="15"/>
        <v>100</v>
      </c>
      <c r="I82" s="57">
        <v>0</v>
      </c>
      <c r="J82" s="57">
        <f t="shared" si="13"/>
        <v>100</v>
      </c>
      <c r="K82" s="57">
        <v>0</v>
      </c>
      <c r="L82" s="57">
        <f t="shared" si="12"/>
        <v>100</v>
      </c>
      <c r="M82" s="36"/>
    </row>
    <row r="83" spans="1:13" s="17" customFormat="1" ht="21" x14ac:dyDescent="0.25">
      <c r="A83" s="117" t="s">
        <v>95</v>
      </c>
      <c r="B83" s="118" t="s">
        <v>102</v>
      </c>
      <c r="C83" s="119" t="s">
        <v>16</v>
      </c>
      <c r="D83" s="119" t="s">
        <v>16</v>
      </c>
      <c r="E83" s="120" t="s">
        <v>103</v>
      </c>
      <c r="F83" s="121">
        <v>0</v>
      </c>
      <c r="G83" s="67">
        <f t="shared" si="14"/>
        <v>250</v>
      </c>
      <c r="H83" s="75">
        <f t="shared" si="15"/>
        <v>250</v>
      </c>
      <c r="I83" s="59">
        <v>0</v>
      </c>
      <c r="J83" s="59">
        <f t="shared" si="13"/>
        <v>250</v>
      </c>
      <c r="K83" s="59">
        <v>0</v>
      </c>
      <c r="L83" s="59">
        <f t="shared" si="12"/>
        <v>250</v>
      </c>
      <c r="M83" s="36"/>
    </row>
    <row r="84" spans="1:13" s="17" customFormat="1" x14ac:dyDescent="0.25">
      <c r="A84" s="122"/>
      <c r="B84" s="123"/>
      <c r="C84" s="124" t="s">
        <v>98</v>
      </c>
      <c r="D84" s="124" t="s">
        <v>99</v>
      </c>
      <c r="E84" s="125" t="s">
        <v>73</v>
      </c>
      <c r="F84" s="126">
        <v>0</v>
      </c>
      <c r="G84" s="74">
        <v>250</v>
      </c>
      <c r="H84" s="58">
        <f t="shared" si="15"/>
        <v>250</v>
      </c>
      <c r="I84" s="57">
        <v>0</v>
      </c>
      <c r="J84" s="57">
        <f t="shared" si="13"/>
        <v>250</v>
      </c>
      <c r="K84" s="57">
        <v>0</v>
      </c>
      <c r="L84" s="57">
        <f t="shared" si="12"/>
        <v>250</v>
      </c>
      <c r="M84" s="36"/>
    </row>
    <row r="85" spans="1:13" s="17" customFormat="1" x14ac:dyDescent="0.25">
      <c r="A85" s="117" t="s">
        <v>95</v>
      </c>
      <c r="B85" s="118" t="s">
        <v>104</v>
      </c>
      <c r="C85" s="119" t="s">
        <v>16</v>
      </c>
      <c r="D85" s="119" t="s">
        <v>16</v>
      </c>
      <c r="E85" s="120" t="s">
        <v>105</v>
      </c>
      <c r="F85" s="121">
        <v>0</v>
      </c>
      <c r="G85" s="67">
        <f t="shared" si="14"/>
        <v>100</v>
      </c>
      <c r="H85" s="75">
        <f t="shared" si="15"/>
        <v>100</v>
      </c>
      <c r="I85" s="59">
        <v>0</v>
      </c>
      <c r="J85" s="59">
        <f t="shared" si="13"/>
        <v>100</v>
      </c>
      <c r="K85" s="59">
        <v>0</v>
      </c>
      <c r="L85" s="59">
        <f t="shared" si="12"/>
        <v>100</v>
      </c>
      <c r="M85" s="36"/>
    </row>
    <row r="86" spans="1:13" s="17" customFormat="1" x14ac:dyDescent="0.25">
      <c r="A86" s="122"/>
      <c r="B86" s="123"/>
      <c r="C86" s="124" t="s">
        <v>98</v>
      </c>
      <c r="D86" s="124" t="s">
        <v>99</v>
      </c>
      <c r="E86" s="125" t="s">
        <v>73</v>
      </c>
      <c r="F86" s="126">
        <v>0</v>
      </c>
      <c r="G86" s="74">
        <v>100</v>
      </c>
      <c r="H86" s="58">
        <f t="shared" si="15"/>
        <v>100</v>
      </c>
      <c r="I86" s="57">
        <v>0</v>
      </c>
      <c r="J86" s="57">
        <f t="shared" si="13"/>
        <v>100</v>
      </c>
      <c r="K86" s="57">
        <v>0</v>
      </c>
      <c r="L86" s="57">
        <f t="shared" si="12"/>
        <v>100</v>
      </c>
      <c r="M86" s="36"/>
    </row>
    <row r="87" spans="1:13" s="17" customFormat="1" ht="21" x14ac:dyDescent="0.25">
      <c r="A87" s="117" t="s">
        <v>95</v>
      </c>
      <c r="B87" s="118" t="s">
        <v>106</v>
      </c>
      <c r="C87" s="119" t="s">
        <v>16</v>
      </c>
      <c r="D87" s="119" t="s">
        <v>16</v>
      </c>
      <c r="E87" s="120" t="s">
        <v>107</v>
      </c>
      <c r="F87" s="121">
        <v>0</v>
      </c>
      <c r="G87" s="67">
        <f t="shared" si="14"/>
        <v>100</v>
      </c>
      <c r="H87" s="75">
        <f t="shared" si="15"/>
        <v>100</v>
      </c>
      <c r="I87" s="59">
        <v>0</v>
      </c>
      <c r="J87" s="59">
        <f t="shared" si="13"/>
        <v>100</v>
      </c>
      <c r="K87" s="59">
        <v>0</v>
      </c>
      <c r="L87" s="59">
        <f t="shared" si="12"/>
        <v>100</v>
      </c>
      <c r="M87" s="36"/>
    </row>
    <row r="88" spans="1:13" s="17" customFormat="1" x14ac:dyDescent="0.25">
      <c r="A88" s="122"/>
      <c r="B88" s="123"/>
      <c r="C88" s="124" t="s">
        <v>98</v>
      </c>
      <c r="D88" s="124" t="s">
        <v>99</v>
      </c>
      <c r="E88" s="125" t="s">
        <v>73</v>
      </c>
      <c r="F88" s="126">
        <v>0</v>
      </c>
      <c r="G88" s="74">
        <v>100</v>
      </c>
      <c r="H88" s="58">
        <f t="shared" si="15"/>
        <v>100</v>
      </c>
      <c r="I88" s="57">
        <v>0</v>
      </c>
      <c r="J88" s="57">
        <f t="shared" si="13"/>
        <v>100</v>
      </c>
      <c r="K88" s="57">
        <v>0</v>
      </c>
      <c r="L88" s="57">
        <f t="shared" si="12"/>
        <v>100</v>
      </c>
      <c r="M88" s="36"/>
    </row>
    <row r="89" spans="1:13" s="17" customFormat="1" ht="21" x14ac:dyDescent="0.25">
      <c r="A89" s="117" t="s">
        <v>95</v>
      </c>
      <c r="B89" s="118" t="s">
        <v>108</v>
      </c>
      <c r="C89" s="119" t="s">
        <v>16</v>
      </c>
      <c r="D89" s="119" t="s">
        <v>16</v>
      </c>
      <c r="E89" s="120" t="s">
        <v>109</v>
      </c>
      <c r="F89" s="121">
        <v>0</v>
      </c>
      <c r="G89" s="67">
        <f t="shared" si="14"/>
        <v>200</v>
      </c>
      <c r="H89" s="75">
        <f t="shared" si="15"/>
        <v>200</v>
      </c>
      <c r="I89" s="59">
        <v>0</v>
      </c>
      <c r="J89" s="59">
        <f t="shared" si="13"/>
        <v>200</v>
      </c>
      <c r="K89" s="59">
        <v>0</v>
      </c>
      <c r="L89" s="59">
        <f t="shared" si="12"/>
        <v>200</v>
      </c>
      <c r="M89" s="36"/>
    </row>
    <row r="90" spans="1:13" s="17" customFormat="1" x14ac:dyDescent="0.25">
      <c r="A90" s="122"/>
      <c r="B90" s="123"/>
      <c r="C90" s="124" t="s">
        <v>98</v>
      </c>
      <c r="D90" s="124" t="s">
        <v>99</v>
      </c>
      <c r="E90" s="125" t="s">
        <v>73</v>
      </c>
      <c r="F90" s="126">
        <v>0</v>
      </c>
      <c r="G90" s="74">
        <v>200</v>
      </c>
      <c r="H90" s="58">
        <f t="shared" si="15"/>
        <v>200</v>
      </c>
      <c r="I90" s="57">
        <v>0</v>
      </c>
      <c r="J90" s="57">
        <f t="shared" si="13"/>
        <v>200</v>
      </c>
      <c r="K90" s="57">
        <v>0</v>
      </c>
      <c r="L90" s="57">
        <f t="shared" si="12"/>
        <v>200</v>
      </c>
      <c r="M90" s="36"/>
    </row>
    <row r="91" spans="1:13" s="17" customFormat="1" x14ac:dyDescent="0.25">
      <c r="A91" s="117" t="s">
        <v>95</v>
      </c>
      <c r="B91" s="118" t="s">
        <v>110</v>
      </c>
      <c r="C91" s="119" t="s">
        <v>16</v>
      </c>
      <c r="D91" s="119" t="s">
        <v>16</v>
      </c>
      <c r="E91" s="120" t="s">
        <v>111</v>
      </c>
      <c r="F91" s="121">
        <v>0</v>
      </c>
      <c r="G91" s="67">
        <f t="shared" si="14"/>
        <v>100</v>
      </c>
      <c r="H91" s="75">
        <f t="shared" si="15"/>
        <v>100</v>
      </c>
      <c r="I91" s="59">
        <v>0</v>
      </c>
      <c r="J91" s="59">
        <f t="shared" si="13"/>
        <v>100</v>
      </c>
      <c r="K91" s="59">
        <v>0</v>
      </c>
      <c r="L91" s="59">
        <f t="shared" si="12"/>
        <v>100</v>
      </c>
      <c r="M91" s="36"/>
    </row>
    <row r="92" spans="1:13" s="17" customFormat="1" x14ac:dyDescent="0.25">
      <c r="A92" s="122"/>
      <c r="B92" s="123"/>
      <c r="C92" s="124" t="s">
        <v>98</v>
      </c>
      <c r="D92" s="124" t="s">
        <v>99</v>
      </c>
      <c r="E92" s="125" t="s">
        <v>73</v>
      </c>
      <c r="F92" s="126">
        <v>0</v>
      </c>
      <c r="G92" s="74">
        <v>100</v>
      </c>
      <c r="H92" s="58">
        <f t="shared" si="15"/>
        <v>100</v>
      </c>
      <c r="I92" s="57">
        <v>0</v>
      </c>
      <c r="J92" s="57">
        <f t="shared" si="13"/>
        <v>100</v>
      </c>
      <c r="K92" s="57">
        <v>0</v>
      </c>
      <c r="L92" s="57">
        <f t="shared" si="12"/>
        <v>100</v>
      </c>
      <c r="M92" s="36"/>
    </row>
    <row r="93" spans="1:13" s="17" customFormat="1" x14ac:dyDescent="0.25">
      <c r="A93" s="117" t="s">
        <v>95</v>
      </c>
      <c r="B93" s="118" t="s">
        <v>112</v>
      </c>
      <c r="C93" s="119" t="s">
        <v>16</v>
      </c>
      <c r="D93" s="119" t="s">
        <v>16</v>
      </c>
      <c r="E93" s="120" t="s">
        <v>113</v>
      </c>
      <c r="F93" s="121">
        <v>0</v>
      </c>
      <c r="G93" s="67">
        <f t="shared" si="14"/>
        <v>100</v>
      </c>
      <c r="H93" s="75">
        <f t="shared" si="15"/>
        <v>100</v>
      </c>
      <c r="I93" s="59">
        <v>0</v>
      </c>
      <c r="J93" s="59">
        <f t="shared" si="13"/>
        <v>100</v>
      </c>
      <c r="K93" s="59">
        <v>0</v>
      </c>
      <c r="L93" s="59">
        <f t="shared" si="12"/>
        <v>100</v>
      </c>
      <c r="M93" s="36"/>
    </row>
    <row r="94" spans="1:13" s="17" customFormat="1" x14ac:dyDescent="0.25">
      <c r="A94" s="122"/>
      <c r="B94" s="123"/>
      <c r="C94" s="124" t="s">
        <v>98</v>
      </c>
      <c r="D94" s="124" t="s">
        <v>99</v>
      </c>
      <c r="E94" s="125" t="s">
        <v>73</v>
      </c>
      <c r="F94" s="126">
        <v>0</v>
      </c>
      <c r="G94" s="74">
        <v>100</v>
      </c>
      <c r="H94" s="58">
        <f t="shared" si="15"/>
        <v>100</v>
      </c>
      <c r="I94" s="57">
        <v>0</v>
      </c>
      <c r="J94" s="57">
        <f t="shared" si="13"/>
        <v>100</v>
      </c>
      <c r="K94" s="57">
        <v>0</v>
      </c>
      <c r="L94" s="57">
        <f t="shared" si="12"/>
        <v>100</v>
      </c>
      <c r="M94" s="36"/>
    </row>
    <row r="95" spans="1:13" s="17" customFormat="1" ht="21" x14ac:dyDescent="0.25">
      <c r="A95" s="117" t="s">
        <v>95</v>
      </c>
      <c r="B95" s="118" t="s">
        <v>114</v>
      </c>
      <c r="C95" s="119" t="s">
        <v>16</v>
      </c>
      <c r="D95" s="119" t="s">
        <v>16</v>
      </c>
      <c r="E95" s="120" t="s">
        <v>115</v>
      </c>
      <c r="F95" s="121">
        <v>0</v>
      </c>
      <c r="G95" s="67">
        <f t="shared" si="14"/>
        <v>100</v>
      </c>
      <c r="H95" s="75">
        <f t="shared" si="15"/>
        <v>100</v>
      </c>
      <c r="I95" s="59">
        <v>0</v>
      </c>
      <c r="J95" s="59">
        <f t="shared" si="13"/>
        <v>100</v>
      </c>
      <c r="K95" s="59">
        <v>0</v>
      </c>
      <c r="L95" s="59">
        <f t="shared" si="12"/>
        <v>100</v>
      </c>
      <c r="M95" s="36"/>
    </row>
    <row r="96" spans="1:13" s="17" customFormat="1" x14ac:dyDescent="0.25">
      <c r="A96" s="122"/>
      <c r="B96" s="123"/>
      <c r="C96" s="124" t="s">
        <v>98</v>
      </c>
      <c r="D96" s="124" t="s">
        <v>99</v>
      </c>
      <c r="E96" s="125" t="s">
        <v>73</v>
      </c>
      <c r="F96" s="126">
        <v>0</v>
      </c>
      <c r="G96" s="74">
        <v>100</v>
      </c>
      <c r="H96" s="58">
        <f t="shared" si="15"/>
        <v>100</v>
      </c>
      <c r="I96" s="57">
        <v>0</v>
      </c>
      <c r="J96" s="57">
        <f t="shared" si="13"/>
        <v>100</v>
      </c>
      <c r="K96" s="57">
        <v>0</v>
      </c>
      <c r="L96" s="57">
        <f t="shared" si="12"/>
        <v>100</v>
      </c>
      <c r="M96" s="36"/>
    </row>
    <row r="97" spans="1:13" s="17" customFormat="1" ht="21" x14ac:dyDescent="0.25">
      <c r="A97" s="117" t="s">
        <v>95</v>
      </c>
      <c r="B97" s="118" t="s">
        <v>116</v>
      </c>
      <c r="C97" s="119" t="s">
        <v>16</v>
      </c>
      <c r="D97" s="119" t="s">
        <v>16</v>
      </c>
      <c r="E97" s="120" t="s">
        <v>117</v>
      </c>
      <c r="F97" s="121">
        <v>0</v>
      </c>
      <c r="G97" s="67">
        <f t="shared" si="14"/>
        <v>100</v>
      </c>
      <c r="H97" s="75">
        <f t="shared" si="15"/>
        <v>100</v>
      </c>
      <c r="I97" s="59">
        <v>0</v>
      </c>
      <c r="J97" s="59">
        <f t="shared" si="13"/>
        <v>100</v>
      </c>
      <c r="K97" s="59">
        <v>0</v>
      </c>
      <c r="L97" s="59">
        <f t="shared" si="12"/>
        <v>100</v>
      </c>
      <c r="M97" s="36"/>
    </row>
    <row r="98" spans="1:13" s="17" customFormat="1" x14ac:dyDescent="0.25">
      <c r="A98" s="122"/>
      <c r="B98" s="123"/>
      <c r="C98" s="124" t="s">
        <v>98</v>
      </c>
      <c r="D98" s="124" t="s">
        <v>99</v>
      </c>
      <c r="E98" s="125" t="s">
        <v>73</v>
      </c>
      <c r="F98" s="126">
        <v>0</v>
      </c>
      <c r="G98" s="74">
        <v>100</v>
      </c>
      <c r="H98" s="58">
        <f t="shared" si="15"/>
        <v>100</v>
      </c>
      <c r="I98" s="57">
        <v>0</v>
      </c>
      <c r="J98" s="57">
        <f t="shared" si="13"/>
        <v>100</v>
      </c>
      <c r="K98" s="57">
        <v>0</v>
      </c>
      <c r="L98" s="57">
        <f t="shared" si="12"/>
        <v>100</v>
      </c>
      <c r="M98" s="36"/>
    </row>
    <row r="99" spans="1:13" s="17" customFormat="1" ht="21" x14ac:dyDescent="0.25">
      <c r="A99" s="117" t="s">
        <v>95</v>
      </c>
      <c r="B99" s="118" t="s">
        <v>118</v>
      </c>
      <c r="C99" s="119" t="s">
        <v>16</v>
      </c>
      <c r="D99" s="119" t="s">
        <v>16</v>
      </c>
      <c r="E99" s="120" t="s">
        <v>119</v>
      </c>
      <c r="F99" s="121">
        <v>0</v>
      </c>
      <c r="G99" s="67">
        <f t="shared" si="14"/>
        <v>100</v>
      </c>
      <c r="H99" s="75">
        <f t="shared" si="15"/>
        <v>100</v>
      </c>
      <c r="I99" s="59">
        <v>0</v>
      </c>
      <c r="J99" s="59">
        <f t="shared" si="13"/>
        <v>100</v>
      </c>
      <c r="K99" s="59">
        <v>0</v>
      </c>
      <c r="L99" s="59">
        <f t="shared" si="12"/>
        <v>100</v>
      </c>
      <c r="M99" s="36"/>
    </row>
    <row r="100" spans="1:13" s="17" customFormat="1" x14ac:dyDescent="0.25">
      <c r="A100" s="122"/>
      <c r="B100" s="123"/>
      <c r="C100" s="124" t="s">
        <v>98</v>
      </c>
      <c r="D100" s="124" t="s">
        <v>99</v>
      </c>
      <c r="E100" s="125" t="s">
        <v>73</v>
      </c>
      <c r="F100" s="126">
        <v>0</v>
      </c>
      <c r="G100" s="74">
        <v>100</v>
      </c>
      <c r="H100" s="58">
        <f t="shared" si="15"/>
        <v>100</v>
      </c>
      <c r="I100" s="57">
        <v>0</v>
      </c>
      <c r="J100" s="57">
        <f t="shared" si="13"/>
        <v>100</v>
      </c>
      <c r="K100" s="57">
        <v>0</v>
      </c>
      <c r="L100" s="57">
        <f t="shared" si="12"/>
        <v>100</v>
      </c>
      <c r="M100" s="36"/>
    </row>
    <row r="101" spans="1:13" s="17" customFormat="1" x14ac:dyDescent="0.25">
      <c r="A101" s="117" t="s">
        <v>95</v>
      </c>
      <c r="B101" s="118" t="s">
        <v>120</v>
      </c>
      <c r="C101" s="119" t="s">
        <v>16</v>
      </c>
      <c r="D101" s="119" t="s">
        <v>16</v>
      </c>
      <c r="E101" s="120" t="s">
        <v>121</v>
      </c>
      <c r="F101" s="121">
        <v>0</v>
      </c>
      <c r="G101" s="67">
        <f t="shared" si="14"/>
        <v>150</v>
      </c>
      <c r="H101" s="75">
        <f t="shared" si="15"/>
        <v>150</v>
      </c>
      <c r="I101" s="59">
        <v>0</v>
      </c>
      <c r="J101" s="59">
        <f t="shared" si="13"/>
        <v>150</v>
      </c>
      <c r="K101" s="59">
        <v>0</v>
      </c>
      <c r="L101" s="59">
        <f t="shared" si="12"/>
        <v>150</v>
      </c>
      <c r="M101" s="36"/>
    </row>
    <row r="102" spans="1:13" s="17" customFormat="1" x14ac:dyDescent="0.25">
      <c r="A102" s="122"/>
      <c r="B102" s="123"/>
      <c r="C102" s="124" t="s">
        <v>98</v>
      </c>
      <c r="D102" s="124" t="s">
        <v>122</v>
      </c>
      <c r="E102" s="125" t="s">
        <v>76</v>
      </c>
      <c r="F102" s="126">
        <v>0</v>
      </c>
      <c r="G102" s="74">
        <v>150</v>
      </c>
      <c r="H102" s="58">
        <f t="shared" si="15"/>
        <v>150</v>
      </c>
      <c r="I102" s="57">
        <v>0</v>
      </c>
      <c r="J102" s="57">
        <f t="shared" si="13"/>
        <v>150</v>
      </c>
      <c r="K102" s="57">
        <v>0</v>
      </c>
      <c r="L102" s="57">
        <f t="shared" si="12"/>
        <v>150</v>
      </c>
      <c r="M102" s="36"/>
    </row>
    <row r="103" spans="1:13" s="17" customFormat="1" ht="21" x14ac:dyDescent="0.25">
      <c r="A103" s="117" t="s">
        <v>95</v>
      </c>
      <c r="B103" s="118" t="s">
        <v>123</v>
      </c>
      <c r="C103" s="119" t="s">
        <v>16</v>
      </c>
      <c r="D103" s="119" t="s">
        <v>16</v>
      </c>
      <c r="E103" s="120" t="s">
        <v>124</v>
      </c>
      <c r="F103" s="121">
        <v>0</v>
      </c>
      <c r="G103" s="67">
        <f t="shared" si="14"/>
        <v>150</v>
      </c>
      <c r="H103" s="75">
        <f t="shared" si="15"/>
        <v>150</v>
      </c>
      <c r="I103" s="59">
        <v>0</v>
      </c>
      <c r="J103" s="59">
        <f t="shared" si="13"/>
        <v>150</v>
      </c>
      <c r="K103" s="59">
        <v>0</v>
      </c>
      <c r="L103" s="59">
        <f t="shared" si="12"/>
        <v>150</v>
      </c>
      <c r="M103" s="36"/>
    </row>
    <row r="104" spans="1:13" s="17" customFormat="1" x14ac:dyDescent="0.25">
      <c r="A104" s="122"/>
      <c r="B104" s="123"/>
      <c r="C104" s="124" t="s">
        <v>98</v>
      </c>
      <c r="D104" s="124" t="s">
        <v>99</v>
      </c>
      <c r="E104" s="125" t="s">
        <v>73</v>
      </c>
      <c r="F104" s="126">
        <v>0</v>
      </c>
      <c r="G104" s="74">
        <v>150</v>
      </c>
      <c r="H104" s="58">
        <f t="shared" si="15"/>
        <v>150</v>
      </c>
      <c r="I104" s="57">
        <v>0</v>
      </c>
      <c r="J104" s="57">
        <f t="shared" si="13"/>
        <v>150</v>
      </c>
      <c r="K104" s="57">
        <v>0</v>
      </c>
      <c r="L104" s="57">
        <f t="shared" si="12"/>
        <v>150</v>
      </c>
      <c r="M104" s="36"/>
    </row>
    <row r="105" spans="1:13" s="17" customFormat="1" ht="21" x14ac:dyDescent="0.25">
      <c r="A105" s="117" t="s">
        <v>95</v>
      </c>
      <c r="B105" s="118" t="s">
        <v>125</v>
      </c>
      <c r="C105" s="119" t="s">
        <v>16</v>
      </c>
      <c r="D105" s="119" t="s">
        <v>16</v>
      </c>
      <c r="E105" s="120" t="s">
        <v>126</v>
      </c>
      <c r="F105" s="121">
        <v>0</v>
      </c>
      <c r="G105" s="67">
        <f t="shared" si="14"/>
        <v>150</v>
      </c>
      <c r="H105" s="75">
        <f t="shared" si="15"/>
        <v>150</v>
      </c>
      <c r="I105" s="59">
        <v>0</v>
      </c>
      <c r="J105" s="59">
        <f t="shared" si="13"/>
        <v>150</v>
      </c>
      <c r="K105" s="59">
        <v>0</v>
      </c>
      <c r="L105" s="59">
        <f t="shared" si="12"/>
        <v>150</v>
      </c>
      <c r="M105" s="36"/>
    </row>
    <row r="106" spans="1:13" s="17" customFormat="1" x14ac:dyDescent="0.25">
      <c r="A106" s="122"/>
      <c r="B106" s="123"/>
      <c r="C106" s="124" t="s">
        <v>98</v>
      </c>
      <c r="D106" s="124" t="s">
        <v>99</v>
      </c>
      <c r="E106" s="125" t="s">
        <v>73</v>
      </c>
      <c r="F106" s="126">
        <v>0</v>
      </c>
      <c r="G106" s="74">
        <v>150</v>
      </c>
      <c r="H106" s="58">
        <f t="shared" si="15"/>
        <v>150</v>
      </c>
      <c r="I106" s="57">
        <v>0</v>
      </c>
      <c r="J106" s="57">
        <f t="shared" si="13"/>
        <v>150</v>
      </c>
      <c r="K106" s="57">
        <v>0</v>
      </c>
      <c r="L106" s="57">
        <f t="shared" si="12"/>
        <v>150</v>
      </c>
      <c r="M106" s="36"/>
    </row>
    <row r="107" spans="1:13" s="17" customFormat="1" ht="21" x14ac:dyDescent="0.25">
      <c r="A107" s="117" t="s">
        <v>95</v>
      </c>
      <c r="B107" s="118" t="s">
        <v>127</v>
      </c>
      <c r="C107" s="119" t="s">
        <v>16</v>
      </c>
      <c r="D107" s="119" t="s">
        <v>16</v>
      </c>
      <c r="E107" s="120" t="s">
        <v>128</v>
      </c>
      <c r="F107" s="121">
        <v>0</v>
      </c>
      <c r="G107" s="67">
        <f t="shared" si="14"/>
        <v>100</v>
      </c>
      <c r="H107" s="75">
        <f t="shared" si="15"/>
        <v>100</v>
      </c>
      <c r="I107" s="59">
        <v>0</v>
      </c>
      <c r="J107" s="59">
        <f t="shared" si="13"/>
        <v>100</v>
      </c>
      <c r="K107" s="59">
        <v>0</v>
      </c>
      <c r="L107" s="59">
        <f t="shared" si="12"/>
        <v>100</v>
      </c>
      <c r="M107" s="36"/>
    </row>
    <row r="108" spans="1:13" s="17" customFormat="1" x14ac:dyDescent="0.25">
      <c r="A108" s="122"/>
      <c r="B108" s="123"/>
      <c r="C108" s="124" t="s">
        <v>98</v>
      </c>
      <c r="D108" s="124" t="s">
        <v>99</v>
      </c>
      <c r="E108" s="125" t="s">
        <v>73</v>
      </c>
      <c r="F108" s="126">
        <v>0</v>
      </c>
      <c r="G108" s="74">
        <v>100</v>
      </c>
      <c r="H108" s="58">
        <f t="shared" si="15"/>
        <v>100</v>
      </c>
      <c r="I108" s="57">
        <v>0</v>
      </c>
      <c r="J108" s="57">
        <f t="shared" si="13"/>
        <v>100</v>
      </c>
      <c r="K108" s="57">
        <v>0</v>
      </c>
      <c r="L108" s="57">
        <f t="shared" si="12"/>
        <v>100</v>
      </c>
      <c r="M108" s="36"/>
    </row>
    <row r="109" spans="1:13" s="17" customFormat="1" x14ac:dyDescent="0.25">
      <c r="A109" s="117" t="s">
        <v>95</v>
      </c>
      <c r="B109" s="118" t="s">
        <v>129</v>
      </c>
      <c r="C109" s="119" t="s">
        <v>16</v>
      </c>
      <c r="D109" s="119" t="s">
        <v>16</v>
      </c>
      <c r="E109" s="120" t="s">
        <v>130</v>
      </c>
      <c r="F109" s="121">
        <v>0</v>
      </c>
      <c r="G109" s="67">
        <f t="shared" si="14"/>
        <v>100</v>
      </c>
      <c r="H109" s="75">
        <f t="shared" si="15"/>
        <v>100</v>
      </c>
      <c r="I109" s="59">
        <v>0</v>
      </c>
      <c r="J109" s="59">
        <f t="shared" si="13"/>
        <v>100</v>
      </c>
      <c r="K109" s="59">
        <v>0</v>
      </c>
      <c r="L109" s="59">
        <f t="shared" si="12"/>
        <v>100</v>
      </c>
      <c r="M109" s="36"/>
    </row>
    <row r="110" spans="1:13" s="17" customFormat="1" x14ac:dyDescent="0.25">
      <c r="A110" s="122"/>
      <c r="B110" s="123"/>
      <c r="C110" s="124" t="s">
        <v>98</v>
      </c>
      <c r="D110" s="124" t="s">
        <v>99</v>
      </c>
      <c r="E110" s="125" t="s">
        <v>73</v>
      </c>
      <c r="F110" s="126">
        <v>0</v>
      </c>
      <c r="G110" s="74">
        <v>100</v>
      </c>
      <c r="H110" s="58">
        <f t="shared" si="15"/>
        <v>100</v>
      </c>
      <c r="I110" s="57">
        <v>0</v>
      </c>
      <c r="J110" s="57">
        <f t="shared" si="13"/>
        <v>100</v>
      </c>
      <c r="K110" s="57">
        <v>0</v>
      </c>
      <c r="L110" s="57">
        <f t="shared" si="12"/>
        <v>100</v>
      </c>
      <c r="M110" s="36"/>
    </row>
    <row r="111" spans="1:13" s="17" customFormat="1" ht="21" x14ac:dyDescent="0.25">
      <c r="A111" s="117" t="s">
        <v>95</v>
      </c>
      <c r="B111" s="118" t="s">
        <v>131</v>
      </c>
      <c r="C111" s="119" t="s">
        <v>16</v>
      </c>
      <c r="D111" s="119" t="s">
        <v>16</v>
      </c>
      <c r="E111" s="120" t="s">
        <v>132</v>
      </c>
      <c r="F111" s="121">
        <v>0</v>
      </c>
      <c r="G111" s="67">
        <f t="shared" si="14"/>
        <v>250</v>
      </c>
      <c r="H111" s="75">
        <f t="shared" si="15"/>
        <v>250</v>
      </c>
      <c r="I111" s="59">
        <v>0</v>
      </c>
      <c r="J111" s="59">
        <f t="shared" si="13"/>
        <v>250</v>
      </c>
      <c r="K111" s="59">
        <v>0</v>
      </c>
      <c r="L111" s="59">
        <f t="shared" si="12"/>
        <v>250</v>
      </c>
      <c r="M111" s="36"/>
    </row>
    <row r="112" spans="1:13" s="17" customFormat="1" x14ac:dyDescent="0.25">
      <c r="A112" s="122"/>
      <c r="B112" s="123"/>
      <c r="C112" s="124" t="s">
        <v>98</v>
      </c>
      <c r="D112" s="124" t="s">
        <v>99</v>
      </c>
      <c r="E112" s="125" t="s">
        <v>73</v>
      </c>
      <c r="F112" s="126">
        <v>0</v>
      </c>
      <c r="G112" s="74">
        <v>250</v>
      </c>
      <c r="H112" s="58">
        <f t="shared" si="15"/>
        <v>250</v>
      </c>
      <c r="I112" s="57">
        <v>0</v>
      </c>
      <c r="J112" s="57">
        <f t="shared" si="13"/>
        <v>250</v>
      </c>
      <c r="K112" s="57">
        <v>0</v>
      </c>
      <c r="L112" s="57">
        <f t="shared" si="12"/>
        <v>250</v>
      </c>
      <c r="M112" s="36"/>
    </row>
    <row r="113" spans="1:13" s="17" customFormat="1" ht="31.5" x14ac:dyDescent="0.25">
      <c r="A113" s="117" t="s">
        <v>95</v>
      </c>
      <c r="B113" s="118" t="s">
        <v>133</v>
      </c>
      <c r="C113" s="119" t="s">
        <v>16</v>
      </c>
      <c r="D113" s="119" t="s">
        <v>16</v>
      </c>
      <c r="E113" s="120" t="s">
        <v>134</v>
      </c>
      <c r="F113" s="121">
        <v>0</v>
      </c>
      <c r="G113" s="67">
        <f t="shared" si="14"/>
        <v>150</v>
      </c>
      <c r="H113" s="75">
        <f t="shared" si="15"/>
        <v>150</v>
      </c>
      <c r="I113" s="59">
        <v>0</v>
      </c>
      <c r="J113" s="59">
        <f t="shared" si="13"/>
        <v>150</v>
      </c>
      <c r="K113" s="59">
        <v>0</v>
      </c>
      <c r="L113" s="59">
        <f t="shared" si="12"/>
        <v>150</v>
      </c>
      <c r="M113" s="36"/>
    </row>
    <row r="114" spans="1:13" s="17" customFormat="1" x14ac:dyDescent="0.25">
      <c r="A114" s="122"/>
      <c r="B114" s="123"/>
      <c r="C114" s="124" t="s">
        <v>98</v>
      </c>
      <c r="D114" s="124" t="s">
        <v>99</v>
      </c>
      <c r="E114" s="125" t="s">
        <v>73</v>
      </c>
      <c r="F114" s="126">
        <v>0</v>
      </c>
      <c r="G114" s="74">
        <v>150</v>
      </c>
      <c r="H114" s="58">
        <f t="shared" si="15"/>
        <v>150</v>
      </c>
      <c r="I114" s="57">
        <v>0</v>
      </c>
      <c r="J114" s="57">
        <f t="shared" si="13"/>
        <v>150</v>
      </c>
      <c r="K114" s="57">
        <v>0</v>
      </c>
      <c r="L114" s="57">
        <f t="shared" si="12"/>
        <v>150</v>
      </c>
      <c r="M114" s="36"/>
    </row>
    <row r="115" spans="1:13" s="17" customFormat="1" ht="31.5" x14ac:dyDescent="0.25">
      <c r="A115" s="117" t="s">
        <v>95</v>
      </c>
      <c r="B115" s="118" t="s">
        <v>135</v>
      </c>
      <c r="C115" s="119" t="s">
        <v>16</v>
      </c>
      <c r="D115" s="119" t="s">
        <v>16</v>
      </c>
      <c r="E115" s="120" t="s">
        <v>136</v>
      </c>
      <c r="F115" s="121">
        <v>0</v>
      </c>
      <c r="G115" s="67">
        <f t="shared" si="14"/>
        <v>100</v>
      </c>
      <c r="H115" s="75">
        <f t="shared" si="15"/>
        <v>100</v>
      </c>
      <c r="I115" s="59">
        <v>0</v>
      </c>
      <c r="J115" s="59">
        <f t="shared" si="13"/>
        <v>100</v>
      </c>
      <c r="K115" s="59">
        <v>0</v>
      </c>
      <c r="L115" s="59">
        <f t="shared" si="12"/>
        <v>100</v>
      </c>
      <c r="M115" s="36"/>
    </row>
    <row r="116" spans="1:13" s="17" customFormat="1" x14ac:dyDescent="0.25">
      <c r="A116" s="122"/>
      <c r="B116" s="123"/>
      <c r="C116" s="124" t="s">
        <v>98</v>
      </c>
      <c r="D116" s="124" t="s">
        <v>99</v>
      </c>
      <c r="E116" s="125" t="s">
        <v>73</v>
      </c>
      <c r="F116" s="126">
        <v>0</v>
      </c>
      <c r="G116" s="74">
        <v>100</v>
      </c>
      <c r="H116" s="58">
        <f t="shared" si="15"/>
        <v>100</v>
      </c>
      <c r="I116" s="57">
        <v>0</v>
      </c>
      <c r="J116" s="57">
        <f t="shared" si="13"/>
        <v>100</v>
      </c>
      <c r="K116" s="57">
        <v>0</v>
      </c>
      <c r="L116" s="57">
        <f t="shared" si="12"/>
        <v>100</v>
      </c>
      <c r="M116" s="36"/>
    </row>
    <row r="117" spans="1:13" s="17" customFormat="1" x14ac:dyDescent="0.25">
      <c r="A117" s="117" t="s">
        <v>95</v>
      </c>
      <c r="B117" s="118" t="s">
        <v>137</v>
      </c>
      <c r="C117" s="119" t="s">
        <v>16</v>
      </c>
      <c r="D117" s="119" t="s">
        <v>16</v>
      </c>
      <c r="E117" s="120" t="s">
        <v>138</v>
      </c>
      <c r="F117" s="121">
        <v>0</v>
      </c>
      <c r="G117" s="67">
        <f t="shared" si="14"/>
        <v>150</v>
      </c>
      <c r="H117" s="75">
        <f t="shared" si="15"/>
        <v>150</v>
      </c>
      <c r="I117" s="59">
        <v>0</v>
      </c>
      <c r="J117" s="59">
        <f t="shared" si="13"/>
        <v>150</v>
      </c>
      <c r="K117" s="59">
        <v>0</v>
      </c>
      <c r="L117" s="59">
        <f t="shared" si="12"/>
        <v>150</v>
      </c>
      <c r="M117" s="36"/>
    </row>
    <row r="118" spans="1:13" s="17" customFormat="1" x14ac:dyDescent="0.25">
      <c r="A118" s="122"/>
      <c r="B118" s="123"/>
      <c r="C118" s="124" t="s">
        <v>98</v>
      </c>
      <c r="D118" s="124" t="s">
        <v>99</v>
      </c>
      <c r="E118" s="125" t="s">
        <v>73</v>
      </c>
      <c r="F118" s="126">
        <v>0</v>
      </c>
      <c r="G118" s="74">
        <v>150</v>
      </c>
      <c r="H118" s="58">
        <f t="shared" si="15"/>
        <v>150</v>
      </c>
      <c r="I118" s="57">
        <v>0</v>
      </c>
      <c r="J118" s="57">
        <f t="shared" si="13"/>
        <v>150</v>
      </c>
      <c r="K118" s="57">
        <v>0</v>
      </c>
      <c r="L118" s="57">
        <f t="shared" si="12"/>
        <v>150</v>
      </c>
      <c r="M118" s="36"/>
    </row>
    <row r="119" spans="1:13" s="17" customFormat="1" ht="21" x14ac:dyDescent="0.25">
      <c r="A119" s="117" t="s">
        <v>95</v>
      </c>
      <c r="B119" s="118" t="s">
        <v>139</v>
      </c>
      <c r="C119" s="119" t="s">
        <v>16</v>
      </c>
      <c r="D119" s="119" t="s">
        <v>16</v>
      </c>
      <c r="E119" s="120" t="s">
        <v>140</v>
      </c>
      <c r="F119" s="121">
        <v>0</v>
      </c>
      <c r="G119" s="67">
        <f t="shared" si="14"/>
        <v>100</v>
      </c>
      <c r="H119" s="75">
        <f t="shared" si="15"/>
        <v>100</v>
      </c>
      <c r="I119" s="59">
        <v>0</v>
      </c>
      <c r="J119" s="59">
        <f t="shared" si="13"/>
        <v>100</v>
      </c>
      <c r="K119" s="59">
        <v>0</v>
      </c>
      <c r="L119" s="59">
        <f t="shared" si="12"/>
        <v>100</v>
      </c>
      <c r="M119" s="36"/>
    </row>
    <row r="120" spans="1:13" s="17" customFormat="1" x14ac:dyDescent="0.25">
      <c r="A120" s="122"/>
      <c r="B120" s="123"/>
      <c r="C120" s="124" t="s">
        <v>98</v>
      </c>
      <c r="D120" s="124" t="s">
        <v>99</v>
      </c>
      <c r="E120" s="125" t="s">
        <v>73</v>
      </c>
      <c r="F120" s="126">
        <v>0</v>
      </c>
      <c r="G120" s="74">
        <v>100</v>
      </c>
      <c r="H120" s="58">
        <f t="shared" si="15"/>
        <v>100</v>
      </c>
      <c r="I120" s="57">
        <v>0</v>
      </c>
      <c r="J120" s="57">
        <f t="shared" si="13"/>
        <v>100</v>
      </c>
      <c r="K120" s="57">
        <v>0</v>
      </c>
      <c r="L120" s="57">
        <f t="shared" si="12"/>
        <v>100</v>
      </c>
      <c r="M120" s="36"/>
    </row>
    <row r="121" spans="1:13" s="17" customFormat="1" ht="21" x14ac:dyDescent="0.25">
      <c r="A121" s="117" t="s">
        <v>95</v>
      </c>
      <c r="B121" s="118" t="s">
        <v>141</v>
      </c>
      <c r="C121" s="119" t="s">
        <v>16</v>
      </c>
      <c r="D121" s="119" t="s">
        <v>16</v>
      </c>
      <c r="E121" s="120" t="s">
        <v>142</v>
      </c>
      <c r="F121" s="121">
        <v>0</v>
      </c>
      <c r="G121" s="67">
        <f t="shared" si="14"/>
        <v>100</v>
      </c>
      <c r="H121" s="75">
        <f t="shared" si="15"/>
        <v>100</v>
      </c>
      <c r="I121" s="59">
        <v>0</v>
      </c>
      <c r="J121" s="59">
        <f t="shared" si="13"/>
        <v>100</v>
      </c>
      <c r="K121" s="59">
        <v>0</v>
      </c>
      <c r="L121" s="59">
        <f t="shared" si="12"/>
        <v>100</v>
      </c>
      <c r="M121" s="36"/>
    </row>
    <row r="122" spans="1:13" s="17" customFormat="1" x14ac:dyDescent="0.25">
      <c r="A122" s="122"/>
      <c r="B122" s="123"/>
      <c r="C122" s="124" t="s">
        <v>98</v>
      </c>
      <c r="D122" s="124" t="s">
        <v>99</v>
      </c>
      <c r="E122" s="125" t="s">
        <v>73</v>
      </c>
      <c r="F122" s="126">
        <v>0</v>
      </c>
      <c r="G122" s="74">
        <v>100</v>
      </c>
      <c r="H122" s="58">
        <f t="shared" si="15"/>
        <v>100</v>
      </c>
      <c r="I122" s="57">
        <v>0</v>
      </c>
      <c r="J122" s="57">
        <f t="shared" si="13"/>
        <v>100</v>
      </c>
      <c r="K122" s="57">
        <v>0</v>
      </c>
      <c r="L122" s="57">
        <f t="shared" si="12"/>
        <v>100</v>
      </c>
      <c r="M122" s="36"/>
    </row>
    <row r="123" spans="1:13" s="17" customFormat="1" ht="21" x14ac:dyDescent="0.25">
      <c r="A123" s="117" t="s">
        <v>95</v>
      </c>
      <c r="B123" s="118" t="s">
        <v>143</v>
      </c>
      <c r="C123" s="119" t="s">
        <v>16</v>
      </c>
      <c r="D123" s="119" t="s">
        <v>16</v>
      </c>
      <c r="E123" s="120" t="s">
        <v>144</v>
      </c>
      <c r="F123" s="121">
        <v>0</v>
      </c>
      <c r="G123" s="67">
        <f t="shared" si="14"/>
        <v>100</v>
      </c>
      <c r="H123" s="75">
        <f t="shared" si="15"/>
        <v>100</v>
      </c>
      <c r="I123" s="59">
        <v>0</v>
      </c>
      <c r="J123" s="59">
        <f t="shared" si="13"/>
        <v>100</v>
      </c>
      <c r="K123" s="59">
        <v>0</v>
      </c>
      <c r="L123" s="59">
        <f t="shared" si="12"/>
        <v>100</v>
      </c>
      <c r="M123" s="36"/>
    </row>
    <row r="124" spans="1:13" s="17" customFormat="1" x14ac:dyDescent="0.25">
      <c r="A124" s="122"/>
      <c r="B124" s="123"/>
      <c r="C124" s="124" t="s">
        <v>98</v>
      </c>
      <c r="D124" s="124" t="s">
        <v>99</v>
      </c>
      <c r="E124" s="125" t="s">
        <v>73</v>
      </c>
      <c r="F124" s="126">
        <v>0</v>
      </c>
      <c r="G124" s="74">
        <v>100</v>
      </c>
      <c r="H124" s="58">
        <f t="shared" si="15"/>
        <v>100</v>
      </c>
      <c r="I124" s="57">
        <v>0</v>
      </c>
      <c r="J124" s="57">
        <f t="shared" si="13"/>
        <v>100</v>
      </c>
      <c r="K124" s="57">
        <v>0</v>
      </c>
      <c r="L124" s="57">
        <f t="shared" si="12"/>
        <v>100</v>
      </c>
      <c r="M124" s="36"/>
    </row>
    <row r="125" spans="1:13" s="17" customFormat="1" ht="21" x14ac:dyDescent="0.25">
      <c r="A125" s="117" t="s">
        <v>95</v>
      </c>
      <c r="B125" s="118" t="s">
        <v>145</v>
      </c>
      <c r="C125" s="119" t="s">
        <v>16</v>
      </c>
      <c r="D125" s="119" t="s">
        <v>16</v>
      </c>
      <c r="E125" s="120" t="s">
        <v>146</v>
      </c>
      <c r="F125" s="121">
        <v>0</v>
      </c>
      <c r="G125" s="67">
        <f t="shared" si="14"/>
        <v>100</v>
      </c>
      <c r="H125" s="75">
        <f t="shared" si="15"/>
        <v>100</v>
      </c>
      <c r="I125" s="59">
        <v>0</v>
      </c>
      <c r="J125" s="59">
        <f t="shared" si="13"/>
        <v>100</v>
      </c>
      <c r="K125" s="59">
        <v>0</v>
      </c>
      <c r="L125" s="59">
        <f t="shared" si="12"/>
        <v>100</v>
      </c>
      <c r="M125" s="36"/>
    </row>
    <row r="126" spans="1:13" s="17" customFormat="1" x14ac:dyDescent="0.25">
      <c r="A126" s="122"/>
      <c r="B126" s="123"/>
      <c r="C126" s="124" t="s">
        <v>98</v>
      </c>
      <c r="D126" s="124" t="s">
        <v>99</v>
      </c>
      <c r="E126" s="125" t="s">
        <v>73</v>
      </c>
      <c r="F126" s="126">
        <v>0</v>
      </c>
      <c r="G126" s="74">
        <v>100</v>
      </c>
      <c r="H126" s="58">
        <f t="shared" si="15"/>
        <v>100</v>
      </c>
      <c r="I126" s="57">
        <v>0</v>
      </c>
      <c r="J126" s="57">
        <f t="shared" si="13"/>
        <v>100</v>
      </c>
      <c r="K126" s="57">
        <v>0</v>
      </c>
      <c r="L126" s="57">
        <f t="shared" si="12"/>
        <v>100</v>
      </c>
      <c r="M126" s="36"/>
    </row>
    <row r="127" spans="1:13" s="17" customFormat="1" ht="21" x14ac:dyDescent="0.25">
      <c r="A127" s="117" t="s">
        <v>95</v>
      </c>
      <c r="B127" s="118" t="s">
        <v>147</v>
      </c>
      <c r="C127" s="119" t="s">
        <v>16</v>
      </c>
      <c r="D127" s="119" t="s">
        <v>16</v>
      </c>
      <c r="E127" s="120" t="s">
        <v>148</v>
      </c>
      <c r="F127" s="121">
        <v>0</v>
      </c>
      <c r="G127" s="67">
        <f t="shared" si="14"/>
        <v>200</v>
      </c>
      <c r="H127" s="75">
        <f t="shared" si="15"/>
        <v>200</v>
      </c>
      <c r="I127" s="59">
        <v>0</v>
      </c>
      <c r="J127" s="59">
        <f t="shared" si="13"/>
        <v>200</v>
      </c>
      <c r="K127" s="59">
        <v>0</v>
      </c>
      <c r="L127" s="59">
        <f t="shared" si="12"/>
        <v>200</v>
      </c>
      <c r="M127" s="36"/>
    </row>
    <row r="128" spans="1:13" s="17" customFormat="1" x14ac:dyDescent="0.25">
      <c r="A128" s="122"/>
      <c r="B128" s="123"/>
      <c r="C128" s="124" t="s">
        <v>98</v>
      </c>
      <c r="D128" s="124" t="s">
        <v>99</v>
      </c>
      <c r="E128" s="125" t="s">
        <v>73</v>
      </c>
      <c r="F128" s="126">
        <v>0</v>
      </c>
      <c r="G128" s="74">
        <v>200</v>
      </c>
      <c r="H128" s="58">
        <f t="shared" si="15"/>
        <v>200</v>
      </c>
      <c r="I128" s="57">
        <v>0</v>
      </c>
      <c r="J128" s="57">
        <f t="shared" si="13"/>
        <v>200</v>
      </c>
      <c r="K128" s="57">
        <v>0</v>
      </c>
      <c r="L128" s="57">
        <f t="shared" si="12"/>
        <v>200</v>
      </c>
      <c r="M128" s="36"/>
    </row>
    <row r="129" spans="1:13" s="17" customFormat="1" ht="21" x14ac:dyDescent="0.25">
      <c r="A129" s="117" t="s">
        <v>95</v>
      </c>
      <c r="B129" s="118" t="s">
        <v>149</v>
      </c>
      <c r="C129" s="119" t="s">
        <v>16</v>
      </c>
      <c r="D129" s="119" t="s">
        <v>16</v>
      </c>
      <c r="E129" s="120" t="s">
        <v>150</v>
      </c>
      <c r="F129" s="121">
        <v>0</v>
      </c>
      <c r="G129" s="67">
        <f t="shared" si="14"/>
        <v>100</v>
      </c>
      <c r="H129" s="75">
        <f t="shared" si="15"/>
        <v>100</v>
      </c>
      <c r="I129" s="59">
        <v>0</v>
      </c>
      <c r="J129" s="59">
        <f t="shared" si="13"/>
        <v>100</v>
      </c>
      <c r="K129" s="59">
        <v>0</v>
      </c>
      <c r="L129" s="59">
        <f t="shared" si="12"/>
        <v>100</v>
      </c>
      <c r="M129" s="36"/>
    </row>
    <row r="130" spans="1:13" s="17" customFormat="1" x14ac:dyDescent="0.25">
      <c r="A130" s="122"/>
      <c r="B130" s="123"/>
      <c r="C130" s="124" t="s">
        <v>98</v>
      </c>
      <c r="D130" s="124" t="s">
        <v>99</v>
      </c>
      <c r="E130" s="125" t="s">
        <v>73</v>
      </c>
      <c r="F130" s="126">
        <v>0</v>
      </c>
      <c r="G130" s="74">
        <v>100</v>
      </c>
      <c r="H130" s="58">
        <f t="shared" si="15"/>
        <v>100</v>
      </c>
      <c r="I130" s="57">
        <v>0</v>
      </c>
      <c r="J130" s="57">
        <f t="shared" si="13"/>
        <v>100</v>
      </c>
      <c r="K130" s="57">
        <v>0</v>
      </c>
      <c r="L130" s="57">
        <f t="shared" si="12"/>
        <v>100</v>
      </c>
      <c r="M130" s="36"/>
    </row>
    <row r="131" spans="1:13" s="17" customFormat="1" ht="31.5" x14ac:dyDescent="0.25">
      <c r="A131" s="117" t="s">
        <v>95</v>
      </c>
      <c r="B131" s="118" t="s">
        <v>151</v>
      </c>
      <c r="C131" s="119" t="s">
        <v>16</v>
      </c>
      <c r="D131" s="119" t="s">
        <v>16</v>
      </c>
      <c r="E131" s="120" t="s">
        <v>152</v>
      </c>
      <c r="F131" s="121">
        <v>0</v>
      </c>
      <c r="G131" s="67">
        <f t="shared" si="14"/>
        <v>100</v>
      </c>
      <c r="H131" s="75">
        <f t="shared" si="15"/>
        <v>100</v>
      </c>
      <c r="I131" s="59">
        <v>0</v>
      </c>
      <c r="J131" s="59">
        <f t="shared" si="13"/>
        <v>100</v>
      </c>
      <c r="K131" s="59">
        <v>0</v>
      </c>
      <c r="L131" s="59">
        <f t="shared" si="12"/>
        <v>100</v>
      </c>
      <c r="M131" s="36"/>
    </row>
    <row r="132" spans="1:13" s="17" customFormat="1" x14ac:dyDescent="0.25">
      <c r="A132" s="122"/>
      <c r="B132" s="123"/>
      <c r="C132" s="124" t="s">
        <v>98</v>
      </c>
      <c r="D132" s="124" t="s">
        <v>153</v>
      </c>
      <c r="E132" s="125" t="s">
        <v>154</v>
      </c>
      <c r="F132" s="126">
        <v>0</v>
      </c>
      <c r="G132" s="74">
        <v>100</v>
      </c>
      <c r="H132" s="58">
        <f t="shared" si="15"/>
        <v>100</v>
      </c>
      <c r="I132" s="57">
        <v>0</v>
      </c>
      <c r="J132" s="57">
        <f t="shared" si="13"/>
        <v>100</v>
      </c>
      <c r="K132" s="57">
        <v>0</v>
      </c>
      <c r="L132" s="57">
        <f t="shared" si="12"/>
        <v>100</v>
      </c>
      <c r="M132" s="36"/>
    </row>
    <row r="133" spans="1:13" s="17" customFormat="1" ht="21" x14ac:dyDescent="0.25">
      <c r="A133" s="117" t="s">
        <v>95</v>
      </c>
      <c r="B133" s="118" t="s">
        <v>155</v>
      </c>
      <c r="C133" s="119" t="s">
        <v>16</v>
      </c>
      <c r="D133" s="119" t="s">
        <v>16</v>
      </c>
      <c r="E133" s="120" t="s">
        <v>156</v>
      </c>
      <c r="F133" s="121">
        <v>0</v>
      </c>
      <c r="G133" s="67">
        <f t="shared" si="14"/>
        <v>150</v>
      </c>
      <c r="H133" s="75">
        <f t="shared" si="15"/>
        <v>150</v>
      </c>
      <c r="I133" s="59">
        <v>0</v>
      </c>
      <c r="J133" s="59">
        <f t="shared" si="13"/>
        <v>150</v>
      </c>
      <c r="K133" s="59">
        <v>0</v>
      </c>
      <c r="L133" s="59">
        <f t="shared" si="12"/>
        <v>150</v>
      </c>
      <c r="M133" s="36"/>
    </row>
    <row r="134" spans="1:13" s="17" customFormat="1" x14ac:dyDescent="0.25">
      <c r="A134" s="122"/>
      <c r="B134" s="123"/>
      <c r="C134" s="124" t="s">
        <v>98</v>
      </c>
      <c r="D134" s="124" t="s">
        <v>153</v>
      </c>
      <c r="E134" s="125" t="s">
        <v>154</v>
      </c>
      <c r="F134" s="126">
        <v>0</v>
      </c>
      <c r="G134" s="74">
        <v>150</v>
      </c>
      <c r="H134" s="58">
        <f t="shared" si="15"/>
        <v>150</v>
      </c>
      <c r="I134" s="57">
        <v>0</v>
      </c>
      <c r="J134" s="57">
        <f t="shared" si="13"/>
        <v>150</v>
      </c>
      <c r="K134" s="57">
        <v>0</v>
      </c>
      <c r="L134" s="57">
        <f t="shared" si="12"/>
        <v>150</v>
      </c>
      <c r="M134" s="36"/>
    </row>
    <row r="135" spans="1:13" s="17" customFormat="1" x14ac:dyDescent="0.25">
      <c r="A135" s="117" t="s">
        <v>95</v>
      </c>
      <c r="B135" s="118" t="s">
        <v>157</v>
      </c>
      <c r="C135" s="119" t="s">
        <v>16</v>
      </c>
      <c r="D135" s="119" t="s">
        <v>16</v>
      </c>
      <c r="E135" s="120" t="s">
        <v>158</v>
      </c>
      <c r="F135" s="121">
        <v>0</v>
      </c>
      <c r="G135" s="67">
        <f t="shared" si="14"/>
        <v>100</v>
      </c>
      <c r="H135" s="75">
        <f t="shared" si="15"/>
        <v>100</v>
      </c>
      <c r="I135" s="59">
        <v>0</v>
      </c>
      <c r="J135" s="59">
        <f t="shared" si="13"/>
        <v>100</v>
      </c>
      <c r="K135" s="59">
        <v>0</v>
      </c>
      <c r="L135" s="59">
        <f t="shared" si="12"/>
        <v>100</v>
      </c>
      <c r="M135" s="36"/>
    </row>
    <row r="136" spans="1:13" s="17" customFormat="1" x14ac:dyDescent="0.25">
      <c r="A136" s="122"/>
      <c r="B136" s="123"/>
      <c r="C136" s="124" t="s">
        <v>98</v>
      </c>
      <c r="D136" s="124" t="s">
        <v>99</v>
      </c>
      <c r="E136" s="125" t="s">
        <v>73</v>
      </c>
      <c r="F136" s="126">
        <v>0</v>
      </c>
      <c r="G136" s="74">
        <v>100</v>
      </c>
      <c r="H136" s="58">
        <f t="shared" si="15"/>
        <v>100</v>
      </c>
      <c r="I136" s="57">
        <v>0</v>
      </c>
      <c r="J136" s="57">
        <f t="shared" si="13"/>
        <v>100</v>
      </c>
      <c r="K136" s="57">
        <v>0</v>
      </c>
      <c r="L136" s="57">
        <f t="shared" si="12"/>
        <v>100</v>
      </c>
      <c r="M136" s="36"/>
    </row>
    <row r="137" spans="1:13" s="17" customFormat="1" ht="21" x14ac:dyDescent="0.25">
      <c r="A137" s="117" t="s">
        <v>95</v>
      </c>
      <c r="B137" s="118" t="s">
        <v>159</v>
      </c>
      <c r="C137" s="119" t="s">
        <v>16</v>
      </c>
      <c r="D137" s="119" t="s">
        <v>16</v>
      </c>
      <c r="E137" s="120" t="s">
        <v>160</v>
      </c>
      <c r="F137" s="121">
        <v>0</v>
      </c>
      <c r="G137" s="67">
        <f t="shared" si="14"/>
        <v>200</v>
      </c>
      <c r="H137" s="75">
        <f t="shared" si="15"/>
        <v>200</v>
      </c>
      <c r="I137" s="59">
        <v>0</v>
      </c>
      <c r="J137" s="59">
        <f t="shared" si="13"/>
        <v>200</v>
      </c>
      <c r="K137" s="59">
        <v>0</v>
      </c>
      <c r="L137" s="59">
        <f t="shared" si="12"/>
        <v>200</v>
      </c>
      <c r="M137" s="36"/>
    </row>
    <row r="138" spans="1:13" s="17" customFormat="1" x14ac:dyDescent="0.25">
      <c r="A138" s="122"/>
      <c r="B138" s="123"/>
      <c r="C138" s="124" t="s">
        <v>98</v>
      </c>
      <c r="D138" s="124" t="s">
        <v>122</v>
      </c>
      <c r="E138" s="125" t="s">
        <v>76</v>
      </c>
      <c r="F138" s="126">
        <v>0</v>
      </c>
      <c r="G138" s="74">
        <v>200</v>
      </c>
      <c r="H138" s="58">
        <f t="shared" si="15"/>
        <v>200</v>
      </c>
      <c r="I138" s="57">
        <v>0</v>
      </c>
      <c r="J138" s="57">
        <f t="shared" si="13"/>
        <v>200</v>
      </c>
      <c r="K138" s="57">
        <v>0</v>
      </c>
      <c r="L138" s="57">
        <f t="shared" si="12"/>
        <v>200</v>
      </c>
      <c r="M138" s="36"/>
    </row>
    <row r="139" spans="1:13" s="17" customFormat="1" x14ac:dyDescent="0.25">
      <c r="A139" s="117" t="s">
        <v>95</v>
      </c>
      <c r="B139" s="118" t="s">
        <v>161</v>
      </c>
      <c r="C139" s="119" t="s">
        <v>16</v>
      </c>
      <c r="D139" s="119" t="s">
        <v>16</v>
      </c>
      <c r="E139" s="120" t="s">
        <v>162</v>
      </c>
      <c r="F139" s="121">
        <v>0</v>
      </c>
      <c r="G139" s="67">
        <f t="shared" si="14"/>
        <v>100</v>
      </c>
      <c r="H139" s="75">
        <f t="shared" si="15"/>
        <v>100</v>
      </c>
      <c r="I139" s="59">
        <v>0</v>
      </c>
      <c r="J139" s="59">
        <f t="shared" si="13"/>
        <v>100</v>
      </c>
      <c r="K139" s="59">
        <v>0</v>
      </c>
      <c r="L139" s="59">
        <f t="shared" ref="L139:L202" si="16">+J139+K139</f>
        <v>100</v>
      </c>
      <c r="M139" s="36"/>
    </row>
    <row r="140" spans="1:13" s="17" customFormat="1" x14ac:dyDescent="0.25">
      <c r="A140" s="122"/>
      <c r="B140" s="123"/>
      <c r="C140" s="124" t="s">
        <v>98</v>
      </c>
      <c r="D140" s="124" t="s">
        <v>99</v>
      </c>
      <c r="E140" s="125" t="s">
        <v>73</v>
      </c>
      <c r="F140" s="126">
        <v>0</v>
      </c>
      <c r="G140" s="74">
        <v>100</v>
      </c>
      <c r="H140" s="58">
        <f t="shared" si="15"/>
        <v>100</v>
      </c>
      <c r="I140" s="57">
        <v>0</v>
      </c>
      <c r="J140" s="57">
        <f t="shared" si="13"/>
        <v>100</v>
      </c>
      <c r="K140" s="57">
        <v>0</v>
      </c>
      <c r="L140" s="57">
        <f t="shared" si="16"/>
        <v>100</v>
      </c>
      <c r="M140" s="36"/>
    </row>
    <row r="141" spans="1:13" s="17" customFormat="1" ht="31.5" x14ac:dyDescent="0.25">
      <c r="A141" s="117" t="s">
        <v>95</v>
      </c>
      <c r="B141" s="118" t="s">
        <v>163</v>
      </c>
      <c r="C141" s="119" t="s">
        <v>16</v>
      </c>
      <c r="D141" s="119" t="s">
        <v>16</v>
      </c>
      <c r="E141" s="120" t="s">
        <v>164</v>
      </c>
      <c r="F141" s="121">
        <v>0</v>
      </c>
      <c r="G141" s="67">
        <f t="shared" si="14"/>
        <v>100</v>
      </c>
      <c r="H141" s="75">
        <f t="shared" si="15"/>
        <v>100</v>
      </c>
      <c r="I141" s="59">
        <v>0</v>
      </c>
      <c r="J141" s="59">
        <f t="shared" si="13"/>
        <v>100</v>
      </c>
      <c r="K141" s="59">
        <v>0</v>
      </c>
      <c r="L141" s="59">
        <f t="shared" si="16"/>
        <v>100</v>
      </c>
      <c r="M141" s="36"/>
    </row>
    <row r="142" spans="1:13" s="17" customFormat="1" x14ac:dyDescent="0.25">
      <c r="A142" s="122"/>
      <c r="B142" s="123"/>
      <c r="C142" s="124" t="s">
        <v>98</v>
      </c>
      <c r="D142" s="124" t="s">
        <v>99</v>
      </c>
      <c r="E142" s="125" t="s">
        <v>73</v>
      </c>
      <c r="F142" s="126">
        <v>0</v>
      </c>
      <c r="G142" s="74">
        <v>100</v>
      </c>
      <c r="H142" s="58">
        <f t="shared" si="15"/>
        <v>100</v>
      </c>
      <c r="I142" s="57">
        <v>0</v>
      </c>
      <c r="J142" s="57">
        <f t="shared" ref="J142:J222" si="17">+H142+I142</f>
        <v>100</v>
      </c>
      <c r="K142" s="57">
        <v>0</v>
      </c>
      <c r="L142" s="57">
        <f t="shared" si="16"/>
        <v>100</v>
      </c>
      <c r="M142" s="36"/>
    </row>
    <row r="143" spans="1:13" s="17" customFormat="1" x14ac:dyDescent="0.25">
      <c r="A143" s="117" t="s">
        <v>95</v>
      </c>
      <c r="B143" s="118" t="s">
        <v>165</v>
      </c>
      <c r="C143" s="119" t="s">
        <v>16</v>
      </c>
      <c r="D143" s="119" t="s">
        <v>16</v>
      </c>
      <c r="E143" s="120" t="s">
        <v>166</v>
      </c>
      <c r="F143" s="121">
        <v>0</v>
      </c>
      <c r="G143" s="67">
        <f t="shared" ref="G143:G145" si="18">+G144</f>
        <v>450</v>
      </c>
      <c r="H143" s="75">
        <f t="shared" si="15"/>
        <v>450</v>
      </c>
      <c r="I143" s="59">
        <v>0</v>
      </c>
      <c r="J143" s="59">
        <f t="shared" si="17"/>
        <v>450</v>
      </c>
      <c r="K143" s="59">
        <v>0</v>
      </c>
      <c r="L143" s="59">
        <f t="shared" si="16"/>
        <v>450</v>
      </c>
      <c r="M143" s="36"/>
    </row>
    <row r="144" spans="1:13" s="17" customFormat="1" x14ac:dyDescent="0.25">
      <c r="A144" s="122"/>
      <c r="B144" s="123"/>
      <c r="C144" s="124" t="s">
        <v>98</v>
      </c>
      <c r="D144" s="124" t="s">
        <v>99</v>
      </c>
      <c r="E144" s="125" t="s">
        <v>73</v>
      </c>
      <c r="F144" s="126">
        <v>0</v>
      </c>
      <c r="G144" s="74">
        <v>450</v>
      </c>
      <c r="H144" s="58">
        <f t="shared" ref="H144:H222" si="19">+F144+G144</f>
        <v>450</v>
      </c>
      <c r="I144" s="57">
        <v>0</v>
      </c>
      <c r="J144" s="57">
        <f t="shared" si="17"/>
        <v>450</v>
      </c>
      <c r="K144" s="57">
        <v>0</v>
      </c>
      <c r="L144" s="57">
        <f t="shared" si="16"/>
        <v>450</v>
      </c>
      <c r="M144" s="36"/>
    </row>
    <row r="145" spans="1:13" s="17" customFormat="1" ht="21" x14ac:dyDescent="0.25">
      <c r="A145" s="117" t="s">
        <v>95</v>
      </c>
      <c r="B145" s="118" t="s">
        <v>167</v>
      </c>
      <c r="C145" s="119" t="s">
        <v>16</v>
      </c>
      <c r="D145" s="119" t="s">
        <v>16</v>
      </c>
      <c r="E145" s="120" t="s">
        <v>168</v>
      </c>
      <c r="F145" s="121">
        <v>0</v>
      </c>
      <c r="G145" s="67">
        <f t="shared" si="18"/>
        <v>150</v>
      </c>
      <c r="H145" s="75">
        <f t="shared" si="19"/>
        <v>150</v>
      </c>
      <c r="I145" s="59">
        <v>0</v>
      </c>
      <c r="J145" s="59">
        <f t="shared" si="17"/>
        <v>150</v>
      </c>
      <c r="K145" s="59">
        <v>0</v>
      </c>
      <c r="L145" s="59">
        <f t="shared" si="16"/>
        <v>150</v>
      </c>
      <c r="M145" s="36"/>
    </row>
    <row r="146" spans="1:13" s="17" customFormat="1" ht="13" thickBot="1" x14ac:dyDescent="0.3">
      <c r="A146" s="122"/>
      <c r="B146" s="123"/>
      <c r="C146" s="124" t="s">
        <v>98</v>
      </c>
      <c r="D146" s="124" t="s">
        <v>99</v>
      </c>
      <c r="E146" s="125" t="s">
        <v>73</v>
      </c>
      <c r="F146" s="126">
        <v>0</v>
      </c>
      <c r="G146" s="127">
        <v>150</v>
      </c>
      <c r="H146" s="56">
        <f t="shared" si="19"/>
        <v>150</v>
      </c>
      <c r="I146" s="101">
        <v>0</v>
      </c>
      <c r="J146" s="101">
        <f t="shared" si="17"/>
        <v>150</v>
      </c>
      <c r="K146" s="101">
        <v>0</v>
      </c>
      <c r="L146" s="101">
        <f t="shared" si="16"/>
        <v>150</v>
      </c>
      <c r="M146" s="36"/>
    </row>
    <row r="147" spans="1:13" s="17" customFormat="1" ht="13" thickBot="1" x14ac:dyDescent="0.3">
      <c r="A147" s="109" t="s">
        <v>15</v>
      </c>
      <c r="B147" s="110" t="s">
        <v>16</v>
      </c>
      <c r="C147" s="111" t="s">
        <v>16</v>
      </c>
      <c r="D147" s="111" t="s">
        <v>16</v>
      </c>
      <c r="E147" s="112" t="s">
        <v>169</v>
      </c>
      <c r="F147" s="113">
        <v>2750</v>
      </c>
      <c r="G147" s="128">
        <f>+G148+G150+G152+G154+G156+G158</f>
        <v>0</v>
      </c>
      <c r="H147" s="114">
        <f t="shared" si="19"/>
        <v>2750</v>
      </c>
      <c r="I147" s="115">
        <v>0</v>
      </c>
      <c r="J147" s="115">
        <f t="shared" si="17"/>
        <v>2750</v>
      </c>
      <c r="K147" s="115">
        <v>0</v>
      </c>
      <c r="L147" s="115">
        <f t="shared" si="16"/>
        <v>2750</v>
      </c>
      <c r="M147" s="36"/>
    </row>
    <row r="148" spans="1:13" s="17" customFormat="1" x14ac:dyDescent="0.25">
      <c r="A148" s="44" t="s">
        <v>15</v>
      </c>
      <c r="B148" s="45" t="s">
        <v>170</v>
      </c>
      <c r="C148" s="46" t="s">
        <v>16</v>
      </c>
      <c r="D148" s="47" t="s">
        <v>16</v>
      </c>
      <c r="E148" s="48" t="s">
        <v>169</v>
      </c>
      <c r="F148" s="49">
        <f>+F149</f>
        <v>2750</v>
      </c>
      <c r="G148" s="116">
        <f>+G149</f>
        <v>-2750</v>
      </c>
      <c r="H148" s="49">
        <f t="shared" si="19"/>
        <v>0</v>
      </c>
      <c r="I148" s="50">
        <v>0</v>
      </c>
      <c r="J148" s="50">
        <f t="shared" si="17"/>
        <v>0</v>
      </c>
      <c r="K148" s="50">
        <v>0</v>
      </c>
      <c r="L148" s="50">
        <f t="shared" si="16"/>
        <v>0</v>
      </c>
      <c r="M148" s="36"/>
    </row>
    <row r="149" spans="1:13" s="17" customFormat="1" x14ac:dyDescent="0.25">
      <c r="A149" s="51"/>
      <c r="B149" s="52" t="s">
        <v>22</v>
      </c>
      <c r="C149" s="53">
        <v>3419</v>
      </c>
      <c r="D149" s="54">
        <v>5222</v>
      </c>
      <c r="E149" s="55" t="s">
        <v>73</v>
      </c>
      <c r="F149" s="58">
        <v>2750</v>
      </c>
      <c r="G149" s="74">
        <v>-2750</v>
      </c>
      <c r="H149" s="58">
        <f t="shared" si="19"/>
        <v>0</v>
      </c>
      <c r="I149" s="57">
        <v>0</v>
      </c>
      <c r="J149" s="57">
        <f t="shared" si="17"/>
        <v>0</v>
      </c>
      <c r="K149" s="57">
        <v>0</v>
      </c>
      <c r="L149" s="57">
        <f t="shared" si="16"/>
        <v>0</v>
      </c>
      <c r="M149" s="36"/>
    </row>
    <row r="150" spans="1:13" s="17" customFormat="1" ht="21" x14ac:dyDescent="0.25">
      <c r="A150" s="117" t="s">
        <v>95</v>
      </c>
      <c r="B150" s="118" t="s">
        <v>171</v>
      </c>
      <c r="C150" s="119" t="s">
        <v>16</v>
      </c>
      <c r="D150" s="119" t="s">
        <v>16</v>
      </c>
      <c r="E150" s="120" t="s">
        <v>172</v>
      </c>
      <c r="F150" s="121">
        <v>0</v>
      </c>
      <c r="G150" s="67">
        <f>+G151</f>
        <v>200</v>
      </c>
      <c r="H150" s="75">
        <f t="shared" si="19"/>
        <v>200</v>
      </c>
      <c r="I150" s="59">
        <v>0</v>
      </c>
      <c r="J150" s="59">
        <f t="shared" si="17"/>
        <v>200</v>
      </c>
      <c r="K150" s="59">
        <v>0</v>
      </c>
      <c r="L150" s="59">
        <f t="shared" si="16"/>
        <v>200</v>
      </c>
      <c r="M150" s="36"/>
    </row>
    <row r="151" spans="1:13" s="17" customFormat="1" x14ac:dyDescent="0.25">
      <c r="A151" s="122"/>
      <c r="B151" s="123"/>
      <c r="C151" s="124" t="s">
        <v>98</v>
      </c>
      <c r="D151" s="124" t="s">
        <v>99</v>
      </c>
      <c r="E151" s="125" t="s">
        <v>73</v>
      </c>
      <c r="F151" s="126">
        <v>0</v>
      </c>
      <c r="G151" s="74">
        <v>200</v>
      </c>
      <c r="H151" s="58">
        <f t="shared" si="19"/>
        <v>200</v>
      </c>
      <c r="I151" s="57">
        <v>0</v>
      </c>
      <c r="J151" s="57">
        <f t="shared" si="17"/>
        <v>200</v>
      </c>
      <c r="K151" s="57">
        <v>0</v>
      </c>
      <c r="L151" s="57">
        <f t="shared" si="16"/>
        <v>200</v>
      </c>
      <c r="M151" s="36"/>
    </row>
    <row r="152" spans="1:13" s="17" customFormat="1" ht="21" x14ac:dyDescent="0.25">
      <c r="A152" s="117" t="s">
        <v>95</v>
      </c>
      <c r="B152" s="118" t="s">
        <v>173</v>
      </c>
      <c r="C152" s="119" t="s">
        <v>16</v>
      </c>
      <c r="D152" s="119" t="s">
        <v>16</v>
      </c>
      <c r="E152" s="120" t="s">
        <v>174</v>
      </c>
      <c r="F152" s="121">
        <v>0</v>
      </c>
      <c r="G152" s="67">
        <f t="shared" ref="G152" si="20">+G153</f>
        <v>750</v>
      </c>
      <c r="H152" s="75">
        <f t="shared" si="19"/>
        <v>750</v>
      </c>
      <c r="I152" s="59">
        <v>0</v>
      </c>
      <c r="J152" s="59">
        <f t="shared" si="17"/>
        <v>750</v>
      </c>
      <c r="K152" s="59">
        <v>0</v>
      </c>
      <c r="L152" s="59">
        <f t="shared" si="16"/>
        <v>750</v>
      </c>
      <c r="M152" s="36"/>
    </row>
    <row r="153" spans="1:13" s="17" customFormat="1" x14ac:dyDescent="0.25">
      <c r="A153" s="122"/>
      <c r="B153" s="123"/>
      <c r="C153" s="124" t="s">
        <v>98</v>
      </c>
      <c r="D153" s="124" t="s">
        <v>99</v>
      </c>
      <c r="E153" s="125" t="s">
        <v>73</v>
      </c>
      <c r="F153" s="126">
        <v>0</v>
      </c>
      <c r="G153" s="74">
        <v>750</v>
      </c>
      <c r="H153" s="58">
        <f t="shared" si="19"/>
        <v>750</v>
      </c>
      <c r="I153" s="57">
        <v>0</v>
      </c>
      <c r="J153" s="57">
        <f t="shared" si="17"/>
        <v>750</v>
      </c>
      <c r="K153" s="57">
        <v>0</v>
      </c>
      <c r="L153" s="57">
        <f t="shared" si="16"/>
        <v>750</v>
      </c>
      <c r="M153" s="36"/>
    </row>
    <row r="154" spans="1:13" s="17" customFormat="1" ht="21" x14ac:dyDescent="0.25">
      <c r="A154" s="117" t="s">
        <v>95</v>
      </c>
      <c r="B154" s="118" t="s">
        <v>175</v>
      </c>
      <c r="C154" s="119" t="s">
        <v>16</v>
      </c>
      <c r="D154" s="119" t="s">
        <v>16</v>
      </c>
      <c r="E154" s="120" t="s">
        <v>176</v>
      </c>
      <c r="F154" s="121">
        <v>0</v>
      </c>
      <c r="G154" s="67">
        <f t="shared" ref="G154" si="21">+G155</f>
        <v>750</v>
      </c>
      <c r="H154" s="75">
        <f t="shared" si="19"/>
        <v>750</v>
      </c>
      <c r="I154" s="59">
        <v>0</v>
      </c>
      <c r="J154" s="59">
        <f t="shared" si="17"/>
        <v>750</v>
      </c>
      <c r="K154" s="59">
        <v>0</v>
      </c>
      <c r="L154" s="59">
        <f t="shared" si="16"/>
        <v>750</v>
      </c>
      <c r="M154" s="36"/>
    </row>
    <row r="155" spans="1:13" s="17" customFormat="1" x14ac:dyDescent="0.25">
      <c r="A155" s="122"/>
      <c r="B155" s="123"/>
      <c r="C155" s="124" t="s">
        <v>98</v>
      </c>
      <c r="D155" s="124" t="s">
        <v>122</v>
      </c>
      <c r="E155" s="125" t="s">
        <v>76</v>
      </c>
      <c r="F155" s="126">
        <v>0</v>
      </c>
      <c r="G155" s="74">
        <v>750</v>
      </c>
      <c r="H155" s="58">
        <f t="shared" si="19"/>
        <v>750</v>
      </c>
      <c r="I155" s="57">
        <v>0</v>
      </c>
      <c r="J155" s="57">
        <f t="shared" si="17"/>
        <v>750</v>
      </c>
      <c r="K155" s="57">
        <v>0</v>
      </c>
      <c r="L155" s="57">
        <f t="shared" si="16"/>
        <v>750</v>
      </c>
      <c r="M155" s="36"/>
    </row>
    <row r="156" spans="1:13" s="17" customFormat="1" ht="21" x14ac:dyDescent="0.25">
      <c r="A156" s="117" t="s">
        <v>95</v>
      </c>
      <c r="B156" s="118" t="s">
        <v>177</v>
      </c>
      <c r="C156" s="119" t="s">
        <v>16</v>
      </c>
      <c r="D156" s="119" t="s">
        <v>16</v>
      </c>
      <c r="E156" s="120" t="s">
        <v>178</v>
      </c>
      <c r="F156" s="121">
        <v>0</v>
      </c>
      <c r="G156" s="67">
        <f t="shared" ref="G156" si="22">+G157</f>
        <v>300</v>
      </c>
      <c r="H156" s="75">
        <f t="shared" si="19"/>
        <v>300</v>
      </c>
      <c r="I156" s="59">
        <v>0</v>
      </c>
      <c r="J156" s="59">
        <f t="shared" si="17"/>
        <v>300</v>
      </c>
      <c r="K156" s="59">
        <v>0</v>
      </c>
      <c r="L156" s="59">
        <f t="shared" si="16"/>
        <v>300</v>
      </c>
      <c r="M156" s="36"/>
    </row>
    <row r="157" spans="1:13" s="17" customFormat="1" x14ac:dyDescent="0.25">
      <c r="A157" s="122"/>
      <c r="B157" s="123"/>
      <c r="C157" s="124" t="s">
        <v>98</v>
      </c>
      <c r="D157" s="124" t="s">
        <v>99</v>
      </c>
      <c r="E157" s="125" t="s">
        <v>73</v>
      </c>
      <c r="F157" s="126">
        <v>0</v>
      </c>
      <c r="G157" s="74">
        <v>300</v>
      </c>
      <c r="H157" s="58">
        <f t="shared" si="19"/>
        <v>300</v>
      </c>
      <c r="I157" s="57">
        <v>0</v>
      </c>
      <c r="J157" s="57">
        <f t="shared" si="17"/>
        <v>300</v>
      </c>
      <c r="K157" s="57">
        <v>0</v>
      </c>
      <c r="L157" s="57">
        <f t="shared" si="16"/>
        <v>300</v>
      </c>
      <c r="M157" s="36"/>
    </row>
    <row r="158" spans="1:13" s="17" customFormat="1" ht="21" x14ac:dyDescent="0.25">
      <c r="A158" s="117" t="s">
        <v>95</v>
      </c>
      <c r="B158" s="118" t="s">
        <v>179</v>
      </c>
      <c r="C158" s="119" t="s">
        <v>16</v>
      </c>
      <c r="D158" s="119" t="s">
        <v>16</v>
      </c>
      <c r="E158" s="120" t="s">
        <v>180</v>
      </c>
      <c r="F158" s="121">
        <v>0</v>
      </c>
      <c r="G158" s="67">
        <f t="shared" ref="G158" si="23">+G159</f>
        <v>750</v>
      </c>
      <c r="H158" s="75">
        <f t="shared" si="19"/>
        <v>750</v>
      </c>
      <c r="I158" s="59">
        <v>0</v>
      </c>
      <c r="J158" s="59">
        <f t="shared" si="17"/>
        <v>750</v>
      </c>
      <c r="K158" s="59">
        <v>0</v>
      </c>
      <c r="L158" s="59">
        <f t="shared" si="16"/>
        <v>750</v>
      </c>
      <c r="M158" s="36"/>
    </row>
    <row r="159" spans="1:13" s="17" customFormat="1" ht="13" thickBot="1" x14ac:dyDescent="0.3">
      <c r="A159" s="122"/>
      <c r="B159" s="123"/>
      <c r="C159" s="124" t="s">
        <v>98</v>
      </c>
      <c r="D159" s="124" t="s">
        <v>99</v>
      </c>
      <c r="E159" s="125" t="s">
        <v>73</v>
      </c>
      <c r="F159" s="126">
        <v>0</v>
      </c>
      <c r="G159" s="127">
        <v>750</v>
      </c>
      <c r="H159" s="56">
        <f t="shared" si="19"/>
        <v>750</v>
      </c>
      <c r="I159" s="101">
        <v>0</v>
      </c>
      <c r="J159" s="101">
        <f t="shared" si="17"/>
        <v>750</v>
      </c>
      <c r="K159" s="101">
        <v>0</v>
      </c>
      <c r="L159" s="101">
        <f t="shared" si="16"/>
        <v>750</v>
      </c>
      <c r="M159" s="36"/>
    </row>
    <row r="160" spans="1:13" s="17" customFormat="1" ht="13" thickBot="1" x14ac:dyDescent="0.3">
      <c r="A160" s="109" t="s">
        <v>15</v>
      </c>
      <c r="B160" s="110" t="s">
        <v>16</v>
      </c>
      <c r="C160" s="111" t="s">
        <v>16</v>
      </c>
      <c r="D160" s="111" t="s">
        <v>16</v>
      </c>
      <c r="E160" s="112" t="s">
        <v>181</v>
      </c>
      <c r="F160" s="113">
        <v>1750</v>
      </c>
      <c r="G160" s="128">
        <f>+G161+G163+G165+G167+G169+G171+G173+G175+G177</f>
        <v>0</v>
      </c>
      <c r="H160" s="114">
        <f t="shared" si="19"/>
        <v>1750</v>
      </c>
      <c r="I160" s="115">
        <v>0</v>
      </c>
      <c r="J160" s="115">
        <f t="shared" si="17"/>
        <v>1750</v>
      </c>
      <c r="K160" s="115">
        <v>0</v>
      </c>
      <c r="L160" s="115">
        <f t="shared" si="16"/>
        <v>1750</v>
      </c>
      <c r="M160" s="36"/>
    </row>
    <row r="161" spans="1:13" s="17" customFormat="1" x14ac:dyDescent="0.25">
      <c r="A161" s="44" t="s">
        <v>15</v>
      </c>
      <c r="B161" s="45" t="s">
        <v>182</v>
      </c>
      <c r="C161" s="46" t="s">
        <v>16</v>
      </c>
      <c r="D161" s="47" t="s">
        <v>16</v>
      </c>
      <c r="E161" s="48" t="s">
        <v>181</v>
      </c>
      <c r="F161" s="49">
        <f>+F162</f>
        <v>1750</v>
      </c>
      <c r="G161" s="116">
        <f>+G162</f>
        <v>-1750</v>
      </c>
      <c r="H161" s="49">
        <f t="shared" si="19"/>
        <v>0</v>
      </c>
      <c r="I161" s="50">
        <v>0</v>
      </c>
      <c r="J161" s="50">
        <f t="shared" si="17"/>
        <v>0</v>
      </c>
      <c r="K161" s="50">
        <v>0</v>
      </c>
      <c r="L161" s="50">
        <f t="shared" si="16"/>
        <v>0</v>
      </c>
      <c r="M161" s="36"/>
    </row>
    <row r="162" spans="1:13" s="17" customFormat="1" x14ac:dyDescent="0.25">
      <c r="A162" s="51"/>
      <c r="B162" s="52" t="s">
        <v>22</v>
      </c>
      <c r="C162" s="53">
        <v>3419</v>
      </c>
      <c r="D162" s="54">
        <v>5222</v>
      </c>
      <c r="E162" s="55" t="s">
        <v>73</v>
      </c>
      <c r="F162" s="58">
        <v>1750</v>
      </c>
      <c r="G162" s="74">
        <v>-1750</v>
      </c>
      <c r="H162" s="58">
        <f t="shared" si="19"/>
        <v>0</v>
      </c>
      <c r="I162" s="57">
        <v>0</v>
      </c>
      <c r="J162" s="57">
        <f t="shared" si="17"/>
        <v>0</v>
      </c>
      <c r="K162" s="57">
        <v>0</v>
      </c>
      <c r="L162" s="57">
        <f t="shared" si="16"/>
        <v>0</v>
      </c>
      <c r="M162" s="36"/>
    </row>
    <row r="163" spans="1:13" s="17" customFormat="1" ht="31.5" x14ac:dyDescent="0.25">
      <c r="A163" s="129" t="s">
        <v>95</v>
      </c>
      <c r="B163" s="130" t="s">
        <v>183</v>
      </c>
      <c r="C163" s="131" t="s">
        <v>16</v>
      </c>
      <c r="D163" s="131" t="s">
        <v>16</v>
      </c>
      <c r="E163" s="132" t="s">
        <v>184</v>
      </c>
      <c r="F163" s="133">
        <v>0</v>
      </c>
      <c r="G163" s="67">
        <f t="shared" ref="G163:G177" si="24">+G164</f>
        <v>50</v>
      </c>
      <c r="H163" s="75">
        <f t="shared" si="19"/>
        <v>50</v>
      </c>
      <c r="I163" s="59">
        <v>0</v>
      </c>
      <c r="J163" s="59">
        <f t="shared" si="17"/>
        <v>50</v>
      </c>
      <c r="K163" s="59">
        <v>0</v>
      </c>
      <c r="L163" s="59">
        <f t="shared" si="16"/>
        <v>50</v>
      </c>
      <c r="M163" s="36"/>
    </row>
    <row r="164" spans="1:13" s="17" customFormat="1" x14ac:dyDescent="0.25">
      <c r="A164" s="134"/>
      <c r="B164" s="135"/>
      <c r="C164" s="136" t="s">
        <v>98</v>
      </c>
      <c r="D164" s="136" t="s">
        <v>99</v>
      </c>
      <c r="E164" s="137" t="s">
        <v>73</v>
      </c>
      <c r="F164" s="138">
        <v>0</v>
      </c>
      <c r="G164" s="74">
        <v>50</v>
      </c>
      <c r="H164" s="58">
        <f t="shared" si="19"/>
        <v>50</v>
      </c>
      <c r="I164" s="57">
        <v>0</v>
      </c>
      <c r="J164" s="57">
        <f t="shared" si="17"/>
        <v>50</v>
      </c>
      <c r="K164" s="57">
        <v>0</v>
      </c>
      <c r="L164" s="57">
        <f t="shared" si="16"/>
        <v>50</v>
      </c>
      <c r="M164" s="36"/>
    </row>
    <row r="165" spans="1:13" s="17" customFormat="1" ht="21" x14ac:dyDescent="0.25">
      <c r="A165" s="129" t="s">
        <v>95</v>
      </c>
      <c r="B165" s="130" t="s">
        <v>185</v>
      </c>
      <c r="C165" s="131" t="s">
        <v>16</v>
      </c>
      <c r="D165" s="131" t="s">
        <v>16</v>
      </c>
      <c r="E165" s="132" t="s">
        <v>186</v>
      </c>
      <c r="F165" s="133">
        <v>0</v>
      </c>
      <c r="G165" s="67">
        <f t="shared" si="24"/>
        <v>600</v>
      </c>
      <c r="H165" s="75">
        <f t="shared" si="19"/>
        <v>600</v>
      </c>
      <c r="I165" s="59">
        <v>0</v>
      </c>
      <c r="J165" s="59">
        <f t="shared" si="17"/>
        <v>600</v>
      </c>
      <c r="K165" s="59">
        <v>0</v>
      </c>
      <c r="L165" s="59">
        <f t="shared" si="16"/>
        <v>600</v>
      </c>
      <c r="M165" s="36"/>
    </row>
    <row r="166" spans="1:13" s="17" customFormat="1" x14ac:dyDescent="0.25">
      <c r="A166" s="134"/>
      <c r="B166" s="135"/>
      <c r="C166" s="136" t="s">
        <v>98</v>
      </c>
      <c r="D166" s="136" t="s">
        <v>187</v>
      </c>
      <c r="E166" s="137" t="s">
        <v>188</v>
      </c>
      <c r="F166" s="138">
        <v>0</v>
      </c>
      <c r="G166" s="74">
        <v>600</v>
      </c>
      <c r="H166" s="58">
        <f t="shared" si="19"/>
        <v>600</v>
      </c>
      <c r="I166" s="57">
        <v>0</v>
      </c>
      <c r="J166" s="57">
        <f t="shared" si="17"/>
        <v>600</v>
      </c>
      <c r="K166" s="57">
        <v>0</v>
      </c>
      <c r="L166" s="57">
        <f t="shared" si="16"/>
        <v>600</v>
      </c>
      <c r="M166" s="36"/>
    </row>
    <row r="167" spans="1:13" s="17" customFormat="1" ht="31.5" x14ac:dyDescent="0.25">
      <c r="A167" s="129" t="s">
        <v>95</v>
      </c>
      <c r="B167" s="130" t="s">
        <v>189</v>
      </c>
      <c r="C167" s="131" t="s">
        <v>16</v>
      </c>
      <c r="D167" s="131" t="s">
        <v>16</v>
      </c>
      <c r="E167" s="132" t="s">
        <v>190</v>
      </c>
      <c r="F167" s="133">
        <v>0</v>
      </c>
      <c r="G167" s="67">
        <f t="shared" si="24"/>
        <v>450</v>
      </c>
      <c r="H167" s="75">
        <f t="shared" si="19"/>
        <v>450</v>
      </c>
      <c r="I167" s="59">
        <v>0</v>
      </c>
      <c r="J167" s="59">
        <f t="shared" si="17"/>
        <v>450</v>
      </c>
      <c r="K167" s="59">
        <v>0</v>
      </c>
      <c r="L167" s="59">
        <f t="shared" si="16"/>
        <v>450</v>
      </c>
      <c r="M167" s="36"/>
    </row>
    <row r="168" spans="1:13" s="17" customFormat="1" ht="20.5" x14ac:dyDescent="0.25">
      <c r="A168" s="134"/>
      <c r="B168" s="130" t="s">
        <v>191</v>
      </c>
      <c r="C168" s="136" t="s">
        <v>98</v>
      </c>
      <c r="D168" s="136" t="s">
        <v>192</v>
      </c>
      <c r="E168" s="137" t="s">
        <v>193</v>
      </c>
      <c r="F168" s="138">
        <v>0</v>
      </c>
      <c r="G168" s="74">
        <v>450</v>
      </c>
      <c r="H168" s="58">
        <f t="shared" si="19"/>
        <v>450</v>
      </c>
      <c r="I168" s="57">
        <v>0</v>
      </c>
      <c r="J168" s="57">
        <f t="shared" si="17"/>
        <v>450</v>
      </c>
      <c r="K168" s="57">
        <v>0</v>
      </c>
      <c r="L168" s="57">
        <f t="shared" si="16"/>
        <v>450</v>
      </c>
      <c r="M168" s="36"/>
    </row>
    <row r="169" spans="1:13" s="17" customFormat="1" ht="21" x14ac:dyDescent="0.25">
      <c r="A169" s="129" t="s">
        <v>95</v>
      </c>
      <c r="B169" s="130" t="s">
        <v>194</v>
      </c>
      <c r="C169" s="131" t="s">
        <v>16</v>
      </c>
      <c r="D169" s="131" t="s">
        <v>16</v>
      </c>
      <c r="E169" s="132" t="s">
        <v>195</v>
      </c>
      <c r="F169" s="133">
        <v>0</v>
      </c>
      <c r="G169" s="67">
        <f t="shared" si="24"/>
        <v>200</v>
      </c>
      <c r="H169" s="75">
        <f t="shared" si="19"/>
        <v>200</v>
      </c>
      <c r="I169" s="59">
        <v>0</v>
      </c>
      <c r="J169" s="59">
        <f t="shared" si="17"/>
        <v>200</v>
      </c>
      <c r="K169" s="59">
        <v>0</v>
      </c>
      <c r="L169" s="59">
        <f t="shared" si="16"/>
        <v>200</v>
      </c>
      <c r="M169" s="36"/>
    </row>
    <row r="170" spans="1:13" s="17" customFormat="1" x14ac:dyDescent="0.25">
      <c r="A170" s="134"/>
      <c r="B170" s="135"/>
      <c r="C170" s="136" t="s">
        <v>98</v>
      </c>
      <c r="D170" s="124" t="s">
        <v>122</v>
      </c>
      <c r="E170" s="125" t="s">
        <v>76</v>
      </c>
      <c r="F170" s="138">
        <v>0</v>
      </c>
      <c r="G170" s="74">
        <v>200</v>
      </c>
      <c r="H170" s="58">
        <f t="shared" si="19"/>
        <v>200</v>
      </c>
      <c r="I170" s="57">
        <v>0</v>
      </c>
      <c r="J170" s="57">
        <f t="shared" si="17"/>
        <v>200</v>
      </c>
      <c r="K170" s="57">
        <v>0</v>
      </c>
      <c r="L170" s="57">
        <f t="shared" si="16"/>
        <v>200</v>
      </c>
      <c r="M170" s="36"/>
    </row>
    <row r="171" spans="1:13" s="17" customFormat="1" ht="21" x14ac:dyDescent="0.25">
      <c r="A171" s="129" t="s">
        <v>95</v>
      </c>
      <c r="B171" s="130" t="s">
        <v>196</v>
      </c>
      <c r="C171" s="131" t="s">
        <v>16</v>
      </c>
      <c r="D171" s="131" t="s">
        <v>16</v>
      </c>
      <c r="E171" s="132" t="s">
        <v>197</v>
      </c>
      <c r="F171" s="133">
        <v>0</v>
      </c>
      <c r="G171" s="67">
        <f t="shared" si="24"/>
        <v>100</v>
      </c>
      <c r="H171" s="75">
        <f t="shared" si="19"/>
        <v>100</v>
      </c>
      <c r="I171" s="59">
        <v>0</v>
      </c>
      <c r="J171" s="59">
        <f t="shared" si="17"/>
        <v>100</v>
      </c>
      <c r="K171" s="59">
        <v>0</v>
      </c>
      <c r="L171" s="59">
        <f t="shared" si="16"/>
        <v>100</v>
      </c>
      <c r="M171" s="36"/>
    </row>
    <row r="172" spans="1:13" s="17" customFormat="1" x14ac:dyDescent="0.25">
      <c r="A172" s="134"/>
      <c r="B172" s="135"/>
      <c r="C172" s="136" t="s">
        <v>98</v>
      </c>
      <c r="D172" s="136" t="s">
        <v>99</v>
      </c>
      <c r="E172" s="137" t="s">
        <v>73</v>
      </c>
      <c r="F172" s="138">
        <v>0</v>
      </c>
      <c r="G172" s="74">
        <v>100</v>
      </c>
      <c r="H172" s="58">
        <f t="shared" si="19"/>
        <v>100</v>
      </c>
      <c r="I172" s="57">
        <v>0</v>
      </c>
      <c r="J172" s="57">
        <f t="shared" si="17"/>
        <v>100</v>
      </c>
      <c r="K172" s="57">
        <v>0</v>
      </c>
      <c r="L172" s="57">
        <f t="shared" si="16"/>
        <v>100</v>
      </c>
      <c r="M172" s="36"/>
    </row>
    <row r="173" spans="1:13" s="17" customFormat="1" x14ac:dyDescent="0.25">
      <c r="A173" s="129" t="s">
        <v>95</v>
      </c>
      <c r="B173" s="130" t="s">
        <v>198</v>
      </c>
      <c r="C173" s="131" t="s">
        <v>16</v>
      </c>
      <c r="D173" s="131" t="s">
        <v>16</v>
      </c>
      <c r="E173" s="132" t="s">
        <v>199</v>
      </c>
      <c r="F173" s="133">
        <v>0</v>
      </c>
      <c r="G173" s="67">
        <f t="shared" si="24"/>
        <v>100</v>
      </c>
      <c r="H173" s="75">
        <f t="shared" si="19"/>
        <v>100</v>
      </c>
      <c r="I173" s="59">
        <v>0</v>
      </c>
      <c r="J173" s="59">
        <f t="shared" si="17"/>
        <v>100</v>
      </c>
      <c r="K173" s="59">
        <v>0</v>
      </c>
      <c r="L173" s="59">
        <f t="shared" si="16"/>
        <v>100</v>
      </c>
      <c r="M173" s="36"/>
    </row>
    <row r="174" spans="1:13" s="17" customFormat="1" x14ac:dyDescent="0.25">
      <c r="A174" s="134"/>
      <c r="B174" s="135"/>
      <c r="C174" s="136" t="s">
        <v>98</v>
      </c>
      <c r="D174" s="136" t="s">
        <v>200</v>
      </c>
      <c r="E174" s="137" t="s">
        <v>23</v>
      </c>
      <c r="F174" s="138">
        <v>0</v>
      </c>
      <c r="G174" s="74">
        <v>100</v>
      </c>
      <c r="H174" s="58">
        <f t="shared" si="19"/>
        <v>100</v>
      </c>
      <c r="I174" s="57">
        <v>0</v>
      </c>
      <c r="J174" s="57">
        <f t="shared" si="17"/>
        <v>100</v>
      </c>
      <c r="K174" s="57">
        <v>0</v>
      </c>
      <c r="L174" s="57">
        <f t="shared" si="16"/>
        <v>100</v>
      </c>
      <c r="M174" s="36"/>
    </row>
    <row r="175" spans="1:13" s="17" customFormat="1" ht="31.5" x14ac:dyDescent="0.25">
      <c r="A175" s="129" t="s">
        <v>95</v>
      </c>
      <c r="B175" s="130" t="s">
        <v>201</v>
      </c>
      <c r="C175" s="131" t="s">
        <v>16</v>
      </c>
      <c r="D175" s="131" t="s">
        <v>16</v>
      </c>
      <c r="E175" s="132" t="s">
        <v>202</v>
      </c>
      <c r="F175" s="133">
        <v>0</v>
      </c>
      <c r="G175" s="67">
        <f t="shared" si="24"/>
        <v>50</v>
      </c>
      <c r="H175" s="75">
        <f t="shared" si="19"/>
        <v>50</v>
      </c>
      <c r="I175" s="59">
        <v>0</v>
      </c>
      <c r="J175" s="59">
        <f t="shared" si="17"/>
        <v>50</v>
      </c>
      <c r="K175" s="59">
        <v>0</v>
      </c>
      <c r="L175" s="59">
        <f t="shared" si="16"/>
        <v>50</v>
      </c>
      <c r="M175" s="36"/>
    </row>
    <row r="176" spans="1:13" s="17" customFormat="1" x14ac:dyDescent="0.25">
      <c r="A176" s="134"/>
      <c r="B176" s="135"/>
      <c r="C176" s="136" t="s">
        <v>98</v>
      </c>
      <c r="D176" s="136" t="s">
        <v>99</v>
      </c>
      <c r="E176" s="137" t="s">
        <v>73</v>
      </c>
      <c r="F176" s="138">
        <v>0</v>
      </c>
      <c r="G176" s="74">
        <v>50</v>
      </c>
      <c r="H176" s="58">
        <f t="shared" si="19"/>
        <v>50</v>
      </c>
      <c r="I176" s="57">
        <v>0</v>
      </c>
      <c r="J176" s="57">
        <f t="shared" si="17"/>
        <v>50</v>
      </c>
      <c r="K176" s="57">
        <v>0</v>
      </c>
      <c r="L176" s="57">
        <f t="shared" si="16"/>
        <v>50</v>
      </c>
      <c r="M176" s="36"/>
    </row>
    <row r="177" spans="1:13" s="17" customFormat="1" ht="21" x14ac:dyDescent="0.25">
      <c r="A177" s="129" t="s">
        <v>95</v>
      </c>
      <c r="B177" s="130" t="s">
        <v>203</v>
      </c>
      <c r="C177" s="131" t="s">
        <v>16</v>
      </c>
      <c r="D177" s="131" t="s">
        <v>16</v>
      </c>
      <c r="E177" s="132" t="s">
        <v>204</v>
      </c>
      <c r="F177" s="133">
        <v>0</v>
      </c>
      <c r="G177" s="67">
        <f t="shared" si="24"/>
        <v>200</v>
      </c>
      <c r="H177" s="75">
        <f t="shared" si="19"/>
        <v>200</v>
      </c>
      <c r="I177" s="59">
        <v>0</v>
      </c>
      <c r="J177" s="59">
        <f t="shared" si="17"/>
        <v>200</v>
      </c>
      <c r="K177" s="59">
        <v>0</v>
      </c>
      <c r="L177" s="59">
        <f t="shared" si="16"/>
        <v>200</v>
      </c>
      <c r="M177" s="36"/>
    </row>
    <row r="178" spans="1:13" s="17" customFormat="1" ht="21" thickBot="1" x14ac:dyDescent="0.3">
      <c r="A178" s="122"/>
      <c r="B178" s="123"/>
      <c r="C178" s="124" t="s">
        <v>98</v>
      </c>
      <c r="D178" s="124" t="s">
        <v>192</v>
      </c>
      <c r="E178" s="125" t="s">
        <v>193</v>
      </c>
      <c r="F178" s="126">
        <v>0</v>
      </c>
      <c r="G178" s="127">
        <v>200</v>
      </c>
      <c r="H178" s="56">
        <f t="shared" si="19"/>
        <v>200</v>
      </c>
      <c r="I178" s="101">
        <v>0</v>
      </c>
      <c r="J178" s="101">
        <f t="shared" si="17"/>
        <v>200</v>
      </c>
      <c r="K178" s="101">
        <v>0</v>
      </c>
      <c r="L178" s="101">
        <f t="shared" si="16"/>
        <v>200</v>
      </c>
      <c r="M178" s="36"/>
    </row>
    <row r="179" spans="1:13" s="17" customFormat="1" ht="13" thickBot="1" x14ac:dyDescent="0.3">
      <c r="A179" s="109" t="s">
        <v>15</v>
      </c>
      <c r="B179" s="110" t="s">
        <v>16</v>
      </c>
      <c r="C179" s="111" t="s">
        <v>16</v>
      </c>
      <c r="D179" s="111" t="s">
        <v>16</v>
      </c>
      <c r="E179" s="112" t="s">
        <v>205</v>
      </c>
      <c r="F179" s="113">
        <v>2750</v>
      </c>
      <c r="G179" s="128">
        <f>+G180+G182+G184+G186</f>
        <v>0</v>
      </c>
      <c r="H179" s="114">
        <f t="shared" si="19"/>
        <v>2750</v>
      </c>
      <c r="I179" s="115">
        <v>0</v>
      </c>
      <c r="J179" s="115">
        <f t="shared" si="17"/>
        <v>2750</v>
      </c>
      <c r="K179" s="115">
        <f>+K180+K188+K190+K192+K194+K196+K198+K200+K202</f>
        <v>0</v>
      </c>
      <c r="L179" s="115">
        <f t="shared" si="16"/>
        <v>2750</v>
      </c>
      <c r="M179" s="36" t="s">
        <v>18</v>
      </c>
    </row>
    <row r="180" spans="1:13" s="17" customFormat="1" x14ac:dyDescent="0.25">
      <c r="A180" s="44" t="s">
        <v>15</v>
      </c>
      <c r="B180" s="45" t="s">
        <v>206</v>
      </c>
      <c r="C180" s="46" t="s">
        <v>16</v>
      </c>
      <c r="D180" s="47" t="s">
        <v>16</v>
      </c>
      <c r="E180" s="48" t="s">
        <v>205</v>
      </c>
      <c r="F180" s="49">
        <f>+F181</f>
        <v>2750</v>
      </c>
      <c r="G180" s="116">
        <f>+G181</f>
        <v>-1560</v>
      </c>
      <c r="H180" s="49">
        <f t="shared" si="19"/>
        <v>1190</v>
      </c>
      <c r="I180" s="50">
        <v>0</v>
      </c>
      <c r="J180" s="50">
        <f t="shared" si="17"/>
        <v>1190</v>
      </c>
      <c r="K180" s="50">
        <f>+K181</f>
        <v>-1010</v>
      </c>
      <c r="L180" s="50">
        <f t="shared" si="16"/>
        <v>180</v>
      </c>
      <c r="M180" s="36" t="s">
        <v>18</v>
      </c>
    </row>
    <row r="181" spans="1:13" s="17" customFormat="1" x14ac:dyDescent="0.25">
      <c r="A181" s="90"/>
      <c r="B181" s="91" t="s">
        <v>22</v>
      </c>
      <c r="C181" s="53">
        <v>3419</v>
      </c>
      <c r="D181" s="54">
        <v>5222</v>
      </c>
      <c r="E181" s="55" t="s">
        <v>73</v>
      </c>
      <c r="F181" s="58">
        <v>2750</v>
      </c>
      <c r="G181" s="74">
        <v>-1560</v>
      </c>
      <c r="H181" s="58">
        <f t="shared" si="19"/>
        <v>1190</v>
      </c>
      <c r="I181" s="57">
        <v>0</v>
      </c>
      <c r="J181" s="57">
        <f t="shared" si="17"/>
        <v>1190</v>
      </c>
      <c r="K181" s="57">
        <v>-1010</v>
      </c>
      <c r="L181" s="57">
        <f t="shared" si="16"/>
        <v>180</v>
      </c>
      <c r="M181" s="36"/>
    </row>
    <row r="182" spans="1:13" s="17" customFormat="1" ht="21" x14ac:dyDescent="0.25">
      <c r="A182" s="117" t="s">
        <v>95</v>
      </c>
      <c r="B182" s="118" t="s">
        <v>207</v>
      </c>
      <c r="C182" s="119" t="s">
        <v>16</v>
      </c>
      <c r="D182" s="119" t="s">
        <v>16</v>
      </c>
      <c r="E182" s="120" t="s">
        <v>208</v>
      </c>
      <c r="F182" s="121">
        <v>0</v>
      </c>
      <c r="G182" s="67">
        <f>+G183</f>
        <v>156</v>
      </c>
      <c r="H182" s="75">
        <f t="shared" si="19"/>
        <v>156</v>
      </c>
      <c r="I182" s="59">
        <v>0</v>
      </c>
      <c r="J182" s="59">
        <f t="shared" si="17"/>
        <v>156</v>
      </c>
      <c r="K182" s="59">
        <v>0</v>
      </c>
      <c r="L182" s="59">
        <f t="shared" si="16"/>
        <v>156</v>
      </c>
      <c r="M182" s="36"/>
    </row>
    <row r="183" spans="1:13" s="17" customFormat="1" x14ac:dyDescent="0.25">
      <c r="A183" s="122"/>
      <c r="B183" s="123"/>
      <c r="C183" s="124" t="s">
        <v>98</v>
      </c>
      <c r="D183" s="124" t="s">
        <v>99</v>
      </c>
      <c r="E183" s="125" t="s">
        <v>73</v>
      </c>
      <c r="F183" s="126">
        <v>0</v>
      </c>
      <c r="G183" s="74">
        <v>156</v>
      </c>
      <c r="H183" s="58">
        <f t="shared" si="19"/>
        <v>156</v>
      </c>
      <c r="I183" s="57">
        <v>0</v>
      </c>
      <c r="J183" s="57">
        <f t="shared" si="17"/>
        <v>156</v>
      </c>
      <c r="K183" s="57">
        <v>0</v>
      </c>
      <c r="L183" s="57">
        <f t="shared" si="16"/>
        <v>156</v>
      </c>
      <c r="M183" s="36"/>
    </row>
    <row r="184" spans="1:13" s="17" customFormat="1" ht="21" x14ac:dyDescent="0.25">
      <c r="A184" s="117" t="s">
        <v>95</v>
      </c>
      <c r="B184" s="118" t="s">
        <v>209</v>
      </c>
      <c r="C184" s="119" t="s">
        <v>16</v>
      </c>
      <c r="D184" s="119" t="s">
        <v>16</v>
      </c>
      <c r="E184" s="120" t="s">
        <v>210</v>
      </c>
      <c r="F184" s="121">
        <v>0</v>
      </c>
      <c r="G184" s="67">
        <f t="shared" ref="G184" si="25">+G185</f>
        <v>780</v>
      </c>
      <c r="H184" s="75">
        <f t="shared" si="19"/>
        <v>780</v>
      </c>
      <c r="I184" s="59">
        <v>0</v>
      </c>
      <c r="J184" s="59">
        <f t="shared" si="17"/>
        <v>780</v>
      </c>
      <c r="K184" s="59">
        <v>0</v>
      </c>
      <c r="L184" s="59">
        <f t="shared" si="16"/>
        <v>780</v>
      </c>
      <c r="M184" s="36"/>
    </row>
    <row r="185" spans="1:13" s="17" customFormat="1" x14ac:dyDescent="0.25">
      <c r="A185" s="122"/>
      <c r="B185" s="123"/>
      <c r="C185" s="124" t="s">
        <v>98</v>
      </c>
      <c r="D185" s="124" t="s">
        <v>99</v>
      </c>
      <c r="E185" s="125" t="s">
        <v>73</v>
      </c>
      <c r="F185" s="126">
        <v>0</v>
      </c>
      <c r="G185" s="74">
        <v>780</v>
      </c>
      <c r="H185" s="58">
        <f t="shared" si="19"/>
        <v>780</v>
      </c>
      <c r="I185" s="57">
        <v>0</v>
      </c>
      <c r="J185" s="57">
        <f t="shared" si="17"/>
        <v>780</v>
      </c>
      <c r="K185" s="57">
        <v>0</v>
      </c>
      <c r="L185" s="57">
        <f t="shared" si="16"/>
        <v>780</v>
      </c>
      <c r="M185" s="36"/>
    </row>
    <row r="186" spans="1:13" s="17" customFormat="1" ht="21" x14ac:dyDescent="0.25">
      <c r="A186" s="117" t="s">
        <v>95</v>
      </c>
      <c r="B186" s="118" t="s">
        <v>211</v>
      </c>
      <c r="C186" s="119" t="s">
        <v>16</v>
      </c>
      <c r="D186" s="119" t="s">
        <v>16</v>
      </c>
      <c r="E186" s="120" t="s">
        <v>212</v>
      </c>
      <c r="F186" s="121">
        <v>0</v>
      </c>
      <c r="G186" s="67">
        <f t="shared" ref="G186" si="26">+G187</f>
        <v>624</v>
      </c>
      <c r="H186" s="75">
        <f t="shared" si="19"/>
        <v>624</v>
      </c>
      <c r="I186" s="59">
        <v>0</v>
      </c>
      <c r="J186" s="59">
        <f t="shared" si="17"/>
        <v>624</v>
      </c>
      <c r="K186" s="59">
        <v>0</v>
      </c>
      <c r="L186" s="59">
        <f t="shared" si="16"/>
        <v>624</v>
      </c>
      <c r="M186" s="36"/>
    </row>
    <row r="187" spans="1:13" s="17" customFormat="1" x14ac:dyDescent="0.25">
      <c r="A187" s="122"/>
      <c r="B187" s="123"/>
      <c r="C187" s="124" t="s">
        <v>98</v>
      </c>
      <c r="D187" s="124" t="s">
        <v>99</v>
      </c>
      <c r="E187" s="125" t="s">
        <v>73</v>
      </c>
      <c r="F187" s="126">
        <v>0</v>
      </c>
      <c r="G187" s="127">
        <v>624</v>
      </c>
      <c r="H187" s="56">
        <f t="shared" si="19"/>
        <v>624</v>
      </c>
      <c r="I187" s="101">
        <v>0</v>
      </c>
      <c r="J187" s="101">
        <f t="shared" si="17"/>
        <v>624</v>
      </c>
      <c r="K187" s="57"/>
      <c r="L187" s="57">
        <f t="shared" si="16"/>
        <v>624</v>
      </c>
      <c r="M187" s="36"/>
    </row>
    <row r="188" spans="1:13" s="17" customFormat="1" x14ac:dyDescent="0.25">
      <c r="A188" s="117" t="s">
        <v>15</v>
      </c>
      <c r="B188" s="156" t="s">
        <v>213</v>
      </c>
      <c r="C188" s="119" t="s">
        <v>16</v>
      </c>
      <c r="D188" s="118" t="s">
        <v>16</v>
      </c>
      <c r="E188" s="120" t="s">
        <v>214</v>
      </c>
      <c r="F188" s="133">
        <v>0</v>
      </c>
      <c r="G188" s="74"/>
      <c r="H188" s="58"/>
      <c r="I188" s="57"/>
      <c r="J188" s="133">
        <v>0</v>
      </c>
      <c r="K188" s="59">
        <f>+K189</f>
        <v>170</v>
      </c>
      <c r="L188" s="59">
        <f t="shared" si="16"/>
        <v>170</v>
      </c>
      <c r="M188" s="36" t="s">
        <v>18</v>
      </c>
    </row>
    <row r="189" spans="1:13" s="17" customFormat="1" x14ac:dyDescent="0.25">
      <c r="A189" s="122"/>
      <c r="B189" s="156"/>
      <c r="C189" s="124" t="s">
        <v>98</v>
      </c>
      <c r="D189" s="157" t="s">
        <v>99</v>
      </c>
      <c r="E189" s="125" t="s">
        <v>73</v>
      </c>
      <c r="F189" s="138">
        <v>0</v>
      </c>
      <c r="G189" s="74"/>
      <c r="H189" s="58"/>
      <c r="I189" s="57"/>
      <c r="J189" s="138">
        <v>0</v>
      </c>
      <c r="K189" s="57">
        <v>170</v>
      </c>
      <c r="L189" s="57">
        <f t="shared" si="16"/>
        <v>170</v>
      </c>
      <c r="M189" s="36"/>
    </row>
    <row r="190" spans="1:13" s="17" customFormat="1" ht="21" x14ac:dyDescent="0.25">
      <c r="A190" s="117" t="s">
        <v>15</v>
      </c>
      <c r="B190" s="156" t="s">
        <v>215</v>
      </c>
      <c r="C190" s="119" t="s">
        <v>16</v>
      </c>
      <c r="D190" s="118" t="s">
        <v>16</v>
      </c>
      <c r="E190" s="120" t="s">
        <v>216</v>
      </c>
      <c r="F190" s="133">
        <v>0</v>
      </c>
      <c r="G190" s="74"/>
      <c r="H190" s="58"/>
      <c r="I190" s="57"/>
      <c r="J190" s="133">
        <v>0</v>
      </c>
      <c r="K190" s="59">
        <f t="shared" ref="K190" si="27">+K191</f>
        <v>100</v>
      </c>
      <c r="L190" s="59">
        <f t="shared" si="16"/>
        <v>100</v>
      </c>
      <c r="M190" s="36" t="s">
        <v>18</v>
      </c>
    </row>
    <row r="191" spans="1:13" s="17" customFormat="1" x14ac:dyDescent="0.25">
      <c r="A191" s="122"/>
      <c r="B191" s="156"/>
      <c r="C191" s="124" t="s">
        <v>98</v>
      </c>
      <c r="D191" s="157" t="s">
        <v>99</v>
      </c>
      <c r="E191" s="125" t="s">
        <v>73</v>
      </c>
      <c r="F191" s="138">
        <v>0</v>
      </c>
      <c r="G191" s="74"/>
      <c r="H191" s="58"/>
      <c r="I191" s="57"/>
      <c r="J191" s="138">
        <v>0</v>
      </c>
      <c r="K191" s="57">
        <v>100</v>
      </c>
      <c r="L191" s="57">
        <f t="shared" si="16"/>
        <v>100</v>
      </c>
      <c r="M191" s="36"/>
    </row>
    <row r="192" spans="1:13" s="17" customFormat="1" ht="21" x14ac:dyDescent="0.25">
      <c r="A192" s="117" t="s">
        <v>15</v>
      </c>
      <c r="B192" s="156" t="s">
        <v>217</v>
      </c>
      <c r="C192" s="119" t="s">
        <v>16</v>
      </c>
      <c r="D192" s="118" t="s">
        <v>16</v>
      </c>
      <c r="E192" s="120" t="s">
        <v>218</v>
      </c>
      <c r="F192" s="133">
        <v>0</v>
      </c>
      <c r="G192" s="74"/>
      <c r="H192" s="58"/>
      <c r="I192" s="57"/>
      <c r="J192" s="133">
        <v>0</v>
      </c>
      <c r="K192" s="59">
        <f t="shared" ref="K192" si="28">+K193</f>
        <v>100</v>
      </c>
      <c r="L192" s="59">
        <f t="shared" si="16"/>
        <v>100</v>
      </c>
      <c r="M192" s="36" t="s">
        <v>18</v>
      </c>
    </row>
    <row r="193" spans="1:13" s="17" customFormat="1" x14ac:dyDescent="0.25">
      <c r="A193" s="122"/>
      <c r="B193" s="156"/>
      <c r="C193" s="124" t="s">
        <v>98</v>
      </c>
      <c r="D193" s="157" t="s">
        <v>99</v>
      </c>
      <c r="E193" s="125" t="s">
        <v>73</v>
      </c>
      <c r="F193" s="138">
        <v>0</v>
      </c>
      <c r="G193" s="74"/>
      <c r="H193" s="58"/>
      <c r="I193" s="57"/>
      <c r="J193" s="138">
        <v>0</v>
      </c>
      <c r="K193" s="57">
        <v>100</v>
      </c>
      <c r="L193" s="57">
        <f t="shared" si="16"/>
        <v>100</v>
      </c>
      <c r="M193" s="36"/>
    </row>
    <row r="194" spans="1:13" s="17" customFormat="1" ht="21" x14ac:dyDescent="0.25">
      <c r="A194" s="117" t="s">
        <v>15</v>
      </c>
      <c r="B194" s="156" t="s">
        <v>219</v>
      </c>
      <c r="C194" s="119" t="s">
        <v>16</v>
      </c>
      <c r="D194" s="118" t="s">
        <v>16</v>
      </c>
      <c r="E194" s="120" t="s">
        <v>220</v>
      </c>
      <c r="F194" s="133">
        <v>0</v>
      </c>
      <c r="G194" s="74"/>
      <c r="H194" s="58"/>
      <c r="I194" s="57"/>
      <c r="J194" s="133">
        <v>0</v>
      </c>
      <c r="K194" s="59">
        <f t="shared" ref="K194" si="29">+K195</f>
        <v>90</v>
      </c>
      <c r="L194" s="59">
        <f t="shared" si="16"/>
        <v>90</v>
      </c>
      <c r="M194" s="36" t="s">
        <v>18</v>
      </c>
    </row>
    <row r="195" spans="1:13" s="17" customFormat="1" x14ac:dyDescent="0.25">
      <c r="A195" s="122"/>
      <c r="B195" s="156"/>
      <c r="C195" s="124" t="s">
        <v>98</v>
      </c>
      <c r="D195" s="157" t="s">
        <v>99</v>
      </c>
      <c r="E195" s="125" t="s">
        <v>73</v>
      </c>
      <c r="F195" s="138">
        <v>0</v>
      </c>
      <c r="G195" s="74"/>
      <c r="H195" s="58"/>
      <c r="I195" s="57"/>
      <c r="J195" s="138">
        <v>0</v>
      </c>
      <c r="K195" s="57">
        <v>90</v>
      </c>
      <c r="L195" s="57">
        <f t="shared" si="16"/>
        <v>90</v>
      </c>
      <c r="M195" s="36"/>
    </row>
    <row r="196" spans="1:13" s="17" customFormat="1" ht="21" x14ac:dyDescent="0.25">
      <c r="A196" s="117" t="s">
        <v>15</v>
      </c>
      <c r="B196" s="156" t="s">
        <v>221</v>
      </c>
      <c r="C196" s="119" t="s">
        <v>16</v>
      </c>
      <c r="D196" s="118" t="s">
        <v>16</v>
      </c>
      <c r="E196" s="120" t="s">
        <v>248</v>
      </c>
      <c r="F196" s="133">
        <v>0</v>
      </c>
      <c r="G196" s="74"/>
      <c r="H196" s="58"/>
      <c r="I196" s="57"/>
      <c r="J196" s="133">
        <v>0</v>
      </c>
      <c r="K196" s="59">
        <f t="shared" ref="K196" si="30">+K197</f>
        <v>300</v>
      </c>
      <c r="L196" s="59">
        <f t="shared" si="16"/>
        <v>300</v>
      </c>
      <c r="M196" s="36" t="s">
        <v>18</v>
      </c>
    </row>
    <row r="197" spans="1:13" s="17" customFormat="1" x14ac:dyDescent="0.25">
      <c r="A197" s="122"/>
      <c r="B197" s="156"/>
      <c r="C197" s="124" t="s">
        <v>98</v>
      </c>
      <c r="D197" s="157" t="s">
        <v>99</v>
      </c>
      <c r="E197" s="125" t="s">
        <v>73</v>
      </c>
      <c r="F197" s="138">
        <v>0</v>
      </c>
      <c r="G197" s="74"/>
      <c r="H197" s="58"/>
      <c r="I197" s="57"/>
      <c r="J197" s="138">
        <v>0</v>
      </c>
      <c r="K197" s="57">
        <v>300</v>
      </c>
      <c r="L197" s="57">
        <f t="shared" si="16"/>
        <v>300</v>
      </c>
      <c r="M197" s="36"/>
    </row>
    <row r="198" spans="1:13" s="17" customFormat="1" ht="21" x14ac:dyDescent="0.25">
      <c r="A198" s="117" t="s">
        <v>15</v>
      </c>
      <c r="B198" s="156" t="s">
        <v>222</v>
      </c>
      <c r="C198" s="119" t="s">
        <v>16</v>
      </c>
      <c r="D198" s="118" t="s">
        <v>16</v>
      </c>
      <c r="E198" s="120" t="s">
        <v>223</v>
      </c>
      <c r="F198" s="133">
        <v>0</v>
      </c>
      <c r="G198" s="74"/>
      <c r="H198" s="58"/>
      <c r="I198" s="57"/>
      <c r="J198" s="133">
        <v>0</v>
      </c>
      <c r="K198" s="59">
        <f t="shared" ref="K198" si="31">+K199</f>
        <v>50</v>
      </c>
      <c r="L198" s="59">
        <f t="shared" si="16"/>
        <v>50</v>
      </c>
      <c r="M198" s="36" t="s">
        <v>18</v>
      </c>
    </row>
    <row r="199" spans="1:13" s="17" customFormat="1" x14ac:dyDescent="0.25">
      <c r="A199" s="122"/>
      <c r="B199" s="156"/>
      <c r="C199" s="124" t="s">
        <v>98</v>
      </c>
      <c r="D199" s="157" t="s">
        <v>99</v>
      </c>
      <c r="E199" s="125" t="s">
        <v>73</v>
      </c>
      <c r="F199" s="138">
        <v>0</v>
      </c>
      <c r="G199" s="74"/>
      <c r="H199" s="58"/>
      <c r="I199" s="57"/>
      <c r="J199" s="138">
        <v>0</v>
      </c>
      <c r="K199" s="57">
        <v>50</v>
      </c>
      <c r="L199" s="57">
        <f t="shared" si="16"/>
        <v>50</v>
      </c>
      <c r="M199" s="36"/>
    </row>
    <row r="200" spans="1:13" s="17" customFormat="1" ht="21" x14ac:dyDescent="0.25">
      <c r="A200" s="117" t="s">
        <v>15</v>
      </c>
      <c r="B200" s="156" t="s">
        <v>224</v>
      </c>
      <c r="C200" s="119" t="s">
        <v>16</v>
      </c>
      <c r="D200" s="118" t="s">
        <v>16</v>
      </c>
      <c r="E200" s="120" t="s">
        <v>225</v>
      </c>
      <c r="F200" s="133">
        <v>0</v>
      </c>
      <c r="G200" s="74"/>
      <c r="H200" s="58"/>
      <c r="I200" s="57"/>
      <c r="J200" s="133">
        <v>0</v>
      </c>
      <c r="K200" s="59">
        <f t="shared" ref="K200" si="32">+K201</f>
        <v>100</v>
      </c>
      <c r="L200" s="59">
        <f t="shared" si="16"/>
        <v>100</v>
      </c>
      <c r="M200" s="36" t="s">
        <v>18</v>
      </c>
    </row>
    <row r="201" spans="1:13" s="17" customFormat="1" x14ac:dyDescent="0.25">
      <c r="A201" s="122"/>
      <c r="B201" s="156"/>
      <c r="C201" s="124" t="s">
        <v>98</v>
      </c>
      <c r="D201" s="157" t="s">
        <v>99</v>
      </c>
      <c r="E201" s="125" t="s">
        <v>73</v>
      </c>
      <c r="F201" s="138">
        <v>0</v>
      </c>
      <c r="G201" s="74"/>
      <c r="H201" s="58"/>
      <c r="I201" s="57"/>
      <c r="J201" s="138">
        <v>0</v>
      </c>
      <c r="K201" s="57">
        <v>100</v>
      </c>
      <c r="L201" s="57">
        <f t="shared" si="16"/>
        <v>100</v>
      </c>
      <c r="M201" s="36"/>
    </row>
    <row r="202" spans="1:13" s="17" customFormat="1" ht="21" x14ac:dyDescent="0.25">
      <c r="A202" s="117" t="s">
        <v>15</v>
      </c>
      <c r="B202" s="156" t="s">
        <v>226</v>
      </c>
      <c r="C202" s="119" t="s">
        <v>16</v>
      </c>
      <c r="D202" s="118" t="s">
        <v>16</v>
      </c>
      <c r="E202" s="120" t="s">
        <v>227</v>
      </c>
      <c r="F202" s="133">
        <v>0</v>
      </c>
      <c r="G202" s="74"/>
      <c r="H202" s="58"/>
      <c r="I202" s="57"/>
      <c r="J202" s="133">
        <v>0</v>
      </c>
      <c r="K202" s="59">
        <f t="shared" ref="K202" si="33">+K203</f>
        <v>100</v>
      </c>
      <c r="L202" s="59">
        <f t="shared" si="16"/>
        <v>100</v>
      </c>
      <c r="M202" s="36" t="s">
        <v>18</v>
      </c>
    </row>
    <row r="203" spans="1:13" s="17" customFormat="1" ht="13" thickBot="1" x14ac:dyDescent="0.3">
      <c r="A203" s="122"/>
      <c r="B203" s="156"/>
      <c r="C203" s="124" t="s">
        <v>98</v>
      </c>
      <c r="D203" s="157" t="s">
        <v>228</v>
      </c>
      <c r="E203" s="125" t="s">
        <v>229</v>
      </c>
      <c r="F203" s="126">
        <v>0</v>
      </c>
      <c r="G203" s="127"/>
      <c r="H203" s="56"/>
      <c r="I203" s="101"/>
      <c r="J203" s="126">
        <v>0</v>
      </c>
      <c r="K203" s="101">
        <v>100</v>
      </c>
      <c r="L203" s="101">
        <f t="shared" ref="L203:L222" si="34">+J203+K203</f>
        <v>100</v>
      </c>
      <c r="M203" s="36"/>
    </row>
    <row r="204" spans="1:13" s="17" customFormat="1" ht="13" thickBot="1" x14ac:dyDescent="0.3">
      <c r="A204" s="109" t="s">
        <v>15</v>
      </c>
      <c r="B204" s="110" t="s">
        <v>16</v>
      </c>
      <c r="C204" s="111" t="s">
        <v>16</v>
      </c>
      <c r="D204" s="111" t="s">
        <v>16</v>
      </c>
      <c r="E204" s="112" t="s">
        <v>230</v>
      </c>
      <c r="F204" s="113">
        <v>750</v>
      </c>
      <c r="G204" s="128">
        <f>+G205+G207+G209+G211+G213+G215+G217+G219+G221</f>
        <v>0</v>
      </c>
      <c r="H204" s="114">
        <f>+F204+G204</f>
        <v>750</v>
      </c>
      <c r="I204" s="115">
        <v>0</v>
      </c>
      <c r="J204" s="115">
        <f t="shared" si="17"/>
        <v>750</v>
      </c>
      <c r="K204" s="115">
        <v>0</v>
      </c>
      <c r="L204" s="115">
        <f t="shared" si="34"/>
        <v>750</v>
      </c>
      <c r="M204" s="36"/>
    </row>
    <row r="205" spans="1:13" s="17" customFormat="1" x14ac:dyDescent="0.25">
      <c r="A205" s="44" t="s">
        <v>15</v>
      </c>
      <c r="B205" s="45" t="s">
        <v>231</v>
      </c>
      <c r="C205" s="46" t="s">
        <v>16</v>
      </c>
      <c r="D205" s="47" t="s">
        <v>16</v>
      </c>
      <c r="E205" s="139" t="s">
        <v>230</v>
      </c>
      <c r="F205" s="49">
        <f>+F206</f>
        <v>750</v>
      </c>
      <c r="G205" s="116">
        <f>+G206</f>
        <v>-750</v>
      </c>
      <c r="H205" s="49">
        <f t="shared" si="19"/>
        <v>0</v>
      </c>
      <c r="I205" s="50">
        <v>0</v>
      </c>
      <c r="J205" s="50">
        <f t="shared" si="17"/>
        <v>0</v>
      </c>
      <c r="K205" s="50">
        <v>0</v>
      </c>
      <c r="L205" s="50">
        <f t="shared" si="34"/>
        <v>0</v>
      </c>
      <c r="M205" s="36"/>
    </row>
    <row r="206" spans="1:13" s="17" customFormat="1" x14ac:dyDescent="0.25">
      <c r="A206" s="90"/>
      <c r="B206" s="104" t="s">
        <v>22</v>
      </c>
      <c r="C206" s="53">
        <v>3419</v>
      </c>
      <c r="D206" s="60">
        <v>5222</v>
      </c>
      <c r="E206" s="55" t="s">
        <v>73</v>
      </c>
      <c r="F206" s="58">
        <v>750</v>
      </c>
      <c r="G206" s="74">
        <v>-750</v>
      </c>
      <c r="H206" s="58">
        <f t="shared" si="19"/>
        <v>0</v>
      </c>
      <c r="I206" s="57">
        <v>0</v>
      </c>
      <c r="J206" s="57">
        <f t="shared" si="17"/>
        <v>0</v>
      </c>
      <c r="K206" s="57">
        <v>0</v>
      </c>
      <c r="L206" s="57">
        <f t="shared" si="34"/>
        <v>0</v>
      </c>
      <c r="M206" s="36"/>
    </row>
    <row r="207" spans="1:13" s="17" customFormat="1" ht="31.5" x14ac:dyDescent="0.25">
      <c r="A207" s="140" t="s">
        <v>95</v>
      </c>
      <c r="B207" s="141" t="s">
        <v>232</v>
      </c>
      <c r="C207" s="142" t="s">
        <v>16</v>
      </c>
      <c r="D207" s="142" t="s">
        <v>16</v>
      </c>
      <c r="E207" s="143" t="s">
        <v>233</v>
      </c>
      <c r="F207" s="144">
        <v>0</v>
      </c>
      <c r="G207" s="116">
        <f t="shared" ref="G207" si="35">+G208</f>
        <v>100</v>
      </c>
      <c r="H207" s="49">
        <f t="shared" si="19"/>
        <v>100</v>
      </c>
      <c r="I207" s="59">
        <v>0</v>
      </c>
      <c r="J207" s="59">
        <f t="shared" si="17"/>
        <v>100</v>
      </c>
      <c r="K207" s="59">
        <v>0</v>
      </c>
      <c r="L207" s="59">
        <f t="shared" si="34"/>
        <v>100</v>
      </c>
      <c r="M207" s="36"/>
    </row>
    <row r="208" spans="1:13" x14ac:dyDescent="0.25">
      <c r="A208" s="134"/>
      <c r="B208" s="145"/>
      <c r="C208" s="136" t="s">
        <v>98</v>
      </c>
      <c r="D208" s="136" t="s">
        <v>99</v>
      </c>
      <c r="E208" s="137" t="s">
        <v>73</v>
      </c>
      <c r="F208" s="74">
        <v>0</v>
      </c>
      <c r="G208" s="74">
        <v>100</v>
      </c>
      <c r="H208" s="58">
        <f t="shared" si="19"/>
        <v>100</v>
      </c>
      <c r="I208" s="57">
        <v>0</v>
      </c>
      <c r="J208" s="57">
        <f t="shared" si="17"/>
        <v>100</v>
      </c>
      <c r="K208" s="57">
        <v>0</v>
      </c>
      <c r="L208" s="57">
        <f t="shared" si="34"/>
        <v>100</v>
      </c>
      <c r="M208" s="146"/>
    </row>
    <row r="209" spans="1:13" ht="31.5" x14ac:dyDescent="0.25">
      <c r="A209" s="129" t="s">
        <v>95</v>
      </c>
      <c r="B209" s="130" t="s">
        <v>234</v>
      </c>
      <c r="C209" s="131" t="s">
        <v>16</v>
      </c>
      <c r="D209" s="131" t="s">
        <v>16</v>
      </c>
      <c r="E209" s="132" t="s">
        <v>235</v>
      </c>
      <c r="F209" s="133">
        <v>0</v>
      </c>
      <c r="G209" s="67">
        <f t="shared" ref="G209" si="36">+G210</f>
        <v>60</v>
      </c>
      <c r="H209" s="75">
        <f t="shared" si="19"/>
        <v>60</v>
      </c>
      <c r="I209" s="59">
        <v>0</v>
      </c>
      <c r="J209" s="59">
        <f t="shared" si="17"/>
        <v>60</v>
      </c>
      <c r="K209" s="59">
        <v>0</v>
      </c>
      <c r="L209" s="59">
        <f t="shared" si="34"/>
        <v>60</v>
      </c>
      <c r="M209" s="146"/>
    </row>
    <row r="210" spans="1:13" x14ac:dyDescent="0.25">
      <c r="A210" s="134"/>
      <c r="B210" s="145"/>
      <c r="C210" s="136" t="s">
        <v>98</v>
      </c>
      <c r="D210" s="136" t="s">
        <v>99</v>
      </c>
      <c r="E210" s="137" t="s">
        <v>73</v>
      </c>
      <c r="F210" s="74">
        <v>0</v>
      </c>
      <c r="G210" s="74">
        <v>60</v>
      </c>
      <c r="H210" s="58">
        <f t="shared" si="19"/>
        <v>60</v>
      </c>
      <c r="I210" s="57">
        <v>0</v>
      </c>
      <c r="J210" s="57">
        <f t="shared" si="17"/>
        <v>60</v>
      </c>
      <c r="K210" s="57">
        <v>0</v>
      </c>
      <c r="L210" s="57">
        <f t="shared" si="34"/>
        <v>60</v>
      </c>
      <c r="M210" s="146"/>
    </row>
    <row r="211" spans="1:13" ht="31.5" x14ac:dyDescent="0.25">
      <c r="A211" s="129" t="s">
        <v>95</v>
      </c>
      <c r="B211" s="130" t="s">
        <v>236</v>
      </c>
      <c r="C211" s="131" t="s">
        <v>16</v>
      </c>
      <c r="D211" s="131" t="s">
        <v>16</v>
      </c>
      <c r="E211" s="132" t="s">
        <v>237</v>
      </c>
      <c r="F211" s="133">
        <v>0</v>
      </c>
      <c r="G211" s="67">
        <f t="shared" ref="G211" si="37">+G212</f>
        <v>100</v>
      </c>
      <c r="H211" s="75">
        <f t="shared" si="19"/>
        <v>100</v>
      </c>
      <c r="I211" s="59">
        <v>0</v>
      </c>
      <c r="J211" s="59">
        <f t="shared" si="17"/>
        <v>100</v>
      </c>
      <c r="K211" s="59">
        <v>0</v>
      </c>
      <c r="L211" s="59">
        <f t="shared" si="34"/>
        <v>100</v>
      </c>
      <c r="M211" s="146"/>
    </row>
    <row r="212" spans="1:13" x14ac:dyDescent="0.25">
      <c r="A212" s="134"/>
      <c r="B212" s="145"/>
      <c r="C212" s="136" t="s">
        <v>98</v>
      </c>
      <c r="D212" s="136" t="s">
        <v>99</v>
      </c>
      <c r="E212" s="137" t="s">
        <v>73</v>
      </c>
      <c r="F212" s="74">
        <v>0</v>
      </c>
      <c r="G212" s="74">
        <v>100</v>
      </c>
      <c r="H212" s="58">
        <f t="shared" si="19"/>
        <v>100</v>
      </c>
      <c r="I212" s="57">
        <v>0</v>
      </c>
      <c r="J212" s="57">
        <f t="shared" si="17"/>
        <v>100</v>
      </c>
      <c r="K212" s="57">
        <v>0</v>
      </c>
      <c r="L212" s="57">
        <f t="shared" si="34"/>
        <v>100</v>
      </c>
      <c r="M212" s="146"/>
    </row>
    <row r="213" spans="1:13" ht="42" x14ac:dyDescent="0.25">
      <c r="A213" s="129" t="s">
        <v>95</v>
      </c>
      <c r="B213" s="130" t="s">
        <v>238</v>
      </c>
      <c r="C213" s="131" t="s">
        <v>16</v>
      </c>
      <c r="D213" s="131" t="s">
        <v>16</v>
      </c>
      <c r="E213" s="132" t="s">
        <v>239</v>
      </c>
      <c r="F213" s="133">
        <v>0</v>
      </c>
      <c r="G213" s="67">
        <f t="shared" ref="G213" si="38">+G214</f>
        <v>100</v>
      </c>
      <c r="H213" s="75">
        <f t="shared" si="19"/>
        <v>100</v>
      </c>
      <c r="I213" s="59">
        <v>0</v>
      </c>
      <c r="J213" s="59">
        <f t="shared" si="17"/>
        <v>100</v>
      </c>
      <c r="K213" s="59">
        <v>0</v>
      </c>
      <c r="L213" s="59">
        <f t="shared" si="34"/>
        <v>100</v>
      </c>
      <c r="M213" s="146"/>
    </row>
    <row r="214" spans="1:13" x14ac:dyDescent="0.25">
      <c r="A214" s="134"/>
      <c r="B214" s="145"/>
      <c r="C214" s="136" t="s">
        <v>98</v>
      </c>
      <c r="D214" s="136" t="s">
        <v>99</v>
      </c>
      <c r="E214" s="137" t="s">
        <v>73</v>
      </c>
      <c r="F214" s="74">
        <v>0</v>
      </c>
      <c r="G214" s="74">
        <v>100</v>
      </c>
      <c r="H214" s="58">
        <f t="shared" si="19"/>
        <v>100</v>
      </c>
      <c r="I214" s="57">
        <v>0</v>
      </c>
      <c r="J214" s="57">
        <f t="shared" si="17"/>
        <v>100</v>
      </c>
      <c r="K214" s="57">
        <v>0</v>
      </c>
      <c r="L214" s="57">
        <f t="shared" si="34"/>
        <v>100</v>
      </c>
      <c r="M214" s="146"/>
    </row>
    <row r="215" spans="1:13" ht="31.5" x14ac:dyDescent="0.25">
      <c r="A215" s="129" t="s">
        <v>95</v>
      </c>
      <c r="B215" s="130" t="s">
        <v>240</v>
      </c>
      <c r="C215" s="131" t="s">
        <v>16</v>
      </c>
      <c r="D215" s="131" t="s">
        <v>16</v>
      </c>
      <c r="E215" s="132" t="s">
        <v>241</v>
      </c>
      <c r="F215" s="133">
        <v>0</v>
      </c>
      <c r="G215" s="67">
        <f t="shared" ref="G215" si="39">+G216</f>
        <v>200</v>
      </c>
      <c r="H215" s="75">
        <f t="shared" si="19"/>
        <v>200</v>
      </c>
      <c r="I215" s="59">
        <v>0</v>
      </c>
      <c r="J215" s="59">
        <f t="shared" si="17"/>
        <v>200</v>
      </c>
      <c r="K215" s="59">
        <v>0</v>
      </c>
      <c r="L215" s="59">
        <f t="shared" si="34"/>
        <v>200</v>
      </c>
      <c r="M215" s="146"/>
    </row>
    <row r="216" spans="1:13" x14ac:dyDescent="0.25">
      <c r="A216" s="134"/>
      <c r="B216" s="145"/>
      <c r="C216" s="136" t="s">
        <v>98</v>
      </c>
      <c r="D216" s="136" t="s">
        <v>99</v>
      </c>
      <c r="E216" s="137" t="s">
        <v>73</v>
      </c>
      <c r="F216" s="74">
        <v>0</v>
      </c>
      <c r="G216" s="74">
        <v>200</v>
      </c>
      <c r="H216" s="58">
        <f t="shared" si="19"/>
        <v>200</v>
      </c>
      <c r="I216" s="57">
        <v>0</v>
      </c>
      <c r="J216" s="57">
        <f t="shared" si="17"/>
        <v>200</v>
      </c>
      <c r="K216" s="57">
        <v>0</v>
      </c>
      <c r="L216" s="57">
        <f t="shared" si="34"/>
        <v>200</v>
      </c>
      <c r="M216" s="146"/>
    </row>
    <row r="217" spans="1:13" ht="31.5" x14ac:dyDescent="0.25">
      <c r="A217" s="129" t="s">
        <v>95</v>
      </c>
      <c r="B217" s="130" t="s">
        <v>242</v>
      </c>
      <c r="C217" s="131" t="s">
        <v>16</v>
      </c>
      <c r="D217" s="131" t="s">
        <v>16</v>
      </c>
      <c r="E217" s="132" t="s">
        <v>243</v>
      </c>
      <c r="F217" s="133">
        <v>0</v>
      </c>
      <c r="G217" s="67">
        <f t="shared" ref="G217" si="40">+G218</f>
        <v>100</v>
      </c>
      <c r="H217" s="75">
        <f t="shared" si="19"/>
        <v>100</v>
      </c>
      <c r="I217" s="59">
        <v>0</v>
      </c>
      <c r="J217" s="59">
        <f t="shared" si="17"/>
        <v>100</v>
      </c>
      <c r="K217" s="59">
        <v>0</v>
      </c>
      <c r="L217" s="59">
        <f t="shared" si="34"/>
        <v>100</v>
      </c>
      <c r="M217" s="146"/>
    </row>
    <row r="218" spans="1:13" x14ac:dyDescent="0.25">
      <c r="A218" s="134"/>
      <c r="B218" s="145"/>
      <c r="C218" s="136" t="s">
        <v>98</v>
      </c>
      <c r="D218" s="136" t="s">
        <v>99</v>
      </c>
      <c r="E218" s="137" t="s">
        <v>73</v>
      </c>
      <c r="F218" s="74">
        <v>0</v>
      </c>
      <c r="G218" s="74">
        <v>100</v>
      </c>
      <c r="H218" s="58">
        <f t="shared" si="19"/>
        <v>100</v>
      </c>
      <c r="I218" s="57">
        <v>0</v>
      </c>
      <c r="J218" s="57">
        <f t="shared" si="17"/>
        <v>100</v>
      </c>
      <c r="K218" s="57">
        <v>0</v>
      </c>
      <c r="L218" s="57">
        <f t="shared" si="34"/>
        <v>100</v>
      </c>
      <c r="M218" s="146"/>
    </row>
    <row r="219" spans="1:13" ht="21" x14ac:dyDescent="0.25">
      <c r="A219" s="129" t="s">
        <v>95</v>
      </c>
      <c r="B219" s="130" t="s">
        <v>244</v>
      </c>
      <c r="C219" s="131" t="s">
        <v>16</v>
      </c>
      <c r="D219" s="131" t="s">
        <v>16</v>
      </c>
      <c r="E219" s="132" t="s">
        <v>245</v>
      </c>
      <c r="F219" s="133">
        <v>0</v>
      </c>
      <c r="G219" s="67">
        <f t="shared" ref="G219" si="41">+G220</f>
        <v>30</v>
      </c>
      <c r="H219" s="75">
        <f t="shared" si="19"/>
        <v>30</v>
      </c>
      <c r="I219" s="59">
        <v>0</v>
      </c>
      <c r="J219" s="59">
        <f t="shared" si="17"/>
        <v>30</v>
      </c>
      <c r="K219" s="59">
        <v>0</v>
      </c>
      <c r="L219" s="59">
        <f t="shared" si="34"/>
        <v>30</v>
      </c>
      <c r="M219" s="146"/>
    </row>
    <row r="220" spans="1:13" x14ac:dyDescent="0.25">
      <c r="A220" s="134"/>
      <c r="B220" s="145"/>
      <c r="C220" s="136" t="s">
        <v>98</v>
      </c>
      <c r="D220" s="136" t="s">
        <v>99</v>
      </c>
      <c r="E220" s="137" t="s">
        <v>73</v>
      </c>
      <c r="F220" s="74">
        <v>0</v>
      </c>
      <c r="G220" s="74">
        <v>30</v>
      </c>
      <c r="H220" s="58">
        <f t="shared" si="19"/>
        <v>30</v>
      </c>
      <c r="I220" s="57">
        <v>0</v>
      </c>
      <c r="J220" s="57">
        <f t="shared" si="17"/>
        <v>30</v>
      </c>
      <c r="K220" s="57">
        <v>0</v>
      </c>
      <c r="L220" s="57">
        <f t="shared" si="34"/>
        <v>30</v>
      </c>
      <c r="M220" s="146"/>
    </row>
    <row r="221" spans="1:13" ht="21" x14ac:dyDescent="0.25">
      <c r="A221" s="129" t="s">
        <v>95</v>
      </c>
      <c r="B221" s="130" t="s">
        <v>246</v>
      </c>
      <c r="C221" s="131" t="s">
        <v>16</v>
      </c>
      <c r="D221" s="131" t="s">
        <v>16</v>
      </c>
      <c r="E221" s="132" t="s">
        <v>247</v>
      </c>
      <c r="F221" s="133">
        <v>0</v>
      </c>
      <c r="G221" s="67">
        <f t="shared" ref="G221" si="42">+G222</f>
        <v>60</v>
      </c>
      <c r="H221" s="75">
        <f t="shared" si="19"/>
        <v>60</v>
      </c>
      <c r="I221" s="59">
        <v>0</v>
      </c>
      <c r="J221" s="59">
        <f t="shared" si="17"/>
        <v>60</v>
      </c>
      <c r="K221" s="59">
        <v>0</v>
      </c>
      <c r="L221" s="59">
        <f t="shared" si="34"/>
        <v>60</v>
      </c>
      <c r="M221" s="147"/>
    </row>
    <row r="222" spans="1:13" ht="13" thickBot="1" x14ac:dyDescent="0.3">
      <c r="A222" s="148"/>
      <c r="B222" s="149"/>
      <c r="C222" s="150" t="s">
        <v>98</v>
      </c>
      <c r="D222" s="150" t="s">
        <v>99</v>
      </c>
      <c r="E222" s="151" t="s">
        <v>73</v>
      </c>
      <c r="F222" s="152">
        <v>0</v>
      </c>
      <c r="G222" s="152">
        <v>60</v>
      </c>
      <c r="H222" s="153">
        <f t="shared" si="19"/>
        <v>60</v>
      </c>
      <c r="I222" s="154">
        <v>0</v>
      </c>
      <c r="J222" s="154">
        <f t="shared" si="17"/>
        <v>60</v>
      </c>
      <c r="K222" s="154">
        <v>0</v>
      </c>
      <c r="L222" s="154">
        <f t="shared" si="34"/>
        <v>60</v>
      </c>
      <c r="M222" s="146"/>
    </row>
    <row r="223" spans="1:13" x14ac:dyDescent="0.25">
      <c r="B223" s="1"/>
      <c r="C223" s="1"/>
      <c r="D223" s="1"/>
      <c r="E223" s="1"/>
      <c r="G223" s="1"/>
      <c r="K223" s="2"/>
    </row>
    <row r="224" spans="1:13" x14ac:dyDescent="0.25">
      <c r="E224" s="155">
        <v>42130</v>
      </c>
      <c r="K224" s="2"/>
    </row>
  </sheetData>
  <mergeCells count="7">
    <mergeCell ref="K8:K9"/>
    <mergeCell ref="G1:H1"/>
    <mergeCell ref="A2:H2"/>
    <mergeCell ref="A4:H4"/>
    <mergeCell ref="A6:H6"/>
    <mergeCell ref="G8:G9"/>
    <mergeCell ref="I8:I9"/>
  </mergeCells>
  <pageMargins left="0.7" right="0.7" top="0.78740157499999996" bottom="0.78740157499999996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D1" sqref="D1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10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202" t="s">
        <v>249</v>
      </c>
      <c r="B1" s="202"/>
      <c r="C1" s="158"/>
      <c r="D1" s="159" t="s">
        <v>310</v>
      </c>
      <c r="E1" s="159" t="s">
        <v>250</v>
      </c>
    </row>
    <row r="2" spans="1:10" ht="23.5" thickBot="1" x14ac:dyDescent="0.3">
      <c r="A2" s="160" t="s">
        <v>251</v>
      </c>
      <c r="B2" s="161" t="s">
        <v>252</v>
      </c>
      <c r="C2" s="162" t="s">
        <v>253</v>
      </c>
      <c r="D2" s="162" t="s">
        <v>309</v>
      </c>
      <c r="E2" s="162" t="s">
        <v>253</v>
      </c>
    </row>
    <row r="3" spans="1:10" ht="15" customHeight="1" x14ac:dyDescent="0.25">
      <c r="A3" s="163" t="s">
        <v>254</v>
      </c>
      <c r="B3" s="164" t="s">
        <v>255</v>
      </c>
      <c r="C3" s="165">
        <f>C4+C5+C6</f>
        <v>2355467.2799999998</v>
      </c>
      <c r="D3" s="165">
        <f>D4+D5+D6</f>
        <v>0</v>
      </c>
      <c r="E3" s="166">
        <f t="shared" ref="E3:E23" si="0">C3+D3</f>
        <v>2355467.2799999998</v>
      </c>
    </row>
    <row r="4" spans="1:10" ht="15" customHeight="1" x14ac:dyDescent="0.25">
      <c r="A4" s="167" t="s">
        <v>256</v>
      </c>
      <c r="B4" s="168" t="s">
        <v>257</v>
      </c>
      <c r="C4" s="169">
        <v>2220140.21</v>
      </c>
      <c r="D4" s="170">
        <v>0</v>
      </c>
      <c r="E4" s="171">
        <f t="shared" si="0"/>
        <v>2220140.21</v>
      </c>
      <c r="J4" s="172"/>
    </row>
    <row r="5" spans="1:10" ht="15" customHeight="1" x14ac:dyDescent="0.25">
      <c r="A5" s="167" t="s">
        <v>258</v>
      </c>
      <c r="B5" s="168" t="s">
        <v>259</v>
      </c>
      <c r="C5" s="169">
        <v>133801.51</v>
      </c>
      <c r="D5" s="173">
        <v>0</v>
      </c>
      <c r="E5" s="171">
        <f t="shared" si="0"/>
        <v>133801.51</v>
      </c>
    </row>
    <row r="6" spans="1:10" ht="15" customHeight="1" x14ac:dyDescent="0.25">
      <c r="A6" s="167" t="s">
        <v>260</v>
      </c>
      <c r="B6" s="168" t="s">
        <v>261</v>
      </c>
      <c r="C6" s="169">
        <v>1525.56</v>
      </c>
      <c r="D6" s="169">
        <v>0</v>
      </c>
      <c r="E6" s="171">
        <f t="shared" si="0"/>
        <v>1525.56</v>
      </c>
    </row>
    <row r="7" spans="1:10" ht="15" customHeight="1" x14ac:dyDescent="0.25">
      <c r="A7" s="174" t="s">
        <v>262</v>
      </c>
      <c r="B7" s="168" t="s">
        <v>263</v>
      </c>
      <c r="C7" s="175">
        <f>C8+C13</f>
        <v>4787574.01</v>
      </c>
      <c r="D7" s="175">
        <f>D8+D13</f>
        <v>0</v>
      </c>
      <c r="E7" s="176">
        <f t="shared" si="0"/>
        <v>4787574.01</v>
      </c>
    </row>
    <row r="8" spans="1:10" ht="15" customHeight="1" x14ac:dyDescent="0.25">
      <c r="A8" s="167" t="s">
        <v>264</v>
      </c>
      <c r="B8" s="168" t="s">
        <v>265</v>
      </c>
      <c r="C8" s="169">
        <f>C9+C10+C11+C12</f>
        <v>4225627.9399999995</v>
      </c>
      <c r="D8" s="169">
        <f>D9+D10+D11+D12</f>
        <v>0</v>
      </c>
      <c r="E8" s="177">
        <f t="shared" si="0"/>
        <v>4225627.9399999995</v>
      </c>
    </row>
    <row r="9" spans="1:10" ht="15" customHeight="1" x14ac:dyDescent="0.25">
      <c r="A9" s="167" t="s">
        <v>266</v>
      </c>
      <c r="B9" s="168" t="s">
        <v>267</v>
      </c>
      <c r="C9" s="169">
        <v>61072</v>
      </c>
      <c r="D9" s="169">
        <v>0</v>
      </c>
      <c r="E9" s="177">
        <f t="shared" si="0"/>
        <v>61072</v>
      </c>
    </row>
    <row r="10" spans="1:10" ht="15" customHeight="1" x14ac:dyDescent="0.25">
      <c r="A10" s="167" t="s">
        <v>268</v>
      </c>
      <c r="B10" s="168" t="s">
        <v>265</v>
      </c>
      <c r="C10" s="169">
        <v>4130559.09</v>
      </c>
      <c r="D10" s="169">
        <v>0</v>
      </c>
      <c r="E10" s="177">
        <f t="shared" si="0"/>
        <v>4130559.09</v>
      </c>
    </row>
    <row r="11" spans="1:10" ht="15" customHeight="1" x14ac:dyDescent="0.25">
      <c r="A11" s="167" t="s">
        <v>269</v>
      </c>
      <c r="B11" s="168" t="s">
        <v>270</v>
      </c>
      <c r="C11" s="169">
        <v>9226.85</v>
      </c>
      <c r="D11" s="169">
        <v>0</v>
      </c>
      <c r="E11" s="177">
        <f>SUM(C11:D11)</f>
        <v>9226.85</v>
      </c>
    </row>
    <row r="12" spans="1:10" ht="15" customHeight="1" x14ac:dyDescent="0.25">
      <c r="A12" s="167" t="s">
        <v>271</v>
      </c>
      <c r="B12" s="168">
        <v>4121</v>
      </c>
      <c r="C12" s="169">
        <v>24770</v>
      </c>
      <c r="D12" s="169">
        <v>0</v>
      </c>
      <c r="E12" s="177">
        <f>SUM(C12:D12)</f>
        <v>24770</v>
      </c>
    </row>
    <row r="13" spans="1:10" ht="15" customHeight="1" x14ac:dyDescent="0.25">
      <c r="A13" s="167" t="s">
        <v>272</v>
      </c>
      <c r="B13" s="168" t="s">
        <v>273</v>
      </c>
      <c r="C13" s="169">
        <f>C14+C15+C16</f>
        <v>561946.07000000007</v>
      </c>
      <c r="D13" s="169">
        <f>D14+D15+D16</f>
        <v>0</v>
      </c>
      <c r="E13" s="177">
        <f t="shared" si="0"/>
        <v>561946.07000000007</v>
      </c>
    </row>
    <row r="14" spans="1:10" ht="15" customHeight="1" x14ac:dyDescent="0.25">
      <c r="A14" s="167" t="s">
        <v>274</v>
      </c>
      <c r="B14" s="168" t="s">
        <v>273</v>
      </c>
      <c r="C14" s="169">
        <v>560451.4</v>
      </c>
      <c r="D14" s="169">
        <v>0</v>
      </c>
      <c r="E14" s="177">
        <f t="shared" si="0"/>
        <v>560451.4</v>
      </c>
    </row>
    <row r="15" spans="1:10" ht="15" customHeight="1" x14ac:dyDescent="0.25">
      <c r="A15" s="167" t="s">
        <v>275</v>
      </c>
      <c r="B15" s="168">
        <v>4221</v>
      </c>
      <c r="C15" s="169">
        <v>0</v>
      </c>
      <c r="D15" s="169">
        <v>0</v>
      </c>
      <c r="E15" s="177">
        <f>SUM(C15:D15)</f>
        <v>0</v>
      </c>
    </row>
    <row r="16" spans="1:10" ht="15" customHeight="1" x14ac:dyDescent="0.25">
      <c r="A16" s="167" t="s">
        <v>276</v>
      </c>
      <c r="B16" s="168">
        <v>4232</v>
      </c>
      <c r="C16" s="169">
        <v>1494.67</v>
      </c>
      <c r="D16" s="169">
        <v>0</v>
      </c>
      <c r="E16" s="177">
        <f>SUM(C16:D16)</f>
        <v>1494.67</v>
      </c>
    </row>
    <row r="17" spans="1:5" ht="15" customHeight="1" x14ac:dyDescent="0.25">
      <c r="A17" s="174" t="s">
        <v>277</v>
      </c>
      <c r="B17" s="178" t="s">
        <v>278</v>
      </c>
      <c r="C17" s="175">
        <f>C3+C7</f>
        <v>7143041.2899999991</v>
      </c>
      <c r="D17" s="175">
        <f>D3+D7</f>
        <v>0</v>
      </c>
      <c r="E17" s="176">
        <f t="shared" si="0"/>
        <v>7143041.2899999991</v>
      </c>
    </row>
    <row r="18" spans="1:5" ht="15" customHeight="1" x14ac:dyDescent="0.25">
      <c r="A18" s="174" t="s">
        <v>279</v>
      </c>
      <c r="B18" s="178" t="s">
        <v>280</v>
      </c>
      <c r="C18" s="175">
        <f>SUM(C19:C22)</f>
        <v>906165.76000000001</v>
      </c>
      <c r="D18" s="175">
        <f>SUM(D19:D22)</f>
        <v>0</v>
      </c>
      <c r="E18" s="176">
        <f t="shared" si="0"/>
        <v>906165.76000000001</v>
      </c>
    </row>
    <row r="19" spans="1:5" ht="15" customHeight="1" x14ac:dyDescent="0.25">
      <c r="A19" s="167" t="s">
        <v>281</v>
      </c>
      <c r="B19" s="168" t="s">
        <v>282</v>
      </c>
      <c r="C19" s="169">
        <v>84875.51</v>
      </c>
      <c r="D19" s="169">
        <v>0</v>
      </c>
      <c r="E19" s="177">
        <f t="shared" si="0"/>
        <v>84875.51</v>
      </c>
    </row>
    <row r="20" spans="1:5" ht="15" customHeight="1" x14ac:dyDescent="0.25">
      <c r="A20" s="167" t="s">
        <v>283</v>
      </c>
      <c r="B20" s="168">
        <v>8115</v>
      </c>
      <c r="C20" s="169">
        <v>918165.25</v>
      </c>
      <c r="D20" s="169">
        <v>0</v>
      </c>
      <c r="E20" s="177">
        <f>SUM(C20:D20)</f>
        <v>918165.25</v>
      </c>
    </row>
    <row r="21" spans="1:5" ht="15" customHeight="1" x14ac:dyDescent="0.25">
      <c r="A21" s="167" t="s">
        <v>284</v>
      </c>
      <c r="B21" s="168">
        <v>8123</v>
      </c>
      <c r="C21" s="169">
        <v>0</v>
      </c>
      <c r="D21" s="169">
        <v>0</v>
      </c>
      <c r="E21" s="177">
        <f>C21+D21</f>
        <v>0</v>
      </c>
    </row>
    <row r="22" spans="1:5" ht="15" customHeight="1" thickBot="1" x14ac:dyDescent="0.3">
      <c r="A22" s="179" t="s">
        <v>285</v>
      </c>
      <c r="B22" s="180">
        <v>-8124</v>
      </c>
      <c r="C22" s="181">
        <v>-96875</v>
      </c>
      <c r="D22" s="181">
        <v>0</v>
      </c>
      <c r="E22" s="182">
        <f>C22+D22</f>
        <v>-96875</v>
      </c>
    </row>
    <row r="23" spans="1:5" ht="15" customHeight="1" thickBot="1" x14ac:dyDescent="0.3">
      <c r="A23" s="183" t="s">
        <v>286</v>
      </c>
      <c r="B23" s="184"/>
      <c r="C23" s="185">
        <f>C3+C7+C18</f>
        <v>8049207.0499999989</v>
      </c>
      <c r="D23" s="185">
        <f>D17+D18</f>
        <v>0</v>
      </c>
      <c r="E23" s="186">
        <f t="shared" si="0"/>
        <v>8049207.0499999989</v>
      </c>
    </row>
    <row r="24" spans="1:5" ht="13" thickBot="1" x14ac:dyDescent="0.3">
      <c r="A24" s="202" t="s">
        <v>287</v>
      </c>
      <c r="B24" s="202"/>
      <c r="C24" s="187"/>
      <c r="D24" s="187"/>
      <c r="E24" s="188" t="s">
        <v>250</v>
      </c>
    </row>
    <row r="25" spans="1:5" ht="23.5" thickBot="1" x14ac:dyDescent="0.3">
      <c r="A25" s="160" t="s">
        <v>288</v>
      </c>
      <c r="B25" s="161" t="s">
        <v>0</v>
      </c>
      <c r="C25" s="162" t="s">
        <v>253</v>
      </c>
      <c r="D25" s="162" t="s">
        <v>309</v>
      </c>
      <c r="E25" s="162" t="s">
        <v>253</v>
      </c>
    </row>
    <row r="26" spans="1:5" ht="15" customHeight="1" x14ac:dyDescent="0.25">
      <c r="A26" s="189" t="s">
        <v>289</v>
      </c>
      <c r="B26" s="190" t="s">
        <v>290</v>
      </c>
      <c r="C26" s="173">
        <v>26192.5</v>
      </c>
      <c r="D26" s="173">
        <v>0</v>
      </c>
      <c r="E26" s="191">
        <f>C26+D26</f>
        <v>26192.5</v>
      </c>
    </row>
    <row r="27" spans="1:5" ht="15" customHeight="1" x14ac:dyDescent="0.25">
      <c r="A27" s="192" t="s">
        <v>291</v>
      </c>
      <c r="B27" s="168" t="s">
        <v>290</v>
      </c>
      <c r="C27" s="169">
        <v>241739.92</v>
      </c>
      <c r="D27" s="173">
        <v>0</v>
      </c>
      <c r="E27" s="191">
        <f t="shared" ref="E27:E41" si="1">C27+D27</f>
        <v>241739.92</v>
      </c>
    </row>
    <row r="28" spans="1:5" ht="15" customHeight="1" x14ac:dyDescent="0.25">
      <c r="A28" s="192" t="s">
        <v>292</v>
      </c>
      <c r="B28" s="168" t="s">
        <v>290</v>
      </c>
      <c r="C28" s="169">
        <v>876172.86</v>
      </c>
      <c r="D28" s="173">
        <v>0</v>
      </c>
      <c r="E28" s="191">
        <f t="shared" si="1"/>
        <v>876172.86</v>
      </c>
    </row>
    <row r="29" spans="1:5" ht="15" customHeight="1" x14ac:dyDescent="0.25">
      <c r="A29" s="192" t="s">
        <v>293</v>
      </c>
      <c r="B29" s="168" t="s">
        <v>290</v>
      </c>
      <c r="C29" s="169">
        <v>633990.32000000007</v>
      </c>
      <c r="D29" s="173">
        <v>0</v>
      </c>
      <c r="E29" s="191">
        <f t="shared" si="1"/>
        <v>633990.32000000007</v>
      </c>
    </row>
    <row r="30" spans="1:5" ht="15" customHeight="1" x14ac:dyDescent="0.25">
      <c r="A30" s="192" t="s">
        <v>294</v>
      </c>
      <c r="B30" s="168" t="s">
        <v>290</v>
      </c>
      <c r="C30" s="169">
        <v>3579794.0999999996</v>
      </c>
      <c r="D30" s="173">
        <v>0</v>
      </c>
      <c r="E30" s="191">
        <f>C30+D30</f>
        <v>3579794.0999999996</v>
      </c>
    </row>
    <row r="31" spans="1:5" ht="15" customHeight="1" x14ac:dyDescent="0.25">
      <c r="A31" s="192" t="s">
        <v>295</v>
      </c>
      <c r="B31" s="168" t="s">
        <v>296</v>
      </c>
      <c r="C31" s="169">
        <v>427448.24999999994</v>
      </c>
      <c r="D31" s="173">
        <v>0</v>
      </c>
      <c r="E31" s="191">
        <f t="shared" si="1"/>
        <v>427448.24999999994</v>
      </c>
    </row>
    <row r="32" spans="1:5" ht="15" customHeight="1" x14ac:dyDescent="0.25">
      <c r="A32" s="192" t="s">
        <v>297</v>
      </c>
      <c r="B32" s="168" t="s">
        <v>290</v>
      </c>
      <c r="C32" s="169">
        <v>76358</v>
      </c>
      <c r="D32" s="173">
        <v>0</v>
      </c>
      <c r="E32" s="191">
        <f t="shared" si="1"/>
        <v>76358</v>
      </c>
    </row>
    <row r="33" spans="1:5" ht="15" customHeight="1" x14ac:dyDescent="0.25">
      <c r="A33" s="192" t="s">
        <v>298</v>
      </c>
      <c r="B33" s="168" t="s">
        <v>299</v>
      </c>
      <c r="C33" s="169">
        <v>931018.72</v>
      </c>
      <c r="D33" s="173">
        <v>0</v>
      </c>
      <c r="E33" s="191">
        <f t="shared" si="1"/>
        <v>931018.72</v>
      </c>
    </row>
    <row r="34" spans="1:5" ht="15" customHeight="1" x14ac:dyDescent="0.25">
      <c r="A34" s="192" t="s">
        <v>300</v>
      </c>
      <c r="B34" s="168" t="s">
        <v>299</v>
      </c>
      <c r="C34" s="169">
        <v>0</v>
      </c>
      <c r="D34" s="173">
        <v>0</v>
      </c>
      <c r="E34" s="191">
        <f t="shared" si="1"/>
        <v>0</v>
      </c>
    </row>
    <row r="35" spans="1:5" ht="15" customHeight="1" x14ac:dyDescent="0.25">
      <c r="A35" s="192" t="s">
        <v>301</v>
      </c>
      <c r="B35" s="168" t="s">
        <v>296</v>
      </c>
      <c r="C35" s="169">
        <v>1064891.3699999999</v>
      </c>
      <c r="D35" s="173">
        <v>0</v>
      </c>
      <c r="E35" s="191">
        <f t="shared" si="1"/>
        <v>1064891.3699999999</v>
      </c>
    </row>
    <row r="36" spans="1:5" ht="15" customHeight="1" x14ac:dyDescent="0.25">
      <c r="A36" s="192" t="s">
        <v>302</v>
      </c>
      <c r="B36" s="168" t="s">
        <v>296</v>
      </c>
      <c r="C36" s="169">
        <v>22000</v>
      </c>
      <c r="D36" s="173">
        <v>0</v>
      </c>
      <c r="E36" s="191">
        <f t="shared" si="1"/>
        <v>22000</v>
      </c>
    </row>
    <row r="37" spans="1:5" ht="15" customHeight="1" x14ac:dyDescent="0.25">
      <c r="A37" s="192" t="s">
        <v>303</v>
      </c>
      <c r="B37" s="168" t="s">
        <v>290</v>
      </c>
      <c r="C37" s="169">
        <v>5434.02</v>
      </c>
      <c r="D37" s="173">
        <v>0</v>
      </c>
      <c r="E37" s="191">
        <f t="shared" si="1"/>
        <v>5434.02</v>
      </c>
    </row>
    <row r="38" spans="1:5" ht="15" customHeight="1" x14ac:dyDescent="0.25">
      <c r="A38" s="192" t="s">
        <v>304</v>
      </c>
      <c r="B38" s="168" t="s">
        <v>296</v>
      </c>
      <c r="C38" s="169">
        <v>81207.47</v>
      </c>
      <c r="D38" s="173">
        <v>0</v>
      </c>
      <c r="E38" s="191">
        <f>C38+D38</f>
        <v>81207.47</v>
      </c>
    </row>
    <row r="39" spans="1:5" ht="15" customHeight="1" x14ac:dyDescent="0.25">
      <c r="A39" s="192" t="s">
        <v>305</v>
      </c>
      <c r="B39" s="168" t="s">
        <v>296</v>
      </c>
      <c r="C39" s="169">
        <v>5317.28</v>
      </c>
      <c r="D39" s="173">
        <v>0</v>
      </c>
      <c r="E39" s="191">
        <f t="shared" si="1"/>
        <v>5317.28</v>
      </c>
    </row>
    <row r="40" spans="1:5" ht="15" customHeight="1" x14ac:dyDescent="0.25">
      <c r="A40" s="192" t="s">
        <v>306</v>
      </c>
      <c r="B40" s="168" t="s">
        <v>296</v>
      </c>
      <c r="C40" s="169">
        <v>73602.25</v>
      </c>
      <c r="D40" s="173">
        <v>0</v>
      </c>
      <c r="E40" s="191">
        <f t="shared" si="1"/>
        <v>73602.25</v>
      </c>
    </row>
    <row r="41" spans="1:5" ht="15" customHeight="1" thickBot="1" x14ac:dyDescent="0.3">
      <c r="A41" s="192" t="s">
        <v>307</v>
      </c>
      <c r="B41" s="168" t="s">
        <v>296</v>
      </c>
      <c r="C41" s="169">
        <v>4039.9870000000001</v>
      </c>
      <c r="D41" s="173">
        <v>0</v>
      </c>
      <c r="E41" s="191">
        <f t="shared" si="1"/>
        <v>4039.9870000000001</v>
      </c>
    </row>
    <row r="42" spans="1:5" ht="15" customHeight="1" thickBot="1" x14ac:dyDescent="0.3">
      <c r="A42" s="193" t="s">
        <v>308</v>
      </c>
      <c r="B42" s="184"/>
      <c r="C42" s="185">
        <f>C26+C27+C28+C29+C30+C31+C32+C33+C34+C35+C36+C37+C38+C39+C40+C41</f>
        <v>8049207.0469999984</v>
      </c>
      <c r="D42" s="185">
        <f>SUM(D26:D41)</f>
        <v>0</v>
      </c>
      <c r="E42" s="186">
        <f>SUM(E26:E41)</f>
        <v>8049207.0469999984</v>
      </c>
    </row>
    <row r="43" spans="1:5" x14ac:dyDescent="0.25">
      <c r="C43" s="172"/>
      <c r="E43" s="172"/>
    </row>
  </sheetData>
  <mergeCells count="2">
    <mergeCell ref="A1:B1"/>
    <mergeCell ref="A24:B2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č. 1</vt:lpstr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2015-01-09T12:37:03Z</cp:lastPrinted>
  <dcterms:created xsi:type="dcterms:W3CDTF">2007-12-18T12:40:54Z</dcterms:created>
  <dcterms:modified xsi:type="dcterms:W3CDTF">2015-05-06T06:03:48Z</dcterms:modified>
</cp:coreProperties>
</file>