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9816" activeTab="1"/>
  </bookViews>
  <sheets>
    <sheet name="Bilance PaV" sheetId="1" r:id="rId1"/>
    <sheet name="923 03" sheetId="2" r:id="rId2"/>
    <sheet name="917 05" sheetId="3" r:id="rId3"/>
  </sheets>
  <definedNames/>
  <calcPr fullCalcOnLoad="1"/>
</workbook>
</file>

<file path=xl/sharedStrings.xml><?xml version="1.0" encoding="utf-8"?>
<sst xmlns="http://schemas.openxmlformats.org/spreadsheetml/2006/main" count="200" uniqueCount="123">
  <si>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</si>
  <si>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</si>
  <si>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</si>
  <si>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</si>
  <si>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</si>
  <si>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</si>
  <si>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</si>
  <si>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</si>
  <si>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</si>
  <si>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</si>
  <si>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</si>
  <si>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</si>
  <si>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</si>
  <si>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</si>
  <si>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</si>
  <si>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</si>
  <si>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</si>
  <si>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</si>
  <si>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</si>
  <si>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</si>
  <si>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</si>
  <si>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</si>
  <si>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</si>
  <si>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</si>
  <si>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</si>
  <si>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</si>
  <si>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</si>
  <si>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</si>
  <si>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</si>
  <si>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</si>
  <si>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</si>
  <si>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</si>
  <si>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</si>
  <si>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</si>
  <si>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</si>
  <si>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</si>
  <si>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</si>
  <si>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</si>
  <si>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</si>
  <si>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</si>
  <si>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</si>
  <si>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</si>
  <si>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</si>
  <si>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</si>
  <si>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</si>
  <si>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</si>
  <si>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</si>
  <si>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</si>
  <si>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</si>
  <si>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</si>
  <si>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</si>
  <si>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</si>
  <si>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</si>
  <si>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</si>
  <si>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</si>
  <si>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</si>
  <si>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 xml:space="preserve"> </t>
  </si>
  <si>
    <t>917 05 - Transfery</t>
  </si>
  <si>
    <t>uk.</t>
  </si>
  <si>
    <t>ÚZ</t>
  </si>
  <si>
    <t>č.a.</t>
  </si>
  <si>
    <t>§</t>
  </si>
  <si>
    <t>T R A N S F E R Y</t>
  </si>
  <si>
    <t>SU</t>
  </si>
  <si>
    <t>x</t>
  </si>
  <si>
    <t>Běžné (neinvestiční) výdaje resortu celkem</t>
  </si>
  <si>
    <t>0570001</t>
  </si>
  <si>
    <t>0000</t>
  </si>
  <si>
    <t>protidrogová politika</t>
  </si>
  <si>
    <t>neinvestiční transfery spolkům</t>
  </si>
  <si>
    <t>0580001</t>
  </si>
  <si>
    <t>Advaita, občanské sdružení-protidrogové programy</t>
  </si>
  <si>
    <t>0580002</t>
  </si>
  <si>
    <t>Most k naději,občanské sdružení-protidrogové programy</t>
  </si>
  <si>
    <t>0580003</t>
  </si>
  <si>
    <t>Laxus, občanské sdružení-protidrogové programy</t>
  </si>
  <si>
    <t>neinvestiční transfery občanským sdružením</t>
  </si>
  <si>
    <t>0570002</t>
  </si>
  <si>
    <t>Hvězdička při SANREPO, o.p.s.</t>
  </si>
  <si>
    <t>neinvestiční transtefy spolkům</t>
  </si>
  <si>
    <t>0570003</t>
  </si>
  <si>
    <t>Fond ohrožených dětí - Klokánek</t>
  </si>
  <si>
    <t>0570004</t>
  </si>
  <si>
    <t>2503</t>
  </si>
  <si>
    <t>Paprsek při Dětském centru SLUNÍČKO Liberec, p.o.</t>
  </si>
  <si>
    <t>neinvestiční transfery obcím</t>
  </si>
  <si>
    <t>0580004</t>
  </si>
  <si>
    <t>Zdrojová část rozpočtu LK 2015</t>
  </si>
  <si>
    <t xml:space="preserve">upravený rozpočet </t>
  </si>
  <si>
    <t>1. Zapojení fondů z r. 2014</t>
  </si>
  <si>
    <t>Výdajová část rozpočtu LK 2015</t>
  </si>
  <si>
    <t xml:space="preserve">Potravinová banka </t>
  </si>
  <si>
    <t>0580006</t>
  </si>
  <si>
    <t>Euroklíč</t>
  </si>
  <si>
    <t>2. Zapojení  zákl.běžného účtu z r. 2014</t>
  </si>
  <si>
    <t xml:space="preserve">         ROZPIS ROZPOČTU LIBERECKÉHO KRAJE 2015</t>
  </si>
  <si>
    <t>0580007</t>
  </si>
  <si>
    <t>Město Cvikov</t>
  </si>
  <si>
    <t>ZR-RO                 č. 154/15</t>
  </si>
  <si>
    <t xml:space="preserve">ZR-RO                   č. 154/15 </t>
  </si>
  <si>
    <t>č.a. (ORG)</t>
  </si>
  <si>
    <t>S P O L U F I N A N C O V Á N Í   E U</t>
  </si>
  <si>
    <t>UR I 2015</t>
  </si>
  <si>
    <t>UR II 2015</t>
  </si>
  <si>
    <t>Příjmy a výdaje kapitoly v resortu celkem</t>
  </si>
  <si>
    <t>Kofinancování ROP a TOP</t>
  </si>
  <si>
    <t>Nespecifikované rezervy</t>
  </si>
  <si>
    <t>Kurzové rodíly a transakční náklady projektů EU</t>
  </si>
  <si>
    <t>Realizované kurzové zprávy</t>
  </si>
  <si>
    <t>Služby peněžních ústavů</t>
  </si>
  <si>
    <t>Vratky z předfin. projektů EU resortu dopravy</t>
  </si>
  <si>
    <t>ZR-RO                      č. 154/15</t>
  </si>
  <si>
    <t xml:space="preserve">                Změna rozpočtu - rozpočtové opatření č. 154/15</t>
  </si>
  <si>
    <t>ZR-RO               č. 154/15</t>
  </si>
  <si>
    <t>v tis.Kč</t>
  </si>
  <si>
    <t xml:space="preserve">           Změna rozpočtu - rozpočtové opatření č. 154/15</t>
  </si>
  <si>
    <t xml:space="preserve">         05 - Odbor sociálních věcí</t>
  </si>
  <si>
    <t xml:space="preserve">           Kapitola 917 05 - Transfery</t>
  </si>
  <si>
    <t>4002</t>
  </si>
  <si>
    <t>03 - Ekonomický odbor</t>
  </si>
  <si>
    <t xml:space="preserve">            ROZPIS ROZPOČTU LIBERECKÉHO KRAJE 2015</t>
  </si>
  <si>
    <t>Kapitola 923 03 - Spolufinancování EU</t>
  </si>
  <si>
    <t>investiční transfery obcím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</si>
</sst>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0"/>
    <numFmt numFmtId="167" formatCode="#,##0.000\ _K_č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9"/>
      <name val="Arial"/>
      <family val="2"/>
    </font>
    <font>
      <b/>
      <sz val="7"/>
      <color indexed="8"/>
      <name val="Tahoma"/>
      <family val="2"/>
    </font>
    <font>
      <b/>
      <sz val="14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8"/>
      <color indexed="18"/>
      <name val="Arial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80"/>
      <name val="Arial"/>
      <family val="2"/>
    </font>
    <font>
      <b/>
      <sz val="8"/>
      <color rgb="FF0000FF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0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0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0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0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40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0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40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0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0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0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40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1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1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1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1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42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4" fillId="35" borderId="3" applyNumberFormat="0" applyAlignment="0" applyProtection="0"/>
    <xf numFmtId="0" fontId="19" fillId="36" borderId="4" applyNumberFormat="0" applyAlignment="0" applyProtection="0"/>
    <xf numFmtId="0" fontId="19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6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7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15" fillId="40" borderId="12" applyNumberFormat="0" applyFont="0" applyAlignment="0" applyProtection="0"/>
    <xf numFmtId="0" fontId="15" fillId="40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34" fillId="41" borderId="0">
      <alignment horizontal="left" vertical="center"/>
      <protection/>
    </xf>
    <xf numFmtId="0" fontId="51" fillId="42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43" borderId="15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54" fillId="44" borderId="15" applyNumberFormat="0" applyAlignment="0" applyProtection="0"/>
    <xf numFmtId="0" fontId="29" fillId="45" borderId="16" applyNumberFormat="0" applyAlignment="0" applyProtection="0"/>
    <xf numFmtId="0" fontId="29" fillId="45" borderId="16" applyNumberFormat="0" applyAlignment="0" applyProtection="0"/>
    <xf numFmtId="0" fontId="55" fillId="44" borderId="17" applyNumberFormat="0" applyAlignment="0" applyProtection="0"/>
    <xf numFmtId="0" fontId="30" fillId="45" borderId="18" applyNumberFormat="0" applyAlignment="0" applyProtection="0"/>
    <xf numFmtId="0" fontId="30" fillId="45" borderId="18" applyNumberFormat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1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41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41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41" fillId="52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1" fillId="5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1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</cellStyleXfs>
  <cellXfs count="216">
    <xf numFmtId="0" fontId="0" fillId="0" borderId="0" xfId="0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8" fillId="0" borderId="0" xfId="111" applyFont="1" applyFill="1" applyBorder="1" applyAlignment="1">
      <alignment horizontal="center"/>
      <protection/>
    </xf>
    <xf numFmtId="0" fontId="8" fillId="0" borderId="0" xfId="111" applyFont="1" applyFill="1" applyAlignment="1">
      <alignment horizontal="center"/>
      <protection/>
    </xf>
    <xf numFmtId="0" fontId="14" fillId="7" borderId="19" xfId="111" applyFont="1" applyFill="1" applyBorder="1" applyAlignment="1">
      <alignment horizontal="center" vertical="center"/>
      <protection/>
    </xf>
    <xf numFmtId="0" fontId="14" fillId="7" borderId="20" xfId="111" applyFont="1" applyFill="1" applyBorder="1" applyAlignment="1">
      <alignment horizontal="center" vertical="center"/>
      <protection/>
    </xf>
    <xf numFmtId="0" fontId="14" fillId="7" borderId="21" xfId="111" applyFont="1" applyFill="1" applyBorder="1" applyAlignment="1">
      <alignment horizontal="center" vertical="center"/>
      <protection/>
    </xf>
    <xf numFmtId="0" fontId="14" fillId="7" borderId="21" xfId="111" applyFont="1" applyFill="1" applyBorder="1" applyAlignment="1">
      <alignment horizontal="center" vertical="center"/>
      <protection/>
    </xf>
    <xf numFmtId="0" fontId="13" fillId="7" borderId="22" xfId="111" applyFont="1" applyFill="1" applyBorder="1" applyAlignment="1">
      <alignment horizontal="center" vertical="center"/>
      <protection/>
    </xf>
    <xf numFmtId="0" fontId="13" fillId="7" borderId="20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/>
    </xf>
    <xf numFmtId="0" fontId="13" fillId="0" borderId="24" xfId="125" applyFont="1" applyFill="1" applyBorder="1" applyAlignment="1">
      <alignment horizontal="center"/>
      <protection/>
    </xf>
    <xf numFmtId="0" fontId="13" fillId="0" borderId="25" xfId="125" applyFont="1" applyFill="1" applyBorder="1" applyAlignment="1">
      <alignment horizontal="center"/>
      <protection/>
    </xf>
    <xf numFmtId="0" fontId="13" fillId="0" borderId="26" xfId="125" applyFont="1" applyFill="1" applyBorder="1" applyAlignment="1">
      <alignment horizontal="center"/>
      <protection/>
    </xf>
    <xf numFmtId="0" fontId="13" fillId="0" borderId="25" xfId="125" applyFont="1" applyFill="1" applyBorder="1" applyAlignment="1">
      <alignment horizontal="left"/>
      <protection/>
    </xf>
    <xf numFmtId="4" fontId="13" fillId="0" borderId="27" xfId="0" applyNumberFormat="1" applyFont="1" applyFill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8" xfId="125" applyNumberFormat="1" applyFont="1" applyFill="1" applyBorder="1" applyAlignment="1">
      <alignment horizontal="center"/>
      <protection/>
    </xf>
    <xf numFmtId="0" fontId="9" fillId="0" borderId="31" xfId="0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4" fontId="9" fillId="0" borderId="31" xfId="0" applyNumberFormat="1" applyFont="1" applyBorder="1" applyAlignment="1">
      <alignment horizontal="center" vertical="center"/>
    </xf>
    <xf numFmtId="4" fontId="9" fillId="0" borderId="31" xfId="12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1" fillId="0" borderId="28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49" fontId="9" fillId="0" borderId="33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4" fontId="13" fillId="0" borderId="30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13" fillId="0" borderId="28" xfId="125" applyFont="1" applyFill="1" applyBorder="1" applyAlignment="1">
      <alignment horizontal="center"/>
      <protection/>
    </xf>
    <xf numFmtId="0" fontId="13" fillId="0" borderId="28" xfId="125" applyFont="1" applyFill="1" applyBorder="1" applyAlignment="1">
      <alignment horizontal="center" vertical="center"/>
      <protection/>
    </xf>
    <xf numFmtId="0" fontId="13" fillId="0" borderId="34" xfId="111" applyFont="1" applyFill="1" applyBorder="1" applyAlignment="1">
      <alignment horizontal="center" vertical="center"/>
      <protection/>
    </xf>
    <xf numFmtId="0" fontId="13" fillId="0" borderId="28" xfId="125" applyFont="1" applyFill="1" applyBorder="1" applyAlignment="1">
      <alignment vertical="center"/>
      <protection/>
    </xf>
    <xf numFmtId="0" fontId="11" fillId="0" borderId="0" xfId="0" applyFont="1" applyAlignment="1">
      <alignment/>
    </xf>
    <xf numFmtId="0" fontId="9" fillId="0" borderId="31" xfId="125" applyFont="1" applyFill="1" applyBorder="1" applyAlignment="1">
      <alignment horizontal="center"/>
      <protection/>
    </xf>
    <xf numFmtId="0" fontId="9" fillId="0" borderId="35" xfId="125" applyFont="1" applyFill="1" applyBorder="1" applyAlignment="1">
      <alignment horizontal="center"/>
      <protection/>
    </xf>
    <xf numFmtId="0" fontId="9" fillId="0" borderId="36" xfId="125" applyFont="1" applyFill="1" applyBorder="1" applyAlignment="1">
      <alignment horizontal="center"/>
      <protection/>
    </xf>
    <xf numFmtId="0" fontId="9" fillId="0" borderId="31" xfId="0" applyFont="1" applyBorder="1" applyAlignment="1">
      <alignment/>
    </xf>
    <xf numFmtId="0" fontId="13" fillId="0" borderId="28" xfId="111" applyFont="1" applyFill="1" applyBorder="1" applyAlignment="1">
      <alignment horizontal="center" vertical="center"/>
      <protection/>
    </xf>
    <xf numFmtId="0" fontId="13" fillId="0" borderId="37" xfId="125" applyFont="1" applyFill="1" applyBorder="1" applyAlignment="1">
      <alignment wrapText="1"/>
      <protection/>
    </xf>
    <xf numFmtId="0" fontId="9" fillId="0" borderId="38" xfId="125" applyFont="1" applyFill="1" applyBorder="1" applyAlignment="1">
      <alignment horizontal="center"/>
      <protection/>
    </xf>
    <xf numFmtId="0" fontId="13" fillId="0" borderId="39" xfId="111" applyFont="1" applyFill="1" applyBorder="1" applyAlignment="1">
      <alignment horizontal="center" vertical="center"/>
      <protection/>
    </xf>
    <xf numFmtId="0" fontId="13" fillId="0" borderId="40" xfId="125" applyFont="1" applyFill="1" applyBorder="1" applyAlignment="1">
      <alignment/>
      <protection/>
    </xf>
    <xf numFmtId="0" fontId="13" fillId="0" borderId="38" xfId="125" applyFont="1" applyFill="1" applyBorder="1" applyAlignment="1">
      <alignment horizontal="center"/>
      <protection/>
    </xf>
    <xf numFmtId="0" fontId="9" fillId="0" borderId="41" xfId="125" applyFont="1" applyFill="1" applyBorder="1" applyAlignment="1">
      <alignment horizontal="center"/>
      <protection/>
    </xf>
    <xf numFmtId="0" fontId="9" fillId="0" borderId="42" xfId="0" applyFont="1" applyBorder="1" applyAlignment="1">
      <alignment/>
    </xf>
    <xf numFmtId="4" fontId="9" fillId="0" borderId="38" xfId="125" applyNumberFormat="1" applyFont="1" applyFill="1" applyBorder="1" applyAlignment="1">
      <alignment horizontal="center"/>
      <protection/>
    </xf>
    <xf numFmtId="49" fontId="13" fillId="0" borderId="43" xfId="125" applyNumberFormat="1" applyFont="1" applyFill="1" applyBorder="1" applyAlignment="1">
      <alignment horizontal="center" vertical="center"/>
      <protection/>
    </xf>
    <xf numFmtId="0" fontId="13" fillId="0" borderId="44" xfId="125" applyFont="1" applyFill="1" applyBorder="1" applyAlignment="1">
      <alignment horizontal="center" vertical="center"/>
      <protection/>
    </xf>
    <xf numFmtId="0" fontId="13" fillId="0" borderId="44" xfId="111" applyFont="1" applyFill="1" applyBorder="1" applyAlignment="1">
      <alignment horizontal="center" vertical="center"/>
      <protection/>
    </xf>
    <xf numFmtId="0" fontId="13" fillId="0" borderId="43" xfId="111" applyFont="1" applyFill="1" applyBorder="1" applyAlignment="1">
      <alignment vertical="center"/>
      <protection/>
    </xf>
    <xf numFmtId="4" fontId="13" fillId="0" borderId="45" xfId="125" applyNumberFormat="1" applyFont="1" applyFill="1" applyBorder="1" applyAlignment="1">
      <alignment horizontal="center"/>
      <protection/>
    </xf>
    <xf numFmtId="4" fontId="13" fillId="0" borderId="31" xfId="125" applyNumberFormat="1" applyFont="1" applyFill="1" applyBorder="1" applyAlignment="1">
      <alignment horizontal="center"/>
      <protection/>
    </xf>
    <xf numFmtId="0" fontId="9" fillId="0" borderId="31" xfId="125" applyFont="1" applyFill="1" applyBorder="1" applyAlignment="1">
      <alignment vertical="center"/>
      <protection/>
    </xf>
    <xf numFmtId="49" fontId="9" fillId="0" borderId="41" xfId="125" applyNumberFormat="1" applyFont="1" applyFill="1" applyBorder="1" applyAlignment="1">
      <alignment horizontal="center" vertical="center"/>
      <protection/>
    </xf>
    <xf numFmtId="0" fontId="9" fillId="0" borderId="31" xfId="125" applyFont="1" applyFill="1" applyBorder="1" applyAlignment="1">
      <alignment horizontal="center" vertical="center"/>
      <protection/>
    </xf>
    <xf numFmtId="0" fontId="9" fillId="0" borderId="31" xfId="127" applyFont="1" applyFill="1" applyBorder="1" applyAlignment="1">
      <alignment horizontal="center" vertical="center"/>
      <protection/>
    </xf>
    <xf numFmtId="0" fontId="9" fillId="0" borderId="41" xfId="12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4" fontId="9" fillId="0" borderId="31" xfId="0" applyNumberFormat="1" applyFont="1" applyBorder="1" applyAlignment="1">
      <alignment horizontal="center"/>
    </xf>
    <xf numFmtId="49" fontId="13" fillId="0" borderId="34" xfId="125" applyNumberFormat="1" applyFont="1" applyFill="1" applyBorder="1" applyAlignment="1">
      <alignment horizontal="center"/>
      <protection/>
    </xf>
    <xf numFmtId="49" fontId="9" fillId="0" borderId="46" xfId="125" applyNumberFormat="1" applyFont="1" applyFill="1" applyBorder="1" applyAlignment="1">
      <alignment horizontal="center"/>
      <protection/>
    </xf>
    <xf numFmtId="49" fontId="13" fillId="0" borderId="47" xfId="125" applyNumberFormat="1" applyFont="1" applyFill="1" applyBorder="1" applyAlignment="1">
      <alignment horizontal="center"/>
      <protection/>
    </xf>
    <xf numFmtId="49" fontId="13" fillId="0" borderId="48" xfId="125" applyNumberFormat="1" applyFont="1" applyFill="1" applyBorder="1" applyAlignment="1">
      <alignment horizontal="center"/>
      <protection/>
    </xf>
    <xf numFmtId="49" fontId="13" fillId="0" borderId="40" xfId="125" applyNumberFormat="1" applyFont="1" applyFill="1" applyBorder="1" applyAlignment="1">
      <alignment horizontal="center"/>
      <protection/>
    </xf>
    <xf numFmtId="49" fontId="9" fillId="0" borderId="42" xfId="125" applyNumberFormat="1" applyFont="1" applyFill="1" applyBorder="1" applyAlignment="1">
      <alignment horizontal="center"/>
      <protection/>
    </xf>
    <xf numFmtId="49" fontId="13" fillId="0" borderId="49" xfId="125" applyNumberFormat="1" applyFont="1" applyFill="1" applyBorder="1" applyAlignment="1">
      <alignment horizontal="center"/>
      <protection/>
    </xf>
    <xf numFmtId="49" fontId="13" fillId="0" borderId="50" xfId="125" applyNumberFormat="1" applyFont="1" applyFill="1" applyBorder="1" applyAlignment="1">
      <alignment horizontal="center"/>
      <protection/>
    </xf>
    <xf numFmtId="49" fontId="13" fillId="0" borderId="51" xfId="125" applyNumberFormat="1" applyFont="1" applyFill="1" applyBorder="1" applyAlignment="1">
      <alignment horizontal="center" vertical="center"/>
      <protection/>
    </xf>
    <xf numFmtId="49" fontId="9" fillId="0" borderId="42" xfId="125" applyNumberFormat="1" applyFont="1" applyFill="1" applyBorder="1" applyAlignment="1">
      <alignment horizontal="center" vertical="center"/>
      <protection/>
    </xf>
    <xf numFmtId="0" fontId="0" fillId="0" borderId="33" xfId="0" applyFont="1" applyFill="1" applyBorder="1" applyAlignment="1">
      <alignment horizontal="center"/>
    </xf>
    <xf numFmtId="0" fontId="13" fillId="0" borderId="30" xfId="125" applyFont="1" applyFill="1" applyBorder="1" applyAlignment="1">
      <alignment horizontal="center"/>
      <protection/>
    </xf>
    <xf numFmtId="0" fontId="33" fillId="0" borderId="0" xfId="111" applyFont="1" applyFill="1" applyAlignment="1">
      <alignment horizontal="center"/>
      <protection/>
    </xf>
    <xf numFmtId="0" fontId="57" fillId="0" borderId="33" xfId="0" applyFont="1" applyBorder="1" applyAlignment="1">
      <alignment horizontal="center" vertical="center"/>
    </xf>
    <xf numFmtId="0" fontId="13" fillId="0" borderId="52" xfId="125" applyFont="1" applyFill="1" applyBorder="1" applyAlignment="1">
      <alignment horizontal="center"/>
      <protection/>
    </xf>
    <xf numFmtId="0" fontId="9" fillId="0" borderId="33" xfId="125" applyFont="1" applyFill="1" applyBorder="1" applyAlignment="1">
      <alignment horizontal="center"/>
      <protection/>
    </xf>
    <xf numFmtId="0" fontId="13" fillId="0" borderId="30" xfId="0" applyFont="1" applyFill="1" applyBorder="1" applyAlignment="1">
      <alignment horizontal="center"/>
    </xf>
    <xf numFmtId="0" fontId="13" fillId="0" borderId="23" xfId="125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4" fontId="13" fillId="0" borderId="53" xfId="125" applyNumberFormat="1" applyFont="1" applyFill="1" applyBorder="1" applyAlignment="1">
      <alignment horizontal="center"/>
      <protection/>
    </xf>
    <xf numFmtId="4" fontId="9" fillId="56" borderId="31" xfId="0" applyNumberFormat="1" applyFont="1" applyFill="1" applyBorder="1" applyAlignment="1">
      <alignment horizontal="center"/>
    </xf>
    <xf numFmtId="0" fontId="9" fillId="56" borderId="31" xfId="125" applyFont="1" applyFill="1" applyBorder="1" applyAlignment="1">
      <alignment vertical="center"/>
      <protection/>
    </xf>
    <xf numFmtId="0" fontId="0" fillId="56" borderId="31" xfId="111" applyFont="1" applyFill="1" applyBorder="1" applyAlignment="1">
      <alignment vertical="center"/>
      <protection/>
    </xf>
    <xf numFmtId="49" fontId="9" fillId="56" borderId="31" xfId="125" applyNumberFormat="1" applyFont="1" applyFill="1" applyBorder="1" applyAlignment="1">
      <alignment horizontal="center" vertical="center"/>
      <protection/>
    </xf>
    <xf numFmtId="0" fontId="9" fillId="56" borderId="31" xfId="125" applyFont="1" applyFill="1" applyBorder="1" applyAlignment="1">
      <alignment horizontal="center" vertical="center"/>
      <protection/>
    </xf>
    <xf numFmtId="4" fontId="13" fillId="56" borderId="28" xfId="125" applyNumberFormat="1" applyFont="1" applyFill="1" applyBorder="1" applyAlignment="1">
      <alignment horizontal="center"/>
      <protection/>
    </xf>
    <xf numFmtId="0" fontId="13" fillId="56" borderId="28" xfId="125" applyFont="1" applyFill="1" applyBorder="1" applyAlignment="1">
      <alignment vertical="center"/>
      <protection/>
    </xf>
    <xf numFmtId="49" fontId="13" fillId="56" borderId="28" xfId="125" applyNumberFormat="1" applyFont="1" applyFill="1" applyBorder="1" applyAlignment="1">
      <alignment horizontal="center" vertical="center"/>
      <protection/>
    </xf>
    <xf numFmtId="0" fontId="13" fillId="56" borderId="28" xfId="125" applyFont="1" applyFill="1" applyBorder="1" applyAlignment="1">
      <alignment horizontal="center" vertical="center"/>
      <protection/>
    </xf>
    <xf numFmtId="0" fontId="7" fillId="0" borderId="0" xfId="108" applyFont="1" applyFill="1">
      <alignment/>
      <protection/>
    </xf>
    <xf numFmtId="0" fontId="7" fillId="0" borderId="0" xfId="108" applyFont="1" applyFill="1" applyAlignment="1">
      <alignment horizontal="right"/>
      <protection/>
    </xf>
    <xf numFmtId="0" fontId="0" fillId="0" borderId="0" xfId="108">
      <alignment/>
      <protection/>
    </xf>
    <xf numFmtId="0" fontId="5" fillId="45" borderId="54" xfId="108" applyFont="1" applyFill="1" applyBorder="1" applyAlignment="1">
      <alignment horizontal="center" vertical="center" wrapText="1"/>
      <protection/>
    </xf>
    <xf numFmtId="0" fontId="5" fillId="45" borderId="26" xfId="108" applyFont="1" applyFill="1" applyBorder="1" applyAlignment="1">
      <alignment horizontal="center" vertical="center" wrapText="1"/>
      <protection/>
    </xf>
    <xf numFmtId="0" fontId="5" fillId="45" borderId="55" xfId="108" applyFont="1" applyFill="1" applyBorder="1" applyAlignment="1">
      <alignment horizontal="center" vertical="center" wrapText="1"/>
      <protection/>
    </xf>
    <xf numFmtId="0" fontId="3" fillId="0" borderId="56" xfId="108" applyFont="1" applyBorder="1" applyAlignment="1">
      <alignment vertical="center" wrapText="1"/>
      <protection/>
    </xf>
    <xf numFmtId="0" fontId="3" fillId="0" borderId="57" xfId="108" applyFont="1" applyBorder="1" applyAlignment="1">
      <alignment horizontal="right" vertical="center" wrapText="1"/>
      <protection/>
    </xf>
    <xf numFmtId="4" fontId="3" fillId="0" borderId="57" xfId="108" applyNumberFormat="1" applyFont="1" applyBorder="1" applyAlignment="1">
      <alignment horizontal="right" vertical="center" wrapText="1"/>
      <protection/>
    </xf>
    <xf numFmtId="4" fontId="3" fillId="0" borderId="58" xfId="108" applyNumberFormat="1" applyFont="1" applyBorder="1" applyAlignment="1">
      <alignment horizontal="right" vertical="center" wrapText="1"/>
      <protection/>
    </xf>
    <xf numFmtId="0" fontId="4" fillId="0" borderId="59" xfId="108" applyFont="1" applyBorder="1" applyAlignment="1">
      <alignment vertical="center" wrapText="1"/>
      <protection/>
    </xf>
    <xf numFmtId="0" fontId="4" fillId="0" borderId="35" xfId="108" applyFont="1" applyBorder="1" applyAlignment="1">
      <alignment horizontal="right" vertical="center" wrapText="1"/>
      <protection/>
    </xf>
    <xf numFmtId="4" fontId="4" fillId="0" borderId="35" xfId="108" applyNumberFormat="1" applyFont="1" applyBorder="1" applyAlignment="1">
      <alignment horizontal="right" vertical="center" wrapText="1"/>
      <protection/>
    </xf>
    <xf numFmtId="4" fontId="4" fillId="0" borderId="35" xfId="108" applyNumberFormat="1" applyFont="1" applyBorder="1" applyAlignment="1">
      <alignment vertical="center"/>
      <protection/>
    </xf>
    <xf numFmtId="4" fontId="4" fillId="0" borderId="51" xfId="108" applyNumberFormat="1" applyFont="1" applyBorder="1" applyAlignment="1">
      <alignment vertical="center"/>
      <protection/>
    </xf>
    <xf numFmtId="4" fontId="0" fillId="0" borderId="0" xfId="108" applyNumberFormat="1">
      <alignment/>
      <protection/>
    </xf>
    <xf numFmtId="4" fontId="4" fillId="0" borderId="57" xfId="108" applyNumberFormat="1" applyFont="1" applyBorder="1" applyAlignment="1">
      <alignment horizontal="right" vertical="center" wrapText="1"/>
      <protection/>
    </xf>
    <xf numFmtId="0" fontId="3" fillId="0" borderId="59" xfId="108" applyFont="1" applyBorder="1" applyAlignment="1">
      <alignment vertical="center" wrapText="1"/>
      <protection/>
    </xf>
    <xf numFmtId="4" fontId="3" fillId="0" borderId="35" xfId="108" applyNumberFormat="1" applyFont="1" applyBorder="1" applyAlignment="1">
      <alignment horizontal="right" vertical="center" wrapText="1"/>
      <protection/>
    </xf>
    <xf numFmtId="4" fontId="3" fillId="0" borderId="51" xfId="108" applyNumberFormat="1" applyFont="1" applyBorder="1" applyAlignment="1">
      <alignment horizontal="right" vertical="center" wrapText="1"/>
      <protection/>
    </xf>
    <xf numFmtId="4" fontId="4" fillId="0" borderId="51" xfId="108" applyNumberFormat="1" applyFont="1" applyBorder="1" applyAlignment="1">
      <alignment horizontal="right" vertical="center" wrapText="1"/>
      <protection/>
    </xf>
    <xf numFmtId="0" fontId="3" fillId="0" borderId="35" xfId="108" applyFont="1" applyBorder="1" applyAlignment="1">
      <alignment horizontal="right" vertical="center" wrapText="1"/>
      <protection/>
    </xf>
    <xf numFmtId="0" fontId="4" fillId="0" borderId="60" xfId="108" applyFont="1" applyBorder="1" applyAlignment="1">
      <alignment vertical="center" wrapText="1"/>
      <protection/>
    </xf>
    <xf numFmtId="0" fontId="4" fillId="0" borderId="61" xfId="108" applyFont="1" applyBorder="1" applyAlignment="1">
      <alignment horizontal="right" vertical="center" wrapText="1"/>
      <protection/>
    </xf>
    <xf numFmtId="4" fontId="4" fillId="0" borderId="61" xfId="108" applyNumberFormat="1" applyFont="1" applyBorder="1" applyAlignment="1">
      <alignment horizontal="right" vertical="center" wrapText="1"/>
      <protection/>
    </xf>
    <xf numFmtId="4" fontId="4" fillId="0" borderId="62" xfId="108" applyNumberFormat="1" applyFont="1" applyBorder="1" applyAlignment="1">
      <alignment horizontal="right" vertical="center" wrapText="1"/>
      <protection/>
    </xf>
    <xf numFmtId="0" fontId="3" fillId="0" borderId="54" xfId="108" applyFont="1" applyBorder="1" applyAlignment="1">
      <alignment vertical="center" wrapText="1"/>
      <protection/>
    </xf>
    <xf numFmtId="0" fontId="3" fillId="0" borderId="26" xfId="108" applyFont="1" applyBorder="1" applyAlignment="1">
      <alignment horizontal="right" vertical="center" wrapText="1"/>
      <protection/>
    </xf>
    <xf numFmtId="4" fontId="3" fillId="0" borderId="26" xfId="108" applyNumberFormat="1" applyFont="1" applyBorder="1" applyAlignment="1">
      <alignment horizontal="right" vertical="center" wrapText="1"/>
      <protection/>
    </xf>
    <xf numFmtId="4" fontId="3" fillId="0" borderId="55" xfId="108" applyNumberFormat="1" applyFont="1" applyBorder="1" applyAlignment="1">
      <alignment horizontal="right" vertical="center" wrapText="1"/>
      <protection/>
    </xf>
    <xf numFmtId="0" fontId="7" fillId="0" borderId="0" xfId="108" applyFont="1" applyFill="1" applyBorder="1">
      <alignment/>
      <protection/>
    </xf>
    <xf numFmtId="164" fontId="7" fillId="0" borderId="63" xfId="108" applyNumberFormat="1" applyFont="1" applyFill="1" applyBorder="1" applyAlignment="1">
      <alignment horizontal="right"/>
      <protection/>
    </xf>
    <xf numFmtId="0" fontId="4" fillId="0" borderId="56" xfId="108" applyFont="1" applyBorder="1" applyAlignment="1">
      <alignment horizontal="left" vertical="center" wrapText="1"/>
      <protection/>
    </xf>
    <xf numFmtId="0" fontId="4" fillId="0" borderId="57" xfId="108" applyFont="1" applyBorder="1" applyAlignment="1">
      <alignment horizontal="right" vertical="center" wrapText="1"/>
      <protection/>
    </xf>
    <xf numFmtId="4" fontId="4" fillId="0" borderId="58" xfId="108" applyNumberFormat="1" applyFont="1" applyBorder="1" applyAlignment="1">
      <alignment horizontal="right" vertical="center" wrapText="1"/>
      <protection/>
    </xf>
    <xf numFmtId="0" fontId="4" fillId="0" borderId="59" xfId="108" applyFont="1" applyBorder="1" applyAlignment="1">
      <alignment horizontal="left" vertical="center" wrapText="1"/>
      <protection/>
    </xf>
    <xf numFmtId="0" fontId="3" fillId="0" borderId="54" xfId="108" applyFont="1" applyBorder="1" applyAlignment="1">
      <alignment horizontal="left" vertical="center" wrapText="1"/>
      <protection/>
    </xf>
    <xf numFmtId="0" fontId="13" fillId="0" borderId="2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32" fillId="0" borderId="0" xfId="124" applyAlignment="1">
      <alignment vertical="center"/>
      <protection/>
    </xf>
    <xf numFmtId="3" fontId="14" fillId="0" borderId="0" xfId="128" applyNumberFormat="1" applyFont="1" applyAlignment="1">
      <alignment vertical="center"/>
      <protection/>
    </xf>
    <xf numFmtId="0" fontId="35" fillId="0" borderId="0" xfId="124" applyFont="1" applyAlignment="1">
      <alignment vertical="center"/>
      <protection/>
    </xf>
    <xf numFmtId="0" fontId="10" fillId="0" borderId="0" xfId="125" applyFont="1" applyAlignment="1">
      <alignment horizontal="center" vertical="center"/>
      <protection/>
    </xf>
    <xf numFmtId="166" fontId="0" fillId="0" borderId="0" xfId="125" applyNumberFormat="1" applyAlignment="1">
      <alignment vertical="center"/>
      <protection/>
    </xf>
    <xf numFmtId="0" fontId="0" fillId="0" borderId="0" xfId="125" applyAlignment="1">
      <alignment vertical="center"/>
      <protection/>
    </xf>
    <xf numFmtId="0" fontId="11" fillId="0" borderId="0" xfId="125" applyFont="1" applyAlignment="1">
      <alignment horizontal="center" vertical="center"/>
      <protection/>
    </xf>
    <xf numFmtId="0" fontId="13" fillId="0" borderId="0" xfId="125" applyFont="1" applyAlignment="1">
      <alignment horizontal="center" vertical="center"/>
      <protection/>
    </xf>
    <xf numFmtId="0" fontId="13" fillId="57" borderId="54" xfId="125" applyFont="1" applyFill="1" applyBorder="1" applyAlignment="1">
      <alignment horizontal="center" vertical="center" wrapText="1"/>
      <protection/>
    </xf>
    <xf numFmtId="0" fontId="13" fillId="57" borderId="26" xfId="125" applyFont="1" applyFill="1" applyBorder="1" applyAlignment="1">
      <alignment horizontal="center" vertical="center" wrapText="1"/>
      <protection/>
    </xf>
    <xf numFmtId="0" fontId="13" fillId="58" borderId="54" xfId="125" applyFont="1" applyFill="1" applyBorder="1" applyAlignment="1">
      <alignment horizontal="center" vertical="center"/>
      <protection/>
    </xf>
    <xf numFmtId="0" fontId="13" fillId="58" borderId="26" xfId="125" applyFont="1" applyFill="1" applyBorder="1" applyAlignment="1">
      <alignment horizontal="center" vertical="center"/>
      <protection/>
    </xf>
    <xf numFmtId="0" fontId="13" fillId="58" borderId="26" xfId="125" applyFont="1" applyFill="1" applyBorder="1" applyAlignment="1">
      <alignment horizontal="left" vertical="center" wrapText="1"/>
      <protection/>
    </xf>
    <xf numFmtId="4" fontId="13" fillId="58" borderId="26" xfId="125" applyNumberFormat="1" applyFont="1" applyFill="1" applyBorder="1" applyAlignment="1">
      <alignment vertical="center"/>
      <protection/>
    </xf>
    <xf numFmtId="4" fontId="13" fillId="58" borderId="55" xfId="125" applyNumberFormat="1" applyFont="1" applyFill="1" applyBorder="1" applyAlignment="1">
      <alignment vertical="center"/>
      <protection/>
    </xf>
    <xf numFmtId="0" fontId="58" fillId="41" borderId="56" xfId="125" applyFont="1" applyFill="1" applyBorder="1" applyAlignment="1">
      <alignment horizontal="center" vertical="center" wrapText="1"/>
      <protection/>
    </xf>
    <xf numFmtId="0" fontId="58" fillId="41" borderId="64" xfId="125" applyFont="1" applyFill="1" applyBorder="1" applyAlignment="1">
      <alignment horizontal="center" vertical="center" wrapText="1"/>
      <protection/>
    </xf>
    <xf numFmtId="49" fontId="58" fillId="41" borderId="65" xfId="125" applyNumberFormat="1" applyFont="1" applyFill="1" applyBorder="1" applyAlignment="1">
      <alignment horizontal="center" vertical="center" wrapText="1"/>
      <protection/>
    </xf>
    <xf numFmtId="49" fontId="58" fillId="41" borderId="57" xfId="125" applyNumberFormat="1" applyFont="1" applyFill="1" applyBorder="1" applyAlignment="1">
      <alignment horizontal="center" vertical="center" wrapText="1"/>
      <protection/>
    </xf>
    <xf numFmtId="0" fontId="58" fillId="41" borderId="57" xfId="125" applyFont="1" applyFill="1" applyBorder="1" applyAlignment="1">
      <alignment horizontal="left" vertical="center" wrapText="1"/>
      <protection/>
    </xf>
    <xf numFmtId="4" fontId="58" fillId="41" borderId="57" xfId="125" applyNumberFormat="1" applyFont="1" applyFill="1" applyBorder="1" applyAlignment="1">
      <alignment vertical="center"/>
      <protection/>
    </xf>
    <xf numFmtId="4" fontId="58" fillId="41" borderId="58" xfId="125" applyNumberFormat="1" applyFont="1" applyFill="1" applyBorder="1" applyAlignment="1">
      <alignment vertical="center"/>
      <protection/>
    </xf>
    <xf numFmtId="0" fontId="9" fillId="41" borderId="59" xfId="125" applyFont="1" applyFill="1" applyBorder="1" applyAlignment="1">
      <alignment horizontal="center" vertical="center" wrapText="1"/>
      <protection/>
    </xf>
    <xf numFmtId="0" fontId="9" fillId="41" borderId="36" xfId="125" applyFont="1" applyFill="1" applyBorder="1" applyAlignment="1">
      <alignment horizontal="center" vertical="center" wrapText="1"/>
      <protection/>
    </xf>
    <xf numFmtId="0" fontId="9" fillId="56" borderId="66" xfId="125" applyFont="1" applyFill="1" applyBorder="1" applyAlignment="1">
      <alignment horizontal="center" vertical="center" wrapText="1"/>
      <protection/>
    </xf>
    <xf numFmtId="0" fontId="9" fillId="56" borderId="35" xfId="125" applyFont="1" applyFill="1" applyBorder="1" applyAlignment="1">
      <alignment horizontal="center" vertical="center" wrapText="1"/>
      <protection/>
    </xf>
    <xf numFmtId="49" fontId="9" fillId="56" borderId="35" xfId="125" applyNumberFormat="1" applyFont="1" applyFill="1" applyBorder="1" applyAlignment="1">
      <alignment horizontal="center" vertical="center" wrapText="1"/>
      <protection/>
    </xf>
    <xf numFmtId="0" fontId="9" fillId="56" borderId="35" xfId="125" applyFont="1" applyFill="1" applyBorder="1" applyAlignment="1">
      <alignment horizontal="left" vertical="center" wrapText="1"/>
      <protection/>
    </xf>
    <xf numFmtId="4" fontId="9" fillId="41" borderId="35" xfId="125" applyNumberFormat="1" applyFont="1" applyFill="1" applyBorder="1" applyAlignment="1">
      <alignment vertical="center"/>
      <protection/>
    </xf>
    <xf numFmtId="4" fontId="9" fillId="0" borderId="35" xfId="125" applyNumberFormat="1" applyFont="1" applyFill="1" applyBorder="1" applyAlignment="1">
      <alignment vertical="center"/>
      <protection/>
    </xf>
    <xf numFmtId="4" fontId="9" fillId="41" borderId="51" xfId="125" applyNumberFormat="1" applyFont="1" applyFill="1" applyBorder="1" applyAlignment="1">
      <alignment vertical="center"/>
      <protection/>
    </xf>
    <xf numFmtId="0" fontId="58" fillId="41" borderId="59" xfId="125" applyFont="1" applyFill="1" applyBorder="1" applyAlignment="1">
      <alignment horizontal="center" vertical="center" wrapText="1"/>
      <protection/>
    </xf>
    <xf numFmtId="0" fontId="58" fillId="41" borderId="36" xfId="125" applyFont="1" applyFill="1" applyBorder="1" applyAlignment="1">
      <alignment horizontal="center" vertical="center" wrapText="1"/>
      <protection/>
    </xf>
    <xf numFmtId="49" fontId="58" fillId="41" borderId="66" xfId="125" applyNumberFormat="1" applyFont="1" applyFill="1" applyBorder="1" applyAlignment="1">
      <alignment horizontal="center" vertical="center" wrapText="1"/>
      <protection/>
    </xf>
    <xf numFmtId="49" fontId="58" fillId="41" borderId="35" xfId="125" applyNumberFormat="1" applyFont="1" applyFill="1" applyBorder="1" applyAlignment="1">
      <alignment horizontal="center" vertical="center" wrapText="1"/>
      <protection/>
    </xf>
    <xf numFmtId="0" fontId="58" fillId="41" borderId="35" xfId="125" applyFont="1" applyFill="1" applyBorder="1" applyAlignment="1">
      <alignment horizontal="left" vertical="center" wrapText="1"/>
      <protection/>
    </xf>
    <xf numFmtId="4" fontId="58" fillId="41" borderId="35" xfId="125" applyNumberFormat="1" applyFont="1" applyFill="1" applyBorder="1" applyAlignment="1">
      <alignment vertical="center"/>
      <protection/>
    </xf>
    <xf numFmtId="4" fontId="58" fillId="41" borderId="51" xfId="125" applyNumberFormat="1" applyFont="1" applyFill="1" applyBorder="1" applyAlignment="1">
      <alignment vertical="center"/>
      <protection/>
    </xf>
    <xf numFmtId="0" fontId="58" fillId="0" borderId="35" xfId="125" applyFont="1" applyFill="1" applyBorder="1" applyAlignment="1">
      <alignment horizontal="left" vertical="center" wrapText="1"/>
      <protection/>
    </xf>
    <xf numFmtId="0" fontId="9" fillId="41" borderId="32" xfId="125" applyFont="1" applyFill="1" applyBorder="1" applyAlignment="1">
      <alignment horizontal="center" vertical="center" wrapText="1"/>
      <protection/>
    </xf>
    <xf numFmtId="0" fontId="9" fillId="41" borderId="67" xfId="125" applyFont="1" applyFill="1" applyBorder="1" applyAlignment="1">
      <alignment horizontal="center" vertical="center" wrapText="1"/>
      <protection/>
    </xf>
    <xf numFmtId="0" fontId="9" fillId="41" borderId="68" xfId="125" applyFont="1" applyFill="1" applyBorder="1" applyAlignment="1">
      <alignment horizontal="center" vertical="center" wrapText="1"/>
      <protection/>
    </xf>
    <xf numFmtId="0" fontId="9" fillId="56" borderId="69" xfId="125" applyFont="1" applyFill="1" applyBorder="1" applyAlignment="1">
      <alignment horizontal="center" vertical="center" wrapText="1"/>
      <protection/>
    </xf>
    <xf numFmtId="0" fontId="9" fillId="56" borderId="69" xfId="125" applyFont="1" applyFill="1" applyBorder="1" applyAlignment="1">
      <alignment horizontal="left" vertical="center" wrapText="1"/>
      <protection/>
    </xf>
    <xf numFmtId="4" fontId="9" fillId="41" borderId="69" xfId="125" applyNumberFormat="1" applyFont="1" applyFill="1" applyBorder="1" applyAlignment="1">
      <alignment vertical="center"/>
      <protection/>
    </xf>
    <xf numFmtId="4" fontId="9" fillId="41" borderId="42" xfId="125" applyNumberFormat="1" applyFont="1" applyFill="1" applyBorder="1" applyAlignment="1">
      <alignment vertical="center"/>
      <protection/>
    </xf>
    <xf numFmtId="0" fontId="13" fillId="57" borderId="25" xfId="125" applyFont="1" applyFill="1" applyBorder="1" applyAlignment="1">
      <alignment horizontal="center" vertical="center" wrapText="1"/>
      <protection/>
    </xf>
    <xf numFmtId="0" fontId="13" fillId="57" borderId="70" xfId="125" applyFont="1" applyFill="1" applyBorder="1" applyAlignment="1">
      <alignment horizontal="center" vertical="center" wrapText="1"/>
      <protection/>
    </xf>
    <xf numFmtId="3" fontId="36" fillId="0" borderId="0" xfId="128" applyNumberFormat="1" applyFont="1" applyAlignment="1">
      <alignment vertical="center"/>
      <protection/>
    </xf>
    <xf numFmtId="0" fontId="8" fillId="0" borderId="0" xfId="0" applyFont="1" applyAlignment="1">
      <alignment horizontal="left" vertical="center" wrapText="1"/>
    </xf>
    <xf numFmtId="0" fontId="6" fillId="45" borderId="63" xfId="108" applyFont="1" applyFill="1" applyBorder="1" applyAlignment="1">
      <alignment horizontal="center"/>
      <protection/>
    </xf>
    <xf numFmtId="0" fontId="37" fillId="0" borderId="0" xfId="124" applyFont="1" applyAlignment="1">
      <alignment horizontal="center" vertical="center"/>
      <protection/>
    </xf>
    <xf numFmtId="0" fontId="8" fillId="0" borderId="0" xfId="125" applyFont="1" applyAlignment="1">
      <alignment horizontal="center" vertical="center"/>
      <protection/>
    </xf>
    <xf numFmtId="0" fontId="8" fillId="0" borderId="0" xfId="125" applyFont="1" applyAlignment="1">
      <alignment horizontal="center" vertical="center"/>
      <protection/>
    </xf>
    <xf numFmtId="49" fontId="13" fillId="0" borderId="0" xfId="126" applyNumberFormat="1" applyFont="1" applyBorder="1" applyAlignment="1">
      <alignment horizontal="center" vertical="center" textRotation="90"/>
      <protection/>
    </xf>
    <xf numFmtId="0" fontId="13" fillId="57" borderId="26" xfId="125" applyFont="1" applyFill="1" applyBorder="1" applyAlignment="1">
      <alignment horizontal="center" vertical="center" wrapText="1"/>
      <protection/>
    </xf>
    <xf numFmtId="0" fontId="13" fillId="58" borderId="26" xfId="125" applyFont="1" applyFill="1" applyBorder="1" applyAlignment="1">
      <alignment horizontal="center" vertical="center"/>
      <protection/>
    </xf>
    <xf numFmtId="0" fontId="13" fillId="0" borderId="45" xfId="0" applyFont="1" applyBorder="1" applyAlignment="1">
      <alignment horizontal="center" vertical="center" textRotation="90"/>
    </xf>
    <xf numFmtId="0" fontId="0" fillId="0" borderId="71" xfId="0" applyBorder="1" applyAlignment="1">
      <alignment horizontal="center" vertical="center" textRotation="90"/>
    </xf>
    <xf numFmtId="0" fontId="0" fillId="0" borderId="71" xfId="0" applyBorder="1" applyAlignment="1">
      <alignment/>
    </xf>
    <xf numFmtId="0" fontId="0" fillId="0" borderId="38" xfId="0" applyBorder="1" applyAlignment="1">
      <alignment/>
    </xf>
    <xf numFmtId="0" fontId="13" fillId="0" borderId="25" xfId="125" applyFont="1" applyFill="1" applyBorder="1" applyAlignment="1">
      <alignment horizontal="center"/>
      <protection/>
    </xf>
    <xf numFmtId="0" fontId="13" fillId="0" borderId="72" xfId="125" applyFont="1" applyFill="1" applyBorder="1" applyAlignment="1">
      <alignment horizontal="center"/>
      <protection/>
    </xf>
    <xf numFmtId="0" fontId="10" fillId="0" borderId="0" xfId="111" applyFont="1" applyFill="1" applyAlignment="1">
      <alignment horizontal="center" vertical="center" wrapText="1"/>
      <protection/>
    </xf>
    <xf numFmtId="0" fontId="8" fillId="0" borderId="0" xfId="111" applyFont="1" applyFill="1" applyAlignment="1">
      <alignment horizontal="left" vertical="center" wrapText="1"/>
      <protection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8" fillId="0" borderId="63" xfId="111" applyFont="1" applyFill="1" applyBorder="1" applyAlignment="1">
      <alignment horizontal="center"/>
      <protection/>
    </xf>
    <xf numFmtId="0" fontId="14" fillId="7" borderId="21" xfId="111" applyFont="1" applyFill="1" applyBorder="1" applyAlignment="1">
      <alignment horizontal="center" vertical="center"/>
      <protection/>
    </xf>
    <xf numFmtId="0" fontId="14" fillId="7" borderId="19" xfId="111" applyFont="1" applyFill="1" applyBorder="1" applyAlignment="1">
      <alignment horizontal="center" vertical="center"/>
      <protection/>
    </xf>
  </cellXfs>
  <cellStyles count="160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Čárka 2" xfId="73"/>
    <cellStyle name="čárky 2" xfId="74"/>
    <cellStyle name="čárky 2 2" xfId="75"/>
    <cellStyle name="čárky 3" xfId="76"/>
    <cellStyle name="čárky 3 2" xfId="77"/>
    <cellStyle name="čárky 3 3" xfId="78"/>
    <cellStyle name="Comma [0]" xfId="79"/>
    <cellStyle name="Hyperlink" xfId="80"/>
    <cellStyle name="Chybně" xfId="81"/>
    <cellStyle name="Chybně 2" xfId="82"/>
    <cellStyle name="Chybně 3" xfId="83"/>
    <cellStyle name="Kontrolní buňka" xfId="84"/>
    <cellStyle name="Kontrolní buňka 2" xfId="85"/>
    <cellStyle name="Kontrolní buňka 3" xfId="86"/>
    <cellStyle name="Currency" xfId="87"/>
    <cellStyle name="Currency [0]" xfId="88"/>
    <cellStyle name="Nadpis 1" xfId="89"/>
    <cellStyle name="Nadpis 1 2" xfId="90"/>
    <cellStyle name="Nadpis 1 3" xfId="91"/>
    <cellStyle name="Nadpis 2" xfId="92"/>
    <cellStyle name="Nadpis 2 2" xfId="93"/>
    <cellStyle name="Nadpis 2 3" xfId="94"/>
    <cellStyle name="Nadpis 3" xfId="95"/>
    <cellStyle name="Nadpis 3 2" xfId="96"/>
    <cellStyle name="Nadpis 3 3" xfId="97"/>
    <cellStyle name="Nadpis 4" xfId="98"/>
    <cellStyle name="Nadpis 4 2" xfId="99"/>
    <cellStyle name="Nadpis 4 3" xfId="100"/>
    <cellStyle name="Název" xfId="101"/>
    <cellStyle name="Název 2" xfId="102"/>
    <cellStyle name="Název 3" xfId="103"/>
    <cellStyle name="Neutrální" xfId="104"/>
    <cellStyle name="Neutrální 2" xfId="105"/>
    <cellStyle name="Neutrální 3" xfId="106"/>
    <cellStyle name="Normální 10" xfId="107"/>
    <cellStyle name="Normální 11" xfId="108"/>
    <cellStyle name="Normální 12" xfId="109"/>
    <cellStyle name="Normální 13" xfId="110"/>
    <cellStyle name="normální 2" xfId="111"/>
    <cellStyle name="normální 2 2" xfId="112"/>
    <cellStyle name="Normální 3" xfId="113"/>
    <cellStyle name="Normální 3 2" xfId="114"/>
    <cellStyle name="Normální 4" xfId="115"/>
    <cellStyle name="Normální 4 2" xfId="116"/>
    <cellStyle name="Normální 4 2 2" xfId="117"/>
    <cellStyle name="Normální 5" xfId="118"/>
    <cellStyle name="Normální 5 2" xfId="119"/>
    <cellStyle name="Normální 6" xfId="120"/>
    <cellStyle name="Normální 7" xfId="121"/>
    <cellStyle name="Normální 8" xfId="122"/>
    <cellStyle name="Normální 9" xfId="123"/>
    <cellStyle name="normální_2. Rozpočet 2007 - tabulky" xfId="124"/>
    <cellStyle name="normální_Rozpis výdajů 03 bez PO 2 2" xfId="125"/>
    <cellStyle name="normální_Rozpis výdajů 03 bez PO 3" xfId="126"/>
    <cellStyle name="normální_Rozpis výdajů 03 bez PO_UR 2008 1-168 tisk" xfId="127"/>
    <cellStyle name="normální_Rozpočet 2004 (ZK)" xfId="128"/>
    <cellStyle name="Followed Hyperlink" xfId="129"/>
    <cellStyle name="Poznámka" xfId="130"/>
    <cellStyle name="Poznámka 2" xfId="131"/>
    <cellStyle name="Poznámka 3" xfId="132"/>
    <cellStyle name="Percent" xfId="133"/>
    <cellStyle name="Propojená buňka" xfId="134"/>
    <cellStyle name="Propojená buňka 2" xfId="135"/>
    <cellStyle name="Propojená buňka 3" xfId="136"/>
    <cellStyle name="S8M1" xfId="137"/>
    <cellStyle name="Správně" xfId="138"/>
    <cellStyle name="Správně 2" xfId="139"/>
    <cellStyle name="Správně 3" xfId="140"/>
    <cellStyle name="Text upozornění" xfId="141"/>
    <cellStyle name="Text upozornění 2" xfId="142"/>
    <cellStyle name="Text upozornění 3" xfId="143"/>
    <cellStyle name="Vstup" xfId="144"/>
    <cellStyle name="Vstup 2" xfId="145"/>
    <cellStyle name="Vstup 3" xfId="146"/>
    <cellStyle name="Výpočet" xfId="147"/>
    <cellStyle name="Výpočet 2" xfId="148"/>
    <cellStyle name="Výpočet 3" xfId="149"/>
    <cellStyle name="Výstup" xfId="150"/>
    <cellStyle name="Výstup 2" xfId="151"/>
    <cellStyle name="Výstup 3" xfId="152"/>
    <cellStyle name="Vysvětlující text" xfId="153"/>
    <cellStyle name="Vysvětlující text 2" xfId="154"/>
    <cellStyle name="Vysvětlující text 3" xfId="155"/>
    <cellStyle name="Zvýraznění 1" xfId="156"/>
    <cellStyle name="Zvýraznění 1 2" xfId="157"/>
    <cellStyle name="Zvýraznění 1 3" xfId="158"/>
    <cellStyle name="Zvýraznění 2" xfId="159"/>
    <cellStyle name="Zvýraznění 2 2" xfId="160"/>
    <cellStyle name="Zvýraznění 2 3" xfId="161"/>
    <cellStyle name="Zvýraznění 3" xfId="162"/>
    <cellStyle name="Zvýraznění 3 2" xfId="163"/>
    <cellStyle name="Zvýraznění 3 3" xfId="164"/>
    <cellStyle name="Zvýraznění 4" xfId="165"/>
    <cellStyle name="Zvýraznění 4 2" xfId="166"/>
    <cellStyle name="Zvýraznění 4 3" xfId="167"/>
    <cellStyle name="Zvýraznění 5" xfId="168"/>
    <cellStyle name="Zvýraznění 5 2" xfId="169"/>
    <cellStyle name="Zvýraznění 5 3" xfId="170"/>
    <cellStyle name="Zvýraznění 6" xfId="171"/>
    <cellStyle name="Zvýraznění 6 2" xfId="172"/>
    <cellStyle name="Zvýraznění 6 3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C1" sqref="C1"/>
    </sheetView>
  </sheetViews>
  <sheetFormatPr defaultColWidth="9.140625" defaultRowHeight="12.75"/>
  <cols>
    <col min="1" max="1" width="36.57421875" style="108" bestFit="1" customWidth="1"/>
    <col min="2" max="2" width="7.28125" style="108" customWidth="1"/>
    <col min="3" max="3" width="13.8515625" style="108" customWidth="1"/>
    <col min="4" max="4" width="10.00390625" style="108" bestFit="1" customWidth="1"/>
    <col min="5" max="5" width="14.140625" style="108" customWidth="1"/>
    <col min="6" max="9" width="9.140625" style="108" customWidth="1"/>
    <col min="10" max="10" width="11.7109375" style="108" bestFit="1" customWidth="1"/>
    <col min="11" max="16384" width="9.140625" style="108" customWidth="1"/>
  </cols>
  <sheetData>
    <row r="1" spans="1:5" ht="13.5" thickBot="1">
      <c r="A1" s="195" t="s">
        <v>87</v>
      </c>
      <c r="B1" s="195"/>
      <c r="C1" s="106"/>
      <c r="D1" s="106"/>
      <c r="E1" s="107" t="s">
        <v>0</v>
      </c>
    </row>
    <row r="2" spans="1:5" ht="23.25" thickBot="1">
      <c r="A2" s="109" t="s">
        <v>1</v>
      </c>
      <c r="B2" s="110" t="s">
        <v>2</v>
      </c>
      <c r="C2" s="111" t="s">
        <v>88</v>
      </c>
      <c r="D2" s="111" t="s">
        <v>98</v>
      </c>
      <c r="E2" s="111" t="s">
        <v>88</v>
      </c>
    </row>
    <row r="3" spans="1:5" ht="15" customHeight="1">
      <c r="A3" s="112" t="s">
        <v>3</v>
      </c>
      <c r="B3" s="113" t="s">
        <v>37</v>
      </c>
      <c r="C3" s="114">
        <f>C4+C5+C6</f>
        <v>2355469.92</v>
      </c>
      <c r="D3" s="114">
        <f>D4+D5+D6</f>
        <v>0</v>
      </c>
      <c r="E3" s="115">
        <f aca="true" t="shared" si="0" ref="E3:E23">C3+D3</f>
        <v>2355469.92</v>
      </c>
    </row>
    <row r="4" spans="1:10" ht="15" customHeight="1">
      <c r="A4" s="116" t="s">
        <v>4</v>
      </c>
      <c r="B4" s="117" t="s">
        <v>5</v>
      </c>
      <c r="C4" s="118">
        <v>2220140.21</v>
      </c>
      <c r="D4" s="119">
        <v>0</v>
      </c>
      <c r="E4" s="120">
        <f t="shared" si="0"/>
        <v>2220140.21</v>
      </c>
      <c r="J4" s="121"/>
    </row>
    <row r="5" spans="1:5" ht="15" customHeight="1">
      <c r="A5" s="116" t="s">
        <v>6</v>
      </c>
      <c r="B5" s="117" t="s">
        <v>7</v>
      </c>
      <c r="C5" s="118">
        <v>133804.15000000002</v>
      </c>
      <c r="D5" s="122">
        <v>0</v>
      </c>
      <c r="E5" s="120">
        <f t="shared" si="0"/>
        <v>133804.15000000002</v>
      </c>
    </row>
    <row r="6" spans="1:5" ht="15" customHeight="1">
      <c r="A6" s="116" t="s">
        <v>8</v>
      </c>
      <c r="B6" s="117" t="s">
        <v>9</v>
      </c>
      <c r="C6" s="118">
        <v>1525.56</v>
      </c>
      <c r="D6" s="118">
        <v>0</v>
      </c>
      <c r="E6" s="120">
        <f t="shared" si="0"/>
        <v>1525.56</v>
      </c>
    </row>
    <row r="7" spans="1:5" ht="15" customHeight="1">
      <c r="A7" s="123" t="s">
        <v>40</v>
      </c>
      <c r="B7" s="117" t="s">
        <v>10</v>
      </c>
      <c r="C7" s="124">
        <f>C8+C13</f>
        <v>4794372.01</v>
      </c>
      <c r="D7" s="124">
        <f>D8+D13</f>
        <v>0</v>
      </c>
      <c r="E7" s="125">
        <f t="shared" si="0"/>
        <v>4794372.01</v>
      </c>
    </row>
    <row r="8" spans="1:5" ht="15" customHeight="1">
      <c r="A8" s="116" t="s">
        <v>45</v>
      </c>
      <c r="B8" s="117" t="s">
        <v>11</v>
      </c>
      <c r="C8" s="118">
        <f>C9+C10+C11+C12</f>
        <v>4232379.9399999995</v>
      </c>
      <c r="D8" s="118">
        <f>D9+D10+D11+D12</f>
        <v>0</v>
      </c>
      <c r="E8" s="126">
        <f t="shared" si="0"/>
        <v>4232379.9399999995</v>
      </c>
    </row>
    <row r="9" spans="1:5" ht="15" customHeight="1">
      <c r="A9" s="116" t="s">
        <v>41</v>
      </c>
      <c r="B9" s="117" t="s">
        <v>12</v>
      </c>
      <c r="C9" s="118">
        <v>61072</v>
      </c>
      <c r="D9" s="118">
        <v>0</v>
      </c>
      <c r="E9" s="126">
        <f t="shared" si="0"/>
        <v>61072</v>
      </c>
    </row>
    <row r="10" spans="1:5" ht="15" customHeight="1">
      <c r="A10" s="116" t="s">
        <v>52</v>
      </c>
      <c r="B10" s="117" t="s">
        <v>11</v>
      </c>
      <c r="C10" s="118">
        <v>4137311.09</v>
      </c>
      <c r="D10" s="118">
        <v>0</v>
      </c>
      <c r="E10" s="126">
        <f t="shared" si="0"/>
        <v>4137311.09</v>
      </c>
    </row>
    <row r="11" spans="1:5" ht="15" customHeight="1">
      <c r="A11" s="116" t="s">
        <v>42</v>
      </c>
      <c r="B11" s="117" t="s">
        <v>44</v>
      </c>
      <c r="C11" s="118">
        <v>9226.85</v>
      </c>
      <c r="D11" s="118">
        <v>0</v>
      </c>
      <c r="E11" s="126">
        <f>SUM(C11:D11)</f>
        <v>9226.85</v>
      </c>
    </row>
    <row r="12" spans="1:5" ht="15" customHeight="1">
      <c r="A12" s="116" t="s">
        <v>46</v>
      </c>
      <c r="B12" s="117">
        <v>4121</v>
      </c>
      <c r="C12" s="118">
        <v>24770</v>
      </c>
      <c r="D12" s="118">
        <v>0</v>
      </c>
      <c r="E12" s="126">
        <f>SUM(C12:D12)</f>
        <v>24770</v>
      </c>
    </row>
    <row r="13" spans="1:5" ht="15" customHeight="1">
      <c r="A13" s="116" t="s">
        <v>47</v>
      </c>
      <c r="B13" s="117" t="s">
        <v>13</v>
      </c>
      <c r="C13" s="118">
        <f>C14+C15+C16</f>
        <v>561992.0700000001</v>
      </c>
      <c r="D13" s="118">
        <f>D14+D15+D16</f>
        <v>0</v>
      </c>
      <c r="E13" s="126">
        <f t="shared" si="0"/>
        <v>561992.0700000001</v>
      </c>
    </row>
    <row r="14" spans="1:5" ht="15" customHeight="1">
      <c r="A14" s="116" t="s">
        <v>43</v>
      </c>
      <c r="B14" s="117" t="s">
        <v>13</v>
      </c>
      <c r="C14" s="118">
        <v>560497.4</v>
      </c>
      <c r="D14" s="118">
        <v>0</v>
      </c>
      <c r="E14" s="126">
        <f t="shared" si="0"/>
        <v>560497.4</v>
      </c>
    </row>
    <row r="15" spans="1:5" ht="15" customHeight="1">
      <c r="A15" s="116" t="s">
        <v>48</v>
      </c>
      <c r="B15" s="117">
        <v>4221</v>
      </c>
      <c r="C15" s="118">
        <v>0</v>
      </c>
      <c r="D15" s="118">
        <v>0</v>
      </c>
      <c r="E15" s="126">
        <f>SUM(C15:D15)</f>
        <v>0</v>
      </c>
    </row>
    <row r="16" spans="1:5" ht="15" customHeight="1">
      <c r="A16" s="116" t="s">
        <v>49</v>
      </c>
      <c r="B16" s="117">
        <v>4232</v>
      </c>
      <c r="C16" s="118">
        <v>1494.67</v>
      </c>
      <c r="D16" s="118">
        <v>0</v>
      </c>
      <c r="E16" s="126">
        <f>SUM(C16:D16)</f>
        <v>1494.67</v>
      </c>
    </row>
    <row r="17" spans="1:5" ht="15" customHeight="1">
      <c r="A17" s="123" t="s">
        <v>14</v>
      </c>
      <c r="B17" s="127" t="s">
        <v>38</v>
      </c>
      <c r="C17" s="124">
        <f>C3+C7</f>
        <v>7149841.93</v>
      </c>
      <c r="D17" s="124">
        <f>D3+D7</f>
        <v>0</v>
      </c>
      <c r="E17" s="125">
        <f t="shared" si="0"/>
        <v>7149841.93</v>
      </c>
    </row>
    <row r="18" spans="1:5" ht="15" customHeight="1">
      <c r="A18" s="123" t="s">
        <v>15</v>
      </c>
      <c r="B18" s="127" t="s">
        <v>16</v>
      </c>
      <c r="C18" s="124">
        <f>SUM(C19:C22)</f>
        <v>906515.76</v>
      </c>
      <c r="D18" s="124">
        <f>SUM(D19:D22)</f>
        <v>0</v>
      </c>
      <c r="E18" s="125">
        <f t="shared" si="0"/>
        <v>906515.76</v>
      </c>
    </row>
    <row r="19" spans="1:5" ht="15" customHeight="1">
      <c r="A19" s="116" t="s">
        <v>89</v>
      </c>
      <c r="B19" s="117" t="s">
        <v>17</v>
      </c>
      <c r="C19" s="118">
        <v>84875.51</v>
      </c>
      <c r="D19" s="118">
        <v>0</v>
      </c>
      <c r="E19" s="126">
        <f t="shared" si="0"/>
        <v>84875.51</v>
      </c>
    </row>
    <row r="20" spans="1:5" ht="15" customHeight="1">
      <c r="A20" s="116" t="s">
        <v>94</v>
      </c>
      <c r="B20" s="117">
        <v>8115</v>
      </c>
      <c r="C20" s="118">
        <v>918515.25</v>
      </c>
      <c r="D20" s="118">
        <v>0</v>
      </c>
      <c r="E20" s="126">
        <f>SUM(C20:D20)</f>
        <v>918515.25</v>
      </c>
    </row>
    <row r="21" spans="1:5" ht="15" customHeight="1">
      <c r="A21" s="116" t="s">
        <v>50</v>
      </c>
      <c r="B21" s="117">
        <v>8123</v>
      </c>
      <c r="C21" s="118">
        <v>0</v>
      </c>
      <c r="D21" s="118">
        <v>0</v>
      </c>
      <c r="E21" s="126">
        <f>C21+D21</f>
        <v>0</v>
      </c>
    </row>
    <row r="22" spans="1:5" ht="15" customHeight="1" thickBot="1">
      <c r="A22" s="128" t="s">
        <v>51</v>
      </c>
      <c r="B22" s="129">
        <v>-8124</v>
      </c>
      <c r="C22" s="130">
        <v>-96875</v>
      </c>
      <c r="D22" s="130">
        <v>0</v>
      </c>
      <c r="E22" s="131">
        <f>C22+D22</f>
        <v>-96875</v>
      </c>
    </row>
    <row r="23" spans="1:5" ht="15" customHeight="1" thickBot="1">
      <c r="A23" s="132" t="s">
        <v>27</v>
      </c>
      <c r="B23" s="133"/>
      <c r="C23" s="134">
        <f>C3+C7+C18</f>
        <v>8056357.6899999995</v>
      </c>
      <c r="D23" s="134">
        <f>D17+D18</f>
        <v>0</v>
      </c>
      <c r="E23" s="135">
        <f t="shared" si="0"/>
        <v>8056357.6899999995</v>
      </c>
    </row>
    <row r="24" spans="1:5" ht="13.5" thickBot="1">
      <c r="A24" s="195" t="s">
        <v>90</v>
      </c>
      <c r="B24" s="195"/>
      <c r="C24" s="136"/>
      <c r="D24" s="136"/>
      <c r="E24" s="137" t="s">
        <v>0</v>
      </c>
    </row>
    <row r="25" spans="1:5" ht="23.25" thickBot="1">
      <c r="A25" s="109" t="s">
        <v>18</v>
      </c>
      <c r="B25" s="110" t="s">
        <v>19</v>
      </c>
      <c r="C25" s="111" t="s">
        <v>88</v>
      </c>
      <c r="D25" s="111" t="s">
        <v>113</v>
      </c>
      <c r="E25" s="111" t="s">
        <v>88</v>
      </c>
    </row>
    <row r="26" spans="1:5" ht="15" customHeight="1">
      <c r="A26" s="138" t="s">
        <v>26</v>
      </c>
      <c r="B26" s="139" t="s">
        <v>20</v>
      </c>
      <c r="C26" s="122">
        <v>26192.5</v>
      </c>
      <c r="D26" s="122">
        <v>0</v>
      </c>
      <c r="E26" s="140">
        <f>C26+D26</f>
        <v>26192.5</v>
      </c>
    </row>
    <row r="27" spans="1:5" ht="15" customHeight="1">
      <c r="A27" s="141" t="s">
        <v>21</v>
      </c>
      <c r="B27" s="117" t="s">
        <v>20</v>
      </c>
      <c r="C27" s="118">
        <v>241739.92</v>
      </c>
      <c r="D27" s="122">
        <v>0</v>
      </c>
      <c r="E27" s="140">
        <f aca="true" t="shared" si="1" ref="E27:E41">C27+D27</f>
        <v>241739.92</v>
      </c>
    </row>
    <row r="28" spans="1:5" ht="15" customHeight="1">
      <c r="A28" s="141" t="s">
        <v>28</v>
      </c>
      <c r="B28" s="117" t="s">
        <v>20</v>
      </c>
      <c r="C28" s="118">
        <v>876172.86</v>
      </c>
      <c r="D28" s="122">
        <v>0</v>
      </c>
      <c r="E28" s="140">
        <f t="shared" si="1"/>
        <v>876172.86</v>
      </c>
    </row>
    <row r="29" spans="1:5" ht="15" customHeight="1">
      <c r="A29" s="141" t="s">
        <v>22</v>
      </c>
      <c r="B29" s="117" t="s">
        <v>20</v>
      </c>
      <c r="C29" s="118">
        <v>634240.3200000001</v>
      </c>
      <c r="D29" s="122">
        <v>0</v>
      </c>
      <c r="E29" s="140">
        <f t="shared" si="1"/>
        <v>634240.3200000001</v>
      </c>
    </row>
    <row r="30" spans="1:5" ht="15" customHeight="1">
      <c r="A30" s="141" t="s">
        <v>39</v>
      </c>
      <c r="B30" s="117" t="s">
        <v>20</v>
      </c>
      <c r="C30" s="118">
        <v>3579796.7399999998</v>
      </c>
      <c r="D30" s="122">
        <v>0</v>
      </c>
      <c r="E30" s="140">
        <f>C30+D30</f>
        <v>3579796.7399999998</v>
      </c>
    </row>
    <row r="31" spans="1:5" ht="15" customHeight="1">
      <c r="A31" s="141" t="s">
        <v>54</v>
      </c>
      <c r="B31" s="117" t="s">
        <v>24</v>
      </c>
      <c r="C31" s="118">
        <v>434346.24999999994</v>
      </c>
      <c r="D31" s="122">
        <v>250</v>
      </c>
      <c r="E31" s="140">
        <f t="shared" si="1"/>
        <v>434596.24999999994</v>
      </c>
    </row>
    <row r="32" spans="1:5" ht="15" customHeight="1">
      <c r="A32" s="141" t="s">
        <v>55</v>
      </c>
      <c r="B32" s="117" t="s">
        <v>20</v>
      </c>
      <c r="C32" s="118">
        <v>76358</v>
      </c>
      <c r="D32" s="122">
        <v>0</v>
      </c>
      <c r="E32" s="140">
        <f t="shared" si="1"/>
        <v>76358</v>
      </c>
    </row>
    <row r="33" spans="1:5" ht="15" customHeight="1">
      <c r="A33" s="141" t="s">
        <v>29</v>
      </c>
      <c r="B33" s="117" t="s">
        <v>23</v>
      </c>
      <c r="C33" s="118">
        <v>928922.2899999999</v>
      </c>
      <c r="D33" s="122">
        <v>0</v>
      </c>
      <c r="E33" s="140">
        <f t="shared" si="1"/>
        <v>928922.2899999999</v>
      </c>
    </row>
    <row r="34" spans="1:5" ht="15" customHeight="1">
      <c r="A34" s="141" t="s">
        <v>30</v>
      </c>
      <c r="B34" s="117" t="s">
        <v>23</v>
      </c>
      <c r="C34" s="118">
        <v>0</v>
      </c>
      <c r="D34" s="122">
        <v>0</v>
      </c>
      <c r="E34" s="140">
        <f t="shared" si="1"/>
        <v>0</v>
      </c>
    </row>
    <row r="35" spans="1:5" ht="15" customHeight="1">
      <c r="A35" s="141" t="s">
        <v>31</v>
      </c>
      <c r="B35" s="117" t="s">
        <v>24</v>
      </c>
      <c r="C35" s="118">
        <v>1066987.7999999998</v>
      </c>
      <c r="D35" s="122">
        <v>-250</v>
      </c>
      <c r="E35" s="140">
        <f t="shared" si="1"/>
        <v>1066737.7999999998</v>
      </c>
    </row>
    <row r="36" spans="1:5" ht="15" customHeight="1">
      <c r="A36" s="141" t="s">
        <v>33</v>
      </c>
      <c r="B36" s="117" t="s">
        <v>24</v>
      </c>
      <c r="C36" s="118">
        <v>22000</v>
      </c>
      <c r="D36" s="122">
        <v>0</v>
      </c>
      <c r="E36" s="140">
        <f t="shared" si="1"/>
        <v>22000</v>
      </c>
    </row>
    <row r="37" spans="1:5" ht="15" customHeight="1">
      <c r="A37" s="141" t="s">
        <v>32</v>
      </c>
      <c r="B37" s="117" t="s">
        <v>20</v>
      </c>
      <c r="C37" s="118">
        <v>5434.02</v>
      </c>
      <c r="D37" s="122">
        <v>0</v>
      </c>
      <c r="E37" s="140">
        <f t="shared" si="1"/>
        <v>5434.02</v>
      </c>
    </row>
    <row r="38" spans="1:5" ht="15" customHeight="1">
      <c r="A38" s="141" t="s">
        <v>53</v>
      </c>
      <c r="B38" s="117" t="s">
        <v>24</v>
      </c>
      <c r="C38" s="118">
        <v>81207.47</v>
      </c>
      <c r="D38" s="122">
        <v>0</v>
      </c>
      <c r="E38" s="140">
        <f>C38+D38</f>
        <v>81207.47</v>
      </c>
    </row>
    <row r="39" spans="1:5" ht="15" customHeight="1">
      <c r="A39" s="141" t="s">
        <v>34</v>
      </c>
      <c r="B39" s="117" t="s">
        <v>24</v>
      </c>
      <c r="C39" s="118">
        <v>5317.28</v>
      </c>
      <c r="D39" s="122">
        <v>0</v>
      </c>
      <c r="E39" s="140">
        <f t="shared" si="1"/>
        <v>5317.28</v>
      </c>
    </row>
    <row r="40" spans="1:5" ht="15" customHeight="1">
      <c r="A40" s="141" t="s">
        <v>35</v>
      </c>
      <c r="B40" s="117" t="s">
        <v>24</v>
      </c>
      <c r="C40" s="118">
        <v>73602.25</v>
      </c>
      <c r="D40" s="122">
        <v>0</v>
      </c>
      <c r="E40" s="140">
        <f t="shared" si="1"/>
        <v>73602.25</v>
      </c>
    </row>
    <row r="41" spans="1:5" ht="15" customHeight="1" thickBot="1">
      <c r="A41" s="141" t="s">
        <v>36</v>
      </c>
      <c r="B41" s="117" t="s">
        <v>24</v>
      </c>
      <c r="C41" s="118">
        <v>4039.987</v>
      </c>
      <c r="D41" s="122">
        <v>0</v>
      </c>
      <c r="E41" s="140">
        <f t="shared" si="1"/>
        <v>4039.987</v>
      </c>
    </row>
    <row r="42" spans="1:5" ht="15" customHeight="1" thickBot="1">
      <c r="A42" s="142" t="s">
        <v>25</v>
      </c>
      <c r="B42" s="133"/>
      <c r="C42" s="134">
        <f>C26+C27+C28+C29+C30+C31+C32+C33+C34+C35+C36+C37+C38+C39+C40+C41</f>
        <v>8056357.686999999</v>
      </c>
      <c r="D42" s="134">
        <f>SUM(D26:D41)</f>
        <v>0</v>
      </c>
      <c r="E42" s="135">
        <f>SUM(E26:E41)</f>
        <v>8056357.686999999</v>
      </c>
    </row>
    <row r="43" spans="3:5" ht="12.75">
      <c r="C43" s="121"/>
      <c r="E43" s="121"/>
    </row>
  </sheetData>
  <sheetProtection/>
  <mergeCells count="2">
    <mergeCell ref="A1:B1"/>
    <mergeCell ref="A24:B24"/>
  </mergeCells>
  <printOptions horizontalCentered="1" verticalCentered="1"/>
  <pageMargins left="0.11811023622047245" right="0.11811023622047245" top="0" bottom="0.35433070866141736" header="0.31496062992125984" footer="0.31496062992125984"/>
  <pageSetup horizontalDpi="600" verticalDpi="600" orientation="portrait" paperSize="9" r:id="rId1"/>
  <headerFooter alignWithMargins="0">
    <oddHeader>&amp;R   022_P01_ZR_RO_154_15_Tabulky.XLS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Layout" workbookViewId="0" topLeftCell="A1">
      <selection activeCell="H14" sqref="H14"/>
    </sheetView>
  </sheetViews>
  <sheetFormatPr defaultColWidth="9.140625" defaultRowHeight="12.75"/>
  <cols>
    <col min="1" max="1" width="4.8515625" style="0" customWidth="1"/>
    <col min="4" max="5" width="6.57421875" style="0" customWidth="1"/>
    <col min="6" max="6" width="9.7109375" style="0" customWidth="1"/>
    <col min="7" max="7" width="38.8515625" style="0" customWidth="1"/>
    <col min="8" max="8" width="9.140625" style="0" customWidth="1"/>
    <col min="9" max="9" width="8.00390625" style="0" customWidth="1"/>
  </cols>
  <sheetData>
    <row r="1" spans="1:10" ht="12.75">
      <c r="A1" s="145"/>
      <c r="B1" s="145"/>
      <c r="C1" s="145"/>
      <c r="D1" s="145"/>
      <c r="E1" s="145"/>
      <c r="F1" s="145"/>
      <c r="G1" s="145"/>
      <c r="H1" s="193"/>
      <c r="I1" s="146"/>
      <c r="J1" s="146"/>
    </row>
    <row r="2" spans="1:10" ht="27" customHeight="1">
      <c r="A2" s="145"/>
      <c r="B2" s="145"/>
      <c r="C2" s="147" t="s">
        <v>120</v>
      </c>
      <c r="D2" s="147"/>
      <c r="E2" s="147"/>
      <c r="F2" s="147"/>
      <c r="G2" s="147"/>
      <c r="H2" s="146"/>
      <c r="I2" s="146"/>
      <c r="J2" s="146"/>
    </row>
    <row r="3" spans="1:10" ht="17.25">
      <c r="A3" s="196" t="s">
        <v>112</v>
      </c>
      <c r="B3" s="196"/>
      <c r="C3" s="196"/>
      <c r="D3" s="196"/>
      <c r="E3" s="196"/>
      <c r="F3" s="196"/>
      <c r="G3" s="196"/>
      <c r="H3" s="196"/>
      <c r="I3" s="196"/>
      <c r="J3" s="147"/>
    </row>
    <row r="4" spans="1:10" ht="10.5" customHeight="1">
      <c r="A4" s="148"/>
      <c r="B4" s="148"/>
      <c r="C4" s="148"/>
      <c r="D4" s="148"/>
      <c r="E4" s="148"/>
      <c r="F4" s="148"/>
      <c r="G4" s="148"/>
      <c r="H4" s="148"/>
      <c r="I4" s="149"/>
      <c r="J4" s="150"/>
    </row>
    <row r="5" spans="1:10" ht="15">
      <c r="A5" s="197" t="s">
        <v>119</v>
      </c>
      <c r="B5" s="197"/>
      <c r="C5" s="197"/>
      <c r="D5" s="197"/>
      <c r="E5" s="197"/>
      <c r="F5" s="197"/>
      <c r="G5" s="197"/>
      <c r="H5" s="197"/>
      <c r="I5" s="197"/>
      <c r="J5" s="197"/>
    </row>
    <row r="6" spans="1:10" ht="15" customHeight="1">
      <c r="A6" s="148"/>
      <c r="B6" s="148"/>
      <c r="C6" s="148"/>
      <c r="D6" s="148"/>
      <c r="E6" s="148"/>
      <c r="F6" s="148"/>
      <c r="G6" s="148"/>
      <c r="H6" s="148"/>
      <c r="I6" s="149"/>
      <c r="J6" s="150"/>
    </row>
    <row r="7" spans="1:10" ht="15">
      <c r="A7" s="198" t="s">
        <v>121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8" ht="12.75">
      <c r="A8" s="151"/>
      <c r="B8" s="151"/>
      <c r="C8" s="151"/>
      <c r="D8" s="151"/>
      <c r="E8" s="151"/>
      <c r="F8" s="151"/>
      <c r="G8" s="151"/>
      <c r="H8" s="151"/>
    </row>
    <row r="9" ht="13.5" thickBot="1">
      <c r="J9" s="152" t="s">
        <v>114</v>
      </c>
    </row>
    <row r="10" spans="1:10" ht="21" thickBot="1">
      <c r="A10" s="199"/>
      <c r="B10" s="153" t="s">
        <v>58</v>
      </c>
      <c r="C10" s="200" t="s">
        <v>100</v>
      </c>
      <c r="D10" s="200"/>
      <c r="E10" s="154" t="s">
        <v>61</v>
      </c>
      <c r="F10" s="154" t="s">
        <v>19</v>
      </c>
      <c r="G10" s="191" t="s">
        <v>101</v>
      </c>
      <c r="H10" s="191" t="s">
        <v>102</v>
      </c>
      <c r="I10" s="154" t="s">
        <v>111</v>
      </c>
      <c r="J10" s="192" t="s">
        <v>103</v>
      </c>
    </row>
    <row r="11" spans="1:10" ht="13.5" thickBot="1">
      <c r="A11" s="199"/>
      <c r="B11" s="155" t="s">
        <v>64</v>
      </c>
      <c r="C11" s="201" t="s">
        <v>64</v>
      </c>
      <c r="D11" s="201"/>
      <c r="E11" s="156"/>
      <c r="F11" s="156"/>
      <c r="G11" s="157" t="s">
        <v>104</v>
      </c>
      <c r="H11" s="158">
        <f>H12+H14+H17</f>
        <v>6635.76</v>
      </c>
      <c r="I11" s="158">
        <f>I12+I14+I17</f>
        <v>-250</v>
      </c>
      <c r="J11" s="159">
        <f aca="true" t="shared" si="0" ref="J11:J18">H11+I11</f>
        <v>6385.76</v>
      </c>
    </row>
    <row r="12" spans="1:10" ht="12.75">
      <c r="A12" s="199"/>
      <c r="B12" s="160" t="s">
        <v>63</v>
      </c>
      <c r="C12" s="161">
        <v>30001</v>
      </c>
      <c r="D12" s="162" t="s">
        <v>67</v>
      </c>
      <c r="E12" s="163"/>
      <c r="F12" s="163"/>
      <c r="G12" s="164" t="s">
        <v>105</v>
      </c>
      <c r="H12" s="165">
        <f>H13</f>
        <v>5885.76</v>
      </c>
      <c r="I12" s="165">
        <f>I13</f>
        <v>-250</v>
      </c>
      <c r="J12" s="166">
        <f t="shared" si="0"/>
        <v>5635.76</v>
      </c>
    </row>
    <row r="13" spans="1:10" ht="12.75">
      <c r="A13" s="199"/>
      <c r="B13" s="167"/>
      <c r="C13" s="168"/>
      <c r="D13" s="169"/>
      <c r="E13" s="170">
        <v>6409</v>
      </c>
      <c r="F13" s="171">
        <v>5901</v>
      </c>
      <c r="G13" s="172" t="s">
        <v>106</v>
      </c>
      <c r="H13" s="174">
        <v>5885.76</v>
      </c>
      <c r="I13" s="173">
        <v>-250</v>
      </c>
      <c r="J13" s="175">
        <f t="shared" si="0"/>
        <v>5635.76</v>
      </c>
    </row>
    <row r="14" spans="1:10" ht="16.5" customHeight="1">
      <c r="A14" s="199"/>
      <c r="B14" s="176" t="s">
        <v>63</v>
      </c>
      <c r="C14" s="177">
        <v>30002</v>
      </c>
      <c r="D14" s="178" t="s">
        <v>67</v>
      </c>
      <c r="E14" s="179"/>
      <c r="F14" s="179"/>
      <c r="G14" s="180" t="s">
        <v>107</v>
      </c>
      <c r="H14" s="181">
        <f>SUM(H15:H16)</f>
        <v>700</v>
      </c>
      <c r="I14" s="181">
        <f>SUM(I15:I16)</f>
        <v>0</v>
      </c>
      <c r="J14" s="182">
        <f t="shared" si="0"/>
        <v>700</v>
      </c>
    </row>
    <row r="15" spans="1:10" ht="12.75">
      <c r="A15" s="199"/>
      <c r="B15" s="167"/>
      <c r="C15" s="168"/>
      <c r="D15" s="169"/>
      <c r="E15" s="170">
        <v>6310</v>
      </c>
      <c r="F15" s="170">
        <v>5142</v>
      </c>
      <c r="G15" s="172" t="s">
        <v>108</v>
      </c>
      <c r="H15" s="173">
        <v>630</v>
      </c>
      <c r="I15" s="173">
        <v>0</v>
      </c>
      <c r="J15" s="175">
        <f t="shared" si="0"/>
        <v>630</v>
      </c>
    </row>
    <row r="16" spans="1:10" ht="12.75">
      <c r="A16" s="199"/>
      <c r="B16" s="167"/>
      <c r="C16" s="168"/>
      <c r="D16" s="169"/>
      <c r="E16" s="170">
        <v>6310</v>
      </c>
      <c r="F16" s="170">
        <v>5163</v>
      </c>
      <c r="G16" s="172" t="s">
        <v>109</v>
      </c>
      <c r="H16" s="173">
        <v>70</v>
      </c>
      <c r="I16" s="173">
        <v>0</v>
      </c>
      <c r="J16" s="175">
        <f t="shared" si="0"/>
        <v>70</v>
      </c>
    </row>
    <row r="17" spans="1:10" ht="12.75">
      <c r="A17" s="199"/>
      <c r="B17" s="176" t="s">
        <v>63</v>
      </c>
      <c r="C17" s="177">
        <v>30003</v>
      </c>
      <c r="D17" s="178" t="s">
        <v>67</v>
      </c>
      <c r="E17" s="179"/>
      <c r="F17" s="179"/>
      <c r="G17" s="183" t="s">
        <v>110</v>
      </c>
      <c r="H17" s="181">
        <f>SUM(H18)</f>
        <v>50</v>
      </c>
      <c r="I17" s="181">
        <f>SUM(I18)</f>
        <v>0</v>
      </c>
      <c r="J17" s="182">
        <f t="shared" si="0"/>
        <v>50</v>
      </c>
    </row>
    <row r="18" spans="1:10" ht="13.5" thickBot="1">
      <c r="A18" s="199"/>
      <c r="B18" s="184"/>
      <c r="C18" s="185"/>
      <c r="D18" s="186"/>
      <c r="E18" s="187">
        <v>6409</v>
      </c>
      <c r="F18" s="187">
        <v>5901</v>
      </c>
      <c r="G18" s="188" t="s">
        <v>106</v>
      </c>
      <c r="H18" s="189">
        <v>50</v>
      </c>
      <c r="I18" s="189">
        <v>0</v>
      </c>
      <c r="J18" s="190">
        <f t="shared" si="0"/>
        <v>50</v>
      </c>
    </row>
  </sheetData>
  <sheetProtection/>
  <mergeCells count="6">
    <mergeCell ref="A3:I3"/>
    <mergeCell ref="A5:J5"/>
    <mergeCell ref="A7:J7"/>
    <mergeCell ref="A10:A18"/>
    <mergeCell ref="C10:D10"/>
    <mergeCell ref="C11:D11"/>
  </mergeCells>
  <printOptions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85" r:id="rId1"/>
  <headerFooter>
    <oddHeader>&amp;R022_P01_ZR_RO_154_15_Tabulky.XLS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Layout" workbookViewId="0" topLeftCell="A1">
      <selection activeCell="J11" sqref="J11"/>
    </sheetView>
  </sheetViews>
  <sheetFormatPr defaultColWidth="9.140625" defaultRowHeight="12.75"/>
  <cols>
    <col min="1" max="1" width="4.57421875" style="0" customWidth="1"/>
    <col min="2" max="2" width="4.421875" style="75" customWidth="1"/>
    <col min="3" max="3" width="6.421875" style="0" customWidth="1"/>
    <col min="4" max="4" width="7.140625" style="0" customWidth="1"/>
    <col min="5" max="5" width="4.28125" style="0" customWidth="1"/>
    <col min="6" max="6" width="8.140625" style="0" customWidth="1"/>
    <col min="7" max="7" width="9.00390625" style="0" customWidth="1"/>
    <col min="8" max="8" width="44.421875" style="0" customWidth="1"/>
    <col min="10" max="10" width="10.140625" style="0" customWidth="1"/>
  </cols>
  <sheetData>
    <row r="1" spans="2:11" ht="15">
      <c r="B1" s="1"/>
      <c r="C1" s="1"/>
      <c r="D1" s="1"/>
      <c r="E1" s="1"/>
      <c r="F1" s="1"/>
      <c r="G1" s="1"/>
      <c r="H1" s="1"/>
      <c r="I1" s="2"/>
      <c r="J1" s="1"/>
      <c r="K1" s="1"/>
    </row>
    <row r="2" spans="2:11" ht="15">
      <c r="B2" s="1"/>
      <c r="C2" s="1"/>
      <c r="D2" s="208" t="s">
        <v>95</v>
      </c>
      <c r="E2" s="208"/>
      <c r="F2" s="208"/>
      <c r="G2" s="208"/>
      <c r="H2" s="208"/>
      <c r="I2" s="208"/>
      <c r="J2" s="208"/>
      <c r="K2" s="1"/>
    </row>
    <row r="3" spans="2:11" ht="15">
      <c r="B3" s="1"/>
      <c r="C3" s="1"/>
      <c r="D3" s="208"/>
      <c r="E3" s="208"/>
      <c r="F3" s="208"/>
      <c r="G3" s="208"/>
      <c r="H3" s="208"/>
      <c r="I3" s="208"/>
      <c r="J3" s="208"/>
      <c r="K3" s="1"/>
    </row>
    <row r="4" spans="2:11" ht="15">
      <c r="B4" s="1"/>
      <c r="C4" s="1"/>
      <c r="D4" s="3"/>
      <c r="E4" s="3"/>
      <c r="F4" s="3"/>
      <c r="G4" s="209" t="s">
        <v>115</v>
      </c>
      <c r="H4" s="210"/>
      <c r="I4" s="210"/>
      <c r="J4" s="210"/>
      <c r="K4" s="1"/>
    </row>
    <row r="5" spans="2:11" ht="19.5" customHeight="1">
      <c r="B5" s="1"/>
      <c r="C5" s="1"/>
      <c r="D5" s="3"/>
      <c r="E5" s="3"/>
      <c r="F5" s="3"/>
      <c r="G5" s="4"/>
      <c r="H5" s="211" t="s">
        <v>116</v>
      </c>
      <c r="I5" s="211"/>
      <c r="J5" s="4"/>
      <c r="K5" s="1"/>
    </row>
    <row r="6" spans="2:11" ht="11.25" customHeight="1">
      <c r="B6" s="1"/>
      <c r="C6" s="1"/>
      <c r="D6" s="3"/>
      <c r="E6" s="3"/>
      <c r="F6" s="3"/>
      <c r="G6" s="212"/>
      <c r="H6" s="212"/>
      <c r="I6" s="3"/>
      <c r="J6" s="3"/>
      <c r="K6" s="1"/>
    </row>
    <row r="7" spans="2:11" ht="21.75" customHeight="1">
      <c r="B7" s="1"/>
      <c r="C7" s="1"/>
      <c r="D7" s="3"/>
      <c r="E7" s="3"/>
      <c r="F7" s="3"/>
      <c r="G7" s="3"/>
      <c r="H7" s="194" t="s">
        <v>117</v>
      </c>
      <c r="I7" s="3"/>
      <c r="J7" s="3"/>
      <c r="K7" s="1"/>
    </row>
    <row r="8" spans="2:11" ht="15.75" thickBot="1">
      <c r="B8" s="5"/>
      <c r="C8" s="5"/>
      <c r="D8" s="5"/>
      <c r="E8" s="5"/>
      <c r="F8" s="6"/>
      <c r="G8" s="6" t="s">
        <v>56</v>
      </c>
      <c r="H8" s="213"/>
      <c r="I8" s="213"/>
      <c r="J8" s="6"/>
      <c r="K8" s="89" t="s">
        <v>0</v>
      </c>
    </row>
    <row r="9" spans="1:11" ht="23.25" customHeight="1" thickBot="1">
      <c r="A9" s="202" t="s">
        <v>57</v>
      </c>
      <c r="B9" s="7" t="s">
        <v>58</v>
      </c>
      <c r="C9" s="8" t="s">
        <v>59</v>
      </c>
      <c r="D9" s="214" t="s">
        <v>60</v>
      </c>
      <c r="E9" s="215"/>
      <c r="F9" s="10" t="s">
        <v>61</v>
      </c>
      <c r="G9" s="9" t="s">
        <v>19</v>
      </c>
      <c r="H9" s="11" t="s">
        <v>62</v>
      </c>
      <c r="I9" s="12" t="s">
        <v>102</v>
      </c>
      <c r="J9" s="13" t="s">
        <v>99</v>
      </c>
      <c r="K9" s="14" t="s">
        <v>103</v>
      </c>
    </row>
    <row r="10" spans="1:11" ht="13.5" thickBot="1">
      <c r="A10" s="203"/>
      <c r="B10" s="15" t="s">
        <v>63</v>
      </c>
      <c r="C10" s="15"/>
      <c r="D10" s="206" t="s">
        <v>64</v>
      </c>
      <c r="E10" s="207"/>
      <c r="F10" s="17" t="s">
        <v>64</v>
      </c>
      <c r="G10" s="16" t="s">
        <v>64</v>
      </c>
      <c r="H10" s="18" t="s">
        <v>65</v>
      </c>
      <c r="I10" s="19">
        <f>I11+I13+I15+I17+I19+I21+I23+I25+I27+I29</f>
        <v>13700</v>
      </c>
      <c r="J10" s="20">
        <f>J11+J13+J15+J17+J19+J23+J21+J25+J27+J29</f>
        <v>250</v>
      </c>
      <c r="K10" s="19">
        <f aca="true" t="shared" si="0" ref="K10:K30">I10+J10</f>
        <v>13950</v>
      </c>
    </row>
    <row r="11" spans="1:11" ht="12.75">
      <c r="A11" s="203"/>
      <c r="B11" s="38" t="s">
        <v>63</v>
      </c>
      <c r="C11" s="21"/>
      <c r="D11" s="22" t="s">
        <v>66</v>
      </c>
      <c r="E11" s="23" t="s">
        <v>67</v>
      </c>
      <c r="F11" s="21" t="s">
        <v>64</v>
      </c>
      <c r="G11" s="21" t="s">
        <v>64</v>
      </c>
      <c r="H11" s="24" t="s">
        <v>68</v>
      </c>
      <c r="I11" s="25">
        <f>I12</f>
        <v>0</v>
      </c>
      <c r="J11" s="26">
        <f>J12</f>
        <v>0</v>
      </c>
      <c r="K11" s="26">
        <f t="shared" si="0"/>
        <v>0</v>
      </c>
    </row>
    <row r="12" spans="1:11" s="33" customFormat="1" ht="13.5" thickBot="1">
      <c r="A12" s="203"/>
      <c r="B12" s="42"/>
      <c r="C12" s="27"/>
      <c r="D12" s="28"/>
      <c r="E12" s="29"/>
      <c r="F12" s="27">
        <v>4349</v>
      </c>
      <c r="G12" s="27">
        <v>5222</v>
      </c>
      <c r="H12" s="30" t="s">
        <v>69</v>
      </c>
      <c r="I12" s="31">
        <v>0</v>
      </c>
      <c r="J12" s="32">
        <v>0</v>
      </c>
      <c r="K12" s="32">
        <f t="shared" si="0"/>
        <v>0</v>
      </c>
    </row>
    <row r="13" spans="1:11" ht="12.75">
      <c r="A13" s="203"/>
      <c r="B13" s="38" t="s">
        <v>63</v>
      </c>
      <c r="C13" s="34"/>
      <c r="D13" s="22" t="s">
        <v>70</v>
      </c>
      <c r="E13" s="23" t="s">
        <v>67</v>
      </c>
      <c r="F13" s="21" t="s">
        <v>64</v>
      </c>
      <c r="G13" s="21" t="s">
        <v>64</v>
      </c>
      <c r="H13" s="24" t="s">
        <v>71</v>
      </c>
      <c r="I13" s="25">
        <f>I14</f>
        <v>2020</v>
      </c>
      <c r="J13" s="26">
        <f>J14</f>
        <v>0</v>
      </c>
      <c r="K13" s="26">
        <f t="shared" si="0"/>
        <v>2020</v>
      </c>
    </row>
    <row r="14" spans="1:11" s="33" customFormat="1" ht="13.5" thickBot="1">
      <c r="A14" s="203"/>
      <c r="B14" s="90"/>
      <c r="C14" s="35"/>
      <c r="D14" s="28"/>
      <c r="E14" s="36"/>
      <c r="F14" s="27">
        <v>4349</v>
      </c>
      <c r="G14" s="27">
        <v>5222</v>
      </c>
      <c r="H14" s="30" t="s">
        <v>69</v>
      </c>
      <c r="I14" s="31">
        <v>2020</v>
      </c>
      <c r="J14" s="32">
        <v>0</v>
      </c>
      <c r="K14" s="32">
        <f t="shared" si="0"/>
        <v>2020</v>
      </c>
    </row>
    <row r="15" spans="1:11" ht="12.75">
      <c r="A15" s="203"/>
      <c r="B15" s="38" t="s">
        <v>63</v>
      </c>
      <c r="C15" s="37"/>
      <c r="D15" s="22" t="s">
        <v>72</v>
      </c>
      <c r="E15" s="23" t="s">
        <v>67</v>
      </c>
      <c r="F15" s="38" t="s">
        <v>64</v>
      </c>
      <c r="G15" s="38" t="s">
        <v>64</v>
      </c>
      <c r="H15" s="39" t="s">
        <v>73</v>
      </c>
      <c r="I15" s="40">
        <f>I16</f>
        <v>1200</v>
      </c>
      <c r="J15" s="26">
        <f>J16</f>
        <v>0</v>
      </c>
      <c r="K15" s="26">
        <f t="shared" si="0"/>
        <v>1200</v>
      </c>
    </row>
    <row r="16" spans="1:11" s="33" customFormat="1" ht="13.5" thickBot="1">
      <c r="A16" s="203"/>
      <c r="B16" s="90"/>
      <c r="C16" s="41"/>
      <c r="D16" s="28"/>
      <c r="E16" s="36"/>
      <c r="F16" s="42">
        <v>4349</v>
      </c>
      <c r="G16" s="42">
        <v>5222</v>
      </c>
      <c r="H16" s="30" t="s">
        <v>69</v>
      </c>
      <c r="I16" s="43">
        <v>1200</v>
      </c>
      <c r="J16" s="32">
        <v>0</v>
      </c>
      <c r="K16" s="32">
        <f t="shared" si="0"/>
        <v>1200</v>
      </c>
    </row>
    <row r="17" spans="1:11" ht="12.75">
      <c r="A17" s="203"/>
      <c r="B17" s="38" t="s">
        <v>63</v>
      </c>
      <c r="C17" s="37"/>
      <c r="D17" s="22" t="s">
        <v>74</v>
      </c>
      <c r="E17" s="23" t="s">
        <v>67</v>
      </c>
      <c r="F17" s="38" t="s">
        <v>64</v>
      </c>
      <c r="G17" s="38" t="s">
        <v>64</v>
      </c>
      <c r="H17" s="39" t="s">
        <v>75</v>
      </c>
      <c r="I17" s="40">
        <f>I18</f>
        <v>280</v>
      </c>
      <c r="J17" s="26">
        <f>J18</f>
        <v>0</v>
      </c>
      <c r="K17" s="26">
        <f t="shared" si="0"/>
        <v>280</v>
      </c>
    </row>
    <row r="18" spans="1:11" s="33" customFormat="1" ht="13.5" thickBot="1">
      <c r="A18" s="203"/>
      <c r="B18" s="90"/>
      <c r="C18" s="41"/>
      <c r="D18" s="44"/>
      <c r="E18" s="36"/>
      <c r="F18" s="42">
        <v>4349</v>
      </c>
      <c r="G18" s="42">
        <v>5222</v>
      </c>
      <c r="H18" s="45" t="s">
        <v>76</v>
      </c>
      <c r="I18" s="43">
        <v>280</v>
      </c>
      <c r="J18" s="32">
        <v>0</v>
      </c>
      <c r="K18" s="32">
        <f t="shared" si="0"/>
        <v>280</v>
      </c>
    </row>
    <row r="19" spans="1:11" s="50" customFormat="1" ht="12.75">
      <c r="A19" s="203"/>
      <c r="B19" s="88" t="s">
        <v>63</v>
      </c>
      <c r="C19" s="46">
        <v>13307</v>
      </c>
      <c r="D19" s="77" t="s">
        <v>77</v>
      </c>
      <c r="E19" s="81"/>
      <c r="F19" s="47" t="s">
        <v>64</v>
      </c>
      <c r="G19" s="48" t="s">
        <v>64</v>
      </c>
      <c r="H19" s="49" t="s">
        <v>78</v>
      </c>
      <c r="I19" s="26">
        <f>I20</f>
        <v>1900</v>
      </c>
      <c r="J19" s="26">
        <f>J20</f>
        <v>0</v>
      </c>
      <c r="K19" s="26">
        <f t="shared" si="0"/>
        <v>1900</v>
      </c>
    </row>
    <row r="20" spans="1:11" s="33" customFormat="1" ht="13.5" thickBot="1">
      <c r="A20" s="203"/>
      <c r="B20" s="92"/>
      <c r="C20" s="51"/>
      <c r="D20" s="78"/>
      <c r="E20" s="82"/>
      <c r="F20" s="52">
        <v>4324</v>
      </c>
      <c r="G20" s="53">
        <v>5221</v>
      </c>
      <c r="H20" s="54" t="s">
        <v>79</v>
      </c>
      <c r="I20" s="32">
        <v>1900</v>
      </c>
      <c r="J20" s="32">
        <v>0</v>
      </c>
      <c r="K20" s="32">
        <f t="shared" si="0"/>
        <v>1900</v>
      </c>
    </row>
    <row r="21" spans="1:11" s="50" customFormat="1" ht="12.75">
      <c r="A21" s="203"/>
      <c r="B21" s="88" t="s">
        <v>63</v>
      </c>
      <c r="C21" s="46">
        <v>13307</v>
      </c>
      <c r="D21" s="77" t="s">
        <v>80</v>
      </c>
      <c r="E21" s="81"/>
      <c r="F21" s="47" t="s">
        <v>64</v>
      </c>
      <c r="G21" s="55" t="s">
        <v>64</v>
      </c>
      <c r="H21" s="56" t="s">
        <v>81</v>
      </c>
      <c r="I21" s="26">
        <f>I22</f>
        <v>2000</v>
      </c>
      <c r="J21" s="26">
        <f>J22</f>
        <v>0</v>
      </c>
      <c r="K21" s="26">
        <f t="shared" si="0"/>
        <v>2000</v>
      </c>
    </row>
    <row r="22" spans="1:11" s="33" customFormat="1" ht="13.5" thickBot="1">
      <c r="A22" s="203"/>
      <c r="B22" s="92"/>
      <c r="C22" s="51"/>
      <c r="D22" s="78"/>
      <c r="E22" s="82"/>
      <c r="F22" s="57">
        <v>4324</v>
      </c>
      <c r="G22" s="57">
        <v>5222</v>
      </c>
      <c r="H22" s="54" t="s">
        <v>79</v>
      </c>
      <c r="I22" s="32">
        <v>2000</v>
      </c>
      <c r="J22" s="32">
        <v>0</v>
      </c>
      <c r="K22" s="32">
        <f t="shared" si="0"/>
        <v>2000</v>
      </c>
    </row>
    <row r="23" spans="1:11" ht="12.75">
      <c r="A23" s="203"/>
      <c r="B23" s="94" t="s">
        <v>63</v>
      </c>
      <c r="C23" s="46">
        <v>13307</v>
      </c>
      <c r="D23" s="79" t="s">
        <v>82</v>
      </c>
      <c r="E23" s="83" t="s">
        <v>83</v>
      </c>
      <c r="F23" s="47" t="s">
        <v>64</v>
      </c>
      <c r="G23" s="58" t="s">
        <v>64</v>
      </c>
      <c r="H23" s="59" t="s">
        <v>84</v>
      </c>
      <c r="I23" s="26">
        <f>I24</f>
        <v>6100</v>
      </c>
      <c r="J23" s="26">
        <f>J24</f>
        <v>0</v>
      </c>
      <c r="K23" s="26">
        <f t="shared" si="0"/>
        <v>6100</v>
      </c>
    </row>
    <row r="24" spans="1:11" ht="13.5" thickBot="1">
      <c r="A24" s="203"/>
      <c r="B24" s="91"/>
      <c r="C24" s="60"/>
      <c r="D24" s="80"/>
      <c r="E24" s="84"/>
      <c r="F24" s="51">
        <v>4324</v>
      </c>
      <c r="G24" s="61">
        <v>5321</v>
      </c>
      <c r="H24" s="62" t="s">
        <v>85</v>
      </c>
      <c r="I24" s="63">
        <v>6100</v>
      </c>
      <c r="J24" s="32">
        <v>0</v>
      </c>
      <c r="K24" s="32">
        <f t="shared" si="0"/>
        <v>6100</v>
      </c>
    </row>
    <row r="25" spans="1:11" ht="13.5" thickBot="1">
      <c r="A25" s="203"/>
      <c r="B25" s="93" t="s">
        <v>63</v>
      </c>
      <c r="C25" s="49"/>
      <c r="D25" s="64" t="s">
        <v>86</v>
      </c>
      <c r="E25" s="85" t="s">
        <v>67</v>
      </c>
      <c r="F25" s="65" t="s">
        <v>64</v>
      </c>
      <c r="G25" s="66" t="s">
        <v>64</v>
      </c>
      <c r="H25" s="67" t="s">
        <v>91</v>
      </c>
      <c r="I25" s="68">
        <f>I26</f>
        <v>120</v>
      </c>
      <c r="J25" s="68">
        <f>J26</f>
        <v>0</v>
      </c>
      <c r="K25" s="69">
        <f t="shared" si="0"/>
        <v>120</v>
      </c>
    </row>
    <row r="26" spans="1:11" ht="13.5" thickBot="1">
      <c r="A26" s="203"/>
      <c r="B26" s="87"/>
      <c r="C26" s="70"/>
      <c r="D26" s="71"/>
      <c r="E26" s="86"/>
      <c r="F26" s="72">
        <v>4349</v>
      </c>
      <c r="G26" s="73">
        <v>5222</v>
      </c>
      <c r="H26" s="74" t="s">
        <v>69</v>
      </c>
      <c r="I26" s="32">
        <v>120</v>
      </c>
      <c r="J26" s="32">
        <v>0</v>
      </c>
      <c r="K26" s="32">
        <f t="shared" si="0"/>
        <v>120</v>
      </c>
    </row>
    <row r="27" spans="1:11" ht="17.25" customHeight="1">
      <c r="A27" s="203"/>
      <c r="B27" s="93" t="s">
        <v>63</v>
      </c>
      <c r="C27" s="105"/>
      <c r="D27" s="104" t="s">
        <v>92</v>
      </c>
      <c r="E27" s="104" t="s">
        <v>67</v>
      </c>
      <c r="F27" s="105" t="s">
        <v>64</v>
      </c>
      <c r="G27" s="105" t="s">
        <v>64</v>
      </c>
      <c r="H27" s="103" t="s">
        <v>93</v>
      </c>
      <c r="I27" s="102">
        <f>I28</f>
        <v>80</v>
      </c>
      <c r="J27" s="26">
        <f>J28</f>
        <v>0</v>
      </c>
      <c r="K27" s="96">
        <f t="shared" si="0"/>
        <v>80</v>
      </c>
    </row>
    <row r="28" spans="1:11" ht="13.5" thickBot="1">
      <c r="A28" s="203"/>
      <c r="B28" s="87"/>
      <c r="C28" s="101"/>
      <c r="D28" s="100"/>
      <c r="E28" s="99"/>
      <c r="F28" s="101">
        <v>4349</v>
      </c>
      <c r="G28" s="101">
        <v>5222</v>
      </c>
      <c r="H28" s="98" t="s">
        <v>69</v>
      </c>
      <c r="I28" s="97">
        <v>80</v>
      </c>
      <c r="J28" s="76">
        <v>0</v>
      </c>
      <c r="K28" s="32">
        <f t="shared" si="0"/>
        <v>80</v>
      </c>
    </row>
    <row r="29" spans="1:11" ht="15" customHeight="1">
      <c r="A29" s="204"/>
      <c r="B29" s="143" t="s">
        <v>63</v>
      </c>
      <c r="C29" s="105"/>
      <c r="D29" s="104" t="s">
        <v>96</v>
      </c>
      <c r="E29" s="104" t="s">
        <v>118</v>
      </c>
      <c r="F29" s="105" t="s">
        <v>64</v>
      </c>
      <c r="G29" s="105" t="s">
        <v>64</v>
      </c>
      <c r="H29" s="103" t="s">
        <v>97</v>
      </c>
      <c r="I29" s="102">
        <f>I30</f>
        <v>0</v>
      </c>
      <c r="J29" s="26">
        <f>J30</f>
        <v>250</v>
      </c>
      <c r="K29" s="68">
        <f t="shared" si="0"/>
        <v>250</v>
      </c>
    </row>
    <row r="30" spans="1:11" ht="13.5" thickBot="1">
      <c r="A30" s="205"/>
      <c r="B30" s="144"/>
      <c r="C30" s="101"/>
      <c r="D30" s="100"/>
      <c r="E30" s="99"/>
      <c r="F30" s="101">
        <v>2212</v>
      </c>
      <c r="G30" s="101">
        <v>6341</v>
      </c>
      <c r="H30" s="98" t="s">
        <v>122</v>
      </c>
      <c r="I30" s="97">
        <v>0</v>
      </c>
      <c r="J30" s="76">
        <v>250</v>
      </c>
      <c r="K30" s="32">
        <f t="shared" si="0"/>
        <v>250</v>
      </c>
    </row>
    <row r="31" spans="1:2" ht="22.5" customHeight="1">
      <c r="A31" s="95"/>
      <c r="B31"/>
    </row>
    <row r="32" spans="1:2" ht="16.5" customHeight="1">
      <c r="A32" s="95"/>
      <c r="B32"/>
    </row>
  </sheetData>
  <sheetProtection/>
  <mergeCells count="8">
    <mergeCell ref="A9:A30"/>
    <mergeCell ref="D10:E10"/>
    <mergeCell ref="D2:J3"/>
    <mergeCell ref="G4:J4"/>
    <mergeCell ref="H5:I5"/>
    <mergeCell ref="G6:H6"/>
    <mergeCell ref="H8:I8"/>
    <mergeCell ref="D9:E9"/>
  </mergeCell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85" r:id="rId1"/>
  <headerFooter>
    <oddHeader>&amp;R022_P01_ZR_RO_154_15_Tabulky.XLS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Hlavova Marcela</cp:lastModifiedBy>
  <cp:lastPrinted>2015-05-28T07:19:45Z</cp:lastPrinted>
  <dcterms:created xsi:type="dcterms:W3CDTF">2007-12-18T12:40:54Z</dcterms:created>
  <dcterms:modified xsi:type="dcterms:W3CDTF">2015-06-08T13:34:16Z</dcterms:modified>
  <cp:category/>
  <cp:version/>
  <cp:contentType/>
  <cp:contentStatus/>
</cp:coreProperties>
</file>