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8" windowWidth="19440" windowHeight="9312"/>
  </bookViews>
  <sheets>
    <sheet name="P+V" sheetId="5" r:id="rId1"/>
    <sheet name="91707" sheetId="1" r:id="rId2"/>
    <sheet name="92014" sheetId="6" r:id="rId3"/>
  </sheets>
  <calcPr calcId="145621"/>
</workbook>
</file>

<file path=xl/calcChain.xml><?xml version="1.0" encoding="utf-8"?>
<calcChain xmlns="http://schemas.openxmlformats.org/spreadsheetml/2006/main">
  <c r="J61" i="6" l="1"/>
  <c r="L61" i="6" s="1"/>
  <c r="O60" i="6"/>
  <c r="M60" i="6"/>
  <c r="K60" i="6"/>
  <c r="I60" i="6"/>
  <c r="H60" i="6"/>
  <c r="L59" i="6"/>
  <c r="N59" i="6" s="1"/>
  <c r="J59" i="6"/>
  <c r="O58" i="6"/>
  <c r="M58" i="6"/>
  <c r="K58" i="6"/>
  <c r="J58" i="6"/>
  <c r="I58" i="6"/>
  <c r="H58" i="6"/>
  <c r="R57" i="6"/>
  <c r="L57" i="6"/>
  <c r="N57" i="6" s="1"/>
  <c r="N56" i="6" s="1"/>
  <c r="J57" i="6"/>
  <c r="R56" i="6"/>
  <c r="O56" i="6"/>
  <c r="M56" i="6"/>
  <c r="L56" i="6"/>
  <c r="K56" i="6"/>
  <c r="J56" i="6"/>
  <c r="I56" i="6"/>
  <c r="H56" i="6"/>
  <c r="R55" i="6"/>
  <c r="J55" i="6"/>
  <c r="L55" i="6" s="1"/>
  <c r="R54" i="6"/>
  <c r="O54" i="6"/>
  <c r="M54" i="6"/>
  <c r="K54" i="6"/>
  <c r="J54" i="6"/>
  <c r="I54" i="6"/>
  <c r="H54" i="6"/>
  <c r="R53" i="6"/>
  <c r="J53" i="6"/>
  <c r="L53" i="6" s="1"/>
  <c r="R52" i="6"/>
  <c r="O52" i="6"/>
  <c r="M52" i="6"/>
  <c r="K52" i="6"/>
  <c r="J52" i="6"/>
  <c r="I52" i="6"/>
  <c r="H52" i="6"/>
  <c r="J51" i="6"/>
  <c r="L51" i="6" s="1"/>
  <c r="Q50" i="6"/>
  <c r="O50" i="6"/>
  <c r="M50" i="6"/>
  <c r="K50" i="6"/>
  <c r="J50" i="6"/>
  <c r="I50" i="6"/>
  <c r="H50" i="6"/>
  <c r="N49" i="6"/>
  <c r="P49" i="6" s="1"/>
  <c r="J49" i="6"/>
  <c r="Q48" i="6"/>
  <c r="O48" i="6"/>
  <c r="N48" i="6"/>
  <c r="M48" i="6"/>
  <c r="L48" i="6"/>
  <c r="K48" i="6"/>
  <c r="J48" i="6"/>
  <c r="I48" i="6"/>
  <c r="H48" i="6"/>
  <c r="J47" i="6"/>
  <c r="L47" i="6" s="1"/>
  <c r="O46" i="6"/>
  <c r="M46" i="6"/>
  <c r="K46" i="6"/>
  <c r="J46" i="6"/>
  <c r="I46" i="6"/>
  <c r="H46" i="6"/>
  <c r="J45" i="6"/>
  <c r="L45" i="6" s="1"/>
  <c r="Q44" i="6"/>
  <c r="O44" i="6"/>
  <c r="M44" i="6"/>
  <c r="K44" i="6"/>
  <c r="J44" i="6"/>
  <c r="I44" i="6"/>
  <c r="H44" i="6"/>
  <c r="J43" i="6"/>
  <c r="L43" i="6" s="1"/>
  <c r="Q42" i="6"/>
  <c r="O42" i="6"/>
  <c r="M42" i="6"/>
  <c r="K42" i="6"/>
  <c r="J42" i="6"/>
  <c r="I42" i="6"/>
  <c r="H42" i="6"/>
  <c r="J41" i="6"/>
  <c r="L41" i="6" s="1"/>
  <c r="Q40" i="6"/>
  <c r="O40" i="6"/>
  <c r="M40" i="6"/>
  <c r="K40" i="6"/>
  <c r="J40" i="6"/>
  <c r="I40" i="6"/>
  <c r="H40" i="6"/>
  <c r="N39" i="6"/>
  <c r="P39" i="6" s="1"/>
  <c r="J39" i="6"/>
  <c r="Q38" i="6"/>
  <c r="O38" i="6"/>
  <c r="N38" i="6"/>
  <c r="M38" i="6"/>
  <c r="L38" i="6"/>
  <c r="K38" i="6"/>
  <c r="J38" i="6"/>
  <c r="I38" i="6"/>
  <c r="H38" i="6"/>
  <c r="J37" i="6"/>
  <c r="L37" i="6" s="1"/>
  <c r="Q36" i="6"/>
  <c r="O36" i="6"/>
  <c r="M36" i="6"/>
  <c r="K36" i="6"/>
  <c r="J36" i="6"/>
  <c r="I36" i="6"/>
  <c r="H36" i="6"/>
  <c r="J35" i="6"/>
  <c r="L35" i="6" s="1"/>
  <c r="Q34" i="6"/>
  <c r="O34" i="6"/>
  <c r="M34" i="6"/>
  <c r="K34" i="6"/>
  <c r="J34" i="6"/>
  <c r="I34" i="6"/>
  <c r="H34" i="6"/>
  <c r="J33" i="6"/>
  <c r="L33" i="6" s="1"/>
  <c r="Q32" i="6"/>
  <c r="O32" i="6"/>
  <c r="M32" i="6"/>
  <c r="K32" i="6"/>
  <c r="J32" i="6"/>
  <c r="I32" i="6"/>
  <c r="H32" i="6"/>
  <c r="J31" i="6"/>
  <c r="L31" i="6" s="1"/>
  <c r="Q30" i="6"/>
  <c r="O30" i="6"/>
  <c r="M30" i="6"/>
  <c r="K30" i="6"/>
  <c r="J30" i="6"/>
  <c r="I30" i="6"/>
  <c r="H30" i="6"/>
  <c r="J29" i="6"/>
  <c r="L29" i="6" s="1"/>
  <c r="Q28" i="6"/>
  <c r="O28" i="6"/>
  <c r="M28" i="6"/>
  <c r="K28" i="6"/>
  <c r="I28" i="6"/>
  <c r="H28" i="6"/>
  <c r="J27" i="6"/>
  <c r="L27" i="6" s="1"/>
  <c r="Q26" i="6"/>
  <c r="O26" i="6"/>
  <c r="M26" i="6"/>
  <c r="K26" i="6"/>
  <c r="I26" i="6"/>
  <c r="H26" i="6"/>
  <c r="J25" i="6"/>
  <c r="L25" i="6" s="1"/>
  <c r="Q24" i="6"/>
  <c r="O24" i="6"/>
  <c r="M24" i="6"/>
  <c r="K24" i="6"/>
  <c r="I24" i="6"/>
  <c r="H24" i="6"/>
  <c r="J23" i="6"/>
  <c r="L23" i="6" s="1"/>
  <c r="Q22" i="6"/>
  <c r="O22" i="6"/>
  <c r="M22" i="6"/>
  <c r="K22" i="6"/>
  <c r="I22" i="6"/>
  <c r="H22" i="6"/>
  <c r="J21" i="6"/>
  <c r="Q20" i="6"/>
  <c r="O20" i="6"/>
  <c r="M20" i="6"/>
  <c r="K20" i="6"/>
  <c r="I20" i="6"/>
  <c r="H20" i="6"/>
  <c r="J19" i="6"/>
  <c r="L19" i="6" s="1"/>
  <c r="Q18" i="6"/>
  <c r="O18" i="6"/>
  <c r="M18" i="6"/>
  <c r="K18" i="6"/>
  <c r="I18" i="6"/>
  <c r="H18" i="6"/>
  <c r="J17" i="6"/>
  <c r="L17" i="6" s="1"/>
  <c r="Q16" i="6"/>
  <c r="O16" i="6"/>
  <c r="M16" i="6"/>
  <c r="K16" i="6"/>
  <c r="I16" i="6"/>
  <c r="H16" i="6"/>
  <c r="J15" i="6"/>
  <c r="L15" i="6" s="1"/>
  <c r="Q14" i="6"/>
  <c r="O14" i="6"/>
  <c r="M14" i="6"/>
  <c r="K14" i="6"/>
  <c r="I14" i="6"/>
  <c r="H14" i="6"/>
  <c r="J13" i="6"/>
  <c r="L13" i="6" s="1"/>
  <c r="Q12" i="6"/>
  <c r="O12" i="6"/>
  <c r="M12" i="6"/>
  <c r="K12" i="6"/>
  <c r="I12" i="6"/>
  <c r="H12" i="6"/>
  <c r="J11" i="6"/>
  <c r="L11" i="6" s="1"/>
  <c r="Q10" i="6"/>
  <c r="O10" i="6"/>
  <c r="M10" i="6"/>
  <c r="K10" i="6"/>
  <c r="I10" i="6"/>
  <c r="H10" i="6"/>
  <c r="J9" i="6"/>
  <c r="L9" i="6" s="1"/>
  <c r="N9" i="6" s="1"/>
  <c r="P9" i="6" s="1"/>
  <c r="R9" i="6" s="1"/>
  <c r="Q8" i="6"/>
  <c r="O8" i="6"/>
  <c r="M8" i="6"/>
  <c r="K8" i="6"/>
  <c r="I8" i="6"/>
  <c r="H8" i="6"/>
  <c r="J8" i="6" s="1"/>
  <c r="O7" i="6"/>
  <c r="M7" i="6"/>
  <c r="K7" i="6"/>
  <c r="I7" i="6"/>
  <c r="H7" i="6"/>
  <c r="L14" i="6" l="1"/>
  <c r="N15" i="6"/>
  <c r="L18" i="6"/>
  <c r="N19" i="6"/>
  <c r="L10" i="6"/>
  <c r="N11" i="6"/>
  <c r="L8" i="6"/>
  <c r="L12" i="6"/>
  <c r="N13" i="6"/>
  <c r="L16" i="6"/>
  <c r="N17" i="6"/>
  <c r="L22" i="6"/>
  <c r="N23" i="6"/>
  <c r="L26" i="6"/>
  <c r="N27" i="6"/>
  <c r="R39" i="6"/>
  <c r="R38" i="6" s="1"/>
  <c r="P38" i="6"/>
  <c r="N41" i="6"/>
  <c r="L40" i="6"/>
  <c r="N43" i="6"/>
  <c r="L42" i="6"/>
  <c r="N45" i="6"/>
  <c r="L44" i="6"/>
  <c r="R49" i="6"/>
  <c r="R48" i="6" s="1"/>
  <c r="P48" i="6"/>
  <c r="L50" i="6"/>
  <c r="N51" i="6"/>
  <c r="L52" i="6"/>
  <c r="N53" i="6"/>
  <c r="N52" i="6" s="1"/>
  <c r="J10" i="6"/>
  <c r="J7" i="6" s="1"/>
  <c r="J12" i="6"/>
  <c r="J14" i="6"/>
  <c r="J16" i="6"/>
  <c r="J18" i="6"/>
  <c r="L21" i="6"/>
  <c r="J20" i="6"/>
  <c r="L24" i="6"/>
  <c r="N25" i="6"/>
  <c r="L28" i="6"/>
  <c r="N29" i="6"/>
  <c r="L30" i="6"/>
  <c r="N31" i="6"/>
  <c r="L32" i="6"/>
  <c r="N33" i="6"/>
  <c r="L34" i="6"/>
  <c r="N35" i="6"/>
  <c r="L36" i="6"/>
  <c r="N37" i="6"/>
  <c r="N47" i="6"/>
  <c r="L46" i="6"/>
  <c r="N55" i="6"/>
  <c r="N54" i="6" s="1"/>
  <c r="L54" i="6"/>
  <c r="P59" i="6"/>
  <c r="N58" i="6"/>
  <c r="N61" i="6"/>
  <c r="L60" i="6"/>
  <c r="L58" i="6"/>
  <c r="J60" i="6"/>
  <c r="J22" i="6"/>
  <c r="J24" i="6"/>
  <c r="J26" i="6"/>
  <c r="J28" i="6"/>
  <c r="D42" i="5"/>
  <c r="C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2" i="5"/>
  <c r="E21" i="5"/>
  <c r="E20" i="5"/>
  <c r="E19" i="5"/>
  <c r="D18" i="5"/>
  <c r="C18" i="5"/>
  <c r="E16" i="5"/>
  <c r="E15" i="5"/>
  <c r="E14" i="5"/>
  <c r="D13" i="5"/>
  <c r="C13" i="5"/>
  <c r="E13" i="5" s="1"/>
  <c r="E12" i="5"/>
  <c r="E11" i="5"/>
  <c r="E10" i="5"/>
  <c r="E9" i="5"/>
  <c r="D8" i="5"/>
  <c r="C8" i="5"/>
  <c r="E8" i="5" s="1"/>
  <c r="D7" i="5"/>
  <c r="E6" i="5"/>
  <c r="E5" i="5"/>
  <c r="E4" i="5"/>
  <c r="D3" i="5"/>
  <c r="D17" i="5" s="1"/>
  <c r="C3" i="5"/>
  <c r="D23" i="5" l="1"/>
  <c r="E18" i="5"/>
  <c r="P47" i="6"/>
  <c r="N46" i="6"/>
  <c r="L20" i="6"/>
  <c r="N21" i="6"/>
  <c r="P51" i="6"/>
  <c r="N50" i="6"/>
  <c r="P27" i="6"/>
  <c r="N26" i="6"/>
  <c r="P23" i="6"/>
  <c r="N22" i="6"/>
  <c r="P17" i="6"/>
  <c r="N16" i="6"/>
  <c r="P13" i="6"/>
  <c r="N12" i="6"/>
  <c r="P11" i="6"/>
  <c r="N10" i="6"/>
  <c r="P19" i="6"/>
  <c r="N18" i="6"/>
  <c r="P15" i="6"/>
  <c r="N14" i="6"/>
  <c r="P61" i="6"/>
  <c r="N60" i="6"/>
  <c r="P37" i="6"/>
  <c r="N36" i="6"/>
  <c r="P35" i="6"/>
  <c r="N34" i="6"/>
  <c r="P33" i="6"/>
  <c r="N32" i="6"/>
  <c r="P31" i="6"/>
  <c r="N30" i="6"/>
  <c r="P29" i="6"/>
  <c r="N28" i="6"/>
  <c r="P25" i="6"/>
  <c r="N24" i="6"/>
  <c r="P45" i="6"/>
  <c r="N44" i="6"/>
  <c r="P43" i="6"/>
  <c r="N42" i="6"/>
  <c r="P41" i="6"/>
  <c r="N40" i="6"/>
  <c r="N8" i="6"/>
  <c r="L7" i="6"/>
  <c r="E42" i="5"/>
  <c r="E3" i="5"/>
  <c r="C7" i="5"/>
  <c r="E7" i="5" s="1"/>
  <c r="C17" i="5"/>
  <c r="E17" i="5" s="1"/>
  <c r="K82" i="1"/>
  <c r="K81" i="1"/>
  <c r="J12" i="1"/>
  <c r="J14" i="1"/>
  <c r="J16" i="1"/>
  <c r="J18" i="1"/>
  <c r="J20" i="1"/>
  <c r="J22" i="1"/>
  <c r="J24" i="1"/>
  <c r="J26" i="1"/>
  <c r="J28" i="1"/>
  <c r="J32" i="1"/>
  <c r="J34" i="1"/>
  <c r="J36" i="1"/>
  <c r="J38" i="1"/>
  <c r="J40" i="1"/>
  <c r="J42" i="1"/>
  <c r="J44" i="1"/>
  <c r="J46" i="1"/>
  <c r="J48" i="1"/>
  <c r="J50" i="1"/>
  <c r="J52" i="1"/>
  <c r="J54" i="1"/>
  <c r="J56" i="1"/>
  <c r="J58" i="1"/>
  <c r="J60" i="1"/>
  <c r="J62" i="1"/>
  <c r="J64" i="1"/>
  <c r="J66" i="1"/>
  <c r="J68" i="1"/>
  <c r="J70" i="1"/>
  <c r="J72" i="1"/>
  <c r="J74" i="1"/>
  <c r="K77" i="1"/>
  <c r="K78" i="1"/>
  <c r="K79" i="1"/>
  <c r="K80" i="1"/>
  <c r="P21" i="6" l="1"/>
  <c r="N20" i="6"/>
  <c r="P8" i="6"/>
  <c r="R8" i="6" s="1"/>
  <c r="N7" i="6"/>
  <c r="R41" i="6"/>
  <c r="R40" i="6" s="1"/>
  <c r="P40" i="6"/>
  <c r="R43" i="6"/>
  <c r="R42" i="6" s="1"/>
  <c r="P42" i="6"/>
  <c r="R45" i="6"/>
  <c r="R44" i="6" s="1"/>
  <c r="P44" i="6"/>
  <c r="P24" i="6"/>
  <c r="R25" i="6"/>
  <c r="R24" i="6" s="1"/>
  <c r="P28" i="6"/>
  <c r="R29" i="6"/>
  <c r="R28" i="6" s="1"/>
  <c r="P30" i="6"/>
  <c r="R31" i="6"/>
  <c r="R30" i="6" s="1"/>
  <c r="P32" i="6"/>
  <c r="R33" i="6"/>
  <c r="R32" i="6" s="1"/>
  <c r="P34" i="6"/>
  <c r="R35" i="6"/>
  <c r="R34" i="6" s="1"/>
  <c r="P36" i="6"/>
  <c r="R37" i="6"/>
  <c r="R36" i="6" s="1"/>
  <c r="R61" i="6"/>
  <c r="P60" i="6"/>
  <c r="P14" i="6"/>
  <c r="R15" i="6"/>
  <c r="R14" i="6" s="1"/>
  <c r="P18" i="6"/>
  <c r="R19" i="6"/>
  <c r="R18" i="6" s="1"/>
  <c r="P10" i="6"/>
  <c r="R11" i="6"/>
  <c r="R10" i="6" s="1"/>
  <c r="P12" i="6"/>
  <c r="R13" i="6"/>
  <c r="R12" i="6" s="1"/>
  <c r="P16" i="6"/>
  <c r="R17" i="6"/>
  <c r="R16" i="6" s="1"/>
  <c r="P22" i="6"/>
  <c r="R23" i="6"/>
  <c r="R22" i="6" s="1"/>
  <c r="P26" i="6"/>
  <c r="R27" i="6"/>
  <c r="R26" i="6" s="1"/>
  <c r="P50" i="6"/>
  <c r="R51" i="6"/>
  <c r="R50" i="6" s="1"/>
  <c r="R47" i="6"/>
  <c r="P46" i="6"/>
  <c r="C23" i="5"/>
  <c r="E23" i="5" s="1"/>
  <c r="K15" i="1"/>
  <c r="K17" i="1"/>
  <c r="K19" i="1"/>
  <c r="K21" i="1"/>
  <c r="K23" i="1"/>
  <c r="K25" i="1"/>
  <c r="K27" i="1"/>
  <c r="K29" i="1"/>
  <c r="K31" i="1"/>
  <c r="K33" i="1"/>
  <c r="K35" i="1"/>
  <c r="K37" i="1"/>
  <c r="K39" i="1"/>
  <c r="K41" i="1"/>
  <c r="K43" i="1"/>
  <c r="K45" i="1"/>
  <c r="K47" i="1"/>
  <c r="K49" i="1"/>
  <c r="K51" i="1"/>
  <c r="K53" i="1"/>
  <c r="K55" i="1"/>
  <c r="K57" i="1"/>
  <c r="K59" i="1"/>
  <c r="K61" i="1"/>
  <c r="K63" i="1"/>
  <c r="K65" i="1"/>
  <c r="K67" i="1"/>
  <c r="K69" i="1"/>
  <c r="K71" i="1"/>
  <c r="K73" i="1"/>
  <c r="K75" i="1"/>
  <c r="K13" i="1"/>
  <c r="P20" i="6" l="1"/>
  <c r="R21" i="6"/>
  <c r="R20" i="6" s="1"/>
  <c r="K74" i="1"/>
  <c r="K72" i="1"/>
  <c r="K70" i="1"/>
  <c r="K68" i="1"/>
  <c r="K66" i="1"/>
  <c r="K64" i="1"/>
  <c r="K62" i="1"/>
  <c r="K60" i="1"/>
  <c r="K58" i="1"/>
  <c r="K56" i="1"/>
  <c r="K54" i="1"/>
  <c r="K52" i="1"/>
  <c r="K50" i="1"/>
  <c r="K48" i="1"/>
  <c r="K46" i="1"/>
  <c r="K44" i="1"/>
  <c r="K42" i="1"/>
  <c r="K40" i="1"/>
  <c r="K38" i="1"/>
  <c r="K36" i="1"/>
  <c r="K34" i="1"/>
  <c r="K32" i="1"/>
  <c r="H30" i="1"/>
  <c r="K30" i="1" s="1"/>
  <c r="H28" i="1"/>
  <c r="H26" i="1"/>
  <c r="H24" i="1"/>
  <c r="H22" i="1"/>
  <c r="H20" i="1"/>
  <c r="H18" i="1"/>
  <c r="H16" i="1"/>
  <c r="H14" i="1"/>
  <c r="H12" i="1"/>
  <c r="K12" i="1" l="1"/>
  <c r="K14" i="1"/>
  <c r="K16" i="1"/>
  <c r="K18" i="1"/>
  <c r="K20" i="1"/>
  <c r="K22" i="1"/>
  <c r="K24" i="1"/>
  <c r="K26" i="1"/>
  <c r="K28" i="1"/>
  <c r="K76" i="1" l="1"/>
  <c r="K10" i="1" l="1"/>
</calcChain>
</file>

<file path=xl/sharedStrings.xml><?xml version="1.0" encoding="utf-8"?>
<sst xmlns="http://schemas.openxmlformats.org/spreadsheetml/2006/main" count="603" uniqueCount="279">
  <si>
    <t xml:space="preserve">Odbor kultury, památkové péče a cestovního ruchu </t>
  </si>
  <si>
    <t>tis. Kč</t>
  </si>
  <si>
    <t>uk.</t>
  </si>
  <si>
    <t>č.a.</t>
  </si>
  <si>
    <t>§</t>
  </si>
  <si>
    <t>pol.</t>
  </si>
  <si>
    <t>číslo a název kapitoly</t>
  </si>
  <si>
    <t>SR 2015</t>
  </si>
  <si>
    <t>UR II 2015</t>
  </si>
  <si>
    <t>SU</t>
  </si>
  <si>
    <t>x</t>
  </si>
  <si>
    <t>Podpora vybraných aktivit v resortu</t>
  </si>
  <si>
    <t>z toho</t>
  </si>
  <si>
    <t>0770007</t>
  </si>
  <si>
    <t>0000</t>
  </si>
  <si>
    <t>Podpora rozvoje turistického regionu</t>
  </si>
  <si>
    <t>ost.neinvestiční transfery - Sdružení Český ráj</t>
  </si>
  <si>
    <t>0770008</t>
  </si>
  <si>
    <t>ost.neinvestiční transfery - Sdružení Českolipsko</t>
  </si>
  <si>
    <t>0770009</t>
  </si>
  <si>
    <t>ost.neinvestiční transfery - Jizerské hory</t>
  </si>
  <si>
    <t>0770010</t>
  </si>
  <si>
    <r>
      <t xml:space="preserve">neinvestiční transfery DSO - Krkonoše, </t>
    </r>
    <r>
      <rPr>
        <b/>
        <sz val="8"/>
        <rFont val="Arial"/>
        <family val="2"/>
        <charset val="238"/>
      </rPr>
      <t>ZJ 035</t>
    </r>
  </si>
  <si>
    <t xml:space="preserve"> </t>
  </si>
  <si>
    <t>0770011</t>
  </si>
  <si>
    <t xml:space="preserve">Podpora rozvoje aktivit v oblasti cestovního ruchu </t>
  </si>
  <si>
    <t>neinv.trans.nezisk.org. - Sdružení pro rozvoj cest.ruchu LK</t>
  </si>
  <si>
    <t>0770012</t>
  </si>
  <si>
    <t>Obnova značení pěších turistických tras v LK</t>
  </si>
  <si>
    <t xml:space="preserve">neinvestiční transfery spolkům -  KČT </t>
  </si>
  <si>
    <t>0770013</t>
  </si>
  <si>
    <t>Veletrh cestovního ruchu Euroregionotour 2014</t>
  </si>
  <si>
    <t>neinv. transfery nefin.podnik.subj.-práv.os.-Eurocentrum Jbc.</t>
  </si>
  <si>
    <t>0770014</t>
  </si>
  <si>
    <t xml:space="preserve">Postupové přehlídky </t>
  </si>
  <si>
    <t xml:space="preserve">nerozepsaná finanční rererva </t>
  </si>
  <si>
    <t>0780044</t>
  </si>
  <si>
    <t>5008</t>
  </si>
  <si>
    <t>Město Turnov - Plány ochrany městské památkové zóny</t>
  </si>
  <si>
    <t xml:space="preserve">neinvestiční transfery obcím </t>
  </si>
  <si>
    <t>0780053</t>
  </si>
  <si>
    <t>2703</t>
  </si>
  <si>
    <t>Naivní divadlo Liberec - účast na festivalu New York</t>
  </si>
  <si>
    <t>neinvestiční transfery obcím</t>
  </si>
  <si>
    <t>0780059</t>
  </si>
  <si>
    <t>Turnovská Bohéma - Modrý kocour</t>
  </si>
  <si>
    <t>neinvestiční transfery spolkům</t>
  </si>
  <si>
    <t>0780060</t>
  </si>
  <si>
    <t>LS Na Židli - XXV. Turnovský drahokam</t>
  </si>
  <si>
    <t xml:space="preserve">neinvestiční transfery spolkům  </t>
  </si>
  <si>
    <t>0780061</t>
  </si>
  <si>
    <t>Klub přátel dět.pěv.sboru Vrabčáci-Kraj.kolo přehl.dět.pěv.sborů 2015</t>
  </si>
  <si>
    <t>0780062</t>
  </si>
  <si>
    <t>5702</t>
  </si>
  <si>
    <t>Středisko pro volný čas - Turnovský kos 2015</t>
  </si>
  <si>
    <t>neinvetiční transfery obcím</t>
  </si>
  <si>
    <t>0780063</t>
  </si>
  <si>
    <t>Středisko pro volný čas - Turnovská mateřinka 2015</t>
  </si>
  <si>
    <t xml:space="preserve">neinvetiční transfery obcím </t>
  </si>
  <si>
    <t>0780064</t>
  </si>
  <si>
    <t>Středisko pro volný čas - Turnovský štěk 2015</t>
  </si>
  <si>
    <t>0780065</t>
  </si>
  <si>
    <t>O. s. Větrov Vysoké n. Jizerou  - Krakonošův  divadelní podzim 2015</t>
  </si>
  <si>
    <t xml:space="preserve">                                                             </t>
  </si>
  <si>
    <t>0780066</t>
  </si>
  <si>
    <t>DS J. K. TYL Josefův Důl - Josefodolské divadelní jaro 2015</t>
  </si>
  <si>
    <t>0780067</t>
  </si>
  <si>
    <t>DS J. K. TYL Lomnice n.P. - 18. postup.přehl.ochotnických souborů</t>
  </si>
  <si>
    <t xml:space="preserve">neinvestiční transfery spolkům </t>
  </si>
  <si>
    <t>0780068</t>
  </si>
  <si>
    <t>3454</t>
  </si>
  <si>
    <t>DDM Vikýř JBC - Regionální kola hudebních soutěží</t>
  </si>
  <si>
    <t>0780069</t>
  </si>
  <si>
    <t>Taneční a pohybové studio Magdaléna - Tanec, tanec…. 2015</t>
  </si>
  <si>
    <t>0780070</t>
  </si>
  <si>
    <t>Taneční a pohybové studio Magdaléna -Tanec srdcem 2015</t>
  </si>
  <si>
    <t>0780071</t>
  </si>
  <si>
    <t xml:space="preserve">  </t>
  </si>
  <si>
    <t>Taneční a pohybové studio Magdaléna -Dětská scéna 2015</t>
  </si>
  <si>
    <t>0780072</t>
  </si>
  <si>
    <t>Kultura Nový Bor,s.r.o. - Dospělí dětem 2015 Nový Bor</t>
  </si>
  <si>
    <t>neinvestiční transfery nefinančním podnikatel. subjektům - právnickým osobám</t>
  </si>
  <si>
    <t>0780073</t>
  </si>
  <si>
    <t>Evr. centr. pantom.neslyšících - Postup.mezikraj.přehlídka OTEVŘENO</t>
  </si>
  <si>
    <t>0780074</t>
  </si>
  <si>
    <t xml:space="preserve">Lucie Bezděková  - Wolkrův Prostějov - krajská postupová přehlídka </t>
  </si>
  <si>
    <t xml:space="preserve">neinvestiční transfery nefinančním podnikatel. subjektům - fyzickým osobám </t>
  </si>
  <si>
    <t>0780075</t>
  </si>
  <si>
    <t>1485</t>
  </si>
  <si>
    <t xml:space="preserve">DDM Větrník - Dětská scéna 2015 - oblastní kolo Liberec  </t>
  </si>
  <si>
    <t>neinvestiční příspěvky zřízeným příspěvkovým organizacím</t>
  </si>
  <si>
    <t>0780076</t>
  </si>
  <si>
    <t>DDM Větrník - Přehlídka dětských recitárorů DS 2015</t>
  </si>
  <si>
    <t>0780077</t>
  </si>
  <si>
    <t>Taneční škola Duha - Českolipský zvoneček 2015</t>
  </si>
  <si>
    <t>neinvestiční transfery obecně prospěšným společnostem</t>
  </si>
  <si>
    <t>0780078</t>
  </si>
  <si>
    <t>Taneční škola Duha - Celostátní kolo Festivalu tanečního mládí 2015</t>
  </si>
  <si>
    <t>0780079</t>
  </si>
  <si>
    <t>5029</t>
  </si>
  <si>
    <t>Obec Košťálov - 13. postup. obl. přehl. dechových hudeb v Košťálově</t>
  </si>
  <si>
    <t>0780080</t>
  </si>
  <si>
    <t>3002</t>
  </si>
  <si>
    <t xml:space="preserve">Město Desná - O Desenského medvěda </t>
  </si>
  <si>
    <t xml:space="preserve">neinvetiční transfery obcím  </t>
  </si>
  <si>
    <t>UZ</t>
  </si>
  <si>
    <t>Účelové neinvestiční dotace POK</t>
  </si>
  <si>
    <t>Výdajový limit resortu v kapitole</t>
  </si>
  <si>
    <t>Změna rozpočtu - rozpočtové opatření č. 157/15</t>
  </si>
  <si>
    <t>Kapitola 917 07 - Transfery</t>
  </si>
  <si>
    <t>URI 2015</t>
  </si>
  <si>
    <t>ZRRO č. 1575/15</t>
  </si>
  <si>
    <t>Regionální funkce knihoven</t>
  </si>
  <si>
    <t>Podpora českých divadel-Liberec</t>
  </si>
  <si>
    <t>Plány ochrany památkových rezervací a zón</t>
  </si>
  <si>
    <t>0770015</t>
  </si>
  <si>
    <t>Mez.hud.fest.Lípa Musica 2015</t>
  </si>
  <si>
    <t>0780104</t>
  </si>
  <si>
    <t>0780105</t>
  </si>
  <si>
    <t>0780106</t>
  </si>
  <si>
    <t>0780107</t>
  </si>
  <si>
    <t>Videoklip BigÓ´Bandu</t>
  </si>
  <si>
    <t>Benátská!2015</t>
  </si>
  <si>
    <t>neinv.transf.podnik.subjektům-PO-První festivalová</t>
  </si>
  <si>
    <t>Jazzfest Liberec</t>
  </si>
  <si>
    <t>2003</t>
  </si>
  <si>
    <t>Valdštejnské slavnosti 2015</t>
  </si>
  <si>
    <t>neinv.transf.obcím - město Frýdlant</t>
  </si>
  <si>
    <t>UR 2015</t>
  </si>
  <si>
    <t>Zdrojová část rozpočtu LK 2015</t>
  </si>
  <si>
    <t>v tis. Kč</t>
  </si>
  <si>
    <t>ukazatel</t>
  </si>
  <si>
    <t xml:space="preserve">pol. </t>
  </si>
  <si>
    <t xml:space="preserve">upravený rozpočet 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</si>
  <si>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</si>
  <si>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</si>
  <si>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</si>
  <si>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</si>
  <si>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</si>
  <si>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</si>
  <si>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</si>
  <si>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</si>
  <si>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</si>
  <si>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</si>
  <si>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</si>
  <si>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</si>
  <si>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</si>
  <si>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</si>
  <si>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</si>
  <si>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</si>
  <si>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</si>
  <si>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</si>
  <si>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</si>
  <si>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</si>
  <si>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</si>
  <si>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</si>
  <si>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</si>
  <si>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</si>
  <si>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</si>
  <si>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</si>
  <si>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</si>
  <si>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</si>
  <si>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</si>
  <si>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2. Zapojení  zákl.běžného účtu z r. 2014</t>
  </si>
  <si>
    <t>4. úvěr</t>
  </si>
  <si>
    <t>5. uhrazené splátky dlouhod.půjč.</t>
  </si>
  <si>
    <t xml:space="preserve">Z d r o j e  L K   c e l k e m </t>
  </si>
  <si>
    <t>Výdajová část rozpočtu LK 2015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</si>
  <si>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</si>
  <si>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</si>
  <si>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</si>
  <si>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</si>
  <si>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</si>
  <si>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</si>
  <si>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</si>
  <si>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</si>
  <si>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</si>
  <si>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</si>
  <si>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</si>
  <si>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</si>
  <si>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</si>
  <si>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</si>
  <si>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</si>
  <si>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</si>
  <si>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</si>
  <si>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</si>
  <si>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</si>
  <si>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</si>
  <si>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</si>
  <si>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ZR-RO č. 157/15</t>
  </si>
  <si>
    <t>neinv.transf.o.p.s.-Bohemia Jazzfest o.p.s.</t>
  </si>
  <si>
    <t>neuinv.transf.podn.fyzickým osobám-Luboš Ottl</t>
  </si>
  <si>
    <t>neinvestiční transfery spolkům-ARBOR ČL</t>
  </si>
  <si>
    <t>14 - Odbor investic a správy nemovitého majetku</t>
  </si>
  <si>
    <t>920 14 - Kapitálové výdaje</t>
  </si>
  <si>
    <t>K A P I T Á L O V É  V Ý D A J E</t>
  </si>
  <si>
    <t>ZR-RO 16/15</t>
  </si>
  <si>
    <t>ZR-RO 69/15 _OSV</t>
  </si>
  <si>
    <t>ZR-RO 82/15</t>
  </si>
  <si>
    <t>ZR-RO 66/15-OŠM</t>
  </si>
  <si>
    <t>zm,ěna-ZRROč. 157/15</t>
  </si>
  <si>
    <t>Kapitálové (investiční) výdaje resortu celkem</t>
  </si>
  <si>
    <t>149035</t>
  </si>
  <si>
    <t>1521</t>
  </si>
  <si>
    <t>DCA Hodkovice nad Mohelkou - přístavba výtahu, rekonstrukce střechy, půdních prostor a přízemí</t>
  </si>
  <si>
    <t>budovy, haly, stavby</t>
  </si>
  <si>
    <t>059031</t>
  </si>
  <si>
    <t>DCA Hodkovice nad Mohelkou – chráněné bydlení, výstavba domu</t>
  </si>
  <si>
    <t>101045</t>
  </si>
  <si>
    <t>1704</t>
  </si>
  <si>
    <t>Rekonstrukce střechy budovy Vlastivědného muzea ČL</t>
  </si>
  <si>
    <t>049144</t>
  </si>
  <si>
    <t>1433</t>
  </si>
  <si>
    <t>Pořízení kotelny SŠSSD Liberec</t>
  </si>
  <si>
    <t>049117</t>
  </si>
  <si>
    <t>1410</t>
  </si>
  <si>
    <t>Gymnázium a SOŠ Jilemnice - stavební úpravy pbjektu Tkacovská</t>
  </si>
  <si>
    <t>049145</t>
  </si>
  <si>
    <t>1430</t>
  </si>
  <si>
    <t>Střední zdravotnická škola Turnov - Rekonstrukce laboratoře a kabinetu</t>
  </si>
  <si>
    <t>049146</t>
  </si>
  <si>
    <t>1492</t>
  </si>
  <si>
    <t>Pedagogicko-psychologická poradna, Jbc - úpravy nových prostor</t>
  </si>
  <si>
    <t>049147</t>
  </si>
  <si>
    <t>1443</t>
  </si>
  <si>
    <t>Střední škola Lomnice nad Popelkou - rekonstrukce topného systému</t>
  </si>
  <si>
    <t>149056</t>
  </si>
  <si>
    <t>1413</t>
  </si>
  <si>
    <t>DD Veké Hamry - revitalizace zahrady, vybudování cesty</t>
  </si>
  <si>
    <t>149060</t>
  </si>
  <si>
    <t>1510</t>
  </si>
  <si>
    <t>Vybudování nové terasy na oddělení DZR v objektu DD Rokytnice n. Jizerou</t>
  </si>
  <si>
    <t>059046</t>
  </si>
  <si>
    <t>1512</t>
  </si>
  <si>
    <t>Rekonstrukce střechy DD Jablonecké Paseky</t>
  </si>
  <si>
    <t>149061</t>
  </si>
  <si>
    <t>1474</t>
  </si>
  <si>
    <t>Stavební úprava bytové jednotky Jablonec n. N., Švédská 27</t>
  </si>
  <si>
    <t>149062</t>
  </si>
  <si>
    <t>Pořízení automobilu v rámci hromadného výběrového řízení</t>
  </si>
  <si>
    <t>dopravní prostředky</t>
  </si>
  <si>
    <t>1907</t>
  </si>
  <si>
    <t>LRN Cvikov - Modernizace pokojů TLRN Cvikov</t>
  </si>
  <si>
    <t>149063</t>
  </si>
  <si>
    <t>1910</t>
  </si>
  <si>
    <t>ZZS LK - Dokončení rekonstrukce objektu č.p. 954, Klášterní, Liberec</t>
  </si>
  <si>
    <t>149064</t>
  </si>
  <si>
    <t>1437</t>
  </si>
  <si>
    <t>Stavební úpravy dílenské učební haly - SOS a SOU Česká Lípa</t>
  </si>
  <si>
    <t>149066</t>
  </si>
  <si>
    <t>1501</t>
  </si>
  <si>
    <t>Sanace a podřezávka části zdiva, Jedličkův ústav, p.o.</t>
  </si>
  <si>
    <t>149067</t>
  </si>
  <si>
    <t>1427</t>
  </si>
  <si>
    <t>Rekonstrukce bytu na studentské ubytování, SUŠ sklářská, Železný Brod</t>
  </si>
  <si>
    <t>149068</t>
  </si>
  <si>
    <t>1424</t>
  </si>
  <si>
    <t>Rekonstrukce 4. podaží DM, VOŠ sklářská a SŠ  Nový Bor</t>
  </si>
  <si>
    <t>059050</t>
  </si>
  <si>
    <t>1519</t>
  </si>
  <si>
    <t>Generální rekonstrukce střechy - Domov Raspenava</t>
  </si>
  <si>
    <t>149065</t>
  </si>
  <si>
    <t>Rekonstrukce objektu Ještěd</t>
  </si>
  <si>
    <t>049161</t>
  </si>
  <si>
    <t>Střední zdravotnická škola Turnov, 28. ríjna- dostavba učebny v suterénu DM SZŠ Turnov</t>
  </si>
  <si>
    <t>059049</t>
  </si>
  <si>
    <t>1505</t>
  </si>
  <si>
    <t>Domov Sluneční Dvůr - Jestřebí - rekonstrukce objektu ČL</t>
  </si>
  <si>
    <t>059051</t>
  </si>
  <si>
    <t>1516</t>
  </si>
  <si>
    <t>Příprava výstavby sociální zdravotníckého zařízení (DD Jindřichovice)</t>
  </si>
  <si>
    <t>059052</t>
  </si>
  <si>
    <t>1514</t>
  </si>
  <si>
    <t>DD Vratislavice nad Nisou - rekonstrukce bakonů a části střech</t>
  </si>
  <si>
    <t>149069</t>
  </si>
  <si>
    <t>obnova fasády Sv.schodů VMaG Česká Lípa</t>
  </si>
  <si>
    <t>149070</t>
  </si>
  <si>
    <t>1705</t>
  </si>
  <si>
    <t>Koupě domu čp. 72 Muzeum Českého ráje v Turnově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</si>
</sst>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#,##0.0"/>
    <numFmt numFmtId="165" formatCode="#,##0.0000"/>
    <numFmt numFmtId="166" formatCode="#,##0.000000"/>
    <numFmt numFmtId="167" formatCode="#,##0.00000"/>
  </numFmts>
  <fonts count="2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rgb="FF00009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rgb="FF000099"/>
      <name val="Arial"/>
      <family val="2"/>
    </font>
    <font>
      <b/>
      <sz val="8"/>
      <name val="Arial"/>
      <family val="2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color indexed="10"/>
      <name val="Arial"/>
      <family val="2"/>
      <charset val="238"/>
    </font>
    <font>
      <b/>
      <sz val="8"/>
      <color indexed="18"/>
      <name val="Arial"/>
      <family val="2"/>
      <charset val="238"/>
    </font>
    <font>
      <b/>
      <sz val="8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326">
    <xf numFmtId="0" fontId="0" fillId="0" borderId="0" xfId="0"/>
    <xf numFmtId="0" fontId="2" fillId="0" borderId="0" xfId="1"/>
    <xf numFmtId="0" fontId="3" fillId="0" borderId="0" xfId="3"/>
    <xf numFmtId="0" fontId="2" fillId="0" borderId="0" xfId="4"/>
    <xf numFmtId="0" fontId="2" fillId="0" borderId="0" xfId="4" applyBorder="1"/>
    <xf numFmtId="0" fontId="7" fillId="0" borderId="0" xfId="4" applyFont="1" applyAlignment="1">
      <alignment horizontal="center"/>
    </xf>
    <xf numFmtId="0" fontId="9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 vertical="center" wrapText="1"/>
    </xf>
    <xf numFmtId="0" fontId="2" fillId="0" borderId="0" xfId="1" applyAlignment="1">
      <alignment vertical="center" wrapText="1"/>
    </xf>
    <xf numFmtId="0" fontId="10" fillId="0" borderId="5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left" vertical="center"/>
    </xf>
    <xf numFmtId="4" fontId="10" fillId="0" borderId="2" xfId="6" applyNumberFormat="1" applyFont="1" applyFill="1" applyBorder="1" applyAlignment="1">
      <alignment horizontal="right" vertical="center"/>
    </xf>
    <xf numFmtId="4" fontId="10" fillId="0" borderId="6" xfId="1" applyNumberFormat="1" applyFont="1" applyFill="1" applyBorder="1" applyAlignment="1">
      <alignment vertical="center"/>
    </xf>
    <xf numFmtId="0" fontId="11" fillId="0" borderId="0" xfId="1" applyFont="1"/>
    <xf numFmtId="4" fontId="10" fillId="0" borderId="4" xfId="6" applyNumberFormat="1" applyFont="1" applyFill="1" applyBorder="1" applyAlignment="1">
      <alignment horizontal="right" vertical="center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4" fontId="10" fillId="0" borderId="0" xfId="6" applyNumberFormat="1" applyFont="1" applyFill="1" applyBorder="1" applyAlignment="1">
      <alignment horizontal="right" vertical="center"/>
    </xf>
    <xf numFmtId="4" fontId="10" fillId="0" borderId="0" xfId="1" applyNumberFormat="1" applyFont="1" applyFill="1" applyBorder="1" applyAlignment="1">
      <alignment vertical="center"/>
    </xf>
    <xf numFmtId="0" fontId="11" fillId="0" borderId="0" xfId="1" applyFont="1" applyBorder="1"/>
    <xf numFmtId="0" fontId="7" fillId="0" borderId="7" xfId="7" applyFont="1" applyBorder="1"/>
    <xf numFmtId="49" fontId="7" fillId="0" borderId="8" xfId="7" applyNumberFormat="1" applyFont="1" applyBorder="1" applyAlignment="1">
      <alignment horizontal="center"/>
    </xf>
    <xf numFmtId="49" fontId="7" fillId="0" borderId="8" xfId="7" applyNumberFormat="1" applyFont="1" applyBorder="1"/>
    <xf numFmtId="0" fontId="7" fillId="0" borderId="9" xfId="7" applyFont="1" applyBorder="1" applyAlignment="1">
      <alignment horizontal="center"/>
    </xf>
    <xf numFmtId="0" fontId="7" fillId="0" borderId="10" xfId="7" applyFont="1" applyBorder="1"/>
    <xf numFmtId="2" fontId="7" fillId="0" borderId="9" xfId="7" applyNumberFormat="1" applyFont="1" applyBorder="1"/>
    <xf numFmtId="2" fontId="7" fillId="0" borderId="11" xfId="7" applyNumberFormat="1" applyFont="1" applyBorder="1"/>
    <xf numFmtId="0" fontId="12" fillId="0" borderId="12" xfId="7" applyFont="1" applyBorder="1"/>
    <xf numFmtId="0" fontId="12" fillId="0" borderId="13" xfId="7" applyFont="1" applyBorder="1" applyAlignment="1">
      <alignment horizontal="center"/>
    </xf>
    <xf numFmtId="49" fontId="12" fillId="0" borderId="13" xfId="7" applyNumberFormat="1" applyFont="1" applyBorder="1"/>
    <xf numFmtId="0" fontId="12" fillId="0" borderId="14" xfId="7" applyFont="1" applyBorder="1" applyAlignment="1">
      <alignment horizontal="center"/>
    </xf>
    <xf numFmtId="0" fontId="12" fillId="0" borderId="15" xfId="7" applyFont="1" applyBorder="1"/>
    <xf numFmtId="2" fontId="12" fillId="0" borderId="14" xfId="7" applyNumberFormat="1" applyFont="1" applyBorder="1"/>
    <xf numFmtId="2" fontId="12" fillId="0" borderId="16" xfId="4" applyNumberFormat="1" applyFont="1" applyFill="1" applyBorder="1" applyAlignment="1">
      <alignment horizontal="right" vertical="center"/>
    </xf>
    <xf numFmtId="0" fontId="12" fillId="0" borderId="17" xfId="7" applyFont="1" applyBorder="1" applyAlignment="1">
      <alignment horizontal="center"/>
    </xf>
    <xf numFmtId="0" fontId="12" fillId="0" borderId="18" xfId="7" applyFont="1" applyBorder="1"/>
    <xf numFmtId="49" fontId="12" fillId="0" borderId="19" xfId="7" applyNumberFormat="1" applyFont="1" applyBorder="1"/>
    <xf numFmtId="0" fontId="12" fillId="0" borderId="20" xfId="7" applyFont="1" applyBorder="1" applyAlignment="1">
      <alignment horizontal="center"/>
    </xf>
    <xf numFmtId="0" fontId="12" fillId="0" borderId="21" xfId="7" applyFont="1" applyBorder="1" applyAlignment="1">
      <alignment horizontal="center"/>
    </xf>
    <xf numFmtId="0" fontId="12" fillId="0" borderId="22" xfId="7" applyFont="1" applyBorder="1"/>
    <xf numFmtId="0" fontId="12" fillId="0" borderId="19" xfId="7" applyFont="1" applyBorder="1" applyAlignment="1">
      <alignment horizontal="center"/>
    </xf>
    <xf numFmtId="2" fontId="12" fillId="0" borderId="20" xfId="7" applyNumberFormat="1" applyFont="1" applyBorder="1"/>
    <xf numFmtId="0" fontId="7" fillId="0" borderId="23" xfId="7" applyFont="1" applyBorder="1"/>
    <xf numFmtId="0" fontId="7" fillId="0" borderId="9" xfId="7" applyFont="1" applyBorder="1"/>
    <xf numFmtId="0" fontId="12" fillId="0" borderId="24" xfId="7" applyFont="1" applyBorder="1"/>
    <xf numFmtId="49" fontId="12" fillId="0" borderId="25" xfId="7" applyNumberFormat="1" applyFont="1" applyBorder="1"/>
    <xf numFmtId="49" fontId="7" fillId="0" borderId="26" xfId="7" applyNumberFormat="1" applyFont="1" applyBorder="1" applyAlignment="1">
      <alignment horizontal="center"/>
    </xf>
    <xf numFmtId="49" fontId="7" fillId="0" borderId="26" xfId="7" applyNumberFormat="1" applyFont="1" applyBorder="1"/>
    <xf numFmtId="0" fontId="7" fillId="0" borderId="27" xfId="7" applyFont="1" applyBorder="1" applyAlignment="1">
      <alignment horizontal="center"/>
    </xf>
    <xf numFmtId="0" fontId="7" fillId="0" borderId="28" xfId="7" applyFont="1" applyBorder="1"/>
    <xf numFmtId="2" fontId="7" fillId="0" borderId="27" xfId="7" applyNumberFormat="1" applyFont="1" applyBorder="1"/>
    <xf numFmtId="0" fontId="2" fillId="0" borderId="0" xfId="1" applyFont="1"/>
    <xf numFmtId="2" fontId="7" fillId="0" borderId="10" xfId="7" applyNumberFormat="1" applyFont="1" applyBorder="1"/>
    <xf numFmtId="0" fontId="12" fillId="0" borderId="29" xfId="7" applyFont="1" applyBorder="1"/>
    <xf numFmtId="0" fontId="12" fillId="0" borderId="0" xfId="7" applyFont="1" applyBorder="1" applyAlignment="1">
      <alignment horizontal="center"/>
    </xf>
    <xf numFmtId="49" fontId="12" fillId="0" borderId="0" xfId="7" applyNumberFormat="1" applyFont="1" applyBorder="1"/>
    <xf numFmtId="2" fontId="12" fillId="0" borderId="22" xfId="7" applyNumberFormat="1" applyFont="1" applyBorder="1"/>
    <xf numFmtId="0" fontId="7" fillId="0" borderId="30" xfId="7" applyFont="1" applyBorder="1"/>
    <xf numFmtId="49" fontId="7" fillId="0" borderId="31" xfId="7" applyNumberFormat="1" applyFont="1" applyBorder="1"/>
    <xf numFmtId="0" fontId="7" fillId="0" borderId="32" xfId="7" applyFont="1" applyBorder="1" applyAlignment="1">
      <alignment horizontal="center"/>
    </xf>
    <xf numFmtId="0" fontId="12" fillId="0" borderId="9" xfId="7" applyFont="1" applyBorder="1"/>
    <xf numFmtId="2" fontId="7" fillId="0" borderId="10" xfId="7" applyNumberFormat="1" applyFont="1" applyFill="1" applyBorder="1"/>
    <xf numFmtId="2" fontId="12" fillId="0" borderId="15" xfId="7" applyNumberFormat="1" applyFont="1" applyFill="1" applyBorder="1"/>
    <xf numFmtId="0" fontId="7" fillId="0" borderId="7" xfId="7" applyFont="1" applyFill="1" applyBorder="1"/>
    <xf numFmtId="49" fontId="7" fillId="0" borderId="8" xfId="7" applyNumberFormat="1" applyFont="1" applyFill="1" applyBorder="1" applyAlignment="1">
      <alignment horizontal="center"/>
    </xf>
    <xf numFmtId="49" fontId="7" fillId="0" borderId="8" xfId="7" applyNumberFormat="1" applyFont="1" applyFill="1" applyBorder="1"/>
    <xf numFmtId="0" fontId="7" fillId="0" borderId="9" xfId="7" applyFont="1" applyFill="1" applyBorder="1" applyAlignment="1">
      <alignment horizontal="center"/>
    </xf>
    <xf numFmtId="0" fontId="12" fillId="0" borderId="10" xfId="7" applyFont="1" applyFill="1" applyBorder="1"/>
    <xf numFmtId="2" fontId="7" fillId="0" borderId="9" xfId="7" applyNumberFormat="1" applyFont="1" applyFill="1" applyBorder="1"/>
    <xf numFmtId="0" fontId="12" fillId="0" borderId="24" xfId="7" applyFont="1" applyFill="1" applyBorder="1"/>
    <xf numFmtId="0" fontId="12" fillId="0" borderId="25" xfId="7" applyFont="1" applyFill="1" applyBorder="1" applyAlignment="1">
      <alignment horizontal="center"/>
    </xf>
    <xf numFmtId="49" fontId="12" fillId="0" borderId="25" xfId="7" applyNumberFormat="1" applyFont="1" applyFill="1" applyBorder="1"/>
    <xf numFmtId="0" fontId="12" fillId="0" borderId="17" xfId="7" applyFont="1" applyFill="1" applyBorder="1" applyAlignment="1">
      <alignment horizontal="center"/>
    </xf>
    <xf numFmtId="0" fontId="12" fillId="0" borderId="15" xfId="7" applyFont="1" applyFill="1" applyBorder="1"/>
    <xf numFmtId="0" fontId="7" fillId="0" borderId="7" xfId="0" applyFont="1" applyFill="1" applyBorder="1"/>
    <xf numFmtId="49" fontId="7" fillId="0" borderId="8" xfId="0" applyNumberFormat="1" applyFont="1" applyFill="1" applyBorder="1" applyAlignment="1">
      <alignment horizontal="center"/>
    </xf>
    <xf numFmtId="49" fontId="7" fillId="0" borderId="10" xfId="0" applyNumberFormat="1" applyFont="1" applyFill="1" applyBorder="1"/>
    <xf numFmtId="0" fontId="7" fillId="0" borderId="9" xfId="0" applyFont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0" xfId="0" applyFont="1" applyFill="1" applyBorder="1"/>
    <xf numFmtId="0" fontId="12" fillId="0" borderId="12" xfId="0" applyFont="1" applyFill="1" applyBorder="1"/>
    <xf numFmtId="49" fontId="12" fillId="0" borderId="13" xfId="0" applyNumberFormat="1" applyFont="1" applyFill="1" applyBorder="1" applyAlignment="1">
      <alignment horizontal="center"/>
    </xf>
    <xf numFmtId="49" fontId="12" fillId="0" borderId="33" xfId="0" applyNumberFormat="1" applyFont="1" applyFill="1" applyBorder="1"/>
    <xf numFmtId="0" fontId="12" fillId="0" borderId="14" xfId="0" applyFont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0" fontId="12" fillId="0" borderId="22" xfId="0" applyFont="1" applyFill="1" applyBorder="1"/>
    <xf numFmtId="2" fontId="12" fillId="0" borderId="34" xfId="7" applyNumberFormat="1" applyFont="1" applyBorder="1"/>
    <xf numFmtId="0" fontId="7" fillId="0" borderId="30" xfId="0" applyFont="1" applyFill="1" applyBorder="1"/>
    <xf numFmtId="49" fontId="7" fillId="0" borderId="31" xfId="0" applyNumberFormat="1" applyFont="1" applyFill="1" applyBorder="1" applyAlignment="1">
      <alignment horizontal="center"/>
    </xf>
    <xf numFmtId="49" fontId="7" fillId="0" borderId="35" xfId="0" applyNumberFormat="1" applyFont="1" applyFill="1" applyBorder="1"/>
    <xf numFmtId="0" fontId="7" fillId="0" borderId="32" xfId="0" applyFont="1" applyBorder="1" applyAlignment="1">
      <alignment horizontal="center"/>
    </xf>
    <xf numFmtId="0" fontId="7" fillId="0" borderId="32" xfId="0" applyFont="1" applyFill="1" applyBorder="1" applyAlignment="1">
      <alignment horizontal="center"/>
    </xf>
    <xf numFmtId="0" fontId="7" fillId="0" borderId="35" xfId="0" applyFont="1" applyFill="1" applyBorder="1"/>
    <xf numFmtId="0" fontId="12" fillId="0" borderId="14" xfId="0" applyFont="1" applyFill="1" applyBorder="1" applyAlignment="1">
      <alignment horizontal="center"/>
    </xf>
    <xf numFmtId="0" fontId="12" fillId="0" borderId="33" xfId="0" applyFont="1" applyFill="1" applyBorder="1"/>
    <xf numFmtId="0" fontId="12" fillId="0" borderId="20" xfId="0" applyFont="1" applyFill="1" applyBorder="1" applyAlignment="1">
      <alignment horizontal="center"/>
    </xf>
    <xf numFmtId="0" fontId="7" fillId="0" borderId="10" xfId="0" applyFont="1" applyBorder="1"/>
    <xf numFmtId="0" fontId="12" fillId="0" borderId="22" xfId="0" applyFont="1" applyBorder="1"/>
    <xf numFmtId="0" fontId="12" fillId="0" borderId="17" xfId="0" applyFont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12" fillId="0" borderId="15" xfId="0" applyFont="1" applyBorder="1"/>
    <xf numFmtId="2" fontId="12" fillId="0" borderId="33" xfId="7" applyNumberFormat="1" applyFont="1" applyBorder="1"/>
    <xf numFmtId="0" fontId="12" fillId="0" borderId="34" xfId="0" applyFont="1" applyBorder="1"/>
    <xf numFmtId="2" fontId="12" fillId="0" borderId="34" xfId="7" applyNumberFormat="1" applyFont="1" applyFill="1" applyBorder="1"/>
    <xf numFmtId="0" fontId="12" fillId="0" borderId="15" xfId="0" applyFont="1" applyFill="1" applyBorder="1"/>
    <xf numFmtId="2" fontId="12" fillId="0" borderId="33" xfId="7" applyNumberFormat="1" applyFont="1" applyFill="1" applyBorder="1"/>
    <xf numFmtId="4" fontId="2" fillId="0" borderId="0" xfId="1" applyNumberFormat="1"/>
    <xf numFmtId="0" fontId="8" fillId="0" borderId="36" xfId="4" applyFont="1" applyBorder="1" applyAlignment="1">
      <alignment horizontal="center" vertical="center" wrapText="1"/>
    </xf>
    <xf numFmtId="0" fontId="10" fillId="0" borderId="36" xfId="1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 wrapText="1"/>
    </xf>
    <xf numFmtId="0" fontId="12" fillId="0" borderId="33" xfId="7" applyFont="1" applyBorder="1"/>
    <xf numFmtId="0" fontId="12" fillId="0" borderId="34" xfId="7" applyFont="1" applyBorder="1"/>
    <xf numFmtId="0" fontId="7" fillId="0" borderId="35" xfId="7" applyFont="1" applyBorder="1"/>
    <xf numFmtId="0" fontId="7" fillId="0" borderId="10" xfId="7" applyFont="1" applyFill="1" applyBorder="1"/>
    <xf numFmtId="0" fontId="13" fillId="0" borderId="3" xfId="11" applyFont="1" applyFill="1" applyBorder="1" applyAlignment="1">
      <alignment horizontal="left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36" xfId="1" applyFont="1" applyFill="1" applyBorder="1" applyAlignment="1">
      <alignment horizontal="center" vertical="center"/>
    </xf>
    <xf numFmtId="0" fontId="7" fillId="0" borderId="23" xfId="7" applyFont="1" applyFill="1" applyBorder="1"/>
    <xf numFmtId="0" fontId="7" fillId="0" borderId="9" xfId="7" applyFont="1" applyFill="1" applyBorder="1"/>
    <xf numFmtId="0" fontId="7" fillId="0" borderId="10" xfId="1" applyFont="1" applyFill="1" applyBorder="1"/>
    <xf numFmtId="2" fontId="7" fillId="0" borderId="11" xfId="7" applyNumberFormat="1" applyFont="1" applyFill="1" applyBorder="1"/>
    <xf numFmtId="0" fontId="11" fillId="0" borderId="24" xfId="1" applyFont="1" applyFill="1" applyBorder="1"/>
    <xf numFmtId="0" fontId="11" fillId="0" borderId="17" xfId="1" applyFont="1" applyFill="1" applyBorder="1"/>
    <xf numFmtId="0" fontId="12" fillId="0" borderId="13" xfId="7" applyFont="1" applyFill="1" applyBorder="1" applyAlignment="1">
      <alignment horizontal="center"/>
    </xf>
    <xf numFmtId="0" fontId="11" fillId="0" borderId="25" xfId="1" applyFont="1" applyFill="1" applyBorder="1"/>
    <xf numFmtId="0" fontId="12" fillId="0" borderId="14" xfId="9" applyFont="1" applyFill="1" applyBorder="1" applyAlignment="1">
      <alignment horizontal="center"/>
    </xf>
    <xf numFmtId="0" fontId="12" fillId="0" borderId="17" xfId="9" applyFont="1" applyFill="1" applyBorder="1"/>
    <xf numFmtId="0" fontId="12" fillId="0" borderId="33" xfId="9" applyFont="1" applyFill="1" applyBorder="1"/>
    <xf numFmtId="2" fontId="12" fillId="0" borderId="16" xfId="9" applyNumberFormat="1" applyFont="1" applyFill="1" applyBorder="1" applyAlignment="1">
      <alignment horizontal="right" vertical="center"/>
    </xf>
    <xf numFmtId="0" fontId="7" fillId="0" borderId="29" xfId="7" applyFont="1" applyFill="1" applyBorder="1"/>
    <xf numFmtId="0" fontId="7" fillId="0" borderId="21" xfId="7" applyFont="1" applyFill="1" applyBorder="1"/>
    <xf numFmtId="49" fontId="7" fillId="0" borderId="0" xfId="7" applyNumberFormat="1" applyFont="1" applyFill="1" applyBorder="1"/>
    <xf numFmtId="0" fontId="7" fillId="0" borderId="21" xfId="7" applyFont="1" applyFill="1" applyBorder="1" applyAlignment="1">
      <alignment horizontal="center"/>
    </xf>
    <xf numFmtId="0" fontId="7" fillId="0" borderId="27" xfId="7" applyFont="1" applyFill="1" applyBorder="1" applyAlignment="1">
      <alignment horizontal="center"/>
    </xf>
    <xf numFmtId="0" fontId="12" fillId="0" borderId="12" xfId="7" applyFont="1" applyFill="1" applyBorder="1"/>
    <xf numFmtId="0" fontId="12" fillId="0" borderId="14" xfId="7" applyFont="1" applyFill="1" applyBorder="1"/>
    <xf numFmtId="49" fontId="12" fillId="0" borderId="13" xfId="7" applyNumberFormat="1" applyFont="1" applyFill="1" applyBorder="1"/>
    <xf numFmtId="0" fontId="10" fillId="0" borderId="29" xfId="7" applyFont="1" applyFill="1" applyBorder="1"/>
    <xf numFmtId="0" fontId="10" fillId="0" borderId="10" xfId="1" applyFont="1" applyFill="1" applyBorder="1"/>
    <xf numFmtId="2" fontId="10" fillId="0" borderId="9" xfId="7" applyNumberFormat="1" applyFont="1" applyFill="1" applyBorder="1"/>
    <xf numFmtId="2" fontId="10" fillId="0" borderId="11" xfId="7" applyNumberFormat="1" applyFont="1" applyFill="1" applyBorder="1"/>
    <xf numFmtId="0" fontId="10" fillId="0" borderId="7" xfId="7" applyFont="1" applyFill="1" applyBorder="1"/>
    <xf numFmtId="0" fontId="10" fillId="0" borderId="24" xfId="1" applyFont="1" applyFill="1" applyBorder="1"/>
    <xf numFmtId="0" fontId="10" fillId="0" borderId="33" xfId="9" applyFont="1" applyFill="1" applyBorder="1"/>
    <xf numFmtId="2" fontId="10" fillId="0" borderId="33" xfId="7" applyNumberFormat="1" applyFont="1" applyFill="1" applyBorder="1"/>
    <xf numFmtId="2" fontId="10" fillId="0" borderId="16" xfId="9" applyNumberFormat="1" applyFont="1" applyFill="1" applyBorder="1" applyAlignment="1">
      <alignment horizontal="right" vertical="center"/>
    </xf>
    <xf numFmtId="0" fontId="10" fillId="0" borderId="23" xfId="7" applyFont="1" applyFill="1" applyBorder="1"/>
    <xf numFmtId="49" fontId="12" fillId="0" borderId="19" xfId="0" applyNumberFormat="1" applyFont="1" applyFill="1" applyBorder="1" applyAlignment="1">
      <alignment horizontal="center"/>
    </xf>
    <xf numFmtId="0" fontId="10" fillId="0" borderId="37" xfId="7" applyFont="1" applyFill="1" applyBorder="1"/>
    <xf numFmtId="0" fontId="10" fillId="0" borderId="38" xfId="7" applyFont="1" applyFill="1" applyBorder="1"/>
    <xf numFmtId="0" fontId="10" fillId="0" borderId="39" xfId="1" applyFont="1" applyFill="1" applyBorder="1"/>
    <xf numFmtId="0" fontId="10" fillId="0" borderId="15" xfId="9" applyFont="1" applyFill="1" applyBorder="1" applyAlignment="1">
      <alignment horizontal="center"/>
    </xf>
    <xf numFmtId="0" fontId="10" fillId="0" borderId="5" xfId="7" applyFont="1" applyFill="1" applyBorder="1" applyAlignment="1">
      <alignment horizontal="center"/>
    </xf>
    <xf numFmtId="0" fontId="10" fillId="0" borderId="5" xfId="9" applyFont="1" applyFill="1" applyBorder="1" applyAlignment="1">
      <alignment horizontal="center"/>
    </xf>
    <xf numFmtId="0" fontId="12" fillId="0" borderId="14" xfId="9" applyFont="1" applyFill="1" applyBorder="1"/>
    <xf numFmtId="49" fontId="10" fillId="0" borderId="4" xfId="7" applyNumberFormat="1" applyFont="1" applyFill="1" applyBorder="1" applyAlignment="1">
      <alignment horizontal="center"/>
    </xf>
    <xf numFmtId="0" fontId="10" fillId="0" borderId="4" xfId="1" applyFont="1" applyFill="1" applyBorder="1" applyAlignment="1">
      <alignment horizontal="center"/>
    </xf>
    <xf numFmtId="49" fontId="10" fillId="0" borderId="5" xfId="7" applyNumberFormat="1" applyFont="1" applyFill="1" applyBorder="1" applyAlignment="1">
      <alignment horizontal="center"/>
    </xf>
    <xf numFmtId="0" fontId="10" fillId="0" borderId="15" xfId="7" applyFont="1" applyFill="1" applyBorder="1" applyAlignment="1">
      <alignment horizontal="center"/>
    </xf>
    <xf numFmtId="0" fontId="10" fillId="0" borderId="28" xfId="1" applyFont="1" applyFill="1" applyBorder="1"/>
    <xf numFmtId="0" fontId="10" fillId="0" borderId="17" xfId="7" applyFont="1" applyFill="1" applyBorder="1" applyAlignment="1">
      <alignment horizontal="center"/>
    </xf>
    <xf numFmtId="0" fontId="10" fillId="0" borderId="3" xfId="7" applyFont="1" applyFill="1" applyBorder="1" applyAlignment="1">
      <alignment horizontal="center"/>
    </xf>
    <xf numFmtId="0" fontId="2" fillId="0" borderId="0" xfId="1" applyBorder="1"/>
    <xf numFmtId="4" fontId="7" fillId="0" borderId="9" xfId="7" applyNumberFormat="1" applyFont="1" applyBorder="1"/>
    <xf numFmtId="4" fontId="12" fillId="0" borderId="14" xfId="7" applyNumberFormat="1" applyFont="1" applyBorder="1"/>
    <xf numFmtId="4" fontId="12" fillId="0" borderId="20" xfId="7" applyNumberFormat="1" applyFont="1" applyBorder="1"/>
    <xf numFmtId="4" fontId="7" fillId="0" borderId="27" xfId="7" applyNumberFormat="1" applyFont="1" applyBorder="1"/>
    <xf numFmtId="4" fontId="7" fillId="0" borderId="10" xfId="7" applyNumberFormat="1" applyFont="1" applyBorder="1"/>
    <xf numFmtId="4" fontId="12" fillId="0" borderId="22" xfId="7" applyNumberFormat="1" applyFont="1" applyBorder="1"/>
    <xf numFmtId="4" fontId="7" fillId="0" borderId="10" xfId="7" applyNumberFormat="1" applyFont="1" applyFill="1" applyBorder="1"/>
    <xf numFmtId="4" fontId="12" fillId="0" borderId="15" xfId="7" applyNumberFormat="1" applyFont="1" applyFill="1" applyBorder="1"/>
    <xf numFmtId="4" fontId="7" fillId="0" borderId="9" xfId="7" applyNumberFormat="1" applyFont="1" applyFill="1" applyBorder="1"/>
    <xf numFmtId="4" fontId="12" fillId="0" borderId="14" xfId="4" applyNumberFormat="1" applyFont="1" applyFill="1" applyBorder="1" applyAlignment="1">
      <alignment horizontal="right" vertical="center"/>
    </xf>
    <xf numFmtId="4" fontId="7" fillId="0" borderId="10" xfId="0" applyNumberFormat="1" applyFont="1" applyBorder="1"/>
    <xf numFmtId="4" fontId="12" fillId="0" borderId="33" xfId="0" applyNumberFormat="1" applyFont="1" applyBorder="1"/>
    <xf numFmtId="4" fontId="10" fillId="0" borderId="9" xfId="7" applyNumberFormat="1" applyFont="1" applyFill="1" applyBorder="1"/>
    <xf numFmtId="4" fontId="10" fillId="0" borderId="33" xfId="7" applyNumberFormat="1" applyFont="1" applyFill="1" applyBorder="1"/>
    <xf numFmtId="4" fontId="12" fillId="0" borderId="33" xfId="7" applyNumberFormat="1" applyFont="1" applyFill="1" applyBorder="1"/>
    <xf numFmtId="4" fontId="12" fillId="0" borderId="14" xfId="7" applyNumberFormat="1" applyFont="1" applyFill="1" applyBorder="1"/>
    <xf numFmtId="0" fontId="6" fillId="0" borderId="0" xfId="0" applyFont="1" applyAlignment="1">
      <alignment horizontal="center"/>
    </xf>
    <xf numFmtId="0" fontId="16" fillId="0" borderId="0" xfId="0" applyFont="1" applyFill="1"/>
    <xf numFmtId="0" fontId="16" fillId="0" borderId="0" xfId="0" applyFont="1" applyFill="1" applyAlignment="1">
      <alignment horizontal="right"/>
    </xf>
    <xf numFmtId="0" fontId="17" fillId="2" borderId="5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vertical="center" wrapText="1"/>
    </xf>
    <xf numFmtId="0" fontId="18" fillId="0" borderId="27" xfId="0" applyFont="1" applyBorder="1" applyAlignment="1">
      <alignment horizontal="right" vertical="center" wrapText="1"/>
    </xf>
    <xf numFmtId="4" fontId="18" fillId="0" borderId="27" xfId="0" applyNumberFormat="1" applyFont="1" applyBorder="1" applyAlignment="1">
      <alignment horizontal="right" vertical="center" wrapText="1"/>
    </xf>
    <xf numFmtId="4" fontId="18" fillId="0" borderId="42" xfId="0" applyNumberFormat="1" applyFont="1" applyBorder="1" applyAlignment="1">
      <alignment horizontal="right" vertical="center" wrapText="1"/>
    </xf>
    <xf numFmtId="0" fontId="19" fillId="0" borderId="43" xfId="0" applyFont="1" applyBorder="1" applyAlignment="1">
      <alignment vertical="center" wrapText="1"/>
    </xf>
    <xf numFmtId="0" fontId="19" fillId="0" borderId="44" xfId="0" applyFont="1" applyBorder="1" applyAlignment="1">
      <alignment horizontal="right" vertical="center" wrapText="1"/>
    </xf>
    <xf numFmtId="4" fontId="19" fillId="0" borderId="44" xfId="0" applyNumberFormat="1" applyFont="1" applyBorder="1" applyAlignment="1">
      <alignment horizontal="right" vertical="center" wrapText="1"/>
    </xf>
    <xf numFmtId="4" fontId="19" fillId="0" borderId="44" xfId="0" applyNumberFormat="1" applyFont="1" applyBorder="1" applyAlignment="1">
      <alignment vertical="center"/>
    </xf>
    <xf numFmtId="4" fontId="19" fillId="0" borderId="45" xfId="0" applyNumberFormat="1" applyFont="1" applyBorder="1" applyAlignment="1">
      <alignment vertical="center"/>
    </xf>
    <xf numFmtId="4" fontId="19" fillId="0" borderId="27" xfId="0" applyNumberFormat="1" applyFont="1" applyBorder="1" applyAlignment="1">
      <alignment horizontal="right" vertical="center" wrapText="1"/>
    </xf>
    <xf numFmtId="0" fontId="18" fillId="0" borderId="43" xfId="0" applyFont="1" applyBorder="1" applyAlignment="1">
      <alignment vertical="center" wrapText="1"/>
    </xf>
    <xf numFmtId="4" fontId="18" fillId="0" borderId="44" xfId="0" applyNumberFormat="1" applyFont="1" applyBorder="1" applyAlignment="1">
      <alignment horizontal="right" vertical="center" wrapText="1"/>
    </xf>
    <xf numFmtId="4" fontId="18" fillId="0" borderId="45" xfId="0" applyNumberFormat="1" applyFont="1" applyBorder="1" applyAlignment="1">
      <alignment horizontal="right" vertical="center" wrapText="1"/>
    </xf>
    <xf numFmtId="4" fontId="19" fillId="0" borderId="45" xfId="0" applyNumberFormat="1" applyFont="1" applyBorder="1" applyAlignment="1">
      <alignment horizontal="right" vertical="center" wrapText="1"/>
    </xf>
    <xf numFmtId="0" fontId="18" fillId="0" borderId="44" xfId="0" applyFont="1" applyBorder="1" applyAlignment="1">
      <alignment horizontal="right" vertical="center" wrapText="1"/>
    </xf>
    <xf numFmtId="0" fontId="19" fillId="0" borderId="18" xfId="0" applyFont="1" applyBorder="1" applyAlignment="1">
      <alignment vertical="center" wrapText="1"/>
    </xf>
    <xf numFmtId="0" fontId="19" fillId="0" borderId="20" xfId="0" applyFont="1" applyBorder="1" applyAlignment="1">
      <alignment horizontal="right" vertical="center" wrapText="1"/>
    </xf>
    <xf numFmtId="4" fontId="19" fillId="0" borderId="20" xfId="0" applyNumberFormat="1" applyFont="1" applyBorder="1" applyAlignment="1">
      <alignment horizontal="right" vertical="center" wrapText="1"/>
    </xf>
    <xf numFmtId="4" fontId="19" fillId="0" borderId="46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vertical="center" wrapText="1"/>
    </xf>
    <xf numFmtId="0" fontId="18" fillId="0" borderId="3" xfId="0" applyFont="1" applyBorder="1" applyAlignment="1">
      <alignment horizontal="right" vertical="center" wrapText="1"/>
    </xf>
    <xf numFmtId="4" fontId="18" fillId="0" borderId="3" xfId="0" applyNumberFormat="1" applyFont="1" applyBorder="1" applyAlignment="1">
      <alignment horizontal="right" vertical="center" wrapText="1"/>
    </xf>
    <xf numFmtId="4" fontId="18" fillId="0" borderId="6" xfId="0" applyNumberFormat="1" applyFont="1" applyBorder="1" applyAlignment="1">
      <alignment horizontal="right" vertical="center" wrapText="1"/>
    </xf>
    <xf numFmtId="0" fontId="16" fillId="0" borderId="0" xfId="0" applyFont="1" applyFill="1" applyBorder="1"/>
    <xf numFmtId="164" fontId="16" fillId="0" borderId="25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right" vertical="center" wrapText="1"/>
    </xf>
    <xf numFmtId="4" fontId="19" fillId="0" borderId="42" xfId="0" applyNumberFormat="1" applyFont="1" applyBorder="1" applyAlignment="1">
      <alignment horizontal="right" vertical="center" wrapText="1"/>
    </xf>
    <xf numFmtId="0" fontId="19" fillId="0" borderId="43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4" fontId="0" fillId="0" borderId="0" xfId="0" applyNumberFormat="1"/>
    <xf numFmtId="165" fontId="3" fillId="0" borderId="0" xfId="3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5" fontId="6" fillId="0" borderId="0" xfId="0" applyNumberFormat="1" applyFont="1" applyAlignment="1">
      <alignment horizontal="center"/>
    </xf>
    <xf numFmtId="0" fontId="14" fillId="0" borderId="35" xfId="1" applyFont="1" applyFill="1" applyBorder="1" applyAlignment="1">
      <alignment vertical="center"/>
    </xf>
    <xf numFmtId="0" fontId="14" fillId="0" borderId="32" xfId="1" applyFont="1" applyFill="1" applyBorder="1" applyAlignment="1">
      <alignment horizontal="center" vertical="center"/>
    </xf>
    <xf numFmtId="0" fontId="14" fillId="0" borderId="48" xfId="1" applyFont="1" applyFill="1" applyBorder="1" applyAlignment="1">
      <alignment horizontal="center" vertical="center"/>
    </xf>
    <xf numFmtId="0" fontId="14" fillId="0" borderId="31" xfId="1" applyFont="1" applyFill="1" applyBorder="1" applyAlignment="1">
      <alignment horizontal="center" vertical="center"/>
    </xf>
    <xf numFmtId="165" fontId="7" fillId="0" borderId="49" xfId="0" applyNumberFormat="1" applyFont="1" applyFill="1" applyBorder="1" applyAlignment="1">
      <alignment horizontal="center" vertical="center"/>
    </xf>
    <xf numFmtId="166" fontId="7" fillId="0" borderId="49" xfId="0" applyNumberFormat="1" applyFont="1" applyFill="1" applyBorder="1" applyAlignment="1">
      <alignment horizontal="center" vertical="center"/>
    </xf>
    <xf numFmtId="4" fontId="7" fillId="0" borderId="49" xfId="0" applyNumberFormat="1" applyFont="1" applyFill="1" applyBorder="1" applyAlignment="1">
      <alignment horizontal="center" vertical="center"/>
    </xf>
    <xf numFmtId="166" fontId="7" fillId="0" borderId="49" xfId="0" applyNumberFormat="1" applyFont="1" applyFill="1" applyBorder="1" applyAlignment="1">
      <alignment horizontal="center" vertical="center" wrapText="1"/>
    </xf>
    <xf numFmtId="167" fontId="7" fillId="0" borderId="49" xfId="0" applyNumberFormat="1" applyFont="1" applyFill="1" applyBorder="1" applyAlignment="1">
      <alignment horizontal="center" vertical="center"/>
    </xf>
    <xf numFmtId="0" fontId="20" fillId="0" borderId="51" xfId="1" applyFont="1" applyFill="1" applyBorder="1" applyAlignment="1">
      <alignment horizontal="center"/>
    </xf>
    <xf numFmtId="0" fontId="20" fillId="0" borderId="32" xfId="1" applyFont="1" applyFill="1" applyBorder="1" applyAlignment="1">
      <alignment horizontal="center"/>
    </xf>
    <xf numFmtId="0" fontId="20" fillId="0" borderId="48" xfId="1" applyFont="1" applyFill="1" applyBorder="1" applyAlignment="1">
      <alignment horizontal="center"/>
    </xf>
    <xf numFmtId="0" fontId="20" fillId="0" borderId="31" xfId="1" applyFont="1" applyFill="1" applyBorder="1" applyAlignment="1">
      <alignment horizontal="left"/>
    </xf>
    <xf numFmtId="165" fontId="20" fillId="0" borderId="49" xfId="1" applyNumberFormat="1" applyFont="1" applyFill="1" applyBorder="1"/>
    <xf numFmtId="166" fontId="20" fillId="0" borderId="49" xfId="1" applyNumberFormat="1" applyFont="1" applyFill="1" applyBorder="1"/>
    <xf numFmtId="167" fontId="20" fillId="0" borderId="49" xfId="1" applyNumberFormat="1" applyFont="1" applyFill="1" applyBorder="1"/>
    <xf numFmtId="0" fontId="21" fillId="0" borderId="7" xfId="12" applyFont="1" applyFill="1" applyBorder="1" applyAlignment="1">
      <alignment horizontal="center"/>
    </xf>
    <xf numFmtId="49" fontId="21" fillId="0" borderId="37" xfId="12" applyNumberFormat="1" applyFont="1" applyFill="1" applyBorder="1" applyAlignment="1">
      <alignment horizontal="center"/>
    </xf>
    <xf numFmtId="49" fontId="21" fillId="0" borderId="10" xfId="12" applyNumberFormat="1" applyFont="1" applyFill="1" applyBorder="1" applyAlignment="1">
      <alignment horizontal="center"/>
    </xf>
    <xf numFmtId="49" fontId="21" fillId="0" borderId="9" xfId="12" applyNumberFormat="1" applyFont="1" applyFill="1" applyBorder="1" applyAlignment="1">
      <alignment horizontal="center"/>
    </xf>
    <xf numFmtId="0" fontId="21" fillId="0" borderId="8" xfId="12" applyFont="1" applyFill="1" applyBorder="1" applyAlignment="1">
      <alignment horizontal="center"/>
    </xf>
    <xf numFmtId="0" fontId="21" fillId="0" borderId="9" xfId="12" applyFont="1" applyFill="1" applyBorder="1"/>
    <xf numFmtId="165" fontId="21" fillId="0" borderId="10" xfId="12" applyNumberFormat="1" applyFont="1" applyFill="1" applyBorder="1" applyAlignment="1">
      <alignment horizontal="right"/>
    </xf>
    <xf numFmtId="165" fontId="21" fillId="0" borderId="11" xfId="12" applyNumberFormat="1" applyFont="1" applyFill="1" applyBorder="1"/>
    <xf numFmtId="166" fontId="21" fillId="0" borderId="10" xfId="12" applyNumberFormat="1" applyFont="1" applyFill="1" applyBorder="1" applyAlignment="1">
      <alignment horizontal="right"/>
    </xf>
    <xf numFmtId="167" fontId="21" fillId="0" borderId="11" xfId="12" applyNumberFormat="1" applyFont="1" applyFill="1" applyBorder="1"/>
    <xf numFmtId="0" fontId="12" fillId="0" borderId="43" xfId="12" applyFont="1" applyFill="1" applyBorder="1" applyAlignment="1">
      <alignment horizontal="center"/>
    </xf>
    <xf numFmtId="49" fontId="12" fillId="0" borderId="52" xfId="12" applyNumberFormat="1" applyFont="1" applyFill="1" applyBorder="1" applyAlignment="1">
      <alignment horizontal="center"/>
    </xf>
    <xf numFmtId="49" fontId="12" fillId="0" borderId="53" xfId="12" applyNumberFormat="1" applyFont="1" applyFill="1" applyBorder="1" applyAlignment="1">
      <alignment horizontal="center"/>
    </xf>
    <xf numFmtId="0" fontId="12" fillId="0" borderId="44" xfId="12" applyFont="1" applyFill="1" applyBorder="1" applyAlignment="1">
      <alignment horizontal="center"/>
    </xf>
    <xf numFmtId="0" fontId="12" fillId="0" borderId="52" xfId="12" applyFont="1" applyFill="1" applyBorder="1" applyAlignment="1">
      <alignment horizontal="center"/>
    </xf>
    <xf numFmtId="0" fontId="12" fillId="0" borderId="44" xfId="12" applyFont="1" applyFill="1" applyBorder="1"/>
    <xf numFmtId="165" fontId="12" fillId="0" borderId="53" xfId="13" applyNumberFormat="1" applyFont="1" applyFill="1" applyBorder="1" applyAlignment="1">
      <alignment horizontal="right"/>
    </xf>
    <xf numFmtId="165" fontId="12" fillId="0" borderId="45" xfId="12" applyNumberFormat="1" applyFont="1" applyFill="1" applyBorder="1"/>
    <xf numFmtId="166" fontId="12" fillId="0" borderId="53" xfId="13" applyNumberFormat="1" applyFont="1" applyFill="1" applyBorder="1" applyAlignment="1">
      <alignment horizontal="right"/>
    </xf>
    <xf numFmtId="167" fontId="12" fillId="0" borderId="45" xfId="12" applyNumberFormat="1" applyFont="1" applyFill="1" applyBorder="1"/>
    <xf numFmtId="0" fontId="12" fillId="0" borderId="12" xfId="12" applyFont="1" applyFill="1" applyBorder="1" applyAlignment="1">
      <alignment horizontal="center"/>
    </xf>
    <xf numFmtId="49" fontId="12" fillId="0" borderId="41" xfId="12" applyNumberFormat="1" applyFont="1" applyFill="1" applyBorder="1" applyAlignment="1">
      <alignment horizontal="center"/>
    </xf>
    <xf numFmtId="49" fontId="12" fillId="0" borderId="33" xfId="12" applyNumberFormat="1" applyFont="1" applyFill="1" applyBorder="1" applyAlignment="1">
      <alignment horizontal="center"/>
    </xf>
    <xf numFmtId="0" fontId="12" fillId="0" borderId="14" xfId="12" applyFont="1" applyFill="1" applyBorder="1" applyAlignment="1">
      <alignment horizontal="center"/>
    </xf>
    <xf numFmtId="0" fontId="12" fillId="0" borderId="41" xfId="12" applyFont="1" applyFill="1" applyBorder="1" applyAlignment="1">
      <alignment horizontal="center"/>
    </xf>
    <xf numFmtId="0" fontId="12" fillId="0" borderId="14" xfId="12" applyFont="1" applyFill="1" applyBorder="1"/>
    <xf numFmtId="165" fontId="12" fillId="0" borderId="33" xfId="13" applyNumberFormat="1" applyFont="1" applyFill="1" applyBorder="1" applyAlignment="1">
      <alignment horizontal="right"/>
    </xf>
    <xf numFmtId="165" fontId="12" fillId="0" borderId="54" xfId="12" applyNumberFormat="1" applyFont="1" applyFill="1" applyBorder="1"/>
    <xf numFmtId="166" fontId="12" fillId="0" borderId="33" xfId="13" applyNumberFormat="1" applyFont="1" applyFill="1" applyBorder="1" applyAlignment="1">
      <alignment horizontal="right"/>
    </xf>
    <xf numFmtId="167" fontId="12" fillId="0" borderId="54" xfId="12" applyNumberFormat="1" applyFont="1" applyFill="1" applyBorder="1"/>
    <xf numFmtId="0" fontId="0" fillId="3" borderId="0" xfId="0" applyFill="1"/>
    <xf numFmtId="0" fontId="21" fillId="3" borderId="7" xfId="12" applyFont="1" applyFill="1" applyBorder="1" applyAlignment="1">
      <alignment horizontal="center"/>
    </xf>
    <xf numFmtId="49" fontId="21" fillId="3" borderId="37" xfId="12" applyNumberFormat="1" applyFont="1" applyFill="1" applyBorder="1" applyAlignment="1">
      <alignment horizontal="center"/>
    </xf>
    <xf numFmtId="49" fontId="21" fillId="3" borderId="10" xfId="12" applyNumberFormat="1" applyFont="1" applyFill="1" applyBorder="1" applyAlignment="1">
      <alignment horizontal="center"/>
    </xf>
    <xf numFmtId="49" fontId="21" fillId="3" borderId="9" xfId="12" applyNumberFormat="1" applyFont="1" applyFill="1" applyBorder="1" applyAlignment="1">
      <alignment horizontal="center"/>
    </xf>
    <xf numFmtId="0" fontId="21" fillId="3" borderId="8" xfId="12" applyFont="1" applyFill="1" applyBorder="1" applyAlignment="1">
      <alignment horizontal="center"/>
    </xf>
    <xf numFmtId="0" fontId="21" fillId="3" borderId="9" xfId="12" applyFont="1" applyFill="1" applyBorder="1"/>
    <xf numFmtId="165" fontId="21" fillId="3" borderId="10" xfId="12" applyNumberFormat="1" applyFont="1" applyFill="1" applyBorder="1" applyAlignment="1">
      <alignment horizontal="right"/>
    </xf>
    <xf numFmtId="165" fontId="21" fillId="3" borderId="11" xfId="12" applyNumberFormat="1" applyFont="1" applyFill="1" applyBorder="1"/>
    <xf numFmtId="166" fontId="21" fillId="3" borderId="10" xfId="12" applyNumberFormat="1" applyFont="1" applyFill="1" applyBorder="1" applyAlignment="1">
      <alignment horizontal="right"/>
    </xf>
    <xf numFmtId="167" fontId="21" fillId="3" borderId="11" xfId="12" applyNumberFormat="1" applyFont="1" applyFill="1" applyBorder="1"/>
    <xf numFmtId="0" fontId="12" fillId="3" borderId="12" xfId="12" applyFont="1" applyFill="1" applyBorder="1" applyAlignment="1">
      <alignment horizontal="center"/>
    </xf>
    <xf numFmtId="49" fontId="12" fillId="3" borderId="41" xfId="12" applyNumberFormat="1" applyFont="1" applyFill="1" applyBorder="1" applyAlignment="1">
      <alignment horizontal="center"/>
    </xf>
    <xf numFmtId="49" fontId="12" fillId="3" borderId="33" xfId="12" applyNumberFormat="1" applyFont="1" applyFill="1" applyBorder="1" applyAlignment="1">
      <alignment horizontal="center"/>
    </xf>
    <xf numFmtId="0" fontId="12" fillId="3" borderId="14" xfId="12" applyFont="1" applyFill="1" applyBorder="1" applyAlignment="1">
      <alignment horizontal="center"/>
    </xf>
    <xf numFmtId="0" fontId="12" fillId="3" borderId="41" xfId="12" applyFont="1" applyFill="1" applyBorder="1" applyAlignment="1">
      <alignment horizontal="center"/>
    </xf>
    <xf numFmtId="0" fontId="12" fillId="3" borderId="14" xfId="12" applyFont="1" applyFill="1" applyBorder="1"/>
    <xf numFmtId="165" fontId="12" fillId="3" borderId="33" xfId="13" applyNumberFormat="1" applyFont="1" applyFill="1" applyBorder="1" applyAlignment="1">
      <alignment horizontal="right"/>
    </xf>
    <xf numFmtId="165" fontId="12" fillId="3" borderId="54" xfId="12" applyNumberFormat="1" applyFont="1" applyFill="1" applyBorder="1"/>
    <xf numFmtId="166" fontId="12" fillId="3" borderId="33" xfId="13" applyNumberFormat="1" applyFont="1" applyFill="1" applyBorder="1" applyAlignment="1">
      <alignment horizontal="right"/>
    </xf>
    <xf numFmtId="167" fontId="12" fillId="3" borderId="54" xfId="12" applyNumberFormat="1" applyFont="1" applyFill="1" applyBorder="1"/>
    <xf numFmtId="49" fontId="22" fillId="3" borderId="10" xfId="12" applyNumberFormat="1" applyFont="1" applyFill="1" applyBorder="1" applyAlignment="1">
      <alignment horizontal="center"/>
    </xf>
    <xf numFmtId="49" fontId="22" fillId="3" borderId="9" xfId="12" applyNumberFormat="1" applyFont="1" applyFill="1" applyBorder="1" applyAlignment="1">
      <alignment horizontal="center"/>
    </xf>
    <xf numFmtId="0" fontId="22" fillId="3" borderId="8" xfId="12" applyFont="1" applyFill="1" applyBorder="1" applyAlignment="1">
      <alignment horizontal="center"/>
    </xf>
    <xf numFmtId="0" fontId="22" fillId="3" borderId="9" xfId="12" applyFont="1" applyFill="1" applyBorder="1"/>
    <xf numFmtId="165" fontId="22" fillId="3" borderId="10" xfId="12" applyNumberFormat="1" applyFont="1" applyFill="1" applyBorder="1" applyAlignment="1">
      <alignment horizontal="right"/>
    </xf>
    <xf numFmtId="165" fontId="22" fillId="3" borderId="11" xfId="12" applyNumberFormat="1" applyFont="1" applyFill="1" applyBorder="1"/>
    <xf numFmtId="166" fontId="22" fillId="3" borderId="10" xfId="12" applyNumberFormat="1" applyFont="1" applyFill="1" applyBorder="1" applyAlignment="1">
      <alignment horizontal="right"/>
    </xf>
    <xf numFmtId="167" fontId="22" fillId="3" borderId="11" xfId="12" applyNumberFormat="1" applyFont="1" applyFill="1" applyBorder="1"/>
    <xf numFmtId="0" fontId="23" fillId="3" borderId="14" xfId="12" applyFont="1" applyFill="1" applyBorder="1" applyAlignment="1">
      <alignment horizontal="center"/>
    </xf>
    <xf numFmtId="0" fontId="23" fillId="3" borderId="41" xfId="12" applyFont="1" applyFill="1" applyBorder="1" applyAlignment="1">
      <alignment horizontal="center"/>
    </xf>
    <xf numFmtId="0" fontId="23" fillId="3" borderId="14" xfId="12" applyFont="1" applyFill="1" applyBorder="1"/>
    <xf numFmtId="165" fontId="23" fillId="3" borderId="33" xfId="13" applyNumberFormat="1" applyFont="1" applyFill="1" applyBorder="1" applyAlignment="1">
      <alignment horizontal="right"/>
    </xf>
    <xf numFmtId="165" fontId="23" fillId="3" borderId="54" xfId="12" applyNumberFormat="1" applyFont="1" applyFill="1" applyBorder="1"/>
    <xf numFmtId="166" fontId="23" fillId="3" borderId="33" xfId="13" applyNumberFormat="1" applyFont="1" applyFill="1" applyBorder="1" applyAlignment="1">
      <alignment horizontal="right"/>
    </xf>
    <xf numFmtId="167" fontId="23" fillId="3" borderId="54" xfId="12" applyNumberFormat="1" applyFont="1" applyFill="1" applyBorder="1"/>
    <xf numFmtId="0" fontId="15" fillId="2" borderId="25" xfId="0" applyFont="1" applyFill="1" applyBorder="1" applyAlignment="1">
      <alignment horizontal="center"/>
    </xf>
    <xf numFmtId="0" fontId="4" fillId="0" borderId="0" xfId="2" applyFont="1" applyAlignment="1">
      <alignment horizontal="right"/>
    </xf>
    <xf numFmtId="0" fontId="5" fillId="0" borderId="0" xfId="3" applyFont="1" applyAlignment="1">
      <alignment horizontal="center"/>
    </xf>
    <xf numFmtId="0" fontId="6" fillId="0" borderId="40" xfId="4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0" fontId="6" fillId="0" borderId="0" xfId="4" applyFont="1" applyFill="1" applyAlignment="1">
      <alignment horizontal="center"/>
    </xf>
    <xf numFmtId="0" fontId="8" fillId="0" borderId="1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47" xfId="0" applyFont="1" applyBorder="1" applyAlignment="1">
      <alignment horizontal="center" vertical="center" textRotation="90"/>
    </xf>
    <xf numFmtId="0" fontId="7" fillId="0" borderId="50" xfId="0" applyFont="1" applyBorder="1" applyAlignment="1">
      <alignment horizontal="center" vertical="center" textRotation="90"/>
    </xf>
    <xf numFmtId="0" fontId="14" fillId="0" borderId="1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center"/>
    </xf>
    <xf numFmtId="0" fontId="20" fillId="0" borderId="2" xfId="1" applyFont="1" applyFill="1" applyBorder="1" applyAlignment="1">
      <alignment horizontal="center"/>
    </xf>
  </cellXfs>
  <cellStyles count="14">
    <cellStyle name="čárky 2" xfId="6"/>
    <cellStyle name="čárky 3 2" xfId="13"/>
    <cellStyle name="Normální" xfId="0" builtinId="0"/>
    <cellStyle name="Normální 11" xfId="8"/>
    <cellStyle name="normální 2" xfId="9"/>
    <cellStyle name="normální 2 2" xfId="4"/>
    <cellStyle name="Normální 3" xfId="10"/>
    <cellStyle name="Normální 3 2" xfId="5"/>
    <cellStyle name="Normální 4" xfId="7"/>
    <cellStyle name="normální_2. Rozpočet 2007 - tabulky" xfId="3"/>
    <cellStyle name="normální_Rozpis výdajů 03 bez PO 2" xfId="1"/>
    <cellStyle name="normální_Rozpis výdajů 03 bez PO 3" xfId="12"/>
    <cellStyle name="normální_Rozpis výdajů 03 bez PO_04 - OSMTVS 2" xfId="11"/>
    <cellStyle name="normální_Rozpočet 2004 (ZK)" xfId="2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topLeftCell="A19" workbookViewId="0">
      <selection activeCell="D33" sqref="D33"/>
    </sheetView>
  </sheetViews>
  <sheetFormatPr defaultRowHeight="13.2" x14ac:dyDescent="0.25"/>
  <cols>
    <col min="1" max="1" width="36.5546875" bestFit="1" customWidth="1"/>
    <col min="2" max="2" width="7.33203125" customWidth="1"/>
    <col min="3" max="3" width="13.88671875" customWidth="1"/>
    <col min="4" max="4" width="10" bestFit="1" customWidth="1"/>
    <col min="5" max="5" width="14.109375" customWidth="1"/>
  </cols>
  <sheetData>
    <row r="1" spans="1:5" ht="13.8" thickBot="1" x14ac:dyDescent="0.3">
      <c r="A1" s="310" t="s">
        <v>129</v>
      </c>
      <c r="B1" s="310"/>
      <c r="C1" s="187"/>
      <c r="D1" s="187"/>
      <c r="E1" s="188" t="s">
        <v>130</v>
      </c>
    </row>
    <row r="2" spans="1:5" ht="23.4" thickBot="1" x14ac:dyDescent="0.3">
      <c r="A2" s="189" t="s">
        <v>131</v>
      </c>
      <c r="B2" s="190" t="s">
        <v>132</v>
      </c>
      <c r="C2" s="191" t="s">
        <v>133</v>
      </c>
      <c r="D2" s="191" t="s">
        <v>189</v>
      </c>
      <c r="E2" s="191" t="s">
        <v>133</v>
      </c>
    </row>
    <row r="3" spans="1:5" ht="13.8" x14ac:dyDescent="0.25">
      <c r="A3" s="192" t="s">
        <v>134</v>
      </c>
      <c r="B3" s="193" t="s">
        <v>135</v>
      </c>
      <c r="C3" s="194">
        <f>C4+C5+C6</f>
        <v>2357271.25</v>
      </c>
      <c r="D3" s="194">
        <f>D4+D5+D6</f>
        <v>0</v>
      </c>
      <c r="E3" s="195">
        <f t="shared" ref="E3:E23" si="0">C3+D3</f>
        <v>2357271.25</v>
      </c>
    </row>
    <row r="4" spans="1:5" ht="13.8" x14ac:dyDescent="0.25">
      <c r="A4" s="196" t="s">
        <v>136</v>
      </c>
      <c r="B4" s="197" t="s">
        <v>137</v>
      </c>
      <c r="C4" s="198">
        <v>2220140.21</v>
      </c>
      <c r="D4" s="199">
        <v>0</v>
      </c>
      <c r="E4" s="200">
        <f t="shared" si="0"/>
        <v>2220140.21</v>
      </c>
    </row>
    <row r="5" spans="1:5" ht="13.8" x14ac:dyDescent="0.25">
      <c r="A5" s="196" t="s">
        <v>138</v>
      </c>
      <c r="B5" s="197" t="s">
        <v>139</v>
      </c>
      <c r="C5" s="198">
        <v>135605.48000000004</v>
      </c>
      <c r="D5" s="201">
        <v>0</v>
      </c>
      <c r="E5" s="200">
        <f t="shared" si="0"/>
        <v>135605.48000000004</v>
      </c>
    </row>
    <row r="6" spans="1:5" ht="13.8" x14ac:dyDescent="0.25">
      <c r="A6" s="196" t="s">
        <v>140</v>
      </c>
      <c r="B6" s="197" t="s">
        <v>141</v>
      </c>
      <c r="C6" s="198">
        <v>1525.56</v>
      </c>
      <c r="D6" s="198">
        <v>0</v>
      </c>
      <c r="E6" s="200">
        <f t="shared" si="0"/>
        <v>1525.56</v>
      </c>
    </row>
    <row r="7" spans="1:5" ht="13.8" x14ac:dyDescent="0.25">
      <c r="A7" s="202" t="s">
        <v>142</v>
      </c>
      <c r="B7" s="197" t="s">
        <v>143</v>
      </c>
      <c r="C7" s="203">
        <f>C8+C13</f>
        <v>4796330.8099999996</v>
      </c>
      <c r="D7" s="203">
        <f>D8+D13</f>
        <v>0</v>
      </c>
      <c r="E7" s="204">
        <f t="shared" si="0"/>
        <v>4796330.8099999996</v>
      </c>
    </row>
    <row r="8" spans="1:5" ht="13.8" x14ac:dyDescent="0.25">
      <c r="A8" s="196" t="s">
        <v>144</v>
      </c>
      <c r="B8" s="197" t="s">
        <v>145</v>
      </c>
      <c r="C8" s="198">
        <f>C9+C10+C11+C12</f>
        <v>4084898.7399999998</v>
      </c>
      <c r="D8" s="198">
        <f>D9+D10+D11+D12</f>
        <v>0</v>
      </c>
      <c r="E8" s="205">
        <f t="shared" si="0"/>
        <v>4084898.7399999998</v>
      </c>
    </row>
    <row r="9" spans="1:5" ht="13.8" x14ac:dyDescent="0.25">
      <c r="A9" s="196" t="s">
        <v>146</v>
      </c>
      <c r="B9" s="197" t="s">
        <v>147</v>
      </c>
      <c r="C9" s="198">
        <v>61072</v>
      </c>
      <c r="D9" s="198">
        <v>0</v>
      </c>
      <c r="E9" s="205">
        <f t="shared" si="0"/>
        <v>61072</v>
      </c>
    </row>
    <row r="10" spans="1:5" ht="13.8" x14ac:dyDescent="0.25">
      <c r="A10" s="196" t="s">
        <v>148</v>
      </c>
      <c r="B10" s="197" t="s">
        <v>145</v>
      </c>
      <c r="C10" s="198">
        <v>3989829.8899999997</v>
      </c>
      <c r="D10" s="198">
        <v>0</v>
      </c>
      <c r="E10" s="205">
        <f t="shared" si="0"/>
        <v>3989829.8899999997</v>
      </c>
    </row>
    <row r="11" spans="1:5" ht="13.8" x14ac:dyDescent="0.25">
      <c r="A11" s="196" t="s">
        <v>149</v>
      </c>
      <c r="B11" s="197" t="s">
        <v>150</v>
      </c>
      <c r="C11" s="198">
        <v>9226.85</v>
      </c>
      <c r="D11" s="198">
        <v>0</v>
      </c>
      <c r="E11" s="205">
        <f>SUM(C11:D11)</f>
        <v>9226.85</v>
      </c>
    </row>
    <row r="12" spans="1:5" ht="13.8" x14ac:dyDescent="0.25">
      <c r="A12" s="196" t="s">
        <v>151</v>
      </c>
      <c r="B12" s="197">
        <v>4121</v>
      </c>
      <c r="C12" s="198">
        <v>24770</v>
      </c>
      <c r="D12" s="198">
        <v>0</v>
      </c>
      <c r="E12" s="205">
        <f>SUM(C12:D12)</f>
        <v>24770</v>
      </c>
    </row>
    <row r="13" spans="1:5" ht="13.8" x14ac:dyDescent="0.25">
      <c r="A13" s="196" t="s">
        <v>152</v>
      </c>
      <c r="B13" s="197" t="s">
        <v>153</v>
      </c>
      <c r="C13" s="198">
        <f>C14+C15+C16</f>
        <v>711432.07000000007</v>
      </c>
      <c r="D13" s="198">
        <f>D14+D15+D16</f>
        <v>0</v>
      </c>
      <c r="E13" s="205">
        <f t="shared" si="0"/>
        <v>711432.07000000007</v>
      </c>
    </row>
    <row r="14" spans="1:5" ht="13.8" x14ac:dyDescent="0.25">
      <c r="A14" s="196" t="s">
        <v>154</v>
      </c>
      <c r="B14" s="197" t="s">
        <v>153</v>
      </c>
      <c r="C14" s="198">
        <v>709937.4</v>
      </c>
      <c r="D14" s="198">
        <v>0</v>
      </c>
      <c r="E14" s="205">
        <f t="shared" si="0"/>
        <v>709937.4</v>
      </c>
    </row>
    <row r="15" spans="1:5" ht="13.8" x14ac:dyDescent="0.25">
      <c r="A15" s="196" t="s">
        <v>155</v>
      </c>
      <c r="B15" s="197">
        <v>4221</v>
      </c>
      <c r="C15" s="198">
        <v>0</v>
      </c>
      <c r="D15" s="198">
        <v>0</v>
      </c>
      <c r="E15" s="205">
        <f>SUM(C15:D15)</f>
        <v>0</v>
      </c>
    </row>
    <row r="16" spans="1:5" ht="13.8" x14ac:dyDescent="0.25">
      <c r="A16" s="196" t="s">
        <v>156</v>
      </c>
      <c r="B16" s="197">
        <v>4232</v>
      </c>
      <c r="C16" s="198">
        <v>1494.67</v>
      </c>
      <c r="D16" s="198">
        <v>0</v>
      </c>
      <c r="E16" s="205">
        <f>SUM(C16:D16)</f>
        <v>1494.67</v>
      </c>
    </row>
    <row r="17" spans="1:5" ht="13.8" x14ac:dyDescent="0.25">
      <c r="A17" s="202" t="s">
        <v>157</v>
      </c>
      <c r="B17" s="206" t="s">
        <v>158</v>
      </c>
      <c r="C17" s="203">
        <f>C3+C7</f>
        <v>7153602.0599999996</v>
      </c>
      <c r="D17" s="203">
        <f>D3+D7</f>
        <v>0</v>
      </c>
      <c r="E17" s="204">
        <f t="shared" si="0"/>
        <v>7153602.0599999996</v>
      </c>
    </row>
    <row r="18" spans="1:5" ht="13.8" x14ac:dyDescent="0.25">
      <c r="A18" s="202" t="s">
        <v>159</v>
      </c>
      <c r="B18" s="206" t="s">
        <v>160</v>
      </c>
      <c r="C18" s="203">
        <f>SUM(C19:C22)</f>
        <v>920542.76</v>
      </c>
      <c r="D18" s="203">
        <f>SUM(D19:D22)</f>
        <v>4440</v>
      </c>
      <c r="E18" s="204">
        <f t="shared" si="0"/>
        <v>924982.76</v>
      </c>
    </row>
    <row r="19" spans="1:5" ht="13.8" x14ac:dyDescent="0.25">
      <c r="A19" s="196" t="s">
        <v>161</v>
      </c>
      <c r="B19" s="197" t="s">
        <v>162</v>
      </c>
      <c r="C19" s="198">
        <v>84875.51</v>
      </c>
      <c r="D19" s="198">
        <v>0</v>
      </c>
      <c r="E19" s="205">
        <f t="shared" si="0"/>
        <v>84875.51</v>
      </c>
    </row>
    <row r="20" spans="1:5" ht="13.8" x14ac:dyDescent="0.25">
      <c r="A20" s="196" t="s">
        <v>163</v>
      </c>
      <c r="B20" s="197">
        <v>8115</v>
      </c>
      <c r="C20" s="198">
        <v>932542.25</v>
      </c>
      <c r="D20" s="198">
        <v>4440</v>
      </c>
      <c r="E20" s="205">
        <f>SUM(C20:D20)</f>
        <v>936982.25</v>
      </c>
    </row>
    <row r="21" spans="1:5" ht="13.8" x14ac:dyDescent="0.25">
      <c r="A21" s="196" t="s">
        <v>164</v>
      </c>
      <c r="B21" s="197">
        <v>8123</v>
      </c>
      <c r="C21" s="198">
        <v>0</v>
      </c>
      <c r="D21" s="198">
        <v>0</v>
      </c>
      <c r="E21" s="205">
        <f>C21+D21</f>
        <v>0</v>
      </c>
    </row>
    <row r="22" spans="1:5" ht="14.4" thickBot="1" x14ac:dyDescent="0.3">
      <c r="A22" s="207" t="s">
        <v>165</v>
      </c>
      <c r="B22" s="208">
        <v>-8124</v>
      </c>
      <c r="C22" s="209">
        <v>-96875</v>
      </c>
      <c r="D22" s="209">
        <v>0</v>
      </c>
      <c r="E22" s="210">
        <f>C22+D22</f>
        <v>-96875</v>
      </c>
    </row>
    <row r="23" spans="1:5" ht="14.4" thickBot="1" x14ac:dyDescent="0.3">
      <c r="A23" s="211" t="s">
        <v>166</v>
      </c>
      <c r="B23" s="212"/>
      <c r="C23" s="213">
        <f>C3+C7+C18</f>
        <v>8074144.8199999994</v>
      </c>
      <c r="D23" s="213">
        <f>D17+D18</f>
        <v>4440</v>
      </c>
      <c r="E23" s="214">
        <f t="shared" si="0"/>
        <v>8078584.8199999994</v>
      </c>
    </row>
    <row r="24" spans="1:5" ht="13.8" thickBot="1" x14ac:dyDescent="0.3">
      <c r="A24" s="310" t="s">
        <v>167</v>
      </c>
      <c r="B24" s="310"/>
      <c r="C24" s="215"/>
      <c r="D24" s="215"/>
      <c r="E24" s="216" t="s">
        <v>130</v>
      </c>
    </row>
    <row r="25" spans="1:5" ht="23.4" thickBot="1" x14ac:dyDescent="0.3">
      <c r="A25" s="189" t="s">
        <v>168</v>
      </c>
      <c r="B25" s="190" t="s">
        <v>5</v>
      </c>
      <c r="C25" s="191" t="s">
        <v>133</v>
      </c>
      <c r="D25" s="191" t="s">
        <v>189</v>
      </c>
      <c r="E25" s="191" t="s">
        <v>133</v>
      </c>
    </row>
    <row r="26" spans="1:5" ht="13.8" x14ac:dyDescent="0.25">
      <c r="A26" s="217" t="s">
        <v>169</v>
      </c>
      <c r="B26" s="218" t="s">
        <v>170</v>
      </c>
      <c r="C26" s="201">
        <v>26192.5</v>
      </c>
      <c r="D26" s="201">
        <v>0</v>
      </c>
      <c r="E26" s="219">
        <f>C26+D26</f>
        <v>26192.5</v>
      </c>
    </row>
    <row r="27" spans="1:5" ht="13.8" x14ac:dyDescent="0.25">
      <c r="A27" s="220" t="s">
        <v>171</v>
      </c>
      <c r="B27" s="197" t="s">
        <v>170</v>
      </c>
      <c r="C27" s="198">
        <v>241739.92</v>
      </c>
      <c r="D27" s="201">
        <v>0</v>
      </c>
      <c r="E27" s="219">
        <f t="shared" ref="E27:E41" si="1">C27+D27</f>
        <v>241739.92</v>
      </c>
    </row>
    <row r="28" spans="1:5" ht="13.8" x14ac:dyDescent="0.25">
      <c r="A28" s="220" t="s">
        <v>172</v>
      </c>
      <c r="B28" s="197" t="s">
        <v>170</v>
      </c>
      <c r="C28" s="198">
        <v>876172.86</v>
      </c>
      <c r="D28" s="201">
        <v>0</v>
      </c>
      <c r="E28" s="219">
        <f t="shared" si="1"/>
        <v>876172.86</v>
      </c>
    </row>
    <row r="29" spans="1:5" ht="13.8" x14ac:dyDescent="0.25">
      <c r="A29" s="220" t="s">
        <v>173</v>
      </c>
      <c r="B29" s="197" t="s">
        <v>170</v>
      </c>
      <c r="C29" s="198">
        <v>639932.14</v>
      </c>
      <c r="D29" s="201">
        <v>0</v>
      </c>
      <c r="E29" s="219">
        <f t="shared" si="1"/>
        <v>639932.14</v>
      </c>
    </row>
    <row r="30" spans="1:5" ht="13.8" x14ac:dyDescent="0.25">
      <c r="A30" s="220" t="s">
        <v>174</v>
      </c>
      <c r="B30" s="197" t="s">
        <v>170</v>
      </c>
      <c r="C30" s="198">
        <v>3581251.51</v>
      </c>
      <c r="D30" s="201">
        <v>0</v>
      </c>
      <c r="E30" s="219">
        <f>C30+D30</f>
        <v>3581251.51</v>
      </c>
    </row>
    <row r="31" spans="1:5" ht="13.8" x14ac:dyDescent="0.25">
      <c r="A31" s="220" t="s">
        <v>175</v>
      </c>
      <c r="B31" s="197" t="s">
        <v>176</v>
      </c>
      <c r="C31" s="198">
        <v>436757.74999999994</v>
      </c>
      <c r="D31" s="201">
        <v>640</v>
      </c>
      <c r="E31" s="219">
        <f t="shared" si="1"/>
        <v>437397.74999999994</v>
      </c>
    </row>
    <row r="32" spans="1:5" ht="13.8" x14ac:dyDescent="0.25">
      <c r="A32" s="220" t="s">
        <v>177</v>
      </c>
      <c r="B32" s="197" t="s">
        <v>170</v>
      </c>
      <c r="C32" s="198">
        <v>76358</v>
      </c>
      <c r="D32" s="201">
        <v>0</v>
      </c>
      <c r="E32" s="219">
        <f t="shared" si="1"/>
        <v>76358</v>
      </c>
    </row>
    <row r="33" spans="1:5" ht="13.8" x14ac:dyDescent="0.25">
      <c r="A33" s="220" t="s">
        <v>178</v>
      </c>
      <c r="B33" s="197" t="s">
        <v>179</v>
      </c>
      <c r="C33" s="198">
        <v>928000.90999999992</v>
      </c>
      <c r="D33" s="201">
        <v>3800</v>
      </c>
      <c r="E33" s="219">
        <f t="shared" si="1"/>
        <v>931800.90999999992</v>
      </c>
    </row>
    <row r="34" spans="1:5" ht="13.8" x14ac:dyDescent="0.25">
      <c r="A34" s="220" t="s">
        <v>180</v>
      </c>
      <c r="B34" s="197" t="s">
        <v>179</v>
      </c>
      <c r="C34" s="198">
        <v>0</v>
      </c>
      <c r="D34" s="201">
        <v>0</v>
      </c>
      <c r="E34" s="219">
        <f t="shared" si="1"/>
        <v>0</v>
      </c>
    </row>
    <row r="35" spans="1:5" ht="13.8" x14ac:dyDescent="0.25">
      <c r="A35" s="220" t="s">
        <v>181</v>
      </c>
      <c r="B35" s="197" t="s">
        <v>176</v>
      </c>
      <c r="C35" s="198">
        <v>1069338.22</v>
      </c>
      <c r="D35" s="201">
        <v>0</v>
      </c>
      <c r="E35" s="219">
        <f t="shared" si="1"/>
        <v>1069338.22</v>
      </c>
    </row>
    <row r="36" spans="1:5" ht="13.8" x14ac:dyDescent="0.25">
      <c r="A36" s="220" t="s">
        <v>182</v>
      </c>
      <c r="B36" s="197" t="s">
        <v>176</v>
      </c>
      <c r="C36" s="198">
        <v>22000</v>
      </c>
      <c r="D36" s="201">
        <v>0</v>
      </c>
      <c r="E36" s="219">
        <f t="shared" si="1"/>
        <v>22000</v>
      </c>
    </row>
    <row r="37" spans="1:5" ht="13.8" x14ac:dyDescent="0.25">
      <c r="A37" s="220" t="s">
        <v>183</v>
      </c>
      <c r="B37" s="197" t="s">
        <v>170</v>
      </c>
      <c r="C37" s="198">
        <v>5434.02</v>
      </c>
      <c r="D37" s="201">
        <v>0</v>
      </c>
      <c r="E37" s="219">
        <f t="shared" si="1"/>
        <v>5434.02</v>
      </c>
    </row>
    <row r="38" spans="1:5" ht="13.8" x14ac:dyDescent="0.25">
      <c r="A38" s="220" t="s">
        <v>184</v>
      </c>
      <c r="B38" s="197" t="s">
        <v>176</v>
      </c>
      <c r="C38" s="198">
        <v>88007.47</v>
      </c>
      <c r="D38" s="201">
        <v>0</v>
      </c>
      <c r="E38" s="219">
        <f>C38+D38</f>
        <v>88007.47</v>
      </c>
    </row>
    <row r="39" spans="1:5" ht="13.8" x14ac:dyDescent="0.25">
      <c r="A39" s="220" t="s">
        <v>185</v>
      </c>
      <c r="B39" s="197" t="s">
        <v>176</v>
      </c>
      <c r="C39" s="198">
        <v>5317.28</v>
      </c>
      <c r="D39" s="201">
        <v>0</v>
      </c>
      <c r="E39" s="219">
        <f t="shared" si="1"/>
        <v>5317.28</v>
      </c>
    </row>
    <row r="40" spans="1:5" ht="13.8" x14ac:dyDescent="0.25">
      <c r="A40" s="220" t="s">
        <v>186</v>
      </c>
      <c r="B40" s="197" t="s">
        <v>176</v>
      </c>
      <c r="C40" s="198">
        <v>73602.25</v>
      </c>
      <c r="D40" s="201">
        <v>0</v>
      </c>
      <c r="E40" s="219">
        <f t="shared" si="1"/>
        <v>73602.25</v>
      </c>
    </row>
    <row r="41" spans="1:5" ht="14.4" thickBot="1" x14ac:dyDescent="0.3">
      <c r="A41" s="220" t="s">
        <v>187</v>
      </c>
      <c r="B41" s="197" t="s">
        <v>176</v>
      </c>
      <c r="C41" s="198">
        <v>4039.9870000000001</v>
      </c>
      <c r="D41" s="201">
        <v>0</v>
      </c>
      <c r="E41" s="219">
        <f t="shared" si="1"/>
        <v>4039.9870000000001</v>
      </c>
    </row>
    <row r="42" spans="1:5" ht="14.4" thickBot="1" x14ac:dyDescent="0.3">
      <c r="A42" s="221" t="s">
        <v>188</v>
      </c>
      <c r="B42" s="212"/>
      <c r="C42" s="213">
        <f>C26+C27+C28+C29+C30+C31+C32+C33+C34+C35+C36+C37+C38+C39+C40+C41</f>
        <v>8074144.8169999989</v>
      </c>
      <c r="D42" s="213">
        <f>SUM(D26:D41)</f>
        <v>4440</v>
      </c>
      <c r="E42" s="214">
        <f>SUM(E26:E41)</f>
        <v>8078584.8169999989</v>
      </c>
    </row>
    <row r="43" spans="1:5" x14ac:dyDescent="0.25">
      <c r="C43" s="222"/>
      <c r="E43" s="222"/>
    </row>
  </sheetData>
  <mergeCells count="2">
    <mergeCell ref="A1:B1"/>
    <mergeCell ref="A24:B2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workbookViewId="0">
      <selection activeCell="A2" sqref="A2:K2"/>
    </sheetView>
  </sheetViews>
  <sheetFormatPr defaultColWidth="9.109375" defaultRowHeight="13.2" x14ac:dyDescent="0.25"/>
  <cols>
    <col min="1" max="1" width="2.88671875" style="1" customWidth="1"/>
    <col min="2" max="2" width="5.109375" style="1" customWidth="1"/>
    <col min="3" max="3" width="6.33203125" style="1" customWidth="1"/>
    <col min="4" max="4" width="4" style="1" customWidth="1"/>
    <col min="5" max="5" width="4.33203125" style="1" customWidth="1"/>
    <col min="6" max="6" width="4.109375" style="1" customWidth="1"/>
    <col min="7" max="7" width="37.109375" style="1" customWidth="1"/>
    <col min="8" max="8" width="7.6640625" style="113" customWidth="1"/>
    <col min="9" max="9" width="7.5546875" style="113" customWidth="1"/>
    <col min="10" max="10" width="7" style="1" customWidth="1"/>
    <col min="11" max="11" width="7.5546875" style="1" customWidth="1"/>
    <col min="12" max="16384" width="9.109375" style="1"/>
  </cols>
  <sheetData>
    <row r="1" spans="1:12" ht="15" customHeight="1" x14ac:dyDescent="0.25">
      <c r="H1" s="311"/>
      <c r="I1" s="311"/>
      <c r="J1" s="311"/>
      <c r="K1" s="311"/>
    </row>
    <row r="2" spans="1:12" ht="18" customHeight="1" x14ac:dyDescent="0.3">
      <c r="A2" s="312" t="s">
        <v>108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</row>
    <row r="3" spans="1:12" ht="12.75" customHeight="1" x14ac:dyDescent="0.25">
      <c r="A3" s="2"/>
      <c r="B3" s="2"/>
      <c r="C3" s="2"/>
      <c r="D3" s="2"/>
      <c r="E3" s="2"/>
      <c r="F3" s="2"/>
      <c r="G3" s="2"/>
      <c r="H3" s="2"/>
      <c r="I3" s="2"/>
      <c r="J3" s="3"/>
      <c r="K3" s="3"/>
    </row>
    <row r="4" spans="1:12" ht="15.6" x14ac:dyDescent="0.3">
      <c r="A4" s="313" t="s">
        <v>0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169"/>
    </row>
    <row r="5" spans="1:12" ht="12" customHeight="1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3"/>
    </row>
    <row r="6" spans="1:12" ht="15.6" x14ac:dyDescent="0.3">
      <c r="A6" s="315" t="s">
        <v>109</v>
      </c>
      <c r="B6" s="315"/>
      <c r="C6" s="315"/>
      <c r="D6" s="315"/>
      <c r="E6" s="315"/>
      <c r="F6" s="315"/>
      <c r="G6" s="315"/>
      <c r="H6" s="315"/>
      <c r="I6" s="315"/>
      <c r="J6" s="315"/>
      <c r="K6" s="315"/>
    </row>
    <row r="7" spans="1:12" ht="12" customHeight="1" x14ac:dyDescent="0.25">
      <c r="A7" s="2"/>
      <c r="B7" s="2"/>
      <c r="C7" s="2"/>
      <c r="D7" s="2"/>
      <c r="E7" s="2"/>
      <c r="F7" s="2"/>
      <c r="G7" s="2"/>
      <c r="H7" s="2"/>
      <c r="I7" s="2"/>
      <c r="J7" s="3"/>
      <c r="K7" s="3"/>
    </row>
    <row r="8" spans="1:12" ht="12" customHeight="1" thickBot="1" x14ac:dyDescent="0.3">
      <c r="A8" s="4"/>
      <c r="B8" s="4"/>
      <c r="C8" s="4"/>
      <c r="D8" s="4"/>
      <c r="E8" s="3"/>
      <c r="F8" s="3"/>
      <c r="G8" s="3"/>
      <c r="H8" s="5"/>
      <c r="I8" s="5"/>
      <c r="J8" s="3"/>
      <c r="K8" s="5" t="s">
        <v>1</v>
      </c>
    </row>
    <row r="9" spans="1:12" s="11" customFormat="1" ht="21" thickBot="1" x14ac:dyDescent="0.3">
      <c r="A9" s="116" t="s">
        <v>2</v>
      </c>
      <c r="B9" s="114" t="s">
        <v>105</v>
      </c>
      <c r="C9" s="316" t="s">
        <v>3</v>
      </c>
      <c r="D9" s="317"/>
      <c r="E9" s="6" t="s">
        <v>4</v>
      </c>
      <c r="F9" s="7" t="s">
        <v>5</v>
      </c>
      <c r="G9" s="8" t="s">
        <v>6</v>
      </c>
      <c r="H9" s="9" t="s">
        <v>7</v>
      </c>
      <c r="I9" s="9" t="s">
        <v>110</v>
      </c>
      <c r="J9" s="9" t="s">
        <v>111</v>
      </c>
      <c r="K9" s="10" t="s">
        <v>8</v>
      </c>
    </row>
    <row r="10" spans="1:12" s="19" customFormat="1" ht="12.75" customHeight="1" thickBot="1" x14ac:dyDescent="0.3">
      <c r="A10" s="12" t="s">
        <v>9</v>
      </c>
      <c r="B10" s="115"/>
      <c r="C10" s="13" t="s">
        <v>10</v>
      </c>
      <c r="D10" s="14" t="s">
        <v>10</v>
      </c>
      <c r="E10" s="13" t="s">
        <v>10</v>
      </c>
      <c r="F10" s="15" t="s">
        <v>10</v>
      </c>
      <c r="G10" s="121" t="s">
        <v>107</v>
      </c>
      <c r="H10" s="17">
        <v>10700</v>
      </c>
      <c r="I10" s="17">
        <v>12678</v>
      </c>
      <c r="J10" s="17">
        <v>640</v>
      </c>
      <c r="K10" s="18">
        <f>I10+J10</f>
        <v>13318</v>
      </c>
    </row>
    <row r="11" spans="1:12" s="26" customFormat="1" ht="12.75" customHeight="1" thickBot="1" x14ac:dyDescent="0.3">
      <c r="A11" s="21"/>
      <c r="B11" s="21"/>
      <c r="C11" s="21"/>
      <c r="D11" s="21"/>
      <c r="E11" s="21"/>
      <c r="F11" s="22"/>
      <c r="G11" s="23" t="s">
        <v>12</v>
      </c>
      <c r="H11" s="24"/>
      <c r="I11" s="24"/>
      <c r="J11" s="25"/>
      <c r="K11" s="25"/>
    </row>
    <row r="12" spans="1:12" s="19" customFormat="1" ht="12.75" hidden="1" customHeight="1" x14ac:dyDescent="0.25">
      <c r="A12" s="27" t="s">
        <v>9</v>
      </c>
      <c r="B12" s="31"/>
      <c r="C12" s="28" t="s">
        <v>13</v>
      </c>
      <c r="D12" s="29" t="s">
        <v>14</v>
      </c>
      <c r="E12" s="30" t="s">
        <v>10</v>
      </c>
      <c r="F12" s="30" t="s">
        <v>10</v>
      </c>
      <c r="G12" s="31" t="s">
        <v>15</v>
      </c>
      <c r="H12" s="32">
        <f>H13</f>
        <v>400</v>
      </c>
      <c r="I12" s="32"/>
      <c r="J12" s="170">
        <f>J13</f>
        <v>0</v>
      </c>
      <c r="K12" s="33">
        <f>H12+J12</f>
        <v>400</v>
      </c>
    </row>
    <row r="13" spans="1:12" s="19" customFormat="1" ht="12.75" hidden="1" customHeight="1" thickBot="1" x14ac:dyDescent="0.3">
      <c r="A13" s="34"/>
      <c r="B13" s="117"/>
      <c r="C13" s="35"/>
      <c r="D13" s="36"/>
      <c r="E13" s="37">
        <v>2143</v>
      </c>
      <c r="F13" s="37">
        <v>5229</v>
      </c>
      <c r="G13" s="38" t="s">
        <v>16</v>
      </c>
      <c r="H13" s="39">
        <v>400</v>
      </c>
      <c r="I13" s="39"/>
      <c r="J13" s="171">
        <v>0</v>
      </c>
      <c r="K13" s="40">
        <f>H13+J13</f>
        <v>400</v>
      </c>
    </row>
    <row r="14" spans="1:12" s="19" customFormat="1" ht="12.75" hidden="1" customHeight="1" x14ac:dyDescent="0.25">
      <c r="A14" s="27" t="s">
        <v>9</v>
      </c>
      <c r="B14" s="31"/>
      <c r="C14" s="28" t="s">
        <v>17</v>
      </c>
      <c r="D14" s="29" t="s">
        <v>14</v>
      </c>
      <c r="E14" s="30" t="s">
        <v>10</v>
      </c>
      <c r="F14" s="30" t="s">
        <v>10</v>
      </c>
      <c r="G14" s="31" t="s">
        <v>15</v>
      </c>
      <c r="H14" s="32">
        <f>H15</f>
        <v>400</v>
      </c>
      <c r="I14" s="32"/>
      <c r="J14" s="170">
        <f>J15</f>
        <v>0</v>
      </c>
      <c r="K14" s="33">
        <f t="shared" ref="K14:K75" si="0">H14+J14</f>
        <v>400</v>
      </c>
    </row>
    <row r="15" spans="1:12" s="19" customFormat="1" ht="12.75" hidden="1" customHeight="1" thickBot="1" x14ac:dyDescent="0.3">
      <c r="A15" s="34"/>
      <c r="B15" s="117"/>
      <c r="C15" s="35"/>
      <c r="D15" s="36"/>
      <c r="E15" s="37">
        <v>2143</v>
      </c>
      <c r="F15" s="41">
        <v>5229</v>
      </c>
      <c r="G15" s="38" t="s">
        <v>18</v>
      </c>
      <c r="H15" s="39">
        <v>400</v>
      </c>
      <c r="I15" s="39"/>
      <c r="J15" s="171">
        <v>0</v>
      </c>
      <c r="K15" s="40">
        <f t="shared" si="0"/>
        <v>400</v>
      </c>
    </row>
    <row r="16" spans="1:12" s="19" customFormat="1" ht="12.75" hidden="1" customHeight="1" x14ac:dyDescent="0.25">
      <c r="A16" s="27" t="s">
        <v>9</v>
      </c>
      <c r="B16" s="31"/>
      <c r="C16" s="28" t="s">
        <v>19</v>
      </c>
      <c r="D16" s="29" t="s">
        <v>14</v>
      </c>
      <c r="E16" s="30" t="s">
        <v>10</v>
      </c>
      <c r="F16" s="30" t="s">
        <v>10</v>
      </c>
      <c r="G16" s="31" t="s">
        <v>15</v>
      </c>
      <c r="H16" s="32">
        <f>H17</f>
        <v>400</v>
      </c>
      <c r="I16" s="32"/>
      <c r="J16" s="170">
        <f>J17</f>
        <v>0</v>
      </c>
      <c r="K16" s="33">
        <f t="shared" si="0"/>
        <v>400</v>
      </c>
    </row>
    <row r="17" spans="1:14" s="19" customFormat="1" ht="12.75" hidden="1" customHeight="1" thickBot="1" x14ac:dyDescent="0.3">
      <c r="A17" s="42"/>
      <c r="B17" s="118"/>
      <c r="C17" s="35"/>
      <c r="D17" s="43"/>
      <c r="E17" s="44">
        <v>2143</v>
      </c>
      <c r="F17" s="45">
        <v>5229</v>
      </c>
      <c r="G17" s="46" t="s">
        <v>20</v>
      </c>
      <c r="H17" s="39">
        <v>400</v>
      </c>
      <c r="I17" s="39"/>
      <c r="J17" s="171">
        <v>0</v>
      </c>
      <c r="K17" s="40">
        <f t="shared" si="0"/>
        <v>400</v>
      </c>
    </row>
    <row r="18" spans="1:14" s="19" customFormat="1" ht="12.75" hidden="1" customHeight="1" x14ac:dyDescent="0.25">
      <c r="A18" s="27" t="s">
        <v>9</v>
      </c>
      <c r="B18" s="31"/>
      <c r="C18" s="28" t="s">
        <v>21</v>
      </c>
      <c r="D18" s="29" t="s">
        <v>14</v>
      </c>
      <c r="E18" s="30" t="s">
        <v>10</v>
      </c>
      <c r="F18" s="30" t="s">
        <v>10</v>
      </c>
      <c r="G18" s="31" t="s">
        <v>15</v>
      </c>
      <c r="H18" s="32">
        <f>H19</f>
        <v>250</v>
      </c>
      <c r="I18" s="32"/>
      <c r="J18" s="170">
        <f>J19</f>
        <v>0</v>
      </c>
      <c r="K18" s="33">
        <f t="shared" si="0"/>
        <v>250</v>
      </c>
    </row>
    <row r="19" spans="1:14" s="19" customFormat="1" ht="12.75" hidden="1" customHeight="1" thickBot="1" x14ac:dyDescent="0.3">
      <c r="A19" s="42"/>
      <c r="B19" s="118"/>
      <c r="C19" s="47"/>
      <c r="D19" s="43"/>
      <c r="E19" s="44">
        <v>2143</v>
      </c>
      <c r="F19" s="45">
        <v>5329</v>
      </c>
      <c r="G19" s="46" t="s">
        <v>22</v>
      </c>
      <c r="H19" s="48">
        <v>250</v>
      </c>
      <c r="I19" s="48"/>
      <c r="J19" s="172">
        <v>0</v>
      </c>
      <c r="K19" s="40">
        <f t="shared" si="0"/>
        <v>250</v>
      </c>
      <c r="N19" s="19" t="s">
        <v>23</v>
      </c>
    </row>
    <row r="20" spans="1:14" s="19" customFormat="1" ht="12.75" hidden="1" customHeight="1" x14ac:dyDescent="0.25">
      <c r="A20" s="49" t="s">
        <v>9</v>
      </c>
      <c r="B20" s="56"/>
      <c r="C20" s="28" t="s">
        <v>24</v>
      </c>
      <c r="D20" s="29" t="s">
        <v>14</v>
      </c>
      <c r="E20" s="30" t="s">
        <v>10</v>
      </c>
      <c r="F20" s="30" t="s">
        <v>10</v>
      </c>
      <c r="G20" s="50" t="s">
        <v>25</v>
      </c>
      <c r="H20" s="32">
        <f>H21</f>
        <v>50</v>
      </c>
      <c r="I20" s="32"/>
      <c r="J20" s="170">
        <f>J21</f>
        <v>0</v>
      </c>
      <c r="K20" s="33">
        <f t="shared" si="0"/>
        <v>50</v>
      </c>
    </row>
    <row r="21" spans="1:14" s="19" customFormat="1" ht="12.75" hidden="1" customHeight="1" thickBot="1" x14ac:dyDescent="0.3">
      <c r="A21" s="51"/>
      <c r="B21" s="38"/>
      <c r="C21" s="35"/>
      <c r="D21" s="52"/>
      <c r="E21" s="41">
        <v>2143</v>
      </c>
      <c r="F21" s="41">
        <v>5229</v>
      </c>
      <c r="G21" s="38" t="s">
        <v>26</v>
      </c>
      <c r="H21" s="39">
        <v>50</v>
      </c>
      <c r="I21" s="39"/>
      <c r="J21" s="171">
        <v>0</v>
      </c>
      <c r="K21" s="40">
        <f t="shared" si="0"/>
        <v>50</v>
      </c>
    </row>
    <row r="22" spans="1:14" s="19" customFormat="1" ht="12.75" hidden="1" customHeight="1" x14ac:dyDescent="0.25">
      <c r="A22" s="49" t="s">
        <v>9</v>
      </c>
      <c r="B22" s="56"/>
      <c r="C22" s="53" t="s">
        <v>27</v>
      </c>
      <c r="D22" s="54" t="s">
        <v>14</v>
      </c>
      <c r="E22" s="55" t="s">
        <v>10</v>
      </c>
      <c r="F22" s="55" t="s">
        <v>10</v>
      </c>
      <c r="G22" s="56" t="s">
        <v>28</v>
      </c>
      <c r="H22" s="57">
        <f>H23</f>
        <v>200</v>
      </c>
      <c r="I22" s="57"/>
      <c r="J22" s="173">
        <f>J23</f>
        <v>0</v>
      </c>
      <c r="K22" s="33">
        <f t="shared" si="0"/>
        <v>200</v>
      </c>
    </row>
    <row r="23" spans="1:14" s="19" customFormat="1" ht="12.75" hidden="1" customHeight="1" thickBot="1" x14ac:dyDescent="0.3">
      <c r="A23" s="42"/>
      <c r="B23" s="118"/>
      <c r="C23" s="35"/>
      <c r="D23" s="43"/>
      <c r="E23" s="44">
        <v>2143</v>
      </c>
      <c r="F23" s="45">
        <v>5222</v>
      </c>
      <c r="G23" s="46" t="s">
        <v>29</v>
      </c>
      <c r="H23" s="39">
        <v>200</v>
      </c>
      <c r="I23" s="39"/>
      <c r="J23" s="171">
        <v>0</v>
      </c>
      <c r="K23" s="40">
        <f t="shared" si="0"/>
        <v>200</v>
      </c>
    </row>
    <row r="24" spans="1:14" s="19" customFormat="1" ht="12.75" hidden="1" customHeight="1" x14ac:dyDescent="0.25">
      <c r="A24" s="27" t="s">
        <v>9</v>
      </c>
      <c r="B24" s="31"/>
      <c r="C24" s="28" t="s">
        <v>30</v>
      </c>
      <c r="D24" s="29" t="s">
        <v>14</v>
      </c>
      <c r="E24" s="30" t="s">
        <v>10</v>
      </c>
      <c r="F24" s="30" t="s">
        <v>10</v>
      </c>
      <c r="G24" s="31" t="s">
        <v>31</v>
      </c>
      <c r="H24" s="32">
        <f>H25</f>
        <v>50</v>
      </c>
      <c r="I24" s="32"/>
      <c r="J24" s="170">
        <f>J25</f>
        <v>0</v>
      </c>
      <c r="K24" s="33">
        <f t="shared" si="0"/>
        <v>50</v>
      </c>
    </row>
    <row r="25" spans="1:14" s="58" customFormat="1" ht="12.75" hidden="1" customHeight="1" thickBot="1" x14ac:dyDescent="0.3">
      <c r="A25" s="34"/>
      <c r="B25" s="117"/>
      <c r="C25" s="35"/>
      <c r="D25" s="36"/>
      <c r="E25" s="37">
        <v>2143</v>
      </c>
      <c r="F25" s="37">
        <v>5213</v>
      </c>
      <c r="G25" s="38" t="s">
        <v>32</v>
      </c>
      <c r="H25" s="39">
        <v>50</v>
      </c>
      <c r="I25" s="39"/>
      <c r="J25" s="171">
        <v>0</v>
      </c>
      <c r="K25" s="40">
        <f t="shared" si="0"/>
        <v>50</v>
      </c>
    </row>
    <row r="26" spans="1:14" s="19" customFormat="1" ht="12.75" hidden="1" customHeight="1" x14ac:dyDescent="0.25">
      <c r="A26" s="27" t="s">
        <v>9</v>
      </c>
      <c r="B26" s="31"/>
      <c r="C26" s="28" t="s">
        <v>33</v>
      </c>
      <c r="D26" s="29" t="s">
        <v>14</v>
      </c>
      <c r="E26" s="30"/>
      <c r="F26" s="30"/>
      <c r="G26" s="31" t="s">
        <v>34</v>
      </c>
      <c r="H26" s="59">
        <f>H27</f>
        <v>500</v>
      </c>
      <c r="I26" s="59"/>
      <c r="J26" s="174">
        <f>J27</f>
        <v>0</v>
      </c>
      <c r="K26" s="33">
        <f t="shared" si="0"/>
        <v>500</v>
      </c>
    </row>
    <row r="27" spans="1:14" s="58" customFormat="1" ht="12" hidden="1" customHeight="1" thickBot="1" x14ac:dyDescent="0.3">
      <c r="A27" s="60"/>
      <c r="B27" s="46"/>
      <c r="C27" s="61"/>
      <c r="D27" s="62"/>
      <c r="E27" s="45">
        <v>3319</v>
      </c>
      <c r="F27" s="45">
        <v>5901</v>
      </c>
      <c r="G27" s="46" t="s">
        <v>35</v>
      </c>
      <c r="H27" s="63">
        <v>500</v>
      </c>
      <c r="I27" s="63"/>
      <c r="J27" s="175">
        <v>0</v>
      </c>
      <c r="K27" s="40">
        <f t="shared" si="0"/>
        <v>500</v>
      </c>
    </row>
    <row r="28" spans="1:14" s="58" customFormat="1" ht="12" hidden="1" customHeight="1" x14ac:dyDescent="0.25">
      <c r="A28" s="64" t="s">
        <v>9</v>
      </c>
      <c r="B28" s="119"/>
      <c r="C28" s="28" t="s">
        <v>36</v>
      </c>
      <c r="D28" s="65" t="s">
        <v>37</v>
      </c>
      <c r="E28" s="66" t="s">
        <v>10</v>
      </c>
      <c r="F28" s="30" t="s">
        <v>10</v>
      </c>
      <c r="G28" s="67" t="s">
        <v>38</v>
      </c>
      <c r="H28" s="68">
        <f>H29</f>
        <v>0</v>
      </c>
      <c r="I28" s="68"/>
      <c r="J28" s="176">
        <f>J29</f>
        <v>100</v>
      </c>
      <c r="K28" s="33">
        <f t="shared" si="0"/>
        <v>100</v>
      </c>
    </row>
    <row r="29" spans="1:14" s="58" customFormat="1" ht="12" hidden="1" customHeight="1" thickBot="1" x14ac:dyDescent="0.3">
      <c r="A29" s="34"/>
      <c r="B29" s="117"/>
      <c r="C29" s="35"/>
      <c r="D29" s="36"/>
      <c r="E29" s="37">
        <v>3329</v>
      </c>
      <c r="F29" s="37">
        <v>5321</v>
      </c>
      <c r="G29" s="38" t="s">
        <v>39</v>
      </c>
      <c r="H29" s="69">
        <v>0</v>
      </c>
      <c r="I29" s="69"/>
      <c r="J29" s="177">
        <v>100</v>
      </c>
      <c r="K29" s="40">
        <f t="shared" si="0"/>
        <v>100</v>
      </c>
    </row>
    <row r="30" spans="1:14" s="58" customFormat="1" ht="12" hidden="1" customHeight="1" x14ac:dyDescent="0.25">
      <c r="A30" s="70" t="s">
        <v>9</v>
      </c>
      <c r="B30" s="120"/>
      <c r="C30" s="71" t="s">
        <v>40</v>
      </c>
      <c r="D30" s="72" t="s">
        <v>41</v>
      </c>
      <c r="E30" s="73"/>
      <c r="F30" s="73"/>
      <c r="G30" s="74" t="s">
        <v>42</v>
      </c>
      <c r="H30" s="68">
        <f>H31</f>
        <v>0</v>
      </c>
      <c r="I30" s="68"/>
      <c r="J30" s="178">
        <v>50</v>
      </c>
      <c r="K30" s="33">
        <f t="shared" si="0"/>
        <v>50</v>
      </c>
    </row>
    <row r="31" spans="1:14" s="58" customFormat="1" ht="12" hidden="1" customHeight="1" thickBot="1" x14ac:dyDescent="0.3">
      <c r="A31" s="76"/>
      <c r="B31" s="80"/>
      <c r="C31" s="77"/>
      <c r="D31" s="78"/>
      <c r="E31" s="79">
        <v>3311</v>
      </c>
      <c r="F31" s="79">
        <v>5321</v>
      </c>
      <c r="G31" s="80" t="s">
        <v>43</v>
      </c>
      <c r="H31" s="69">
        <v>0</v>
      </c>
      <c r="I31" s="69"/>
      <c r="J31" s="179">
        <v>50</v>
      </c>
      <c r="K31" s="40">
        <f t="shared" si="0"/>
        <v>50</v>
      </c>
    </row>
    <row r="32" spans="1:14" s="19" customFormat="1" ht="12.75" hidden="1" customHeight="1" x14ac:dyDescent="0.25">
      <c r="A32" s="81" t="s">
        <v>9</v>
      </c>
      <c r="B32" s="86"/>
      <c r="C32" s="82" t="s">
        <v>44</v>
      </c>
      <c r="D32" s="83" t="s">
        <v>14</v>
      </c>
      <c r="E32" s="84" t="s">
        <v>10</v>
      </c>
      <c r="F32" s="85" t="s">
        <v>10</v>
      </c>
      <c r="G32" s="86" t="s">
        <v>45</v>
      </c>
      <c r="H32" s="59">
        <v>0</v>
      </c>
      <c r="I32" s="59"/>
      <c r="J32" s="180">
        <f>J33</f>
        <v>0</v>
      </c>
      <c r="K32" s="33">
        <f t="shared" si="0"/>
        <v>0</v>
      </c>
    </row>
    <row r="33" spans="1:13" s="19" customFormat="1" ht="12.75" hidden="1" customHeight="1" thickBot="1" x14ac:dyDescent="0.3">
      <c r="A33" s="87"/>
      <c r="B33" s="101"/>
      <c r="C33" s="88"/>
      <c r="D33" s="89"/>
      <c r="E33" s="90">
        <v>3311</v>
      </c>
      <c r="F33" s="91">
        <v>5222</v>
      </c>
      <c r="G33" s="92" t="s">
        <v>46</v>
      </c>
      <c r="H33" s="93">
        <v>0</v>
      </c>
      <c r="I33" s="93"/>
      <c r="J33" s="181">
        <v>0</v>
      </c>
      <c r="K33" s="40">
        <f t="shared" si="0"/>
        <v>0</v>
      </c>
    </row>
    <row r="34" spans="1:13" s="19" customFormat="1" ht="12.75" hidden="1" customHeight="1" x14ac:dyDescent="0.25">
      <c r="A34" s="94" t="s">
        <v>9</v>
      </c>
      <c r="B34" s="99"/>
      <c r="C34" s="95" t="s">
        <v>47</v>
      </c>
      <c r="D34" s="96" t="s">
        <v>14</v>
      </c>
      <c r="E34" s="97" t="s">
        <v>10</v>
      </c>
      <c r="F34" s="98" t="s">
        <v>10</v>
      </c>
      <c r="G34" s="99" t="s">
        <v>48</v>
      </c>
      <c r="H34" s="59">
        <v>0</v>
      </c>
      <c r="I34" s="59"/>
      <c r="J34" s="180">
        <f>J35</f>
        <v>0</v>
      </c>
      <c r="K34" s="33">
        <f t="shared" si="0"/>
        <v>0</v>
      </c>
    </row>
    <row r="35" spans="1:13" s="19" customFormat="1" ht="12.75" hidden="1" customHeight="1" thickBot="1" x14ac:dyDescent="0.3">
      <c r="A35" s="87"/>
      <c r="B35" s="101"/>
      <c r="C35" s="88"/>
      <c r="D35" s="89"/>
      <c r="E35" s="90">
        <v>3311</v>
      </c>
      <c r="F35" s="100">
        <v>5222</v>
      </c>
      <c r="G35" s="101" t="s">
        <v>49</v>
      </c>
      <c r="H35" s="93">
        <v>0</v>
      </c>
      <c r="I35" s="93"/>
      <c r="J35" s="181">
        <v>0</v>
      </c>
      <c r="K35" s="40">
        <f t="shared" si="0"/>
        <v>0</v>
      </c>
    </row>
    <row r="36" spans="1:13" s="19" customFormat="1" ht="12.75" hidden="1" customHeight="1" x14ac:dyDescent="0.25">
      <c r="A36" s="81" t="s">
        <v>9</v>
      </c>
      <c r="B36" s="86"/>
      <c r="C36" s="82" t="s">
        <v>50</v>
      </c>
      <c r="D36" s="83" t="s">
        <v>14</v>
      </c>
      <c r="E36" s="84" t="s">
        <v>10</v>
      </c>
      <c r="F36" s="85" t="s">
        <v>10</v>
      </c>
      <c r="G36" s="86" t="s">
        <v>51</v>
      </c>
      <c r="H36" s="59">
        <v>0</v>
      </c>
      <c r="I36" s="59"/>
      <c r="J36" s="180">
        <f>J37</f>
        <v>0</v>
      </c>
      <c r="K36" s="33">
        <f t="shared" si="0"/>
        <v>0</v>
      </c>
    </row>
    <row r="37" spans="1:13" s="19" customFormat="1" ht="12.75" hidden="1" customHeight="1" thickBot="1" x14ac:dyDescent="0.3">
      <c r="A37" s="87"/>
      <c r="B37" s="101"/>
      <c r="C37" s="88"/>
      <c r="D37" s="89"/>
      <c r="E37" s="90">
        <v>3312</v>
      </c>
      <c r="F37" s="102">
        <v>5222</v>
      </c>
      <c r="G37" s="92" t="s">
        <v>46</v>
      </c>
      <c r="H37" s="93">
        <v>0</v>
      </c>
      <c r="I37" s="93"/>
      <c r="J37" s="181">
        <v>0</v>
      </c>
      <c r="K37" s="40">
        <f t="shared" si="0"/>
        <v>0</v>
      </c>
    </row>
    <row r="38" spans="1:13" s="19" customFormat="1" ht="12.75" hidden="1" customHeight="1" x14ac:dyDescent="0.25">
      <c r="A38" s="81" t="s">
        <v>9</v>
      </c>
      <c r="B38" s="86"/>
      <c r="C38" s="82" t="s">
        <v>52</v>
      </c>
      <c r="D38" s="83" t="s">
        <v>53</v>
      </c>
      <c r="E38" s="84" t="s">
        <v>10</v>
      </c>
      <c r="F38" s="85" t="s">
        <v>10</v>
      </c>
      <c r="G38" s="103" t="s">
        <v>54</v>
      </c>
      <c r="H38" s="59">
        <v>0</v>
      </c>
      <c r="I38" s="59"/>
      <c r="J38" s="180">
        <f>J39</f>
        <v>0</v>
      </c>
      <c r="K38" s="33">
        <f t="shared" si="0"/>
        <v>0</v>
      </c>
    </row>
    <row r="39" spans="1:13" s="19" customFormat="1" ht="12.75" hidden="1" customHeight="1" thickBot="1" x14ac:dyDescent="0.3">
      <c r="A39" s="87"/>
      <c r="B39" s="101"/>
      <c r="C39" s="88"/>
      <c r="D39" s="89"/>
      <c r="E39" s="90">
        <v>3312</v>
      </c>
      <c r="F39" s="102">
        <v>5321</v>
      </c>
      <c r="G39" s="92" t="s">
        <v>55</v>
      </c>
      <c r="H39" s="93">
        <v>0</v>
      </c>
      <c r="I39" s="93"/>
      <c r="J39" s="181">
        <v>0</v>
      </c>
      <c r="K39" s="40">
        <f t="shared" si="0"/>
        <v>0</v>
      </c>
    </row>
    <row r="40" spans="1:13" s="19" customFormat="1" ht="12.75" hidden="1" customHeight="1" x14ac:dyDescent="0.25">
      <c r="A40" s="81" t="s">
        <v>9</v>
      </c>
      <c r="B40" s="99"/>
      <c r="C40" s="95" t="s">
        <v>56</v>
      </c>
      <c r="D40" s="83" t="s">
        <v>53</v>
      </c>
      <c r="E40" s="84" t="s">
        <v>10</v>
      </c>
      <c r="F40" s="85" t="s">
        <v>10</v>
      </c>
      <c r="G40" s="103" t="s">
        <v>57</v>
      </c>
      <c r="H40" s="59">
        <v>0</v>
      </c>
      <c r="I40" s="59"/>
      <c r="J40" s="180">
        <f>J41</f>
        <v>0</v>
      </c>
      <c r="K40" s="33">
        <f t="shared" si="0"/>
        <v>0</v>
      </c>
    </row>
    <row r="41" spans="1:13" s="19" customFormat="1" ht="12.75" hidden="1" customHeight="1" thickBot="1" x14ac:dyDescent="0.3">
      <c r="A41" s="87"/>
      <c r="B41" s="101"/>
      <c r="C41" s="88"/>
      <c r="D41" s="89"/>
      <c r="E41" s="90">
        <v>3311</v>
      </c>
      <c r="F41" s="91">
        <v>5321</v>
      </c>
      <c r="G41" s="92" t="s">
        <v>58</v>
      </c>
      <c r="H41" s="93">
        <v>0</v>
      </c>
      <c r="I41" s="93"/>
      <c r="J41" s="181">
        <v>0</v>
      </c>
      <c r="K41" s="40">
        <f t="shared" si="0"/>
        <v>0</v>
      </c>
    </row>
    <row r="42" spans="1:13" s="19" customFormat="1" ht="12.75" hidden="1" customHeight="1" x14ac:dyDescent="0.25">
      <c r="A42" s="81" t="s">
        <v>9</v>
      </c>
      <c r="B42" s="86"/>
      <c r="C42" s="82" t="s">
        <v>59</v>
      </c>
      <c r="D42" s="83" t="s">
        <v>53</v>
      </c>
      <c r="E42" s="84" t="s">
        <v>10</v>
      </c>
      <c r="F42" s="85" t="s">
        <v>10</v>
      </c>
      <c r="G42" s="103" t="s">
        <v>60</v>
      </c>
      <c r="H42" s="59">
        <v>0</v>
      </c>
      <c r="I42" s="59"/>
      <c r="J42" s="180">
        <f>J43</f>
        <v>0</v>
      </c>
      <c r="K42" s="33">
        <f t="shared" si="0"/>
        <v>0</v>
      </c>
    </row>
    <row r="43" spans="1:13" s="19" customFormat="1" ht="12.75" hidden="1" customHeight="1" thickBot="1" x14ac:dyDescent="0.3">
      <c r="A43" s="87"/>
      <c r="B43" s="101"/>
      <c r="C43" s="88"/>
      <c r="D43" s="89"/>
      <c r="E43" s="90">
        <v>3311</v>
      </c>
      <c r="F43" s="91">
        <v>5321</v>
      </c>
      <c r="G43" s="92" t="s">
        <v>58</v>
      </c>
      <c r="H43" s="93">
        <v>0</v>
      </c>
      <c r="I43" s="93"/>
      <c r="J43" s="181">
        <v>0</v>
      </c>
      <c r="K43" s="40">
        <f t="shared" si="0"/>
        <v>0</v>
      </c>
    </row>
    <row r="44" spans="1:13" s="19" customFormat="1" ht="12.75" hidden="1" customHeight="1" x14ac:dyDescent="0.25">
      <c r="A44" s="81" t="s">
        <v>9</v>
      </c>
      <c r="B44" s="86"/>
      <c r="C44" s="82" t="s">
        <v>61</v>
      </c>
      <c r="D44" s="83" t="s">
        <v>14</v>
      </c>
      <c r="E44" s="84" t="s">
        <v>10</v>
      </c>
      <c r="F44" s="85" t="s">
        <v>10</v>
      </c>
      <c r="G44" s="103" t="s">
        <v>62</v>
      </c>
      <c r="H44" s="59">
        <v>0</v>
      </c>
      <c r="I44" s="59"/>
      <c r="J44" s="180">
        <f>J45</f>
        <v>0</v>
      </c>
      <c r="K44" s="33">
        <f t="shared" si="0"/>
        <v>0</v>
      </c>
      <c r="M44" s="19" t="s">
        <v>63</v>
      </c>
    </row>
    <row r="45" spans="1:13" s="19" customFormat="1" ht="12.75" hidden="1" customHeight="1" thickBot="1" x14ac:dyDescent="0.3">
      <c r="A45" s="87"/>
      <c r="B45" s="101"/>
      <c r="C45" s="88"/>
      <c r="D45" s="89"/>
      <c r="E45" s="90">
        <v>3311</v>
      </c>
      <c r="F45" s="100">
        <v>5222</v>
      </c>
      <c r="G45" s="104" t="s">
        <v>46</v>
      </c>
      <c r="H45" s="93">
        <v>0</v>
      </c>
      <c r="I45" s="93"/>
      <c r="J45" s="181">
        <v>0</v>
      </c>
      <c r="K45" s="40">
        <f t="shared" si="0"/>
        <v>0</v>
      </c>
    </row>
    <row r="46" spans="1:13" s="19" customFormat="1" ht="12.75" hidden="1" customHeight="1" x14ac:dyDescent="0.25">
      <c r="A46" s="81" t="s">
        <v>9</v>
      </c>
      <c r="B46" s="99"/>
      <c r="C46" s="95" t="s">
        <v>64</v>
      </c>
      <c r="D46" s="83" t="s">
        <v>14</v>
      </c>
      <c r="E46" s="84" t="s">
        <v>10</v>
      </c>
      <c r="F46" s="85" t="s">
        <v>10</v>
      </c>
      <c r="G46" s="103" t="s">
        <v>65</v>
      </c>
      <c r="H46" s="59">
        <v>0</v>
      </c>
      <c r="I46" s="59"/>
      <c r="J46" s="180">
        <f>J47</f>
        <v>0</v>
      </c>
      <c r="K46" s="33">
        <f t="shared" si="0"/>
        <v>0</v>
      </c>
    </row>
    <row r="47" spans="1:13" s="19" customFormat="1" ht="12.75" hidden="1" customHeight="1" thickBot="1" x14ac:dyDescent="0.3">
      <c r="A47" s="87"/>
      <c r="B47" s="101"/>
      <c r="C47" s="88"/>
      <c r="D47" s="89"/>
      <c r="E47" s="90">
        <v>3311</v>
      </c>
      <c r="F47" s="100">
        <v>5222</v>
      </c>
      <c r="G47" s="104" t="s">
        <v>46</v>
      </c>
      <c r="H47" s="93">
        <v>0</v>
      </c>
      <c r="I47" s="93"/>
      <c r="J47" s="181">
        <v>0</v>
      </c>
      <c r="K47" s="40">
        <f t="shared" si="0"/>
        <v>0</v>
      </c>
    </row>
    <row r="48" spans="1:13" s="19" customFormat="1" ht="12.75" hidden="1" customHeight="1" x14ac:dyDescent="0.25">
      <c r="A48" s="81" t="s">
        <v>9</v>
      </c>
      <c r="B48" s="86"/>
      <c r="C48" s="82" t="s">
        <v>66</v>
      </c>
      <c r="D48" s="83" t="s">
        <v>14</v>
      </c>
      <c r="E48" s="84" t="s">
        <v>10</v>
      </c>
      <c r="F48" s="85" t="s">
        <v>10</v>
      </c>
      <c r="G48" s="103" t="s">
        <v>67</v>
      </c>
      <c r="H48" s="59">
        <v>0</v>
      </c>
      <c r="I48" s="59"/>
      <c r="J48" s="180">
        <f>J49</f>
        <v>0</v>
      </c>
      <c r="K48" s="33">
        <f t="shared" si="0"/>
        <v>0</v>
      </c>
    </row>
    <row r="49" spans="1:11" s="19" customFormat="1" ht="12.75" hidden="1" customHeight="1" thickBot="1" x14ac:dyDescent="0.3">
      <c r="A49" s="87"/>
      <c r="B49" s="101"/>
      <c r="C49" s="88"/>
      <c r="D49" s="89"/>
      <c r="E49" s="90">
        <v>3311</v>
      </c>
      <c r="F49" s="100">
        <v>5222</v>
      </c>
      <c r="G49" s="104" t="s">
        <v>68</v>
      </c>
      <c r="H49" s="93">
        <v>0</v>
      </c>
      <c r="I49" s="93"/>
      <c r="J49" s="181">
        <v>0</v>
      </c>
      <c r="K49" s="40">
        <f t="shared" si="0"/>
        <v>0</v>
      </c>
    </row>
    <row r="50" spans="1:11" s="19" customFormat="1" ht="12.75" hidden="1" customHeight="1" x14ac:dyDescent="0.25">
      <c r="A50" s="81" t="s">
        <v>9</v>
      </c>
      <c r="B50" s="86"/>
      <c r="C50" s="82" t="s">
        <v>69</v>
      </c>
      <c r="D50" s="83" t="s">
        <v>70</v>
      </c>
      <c r="E50" s="84" t="s">
        <v>10</v>
      </c>
      <c r="F50" s="85" t="s">
        <v>10</v>
      </c>
      <c r="G50" s="103" t="s">
        <v>71</v>
      </c>
      <c r="H50" s="59">
        <v>0</v>
      </c>
      <c r="I50" s="59"/>
      <c r="J50" s="180">
        <f>J51</f>
        <v>0</v>
      </c>
      <c r="K50" s="33">
        <f t="shared" si="0"/>
        <v>0</v>
      </c>
    </row>
    <row r="51" spans="1:11" s="19" customFormat="1" ht="12.75" hidden="1" customHeight="1" thickBot="1" x14ac:dyDescent="0.3">
      <c r="A51" s="87"/>
      <c r="B51" s="101"/>
      <c r="C51" s="88"/>
      <c r="D51" s="89"/>
      <c r="E51" s="90">
        <v>3312</v>
      </c>
      <c r="F51" s="91">
        <v>5321</v>
      </c>
      <c r="G51" s="104" t="s">
        <v>58</v>
      </c>
      <c r="H51" s="93">
        <v>0</v>
      </c>
      <c r="I51" s="93"/>
      <c r="J51" s="181">
        <v>0</v>
      </c>
      <c r="K51" s="40">
        <f t="shared" si="0"/>
        <v>0</v>
      </c>
    </row>
    <row r="52" spans="1:11" s="19" customFormat="1" ht="12.75" hidden="1" customHeight="1" x14ac:dyDescent="0.25">
      <c r="A52" s="81" t="s">
        <v>9</v>
      </c>
      <c r="B52" s="99"/>
      <c r="C52" s="95" t="s">
        <v>72</v>
      </c>
      <c r="D52" s="83" t="s">
        <v>14</v>
      </c>
      <c r="E52" s="84" t="s">
        <v>10</v>
      </c>
      <c r="F52" s="85" t="s">
        <v>10</v>
      </c>
      <c r="G52" s="103" t="s">
        <v>73</v>
      </c>
      <c r="H52" s="59">
        <v>0</v>
      </c>
      <c r="I52" s="59"/>
      <c r="J52" s="180">
        <f>J53</f>
        <v>0</v>
      </c>
      <c r="K52" s="33">
        <f t="shared" si="0"/>
        <v>0</v>
      </c>
    </row>
    <row r="53" spans="1:11" s="19" customFormat="1" ht="12.75" hidden="1" customHeight="1" thickBot="1" x14ac:dyDescent="0.3">
      <c r="A53" s="87"/>
      <c r="B53" s="101"/>
      <c r="C53" s="88"/>
      <c r="D53" s="89"/>
      <c r="E53" s="90">
        <v>3311</v>
      </c>
      <c r="F53" s="91">
        <v>5222</v>
      </c>
      <c r="G53" s="104" t="s">
        <v>68</v>
      </c>
      <c r="H53" s="93">
        <v>0</v>
      </c>
      <c r="I53" s="93"/>
      <c r="J53" s="181">
        <v>0</v>
      </c>
      <c r="K53" s="40">
        <f t="shared" si="0"/>
        <v>0</v>
      </c>
    </row>
    <row r="54" spans="1:11" s="19" customFormat="1" ht="12.75" hidden="1" customHeight="1" x14ac:dyDescent="0.25">
      <c r="A54" s="81" t="s">
        <v>9</v>
      </c>
      <c r="B54" s="86"/>
      <c r="C54" s="82" t="s">
        <v>74</v>
      </c>
      <c r="D54" s="83" t="s">
        <v>14</v>
      </c>
      <c r="E54" s="84" t="s">
        <v>10</v>
      </c>
      <c r="F54" s="85" t="s">
        <v>10</v>
      </c>
      <c r="G54" s="103" t="s">
        <v>75</v>
      </c>
      <c r="H54" s="59">
        <v>0</v>
      </c>
      <c r="I54" s="59"/>
      <c r="J54" s="180">
        <f>J55</f>
        <v>0</v>
      </c>
      <c r="K54" s="33">
        <f t="shared" si="0"/>
        <v>0</v>
      </c>
    </row>
    <row r="55" spans="1:11" s="19" customFormat="1" ht="12.75" hidden="1" customHeight="1" thickBot="1" x14ac:dyDescent="0.3">
      <c r="A55" s="87"/>
      <c r="B55" s="101"/>
      <c r="C55" s="88"/>
      <c r="D55" s="89"/>
      <c r="E55" s="90">
        <v>3311</v>
      </c>
      <c r="F55" s="91">
        <v>5222</v>
      </c>
      <c r="G55" s="104" t="s">
        <v>46</v>
      </c>
      <c r="H55" s="93">
        <v>0</v>
      </c>
      <c r="I55" s="93"/>
      <c r="J55" s="181">
        <v>0</v>
      </c>
      <c r="K55" s="40">
        <f t="shared" si="0"/>
        <v>0</v>
      </c>
    </row>
    <row r="56" spans="1:11" s="19" customFormat="1" ht="12.75" hidden="1" customHeight="1" x14ac:dyDescent="0.25">
      <c r="A56" s="81" t="s">
        <v>9</v>
      </c>
      <c r="B56" s="86"/>
      <c r="C56" s="82" t="s">
        <v>76</v>
      </c>
      <c r="D56" s="83" t="s">
        <v>14</v>
      </c>
      <c r="E56" s="84" t="s">
        <v>77</v>
      </c>
      <c r="F56" s="85" t="s">
        <v>10</v>
      </c>
      <c r="G56" s="103" t="s">
        <v>78</v>
      </c>
      <c r="H56" s="59">
        <v>0</v>
      </c>
      <c r="I56" s="59"/>
      <c r="J56" s="180">
        <f>J57</f>
        <v>0</v>
      </c>
      <c r="K56" s="33">
        <f t="shared" si="0"/>
        <v>0</v>
      </c>
    </row>
    <row r="57" spans="1:11" s="19" customFormat="1" ht="12.75" hidden="1" customHeight="1" thickBot="1" x14ac:dyDescent="0.3">
      <c r="A57" s="87"/>
      <c r="B57" s="101"/>
      <c r="C57" s="88"/>
      <c r="D57" s="89"/>
      <c r="E57" s="90">
        <v>3311</v>
      </c>
      <c r="F57" s="91">
        <v>5222</v>
      </c>
      <c r="G57" s="104" t="s">
        <v>68</v>
      </c>
      <c r="H57" s="93">
        <v>0</v>
      </c>
      <c r="I57" s="93"/>
      <c r="J57" s="181">
        <v>0</v>
      </c>
      <c r="K57" s="40">
        <f t="shared" si="0"/>
        <v>0</v>
      </c>
    </row>
    <row r="58" spans="1:11" s="19" customFormat="1" ht="12.75" hidden="1" customHeight="1" x14ac:dyDescent="0.25">
      <c r="A58" s="81" t="s">
        <v>9</v>
      </c>
      <c r="B58" s="99"/>
      <c r="C58" s="95" t="s">
        <v>79</v>
      </c>
      <c r="D58" s="83" t="s">
        <v>14</v>
      </c>
      <c r="E58" s="84" t="s">
        <v>10</v>
      </c>
      <c r="F58" s="85" t="s">
        <v>10</v>
      </c>
      <c r="G58" s="103" t="s">
        <v>80</v>
      </c>
      <c r="H58" s="59">
        <v>0</v>
      </c>
      <c r="I58" s="59"/>
      <c r="J58" s="180">
        <f>J59</f>
        <v>0</v>
      </c>
      <c r="K58" s="33">
        <f t="shared" si="0"/>
        <v>0</v>
      </c>
    </row>
    <row r="59" spans="1:11" s="19" customFormat="1" ht="12.75" hidden="1" customHeight="1" thickBot="1" x14ac:dyDescent="0.3">
      <c r="A59" s="87"/>
      <c r="B59" s="101"/>
      <c r="C59" s="88"/>
      <c r="D59" s="89"/>
      <c r="E59" s="105">
        <v>3311</v>
      </c>
      <c r="F59" s="106">
        <v>5213</v>
      </c>
      <c r="G59" s="107" t="s">
        <v>81</v>
      </c>
      <c r="H59" s="108">
        <v>0</v>
      </c>
      <c r="I59" s="108"/>
      <c r="J59" s="181">
        <v>0</v>
      </c>
      <c r="K59" s="40">
        <f t="shared" si="0"/>
        <v>0</v>
      </c>
    </row>
    <row r="60" spans="1:11" s="19" customFormat="1" ht="12.75" hidden="1" customHeight="1" x14ac:dyDescent="0.25">
      <c r="A60" s="81" t="s">
        <v>9</v>
      </c>
      <c r="B60" s="86"/>
      <c r="C60" s="82" t="s">
        <v>82</v>
      </c>
      <c r="D60" s="83" t="s">
        <v>14</v>
      </c>
      <c r="E60" s="84" t="s">
        <v>10</v>
      </c>
      <c r="F60" s="85" t="s">
        <v>10</v>
      </c>
      <c r="G60" s="103" t="s">
        <v>83</v>
      </c>
      <c r="H60" s="59">
        <v>0</v>
      </c>
      <c r="I60" s="59"/>
      <c r="J60" s="180">
        <f>J61</f>
        <v>0</v>
      </c>
      <c r="K60" s="33">
        <f t="shared" si="0"/>
        <v>0</v>
      </c>
    </row>
    <row r="61" spans="1:11" s="19" customFormat="1" ht="12.75" hidden="1" customHeight="1" thickBot="1" x14ac:dyDescent="0.3">
      <c r="A61" s="87"/>
      <c r="B61" s="101"/>
      <c r="C61" s="88"/>
      <c r="D61" s="89"/>
      <c r="E61" s="100">
        <v>3311</v>
      </c>
      <c r="F61" s="91">
        <v>5222</v>
      </c>
      <c r="G61" s="107" t="s">
        <v>46</v>
      </c>
      <c r="H61" s="93">
        <v>0</v>
      </c>
      <c r="I61" s="93"/>
      <c r="J61" s="181">
        <v>0</v>
      </c>
      <c r="K61" s="40">
        <f t="shared" si="0"/>
        <v>0</v>
      </c>
    </row>
    <row r="62" spans="1:11" s="19" customFormat="1" ht="12.75" hidden="1" customHeight="1" x14ac:dyDescent="0.25">
      <c r="A62" s="81" t="s">
        <v>9</v>
      </c>
      <c r="B62" s="86"/>
      <c r="C62" s="82" t="s">
        <v>84</v>
      </c>
      <c r="D62" s="83" t="s">
        <v>14</v>
      </c>
      <c r="E62" s="84" t="s">
        <v>10</v>
      </c>
      <c r="F62" s="85" t="s">
        <v>10</v>
      </c>
      <c r="G62" s="103" t="s">
        <v>85</v>
      </c>
      <c r="H62" s="59">
        <v>0</v>
      </c>
      <c r="I62" s="59"/>
      <c r="J62" s="180">
        <f>J63</f>
        <v>0</v>
      </c>
      <c r="K62" s="33">
        <f t="shared" si="0"/>
        <v>0</v>
      </c>
    </row>
    <row r="63" spans="1:11" s="19" customFormat="1" ht="12.75" hidden="1" customHeight="1" thickBot="1" x14ac:dyDescent="0.3">
      <c r="A63" s="87"/>
      <c r="B63" s="101"/>
      <c r="C63" s="88"/>
      <c r="D63" s="89"/>
      <c r="E63" s="90">
        <v>3311</v>
      </c>
      <c r="F63" s="100">
        <v>5212</v>
      </c>
      <c r="G63" s="92" t="s">
        <v>86</v>
      </c>
      <c r="H63" s="93">
        <v>0</v>
      </c>
      <c r="I63" s="93"/>
      <c r="J63" s="181">
        <v>0</v>
      </c>
      <c r="K63" s="40">
        <f t="shared" si="0"/>
        <v>0</v>
      </c>
    </row>
    <row r="64" spans="1:11" s="19" customFormat="1" ht="12.75" hidden="1" customHeight="1" x14ac:dyDescent="0.25">
      <c r="A64" s="81" t="s">
        <v>9</v>
      </c>
      <c r="B64" s="99"/>
      <c r="C64" s="95" t="s">
        <v>87</v>
      </c>
      <c r="D64" s="83" t="s">
        <v>88</v>
      </c>
      <c r="E64" s="84" t="s">
        <v>10</v>
      </c>
      <c r="F64" s="85" t="s">
        <v>10</v>
      </c>
      <c r="G64" s="103" t="s">
        <v>89</v>
      </c>
      <c r="H64" s="59">
        <v>0</v>
      </c>
      <c r="I64" s="59"/>
      <c r="J64" s="180">
        <f>J65</f>
        <v>0</v>
      </c>
      <c r="K64" s="33">
        <f t="shared" si="0"/>
        <v>0</v>
      </c>
    </row>
    <row r="65" spans="1:11" s="19" customFormat="1" ht="12.75" hidden="1" customHeight="1" thickBot="1" x14ac:dyDescent="0.3">
      <c r="A65" s="87"/>
      <c r="B65" s="101"/>
      <c r="C65" s="88"/>
      <c r="D65" s="89"/>
      <c r="E65" s="90">
        <v>3311</v>
      </c>
      <c r="F65" s="100">
        <v>5331</v>
      </c>
      <c r="G65" s="104" t="s">
        <v>90</v>
      </c>
      <c r="H65" s="93">
        <v>0</v>
      </c>
      <c r="I65" s="93"/>
      <c r="J65" s="181">
        <v>0</v>
      </c>
      <c r="K65" s="40">
        <f t="shared" si="0"/>
        <v>0</v>
      </c>
    </row>
    <row r="66" spans="1:11" s="19" customFormat="1" ht="12.75" hidden="1" customHeight="1" x14ac:dyDescent="0.25">
      <c r="A66" s="81" t="s">
        <v>9</v>
      </c>
      <c r="B66" s="86"/>
      <c r="C66" s="82" t="s">
        <v>91</v>
      </c>
      <c r="D66" s="83" t="s">
        <v>88</v>
      </c>
      <c r="E66" s="84" t="s">
        <v>10</v>
      </c>
      <c r="F66" s="85" t="s">
        <v>10</v>
      </c>
      <c r="G66" s="103" t="s">
        <v>92</v>
      </c>
      <c r="H66" s="59">
        <v>0</v>
      </c>
      <c r="I66" s="59"/>
      <c r="J66" s="180">
        <f>J67</f>
        <v>0</v>
      </c>
      <c r="K66" s="33">
        <f t="shared" si="0"/>
        <v>0</v>
      </c>
    </row>
    <row r="67" spans="1:11" s="19" customFormat="1" ht="12.75" hidden="1" customHeight="1" thickBot="1" x14ac:dyDescent="0.3">
      <c r="A67" s="87"/>
      <c r="B67" s="101"/>
      <c r="C67" s="88"/>
      <c r="D67" s="89"/>
      <c r="E67" s="90">
        <v>3311</v>
      </c>
      <c r="F67" s="100">
        <v>5331</v>
      </c>
      <c r="G67" s="104" t="s">
        <v>90</v>
      </c>
      <c r="H67" s="93">
        <v>0</v>
      </c>
      <c r="I67" s="93"/>
      <c r="J67" s="181">
        <v>0</v>
      </c>
      <c r="K67" s="40">
        <f t="shared" si="0"/>
        <v>0</v>
      </c>
    </row>
    <row r="68" spans="1:11" s="19" customFormat="1" ht="12.75" hidden="1" customHeight="1" x14ac:dyDescent="0.25">
      <c r="A68" s="81" t="s">
        <v>9</v>
      </c>
      <c r="B68" s="86"/>
      <c r="C68" s="82" t="s">
        <v>93</v>
      </c>
      <c r="D68" s="83" t="s">
        <v>14</v>
      </c>
      <c r="E68" s="84" t="s">
        <v>10</v>
      </c>
      <c r="F68" s="85" t="s">
        <v>10</v>
      </c>
      <c r="G68" s="103" t="s">
        <v>94</v>
      </c>
      <c r="H68" s="59">
        <v>0</v>
      </c>
      <c r="I68" s="59"/>
      <c r="J68" s="180">
        <f>J69</f>
        <v>0</v>
      </c>
      <c r="K68" s="33">
        <f t="shared" si="0"/>
        <v>0</v>
      </c>
    </row>
    <row r="69" spans="1:11" s="19" customFormat="1" ht="12.75" hidden="1" customHeight="1" thickBot="1" x14ac:dyDescent="0.3">
      <c r="A69" s="87"/>
      <c r="B69" s="101"/>
      <c r="C69" s="88"/>
      <c r="D69" s="89"/>
      <c r="E69" s="90">
        <v>3311</v>
      </c>
      <c r="F69" s="91">
        <v>5221</v>
      </c>
      <c r="G69" s="104" t="s">
        <v>95</v>
      </c>
      <c r="H69" s="93">
        <v>0</v>
      </c>
      <c r="I69" s="93"/>
      <c r="J69" s="181">
        <v>0</v>
      </c>
      <c r="K69" s="40">
        <f t="shared" si="0"/>
        <v>0</v>
      </c>
    </row>
    <row r="70" spans="1:11" s="19" customFormat="1" ht="12.75" hidden="1" customHeight="1" x14ac:dyDescent="0.25">
      <c r="A70" s="81" t="s">
        <v>9</v>
      </c>
      <c r="B70" s="99"/>
      <c r="C70" s="95" t="s">
        <v>96</v>
      </c>
      <c r="D70" s="83" t="s">
        <v>14</v>
      </c>
      <c r="E70" s="84" t="s">
        <v>10</v>
      </c>
      <c r="F70" s="85" t="s">
        <v>10</v>
      </c>
      <c r="G70" s="103" t="s">
        <v>97</v>
      </c>
      <c r="H70" s="59">
        <v>0</v>
      </c>
      <c r="I70" s="59"/>
      <c r="J70" s="180">
        <f>J71</f>
        <v>0</v>
      </c>
      <c r="K70" s="33">
        <f t="shared" si="0"/>
        <v>0</v>
      </c>
    </row>
    <row r="71" spans="1:11" s="19" customFormat="1" ht="12.75" hidden="1" customHeight="1" thickBot="1" x14ac:dyDescent="0.3">
      <c r="A71" s="87"/>
      <c r="B71" s="101"/>
      <c r="C71" s="88"/>
      <c r="D71" s="89"/>
      <c r="E71" s="90">
        <v>3311</v>
      </c>
      <c r="F71" s="91">
        <v>5221</v>
      </c>
      <c r="G71" s="109" t="s">
        <v>95</v>
      </c>
      <c r="H71" s="93">
        <v>0</v>
      </c>
      <c r="I71" s="93"/>
      <c r="J71" s="181">
        <v>0</v>
      </c>
      <c r="K71" s="40">
        <f t="shared" si="0"/>
        <v>0</v>
      </c>
    </row>
    <row r="72" spans="1:11" s="19" customFormat="1" ht="12.75" hidden="1" customHeight="1" x14ac:dyDescent="0.25">
      <c r="A72" s="81" t="s">
        <v>9</v>
      </c>
      <c r="B72" s="86"/>
      <c r="C72" s="82" t="s">
        <v>98</v>
      </c>
      <c r="D72" s="83" t="s">
        <v>99</v>
      </c>
      <c r="E72" s="85" t="s">
        <v>10</v>
      </c>
      <c r="F72" s="85" t="s">
        <v>10</v>
      </c>
      <c r="G72" s="86" t="s">
        <v>100</v>
      </c>
      <c r="H72" s="68">
        <v>0</v>
      </c>
      <c r="I72" s="68"/>
      <c r="J72" s="180">
        <f>J73</f>
        <v>0</v>
      </c>
      <c r="K72" s="33">
        <f t="shared" si="0"/>
        <v>0</v>
      </c>
    </row>
    <row r="73" spans="1:11" s="19" customFormat="1" ht="12.75" hidden="1" customHeight="1" thickBot="1" x14ac:dyDescent="0.3">
      <c r="A73" s="87"/>
      <c r="B73" s="101"/>
      <c r="C73" s="88"/>
      <c r="D73" s="89"/>
      <c r="E73" s="100">
        <v>3312</v>
      </c>
      <c r="F73" s="91">
        <v>5321</v>
      </c>
      <c r="G73" s="92" t="s">
        <v>58</v>
      </c>
      <c r="H73" s="110">
        <v>0</v>
      </c>
      <c r="I73" s="110"/>
      <c r="J73" s="181">
        <v>0</v>
      </c>
      <c r="K73" s="40">
        <f t="shared" si="0"/>
        <v>0</v>
      </c>
    </row>
    <row r="74" spans="1:11" s="19" customFormat="1" ht="12.75" hidden="1" customHeight="1" x14ac:dyDescent="0.25">
      <c r="A74" s="81" t="s">
        <v>9</v>
      </c>
      <c r="B74" s="86"/>
      <c r="C74" s="82" t="s">
        <v>101</v>
      </c>
      <c r="D74" s="83" t="s">
        <v>102</v>
      </c>
      <c r="E74" s="85" t="s">
        <v>10</v>
      </c>
      <c r="F74" s="85" t="s">
        <v>10</v>
      </c>
      <c r="G74" s="86" t="s">
        <v>103</v>
      </c>
      <c r="H74" s="68">
        <v>0</v>
      </c>
      <c r="I74" s="68"/>
      <c r="J74" s="180">
        <f>J75</f>
        <v>0</v>
      </c>
      <c r="K74" s="33">
        <f t="shared" si="0"/>
        <v>0</v>
      </c>
    </row>
    <row r="75" spans="1:11" s="19" customFormat="1" ht="12.75" hidden="1" customHeight="1" thickBot="1" x14ac:dyDescent="0.3">
      <c r="A75" s="87"/>
      <c r="B75" s="101"/>
      <c r="C75" s="154"/>
      <c r="D75" s="89"/>
      <c r="E75" s="100">
        <v>3311</v>
      </c>
      <c r="F75" s="100">
        <v>5321</v>
      </c>
      <c r="G75" s="111" t="s">
        <v>104</v>
      </c>
      <c r="H75" s="112">
        <v>0</v>
      </c>
      <c r="I75" s="112"/>
      <c r="J75" s="181">
        <v>0</v>
      </c>
      <c r="K75" s="40">
        <f t="shared" si="0"/>
        <v>0</v>
      </c>
    </row>
    <row r="76" spans="1:11" s="19" customFormat="1" ht="12.75" customHeight="1" thickBot="1" x14ac:dyDescent="0.3">
      <c r="A76" s="122" t="s">
        <v>9</v>
      </c>
      <c r="B76" s="15"/>
      <c r="C76" s="164" t="s">
        <v>10</v>
      </c>
      <c r="D76" s="123" t="s">
        <v>10</v>
      </c>
      <c r="E76" s="122" t="s">
        <v>10</v>
      </c>
      <c r="F76" s="15" t="s">
        <v>10</v>
      </c>
      <c r="G76" s="16" t="s">
        <v>106</v>
      </c>
      <c r="H76" s="17">
        <v>0</v>
      </c>
      <c r="I76" s="17">
        <v>1798</v>
      </c>
      <c r="J76" s="17">
        <v>0</v>
      </c>
      <c r="K76" s="20">
        <f>I76+J76</f>
        <v>1798</v>
      </c>
    </row>
    <row r="77" spans="1:11" s="19" customFormat="1" ht="12.75" customHeight="1" thickBot="1" x14ac:dyDescent="0.3">
      <c r="A77" s="153" t="s">
        <v>9</v>
      </c>
      <c r="B77" s="155"/>
      <c r="C77" s="164" t="s">
        <v>10</v>
      </c>
      <c r="D77" s="162" t="s">
        <v>10</v>
      </c>
      <c r="E77" s="159" t="s">
        <v>10</v>
      </c>
      <c r="F77" s="165" t="s">
        <v>10</v>
      </c>
      <c r="G77" s="166" t="s">
        <v>112</v>
      </c>
      <c r="H77" s="146">
        <v>5500</v>
      </c>
      <c r="I77" s="146">
        <v>5500</v>
      </c>
      <c r="J77" s="182">
        <v>0</v>
      </c>
      <c r="K77" s="147">
        <f>I77+J77</f>
        <v>5500</v>
      </c>
    </row>
    <row r="78" spans="1:11" s="19" customFormat="1" ht="12.75" customHeight="1" thickBot="1" x14ac:dyDescent="0.3">
      <c r="A78" s="144" t="s">
        <v>9</v>
      </c>
      <c r="B78" s="156"/>
      <c r="C78" s="164" t="s">
        <v>10</v>
      </c>
      <c r="D78" s="162" t="s">
        <v>10</v>
      </c>
      <c r="E78" s="159" t="s">
        <v>10</v>
      </c>
      <c r="F78" s="168" t="s">
        <v>10</v>
      </c>
      <c r="G78" s="145" t="s">
        <v>113</v>
      </c>
      <c r="H78" s="146">
        <v>1700</v>
      </c>
      <c r="I78" s="146">
        <v>1700</v>
      </c>
      <c r="J78" s="182">
        <v>0</v>
      </c>
      <c r="K78" s="147">
        <f t="shared" ref="K78:K82" si="1">I78+J78</f>
        <v>1700</v>
      </c>
    </row>
    <row r="79" spans="1:11" s="19" customFormat="1" ht="12.75" customHeight="1" thickBot="1" x14ac:dyDescent="0.3">
      <c r="A79" s="148" t="s">
        <v>9</v>
      </c>
      <c r="B79" s="155"/>
      <c r="C79" s="164" t="s">
        <v>10</v>
      </c>
      <c r="D79" s="162" t="s">
        <v>10</v>
      </c>
      <c r="E79" s="159" t="s">
        <v>10</v>
      </c>
      <c r="F79" s="167" t="s">
        <v>10</v>
      </c>
      <c r="G79" s="145" t="s">
        <v>114</v>
      </c>
      <c r="H79" s="146">
        <v>300</v>
      </c>
      <c r="I79" s="146">
        <v>300</v>
      </c>
      <c r="J79" s="182">
        <v>0</v>
      </c>
      <c r="K79" s="147">
        <f t="shared" si="1"/>
        <v>300</v>
      </c>
    </row>
    <row r="80" spans="1:11" s="19" customFormat="1" ht="12.75" customHeight="1" thickBot="1" x14ac:dyDescent="0.3">
      <c r="A80" s="149" t="s">
        <v>9</v>
      </c>
      <c r="B80" s="157"/>
      <c r="C80" s="159" t="s">
        <v>10</v>
      </c>
      <c r="D80" s="163" t="s">
        <v>10</v>
      </c>
      <c r="E80" s="160" t="s">
        <v>10</v>
      </c>
      <c r="F80" s="158" t="s">
        <v>10</v>
      </c>
      <c r="G80" s="150" t="s">
        <v>11</v>
      </c>
      <c r="H80" s="151">
        <v>3200</v>
      </c>
      <c r="I80" s="151">
        <v>3380</v>
      </c>
      <c r="J80" s="183">
        <v>90</v>
      </c>
      <c r="K80" s="152">
        <f t="shared" si="1"/>
        <v>3470</v>
      </c>
    </row>
    <row r="81" spans="1:11" s="19" customFormat="1" ht="12.75" customHeight="1" x14ac:dyDescent="0.25">
      <c r="A81" s="136" t="s">
        <v>9</v>
      </c>
      <c r="B81" s="137"/>
      <c r="C81" s="71" t="s">
        <v>115</v>
      </c>
      <c r="D81" s="138" t="s">
        <v>14</v>
      </c>
      <c r="E81" s="139" t="s">
        <v>10</v>
      </c>
      <c r="F81" s="73" t="s">
        <v>10</v>
      </c>
      <c r="G81" s="126" t="s">
        <v>116</v>
      </c>
      <c r="H81" s="75">
        <v>360</v>
      </c>
      <c r="I81" s="75">
        <v>360</v>
      </c>
      <c r="J81" s="178">
        <v>90</v>
      </c>
      <c r="K81" s="127">
        <f t="shared" si="1"/>
        <v>450</v>
      </c>
    </row>
    <row r="82" spans="1:11" s="19" customFormat="1" ht="12.75" customHeight="1" thickBot="1" x14ac:dyDescent="0.3">
      <c r="A82" s="141"/>
      <c r="B82" s="142"/>
      <c r="C82" s="130"/>
      <c r="D82" s="143"/>
      <c r="E82" s="132">
        <v>3312</v>
      </c>
      <c r="F82" s="133">
        <v>5222</v>
      </c>
      <c r="G82" s="161" t="s">
        <v>192</v>
      </c>
      <c r="H82" s="112">
        <v>360</v>
      </c>
      <c r="I82" s="112">
        <v>360</v>
      </c>
      <c r="J82" s="184">
        <v>90</v>
      </c>
      <c r="K82" s="135">
        <f t="shared" si="1"/>
        <v>450</v>
      </c>
    </row>
    <row r="83" spans="1:11" s="19" customFormat="1" ht="12.75" customHeight="1" x14ac:dyDescent="0.25">
      <c r="A83" s="136" t="s">
        <v>9</v>
      </c>
      <c r="B83" s="137"/>
      <c r="C83" s="71" t="s">
        <v>117</v>
      </c>
      <c r="D83" s="138" t="s">
        <v>14</v>
      </c>
      <c r="E83" s="139" t="s">
        <v>10</v>
      </c>
      <c r="F83" s="140" t="s">
        <v>10</v>
      </c>
      <c r="G83" s="126" t="s">
        <v>121</v>
      </c>
      <c r="H83" s="75">
        <v>0</v>
      </c>
      <c r="I83" s="75">
        <v>0</v>
      </c>
      <c r="J83" s="178">
        <v>200</v>
      </c>
      <c r="K83" s="127">
        <v>200</v>
      </c>
    </row>
    <row r="84" spans="1:11" s="19" customFormat="1" ht="12.75" customHeight="1" thickBot="1" x14ac:dyDescent="0.3">
      <c r="A84" s="141"/>
      <c r="B84" s="142"/>
      <c r="C84" s="130"/>
      <c r="D84" s="143"/>
      <c r="E84" s="132">
        <v>3316</v>
      </c>
      <c r="F84" s="133">
        <v>5212</v>
      </c>
      <c r="G84" s="161" t="s">
        <v>191</v>
      </c>
      <c r="H84" s="112">
        <v>0</v>
      </c>
      <c r="I84" s="112">
        <v>0</v>
      </c>
      <c r="J84" s="184">
        <v>200</v>
      </c>
      <c r="K84" s="135">
        <v>200</v>
      </c>
    </row>
    <row r="85" spans="1:11" s="19" customFormat="1" ht="12.75" customHeight="1" x14ac:dyDescent="0.25">
      <c r="A85" s="136" t="s">
        <v>9</v>
      </c>
      <c r="B85" s="137"/>
      <c r="C85" s="71" t="s">
        <v>118</v>
      </c>
      <c r="D85" s="138" t="s">
        <v>14</v>
      </c>
      <c r="E85" s="139" t="s">
        <v>10</v>
      </c>
      <c r="F85" s="73" t="s">
        <v>10</v>
      </c>
      <c r="G85" s="126" t="s">
        <v>122</v>
      </c>
      <c r="H85" s="75">
        <v>0</v>
      </c>
      <c r="I85" s="75">
        <v>0</v>
      </c>
      <c r="J85" s="178">
        <v>200</v>
      </c>
      <c r="K85" s="127">
        <v>200</v>
      </c>
    </row>
    <row r="86" spans="1:11" s="19" customFormat="1" ht="12.75" customHeight="1" thickBot="1" x14ac:dyDescent="0.3">
      <c r="A86" s="141"/>
      <c r="B86" s="142"/>
      <c r="C86" s="130"/>
      <c r="D86" s="143"/>
      <c r="E86" s="132">
        <v>3312</v>
      </c>
      <c r="F86" s="133">
        <v>5213</v>
      </c>
      <c r="G86" s="134" t="s">
        <v>123</v>
      </c>
      <c r="H86" s="112">
        <v>0</v>
      </c>
      <c r="I86" s="112">
        <v>0</v>
      </c>
      <c r="J86" s="184">
        <v>200</v>
      </c>
      <c r="K86" s="135">
        <v>200</v>
      </c>
    </row>
    <row r="87" spans="1:11" s="19" customFormat="1" ht="12.75" customHeight="1" x14ac:dyDescent="0.25">
      <c r="A87" s="124" t="s">
        <v>9</v>
      </c>
      <c r="B87" s="125"/>
      <c r="C87" s="71" t="s">
        <v>119</v>
      </c>
      <c r="D87" s="72" t="s">
        <v>14</v>
      </c>
      <c r="E87" s="139" t="s">
        <v>10</v>
      </c>
      <c r="F87" s="73" t="s">
        <v>10</v>
      </c>
      <c r="G87" s="126" t="s">
        <v>124</v>
      </c>
      <c r="H87" s="75">
        <v>0</v>
      </c>
      <c r="I87" s="75">
        <v>0</v>
      </c>
      <c r="J87" s="178">
        <v>100</v>
      </c>
      <c r="K87" s="127">
        <v>100</v>
      </c>
    </row>
    <row r="88" spans="1:11" s="19" customFormat="1" ht="12.75" customHeight="1" thickBot="1" x14ac:dyDescent="0.3">
      <c r="A88" s="128"/>
      <c r="B88" s="129"/>
      <c r="C88" s="130"/>
      <c r="D88" s="131"/>
      <c r="E88" s="132">
        <v>3312</v>
      </c>
      <c r="F88" s="133">
        <v>5221</v>
      </c>
      <c r="G88" s="134" t="s">
        <v>190</v>
      </c>
      <c r="H88" s="110">
        <v>0</v>
      </c>
      <c r="I88" s="112">
        <v>0</v>
      </c>
      <c r="J88" s="185">
        <v>100</v>
      </c>
      <c r="K88" s="135">
        <v>100</v>
      </c>
    </row>
    <row r="89" spans="1:11" s="19" customFormat="1" ht="12.75" customHeight="1" x14ac:dyDescent="0.25">
      <c r="A89" s="136" t="s">
        <v>9</v>
      </c>
      <c r="B89" s="137"/>
      <c r="C89" s="71" t="s">
        <v>120</v>
      </c>
      <c r="D89" s="138" t="s">
        <v>125</v>
      </c>
      <c r="E89" s="139" t="s">
        <v>10</v>
      </c>
      <c r="F89" s="140" t="s">
        <v>10</v>
      </c>
      <c r="G89" s="126" t="s">
        <v>126</v>
      </c>
      <c r="H89" s="75">
        <v>0</v>
      </c>
      <c r="I89" s="75">
        <v>0</v>
      </c>
      <c r="J89" s="178">
        <v>50</v>
      </c>
      <c r="K89" s="127">
        <v>50</v>
      </c>
    </row>
    <row r="90" spans="1:11" s="19" customFormat="1" ht="12.75" customHeight="1" thickBot="1" x14ac:dyDescent="0.3">
      <c r="A90" s="141"/>
      <c r="B90" s="142"/>
      <c r="C90" s="130"/>
      <c r="D90" s="143"/>
      <c r="E90" s="132">
        <v>3312</v>
      </c>
      <c r="F90" s="133">
        <v>5321</v>
      </c>
      <c r="G90" s="134" t="s">
        <v>127</v>
      </c>
      <c r="H90" s="112">
        <v>0</v>
      </c>
      <c r="I90" s="112">
        <v>0</v>
      </c>
      <c r="J90" s="185">
        <v>50</v>
      </c>
      <c r="K90" s="135">
        <v>50</v>
      </c>
    </row>
    <row r="91" spans="1:11" s="19" customFormat="1" ht="12.75" customHeight="1" x14ac:dyDescent="0.25">
      <c r="A91" s="1"/>
      <c r="B91" s="1"/>
      <c r="C91" s="1"/>
      <c r="D91" s="1"/>
      <c r="E91" s="1"/>
      <c r="F91" s="1"/>
      <c r="G91" s="1"/>
      <c r="H91" s="113"/>
      <c r="I91" s="113"/>
      <c r="J91" s="1"/>
      <c r="K91" s="1"/>
    </row>
    <row r="92" spans="1:11" s="58" customFormat="1" ht="12.75" customHeight="1" x14ac:dyDescent="0.25">
      <c r="A92" s="1"/>
      <c r="B92" s="1"/>
      <c r="C92" s="1"/>
      <c r="D92" s="1"/>
      <c r="E92" s="1"/>
      <c r="F92" s="1"/>
      <c r="G92" s="1"/>
      <c r="H92" s="113"/>
      <c r="I92" s="113"/>
      <c r="J92" s="1"/>
      <c r="K92" s="1"/>
    </row>
    <row r="93" spans="1:11" s="58" customFormat="1" ht="12.75" customHeight="1" x14ac:dyDescent="0.25">
      <c r="A93" s="1"/>
      <c r="B93" s="1"/>
      <c r="C93" s="1"/>
      <c r="D93" s="1"/>
      <c r="E93" s="1"/>
      <c r="F93" s="1"/>
      <c r="G93" s="1"/>
      <c r="H93" s="113"/>
      <c r="I93" s="113"/>
      <c r="J93" s="1"/>
      <c r="K93" s="1"/>
    </row>
    <row r="94" spans="1:11" s="58" customFormat="1" ht="12.75" customHeight="1" x14ac:dyDescent="0.25">
      <c r="A94" s="1"/>
      <c r="B94" s="1"/>
      <c r="C94" s="1"/>
      <c r="D94" s="1"/>
      <c r="E94" s="1"/>
      <c r="F94" s="1"/>
      <c r="G94" s="1"/>
      <c r="H94" s="113"/>
      <c r="I94" s="113"/>
      <c r="J94" s="1"/>
      <c r="K94" s="1"/>
    </row>
    <row r="95" spans="1:11" ht="12.75" customHeight="1" x14ac:dyDescent="0.25"/>
    <row r="96" spans="1:11" ht="12.75" customHeight="1" x14ac:dyDescent="0.25"/>
    <row r="97" ht="12.75" customHeight="1" x14ac:dyDescent="0.25"/>
  </sheetData>
  <mergeCells count="5">
    <mergeCell ref="H1:K1"/>
    <mergeCell ref="A2:K2"/>
    <mergeCell ref="A4:K4"/>
    <mergeCell ref="A6:K6"/>
    <mergeCell ref="C9:D9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workbookViewId="0">
      <selection activeCell="P4" sqref="P4"/>
    </sheetView>
  </sheetViews>
  <sheetFormatPr defaultRowHeight="13.2" x14ac:dyDescent="0.25"/>
  <cols>
    <col min="1" max="1" width="2.88671875" customWidth="1"/>
    <col min="2" max="2" width="4.33203125" customWidth="1"/>
    <col min="3" max="3" width="6.109375" customWidth="1"/>
    <col min="4" max="4" width="5.44140625" customWidth="1"/>
    <col min="5" max="5" width="5.88671875" customWidth="1"/>
    <col min="6" max="6" width="5" customWidth="1"/>
    <col min="7" max="7" width="65.5546875" customWidth="1"/>
    <col min="8" max="15" width="0" hidden="1" customWidth="1"/>
    <col min="16" max="18" width="14.33203125" customWidth="1"/>
  </cols>
  <sheetData>
    <row r="1" spans="1:18" ht="17.399999999999999" x14ac:dyDescent="0.3">
      <c r="A1" s="312" t="s">
        <v>108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224"/>
      <c r="O1" s="225"/>
      <c r="P1" s="222"/>
      <c r="Q1" s="225"/>
      <c r="R1" s="226"/>
    </row>
    <row r="2" spans="1:18" ht="15.6" x14ac:dyDescent="0.3">
      <c r="A2" s="318" t="s">
        <v>193</v>
      </c>
      <c r="B2" s="318"/>
      <c r="C2" s="318"/>
      <c r="D2" s="318"/>
      <c r="E2" s="318"/>
      <c r="F2" s="318"/>
      <c r="G2" s="318"/>
      <c r="H2" s="318"/>
      <c r="I2" s="224"/>
      <c r="J2" s="224"/>
      <c r="K2" s="224"/>
      <c r="L2" s="224"/>
      <c r="O2" s="225"/>
      <c r="P2" s="222"/>
      <c r="Q2" s="225"/>
      <c r="R2" s="226"/>
    </row>
    <row r="3" spans="1:18" x14ac:dyDescent="0.25">
      <c r="A3" s="2"/>
      <c r="B3" s="2"/>
      <c r="C3" s="2"/>
      <c r="D3" s="2"/>
      <c r="E3" s="2"/>
      <c r="F3" s="2"/>
      <c r="G3" s="2"/>
      <c r="H3" s="223"/>
      <c r="I3" s="224"/>
      <c r="J3" s="224"/>
      <c r="K3" s="224"/>
      <c r="L3" s="224"/>
      <c r="O3" s="225"/>
      <c r="P3" s="222"/>
      <c r="Q3" s="225"/>
      <c r="R3" s="226"/>
    </row>
    <row r="4" spans="1:18" ht="15.6" x14ac:dyDescent="0.3">
      <c r="A4" s="319" t="s">
        <v>194</v>
      </c>
      <c r="B4" s="319"/>
      <c r="C4" s="319"/>
      <c r="D4" s="319"/>
      <c r="E4" s="319"/>
      <c r="F4" s="319"/>
      <c r="G4" s="319"/>
      <c r="H4" s="319"/>
      <c r="I4" s="224"/>
      <c r="J4" s="224"/>
      <c r="K4" s="224"/>
      <c r="L4" s="224"/>
      <c r="O4" s="225"/>
      <c r="P4" s="222"/>
      <c r="Q4" s="225"/>
      <c r="R4" s="226"/>
    </row>
    <row r="5" spans="1:18" ht="16.2" thickBot="1" x14ac:dyDescent="0.35">
      <c r="A5" s="186"/>
      <c r="B5" s="186"/>
      <c r="C5" s="186"/>
      <c r="D5" s="186"/>
      <c r="E5" s="186"/>
      <c r="F5" s="186"/>
      <c r="G5" s="186"/>
      <c r="H5" s="227"/>
      <c r="I5" s="224"/>
      <c r="J5" s="224"/>
      <c r="K5" s="224"/>
      <c r="L5" s="224"/>
      <c r="O5" s="225"/>
      <c r="P5" s="222"/>
      <c r="Q5" s="225"/>
      <c r="R5" s="226"/>
    </row>
    <row r="6" spans="1:18" ht="21" thickBot="1" x14ac:dyDescent="0.3">
      <c r="A6" s="320"/>
      <c r="B6" s="228" t="s">
        <v>2</v>
      </c>
      <c r="C6" s="322" t="s">
        <v>3</v>
      </c>
      <c r="D6" s="323"/>
      <c r="E6" s="229" t="s">
        <v>4</v>
      </c>
      <c r="F6" s="230" t="s">
        <v>5</v>
      </c>
      <c r="G6" s="231" t="s">
        <v>195</v>
      </c>
      <c r="H6" s="232" t="s">
        <v>7</v>
      </c>
      <c r="I6" s="232" t="s">
        <v>196</v>
      </c>
      <c r="J6" s="232" t="s">
        <v>128</v>
      </c>
      <c r="K6" s="232" t="s">
        <v>197</v>
      </c>
      <c r="L6" s="232" t="s">
        <v>128</v>
      </c>
      <c r="M6" s="232" t="s">
        <v>198</v>
      </c>
      <c r="N6" s="232" t="s">
        <v>128</v>
      </c>
      <c r="O6" s="233" t="s">
        <v>199</v>
      </c>
      <c r="P6" s="234" t="s">
        <v>128</v>
      </c>
      <c r="Q6" s="235" t="s">
        <v>200</v>
      </c>
      <c r="R6" s="236" t="s">
        <v>128</v>
      </c>
    </row>
    <row r="7" spans="1:18" ht="13.8" thickBot="1" x14ac:dyDescent="0.3">
      <c r="A7" s="321"/>
      <c r="B7" s="237" t="s">
        <v>9</v>
      </c>
      <c r="C7" s="324" t="s">
        <v>10</v>
      </c>
      <c r="D7" s="325"/>
      <c r="E7" s="238" t="s">
        <v>10</v>
      </c>
      <c r="F7" s="239" t="s">
        <v>10</v>
      </c>
      <c r="G7" s="240" t="s">
        <v>201</v>
      </c>
      <c r="H7" s="241">
        <f>H8+H10+H12+H14+H16+H18+H20+H22+H24+H26+H28+H30+H32+H34+H36+H38</f>
        <v>55914.047599999991</v>
      </c>
      <c r="I7" s="241">
        <f>I8+I10+I12+I14+I16+I18+I20+I22+I24+I26+I28+I30+I32+I34+I36+I38</f>
        <v>1400</v>
      </c>
      <c r="J7" s="241">
        <f>J8+J10+J12+J14+J16+J18+J20+J22+J24+J26+J28+J30+J32+J34+J36+J38</f>
        <v>57314.047599999991</v>
      </c>
      <c r="K7" s="241">
        <f>K8+K10+K12+K14+K16+K18+K20+K22+K24+K26+K28+K30+K32+K34+K36+K38+K40</f>
        <v>-2384.8620000000001</v>
      </c>
      <c r="L7" s="241">
        <f>L8+L10+L12+L14+L16+L18+L20+L22+L24+L26+L28+L30+L32+L34+L36+L38+L40+L42+L44+L46+L48</f>
        <v>57503.118599999987</v>
      </c>
      <c r="M7" s="241">
        <f>M8+M10+M12+M14+M16+M18+M20+M22+M24+M26+M28+M30+M32+M34+M36+M38+M40+M42+M44+M46+M48</f>
        <v>3490.9679999999998</v>
      </c>
      <c r="N7" s="241">
        <f>N8+N10+N12+N14+N16+N18+N20+N22+N24+N26+N28+N30+N32+N34+N36+N38+N40+N42+N44+N46+N48</f>
        <v>60994.086599999995</v>
      </c>
      <c r="O7" s="242">
        <f>O8+O10+O12+O14+O16+O18+O20+O22+O24+O26+O28+O30+O32+O34+O36+O38+O40+O42+O44+O46+O48+O50</f>
        <v>1370.33698</v>
      </c>
      <c r="P7" s="243">
        <v>66311.719580000004</v>
      </c>
      <c r="Q7" s="242">
        <v>3800</v>
      </c>
      <c r="R7" s="243">
        <v>70111.719580000004</v>
      </c>
    </row>
    <row r="8" spans="1:18" x14ac:dyDescent="0.25">
      <c r="A8" s="321"/>
      <c r="B8" s="244" t="s">
        <v>9</v>
      </c>
      <c r="C8" s="245" t="s">
        <v>202</v>
      </c>
      <c r="D8" s="246" t="s">
        <v>203</v>
      </c>
      <c r="E8" s="247" t="s">
        <v>10</v>
      </c>
      <c r="F8" s="248" t="s">
        <v>10</v>
      </c>
      <c r="G8" s="249" t="s">
        <v>204</v>
      </c>
      <c r="H8" s="250">
        <f>H9</f>
        <v>870.98599999999999</v>
      </c>
      <c r="I8" s="250">
        <f>I9</f>
        <v>0</v>
      </c>
      <c r="J8" s="251">
        <f>H8+I8</f>
        <v>870.98599999999999</v>
      </c>
      <c r="K8" s="250">
        <f>K9</f>
        <v>0</v>
      </c>
      <c r="L8" s="251">
        <f>J8+K8</f>
        <v>870.98599999999999</v>
      </c>
      <c r="M8" s="250">
        <f>M9</f>
        <v>0</v>
      </c>
      <c r="N8" s="251">
        <f>L8+M8</f>
        <v>870.98599999999999</v>
      </c>
      <c r="O8" s="252">
        <f>O9</f>
        <v>0</v>
      </c>
      <c r="P8" s="253">
        <f>N8+O8</f>
        <v>870.98599999999999</v>
      </c>
      <c r="Q8" s="252">
        <f>Q9</f>
        <v>0</v>
      </c>
      <c r="R8" s="253">
        <f>P8+Q8</f>
        <v>870.98599999999999</v>
      </c>
    </row>
    <row r="9" spans="1:18" ht="13.8" thickBot="1" x14ac:dyDescent="0.3">
      <c r="A9" s="321"/>
      <c r="B9" s="254"/>
      <c r="C9" s="255"/>
      <c r="D9" s="256"/>
      <c r="E9" s="257">
        <v>4357</v>
      </c>
      <c r="F9" s="258">
        <v>6121</v>
      </c>
      <c r="G9" s="259" t="s">
        <v>205</v>
      </c>
      <c r="H9" s="260">
        <v>870.98599999999999</v>
      </c>
      <c r="I9" s="260">
        <v>0</v>
      </c>
      <c r="J9" s="261">
        <f>H9+I9</f>
        <v>870.98599999999999</v>
      </c>
      <c r="K9" s="260">
        <v>0</v>
      </c>
      <c r="L9" s="261">
        <f>J9+K9</f>
        <v>870.98599999999999</v>
      </c>
      <c r="M9" s="260">
        <v>0</v>
      </c>
      <c r="N9" s="261">
        <f>L9+M9</f>
        <v>870.98599999999999</v>
      </c>
      <c r="O9" s="262">
        <v>0</v>
      </c>
      <c r="P9" s="263">
        <f>N9+O9</f>
        <v>870.98599999999999</v>
      </c>
      <c r="Q9" s="262">
        <v>0</v>
      </c>
      <c r="R9" s="263">
        <f>P9+Q9</f>
        <v>870.98599999999999</v>
      </c>
    </row>
    <row r="10" spans="1:18" x14ac:dyDescent="0.25">
      <c r="A10" s="321"/>
      <c r="B10" s="244" t="s">
        <v>9</v>
      </c>
      <c r="C10" s="245" t="s">
        <v>206</v>
      </c>
      <c r="D10" s="246" t="s">
        <v>203</v>
      </c>
      <c r="E10" s="247" t="s">
        <v>10</v>
      </c>
      <c r="F10" s="248" t="s">
        <v>10</v>
      </c>
      <c r="G10" s="249" t="s">
        <v>207</v>
      </c>
      <c r="H10" s="250">
        <f t="shared" ref="H10:R10" si="0">H11</f>
        <v>3432.3763300000001</v>
      </c>
      <c r="I10" s="250">
        <f t="shared" si="0"/>
        <v>0</v>
      </c>
      <c r="J10" s="251">
        <f t="shared" si="0"/>
        <v>3432.3763300000001</v>
      </c>
      <c r="K10" s="250">
        <f t="shared" si="0"/>
        <v>0</v>
      </c>
      <c r="L10" s="251">
        <f t="shared" si="0"/>
        <v>3432.3763300000001</v>
      </c>
      <c r="M10" s="250">
        <f t="shared" si="0"/>
        <v>0</v>
      </c>
      <c r="N10" s="251">
        <f t="shared" si="0"/>
        <v>3432.3763300000001</v>
      </c>
      <c r="O10" s="252">
        <f t="shared" si="0"/>
        <v>0</v>
      </c>
      <c r="P10" s="253">
        <f t="shared" si="0"/>
        <v>3432.3763300000001</v>
      </c>
      <c r="Q10" s="252">
        <f t="shared" si="0"/>
        <v>0</v>
      </c>
      <c r="R10" s="253">
        <f t="shared" si="0"/>
        <v>3432.3763300000001</v>
      </c>
    </row>
    <row r="11" spans="1:18" ht="13.8" thickBot="1" x14ac:dyDescent="0.3">
      <c r="A11" s="321"/>
      <c r="B11" s="254"/>
      <c r="C11" s="255"/>
      <c r="D11" s="256"/>
      <c r="E11" s="257">
        <v>4357</v>
      </c>
      <c r="F11" s="258">
        <v>6121</v>
      </c>
      <c r="G11" s="259" t="s">
        <v>205</v>
      </c>
      <c r="H11" s="260">
        <v>3432.3763300000001</v>
      </c>
      <c r="I11" s="260">
        <v>0</v>
      </c>
      <c r="J11" s="261">
        <f>H11+I11</f>
        <v>3432.3763300000001</v>
      </c>
      <c r="K11" s="260">
        <v>0</v>
      </c>
      <c r="L11" s="261">
        <f>J11+K11</f>
        <v>3432.3763300000001</v>
      </c>
      <c r="M11" s="260">
        <v>0</v>
      </c>
      <c r="N11" s="261">
        <f>L11+M11</f>
        <v>3432.3763300000001</v>
      </c>
      <c r="O11" s="262">
        <v>0</v>
      </c>
      <c r="P11" s="263">
        <f>N11+O11</f>
        <v>3432.3763300000001</v>
      </c>
      <c r="Q11" s="262">
        <v>0</v>
      </c>
      <c r="R11" s="263">
        <f>P11+Q11</f>
        <v>3432.3763300000001</v>
      </c>
    </row>
    <row r="12" spans="1:18" x14ac:dyDescent="0.25">
      <c r="A12" s="321"/>
      <c r="B12" s="244" t="s">
        <v>9</v>
      </c>
      <c r="C12" s="245" t="s">
        <v>208</v>
      </c>
      <c r="D12" s="246" t="s">
        <v>209</v>
      </c>
      <c r="E12" s="247" t="s">
        <v>10</v>
      </c>
      <c r="F12" s="248" t="s">
        <v>10</v>
      </c>
      <c r="G12" s="249" t="s">
        <v>210</v>
      </c>
      <c r="H12" s="250">
        <f t="shared" ref="H12:R12" si="1">H13</f>
        <v>11697.85727</v>
      </c>
      <c r="I12" s="250">
        <f t="shared" si="1"/>
        <v>0</v>
      </c>
      <c r="J12" s="251">
        <f t="shared" si="1"/>
        <v>11697.85727</v>
      </c>
      <c r="K12" s="250">
        <f t="shared" si="1"/>
        <v>0</v>
      </c>
      <c r="L12" s="251">
        <f t="shared" si="1"/>
        <v>11697.85727</v>
      </c>
      <c r="M12" s="250">
        <f t="shared" si="1"/>
        <v>0</v>
      </c>
      <c r="N12" s="251">
        <f t="shared" si="1"/>
        <v>11697.85727</v>
      </c>
      <c r="O12" s="252">
        <f t="shared" si="1"/>
        <v>0</v>
      </c>
      <c r="P12" s="253">
        <f t="shared" si="1"/>
        <v>11697.85727</v>
      </c>
      <c r="Q12" s="252">
        <f t="shared" si="1"/>
        <v>0</v>
      </c>
      <c r="R12" s="253">
        <f t="shared" si="1"/>
        <v>11697.85727</v>
      </c>
    </row>
    <row r="13" spans="1:18" ht="13.8" thickBot="1" x14ac:dyDescent="0.3">
      <c r="A13" s="321"/>
      <c r="B13" s="254"/>
      <c r="C13" s="255"/>
      <c r="D13" s="256"/>
      <c r="E13" s="257">
        <v>3322</v>
      </c>
      <c r="F13" s="258">
        <v>6121</v>
      </c>
      <c r="G13" s="259" t="s">
        <v>205</v>
      </c>
      <c r="H13" s="260">
        <v>11697.85727</v>
      </c>
      <c r="I13" s="260">
        <v>0</v>
      </c>
      <c r="J13" s="261">
        <f>H13+I13</f>
        <v>11697.85727</v>
      </c>
      <c r="K13" s="260">
        <v>0</v>
      </c>
      <c r="L13" s="261">
        <f>J13+K13</f>
        <v>11697.85727</v>
      </c>
      <c r="M13" s="260">
        <v>0</v>
      </c>
      <c r="N13" s="261">
        <f>L13+M13</f>
        <v>11697.85727</v>
      </c>
      <c r="O13" s="262">
        <v>0</v>
      </c>
      <c r="P13" s="263">
        <f>N13+O13</f>
        <v>11697.85727</v>
      </c>
      <c r="Q13" s="262">
        <v>0</v>
      </c>
      <c r="R13" s="263">
        <f>P13+Q13</f>
        <v>11697.85727</v>
      </c>
    </row>
    <row r="14" spans="1:18" x14ac:dyDescent="0.25">
      <c r="A14" s="321"/>
      <c r="B14" s="244" t="s">
        <v>9</v>
      </c>
      <c r="C14" s="245" t="s">
        <v>211</v>
      </c>
      <c r="D14" s="246" t="s">
        <v>212</v>
      </c>
      <c r="E14" s="247" t="s">
        <v>10</v>
      </c>
      <c r="F14" s="248" t="s">
        <v>10</v>
      </c>
      <c r="G14" s="249" t="s">
        <v>213</v>
      </c>
      <c r="H14" s="250">
        <f t="shared" ref="H14:R14" si="2">H15</f>
        <v>2700.7849999999999</v>
      </c>
      <c r="I14" s="250">
        <f t="shared" si="2"/>
        <v>0</v>
      </c>
      <c r="J14" s="251">
        <f t="shared" si="2"/>
        <v>2700.7849999999999</v>
      </c>
      <c r="K14" s="250">
        <f t="shared" si="2"/>
        <v>0</v>
      </c>
      <c r="L14" s="251">
        <f t="shared" si="2"/>
        <v>2700.7849999999999</v>
      </c>
      <c r="M14" s="250">
        <f t="shared" si="2"/>
        <v>0</v>
      </c>
      <c r="N14" s="251">
        <f t="shared" si="2"/>
        <v>2700.7849999999999</v>
      </c>
      <c r="O14" s="252">
        <f t="shared" si="2"/>
        <v>0</v>
      </c>
      <c r="P14" s="253">
        <f t="shared" si="2"/>
        <v>2700.7849999999999</v>
      </c>
      <c r="Q14" s="252">
        <f t="shared" si="2"/>
        <v>0</v>
      </c>
      <c r="R14" s="253">
        <f t="shared" si="2"/>
        <v>2700.7849999999999</v>
      </c>
    </row>
    <row r="15" spans="1:18" ht="13.8" thickBot="1" x14ac:dyDescent="0.3">
      <c r="A15" s="321"/>
      <c r="B15" s="264"/>
      <c r="C15" s="265"/>
      <c r="D15" s="266"/>
      <c r="E15" s="267">
        <v>3123</v>
      </c>
      <c r="F15" s="268">
        <v>6121</v>
      </c>
      <c r="G15" s="269" t="s">
        <v>205</v>
      </c>
      <c r="H15" s="270">
        <v>2700.7849999999999</v>
      </c>
      <c r="I15" s="270">
        <v>0</v>
      </c>
      <c r="J15" s="271">
        <f>SUM(H15:I15)</f>
        <v>2700.7849999999999</v>
      </c>
      <c r="K15" s="270">
        <v>0</v>
      </c>
      <c r="L15" s="271">
        <f>SUM(J15:K15)</f>
        <v>2700.7849999999999</v>
      </c>
      <c r="M15" s="270">
        <v>0</v>
      </c>
      <c r="N15" s="271">
        <f>SUM(L15:M15)</f>
        <v>2700.7849999999999</v>
      </c>
      <c r="O15" s="272">
        <v>0</v>
      </c>
      <c r="P15" s="273">
        <f>SUM(N15:O15)</f>
        <v>2700.7849999999999</v>
      </c>
      <c r="Q15" s="272">
        <v>0</v>
      </c>
      <c r="R15" s="273">
        <f>SUM(P15:Q15)</f>
        <v>2700.7849999999999</v>
      </c>
    </row>
    <row r="16" spans="1:18" x14ac:dyDescent="0.25">
      <c r="B16" s="244" t="s">
        <v>9</v>
      </c>
      <c r="C16" s="245" t="s">
        <v>214</v>
      </c>
      <c r="D16" s="246" t="s">
        <v>215</v>
      </c>
      <c r="E16" s="247" t="s">
        <v>10</v>
      </c>
      <c r="F16" s="248" t="s">
        <v>10</v>
      </c>
      <c r="G16" s="249" t="s">
        <v>216</v>
      </c>
      <c r="H16" s="250">
        <f t="shared" ref="H16:R56" si="3">H17</f>
        <v>18715.882000000001</v>
      </c>
      <c r="I16" s="250">
        <f t="shared" si="3"/>
        <v>0</v>
      </c>
      <c r="J16" s="251">
        <f t="shared" si="3"/>
        <v>18715.882000000001</v>
      </c>
      <c r="K16" s="250">
        <f t="shared" si="3"/>
        <v>0</v>
      </c>
      <c r="L16" s="251">
        <f t="shared" si="3"/>
        <v>18715.882000000001</v>
      </c>
      <c r="M16" s="250">
        <f t="shared" si="3"/>
        <v>0</v>
      </c>
      <c r="N16" s="251">
        <f t="shared" si="3"/>
        <v>18715.882000000001</v>
      </c>
      <c r="O16" s="252">
        <f t="shared" si="3"/>
        <v>1020.33698</v>
      </c>
      <c r="P16" s="253">
        <f t="shared" si="3"/>
        <v>19736.218980000001</v>
      </c>
      <c r="Q16" s="252">
        <f t="shared" si="3"/>
        <v>0</v>
      </c>
      <c r="R16" s="253">
        <f t="shared" si="3"/>
        <v>19736.218980000001</v>
      </c>
    </row>
    <row r="17" spans="1:18" ht="13.8" thickBot="1" x14ac:dyDescent="0.3">
      <c r="B17" s="264"/>
      <c r="C17" s="265"/>
      <c r="D17" s="266"/>
      <c r="E17" s="267">
        <v>3121</v>
      </c>
      <c r="F17" s="268">
        <v>6121</v>
      </c>
      <c r="G17" s="269" t="s">
        <v>205</v>
      </c>
      <c r="H17" s="270">
        <v>18715.882000000001</v>
      </c>
      <c r="I17" s="270">
        <v>0</v>
      </c>
      <c r="J17" s="271">
        <f>SUM(H17:I17)</f>
        <v>18715.882000000001</v>
      </c>
      <c r="K17" s="270">
        <v>0</v>
      </c>
      <c r="L17" s="271">
        <f>SUM(J17:K17)</f>
        <v>18715.882000000001</v>
      </c>
      <c r="M17" s="270">
        <v>0</v>
      </c>
      <c r="N17" s="271">
        <f>SUM(L17:M17)</f>
        <v>18715.882000000001</v>
      </c>
      <c r="O17" s="272">
        <v>1020.33698</v>
      </c>
      <c r="P17" s="273">
        <f>SUM(N17:O17)</f>
        <v>19736.218980000001</v>
      </c>
      <c r="Q17" s="272">
        <v>0</v>
      </c>
      <c r="R17" s="273">
        <f>SUM(P17:Q17)</f>
        <v>19736.218980000001</v>
      </c>
    </row>
    <row r="18" spans="1:18" x14ac:dyDescent="0.25">
      <c r="B18" s="244" t="s">
        <v>9</v>
      </c>
      <c r="C18" s="245" t="s">
        <v>217</v>
      </c>
      <c r="D18" s="246" t="s">
        <v>218</v>
      </c>
      <c r="E18" s="247" t="s">
        <v>10</v>
      </c>
      <c r="F18" s="248" t="s">
        <v>10</v>
      </c>
      <c r="G18" s="249" t="s">
        <v>219</v>
      </c>
      <c r="H18" s="250">
        <f t="shared" si="3"/>
        <v>581.76099999999997</v>
      </c>
      <c r="I18" s="250">
        <f t="shared" si="3"/>
        <v>0</v>
      </c>
      <c r="J18" s="251">
        <f t="shared" si="3"/>
        <v>581.76099999999997</v>
      </c>
      <c r="K18" s="250">
        <f t="shared" si="3"/>
        <v>0</v>
      </c>
      <c r="L18" s="251">
        <f t="shared" si="3"/>
        <v>581.76099999999997</v>
      </c>
      <c r="M18" s="250">
        <f t="shared" si="3"/>
        <v>0</v>
      </c>
      <c r="N18" s="251">
        <f t="shared" si="3"/>
        <v>581.76099999999997</v>
      </c>
      <c r="O18" s="252">
        <f t="shared" si="3"/>
        <v>0</v>
      </c>
      <c r="P18" s="253">
        <f t="shared" si="3"/>
        <v>581.76099999999997</v>
      </c>
      <c r="Q18" s="252">
        <f t="shared" si="3"/>
        <v>0</v>
      </c>
      <c r="R18" s="253">
        <f t="shared" si="3"/>
        <v>581.76099999999997</v>
      </c>
    </row>
    <row r="19" spans="1:18" ht="13.8" thickBot="1" x14ac:dyDescent="0.3">
      <c r="B19" s="264"/>
      <c r="C19" s="265"/>
      <c r="D19" s="266"/>
      <c r="E19" s="267">
        <v>3122</v>
      </c>
      <c r="F19" s="268">
        <v>6121</v>
      </c>
      <c r="G19" s="269" t="s">
        <v>205</v>
      </c>
      <c r="H19" s="270">
        <v>581.76099999999997</v>
      </c>
      <c r="I19" s="270">
        <v>0</v>
      </c>
      <c r="J19" s="271">
        <f>SUM(H19:I19)</f>
        <v>581.76099999999997</v>
      </c>
      <c r="K19" s="270">
        <v>0</v>
      </c>
      <c r="L19" s="271">
        <f>SUM(J19:K19)</f>
        <v>581.76099999999997</v>
      </c>
      <c r="M19" s="270">
        <v>0</v>
      </c>
      <c r="N19" s="271">
        <f>SUM(L19:M19)</f>
        <v>581.76099999999997</v>
      </c>
      <c r="O19" s="272">
        <v>0</v>
      </c>
      <c r="P19" s="273">
        <f>SUM(N19:O19)</f>
        <v>581.76099999999997</v>
      </c>
      <c r="Q19" s="272">
        <v>0</v>
      </c>
      <c r="R19" s="273">
        <f>SUM(P19:Q19)</f>
        <v>581.76099999999997</v>
      </c>
    </row>
    <row r="20" spans="1:18" x14ac:dyDescent="0.25">
      <c r="A20" s="274"/>
      <c r="B20" s="275" t="s">
        <v>9</v>
      </c>
      <c r="C20" s="276" t="s">
        <v>220</v>
      </c>
      <c r="D20" s="277" t="s">
        <v>221</v>
      </c>
      <c r="E20" s="278" t="s">
        <v>10</v>
      </c>
      <c r="F20" s="279" t="s">
        <v>10</v>
      </c>
      <c r="G20" s="280" t="s">
        <v>222</v>
      </c>
      <c r="H20" s="281">
        <f t="shared" si="3"/>
        <v>1386.422</v>
      </c>
      <c r="I20" s="281">
        <f t="shared" si="3"/>
        <v>0</v>
      </c>
      <c r="J20" s="282">
        <f t="shared" si="3"/>
        <v>1386.422</v>
      </c>
      <c r="K20" s="281">
        <f t="shared" si="3"/>
        <v>0</v>
      </c>
      <c r="L20" s="282">
        <f t="shared" si="3"/>
        <v>1386.422</v>
      </c>
      <c r="M20" s="281">
        <f t="shared" si="3"/>
        <v>200.768</v>
      </c>
      <c r="N20" s="282">
        <f t="shared" si="3"/>
        <v>1587.19</v>
      </c>
      <c r="O20" s="283">
        <f t="shared" si="3"/>
        <v>0</v>
      </c>
      <c r="P20" s="284">
        <f t="shared" si="3"/>
        <v>1587.19</v>
      </c>
      <c r="Q20" s="283">
        <f t="shared" si="3"/>
        <v>0</v>
      </c>
      <c r="R20" s="284">
        <f t="shared" si="3"/>
        <v>1587.19</v>
      </c>
    </row>
    <row r="21" spans="1:18" ht="13.8" thickBot="1" x14ac:dyDescent="0.3">
      <c r="A21" s="274"/>
      <c r="B21" s="285"/>
      <c r="C21" s="286"/>
      <c r="D21" s="287"/>
      <c r="E21" s="288">
        <v>3146</v>
      </c>
      <c r="F21" s="289">
        <v>6121</v>
      </c>
      <c r="G21" s="290" t="s">
        <v>205</v>
      </c>
      <c r="H21" s="291">
        <v>1386.422</v>
      </c>
      <c r="I21" s="291">
        <v>0</v>
      </c>
      <c r="J21" s="292">
        <f>SUM(H21:I21)</f>
        <v>1386.422</v>
      </c>
      <c r="K21" s="291">
        <v>0</v>
      </c>
      <c r="L21" s="292">
        <f>SUM(J21:K21)</f>
        <v>1386.422</v>
      </c>
      <c r="M21" s="291">
        <v>200.768</v>
      </c>
      <c r="N21" s="292">
        <f>SUM(L21:M21)</f>
        <v>1587.19</v>
      </c>
      <c r="O21" s="293">
        <v>0</v>
      </c>
      <c r="P21" s="294">
        <f>SUM(N21:O21)</f>
        <v>1587.19</v>
      </c>
      <c r="Q21" s="293">
        <v>0</v>
      </c>
      <c r="R21" s="294">
        <f>SUM(P21:Q21)</f>
        <v>1587.19</v>
      </c>
    </row>
    <row r="22" spans="1:18" x14ac:dyDescent="0.25">
      <c r="B22" s="244" t="s">
        <v>9</v>
      </c>
      <c r="C22" s="245" t="s">
        <v>223</v>
      </c>
      <c r="D22" s="246" t="s">
        <v>224</v>
      </c>
      <c r="E22" s="247" t="s">
        <v>10</v>
      </c>
      <c r="F22" s="248" t="s">
        <v>10</v>
      </c>
      <c r="G22" s="249" t="s">
        <v>225</v>
      </c>
      <c r="H22" s="250">
        <f t="shared" si="3"/>
        <v>2200</v>
      </c>
      <c r="I22" s="250">
        <f t="shared" si="3"/>
        <v>0</v>
      </c>
      <c r="J22" s="251">
        <f t="shared" si="3"/>
        <v>2200</v>
      </c>
      <c r="K22" s="250">
        <f t="shared" si="3"/>
        <v>0</v>
      </c>
      <c r="L22" s="251">
        <f t="shared" si="3"/>
        <v>2200</v>
      </c>
      <c r="M22" s="250">
        <f t="shared" si="3"/>
        <v>0</v>
      </c>
      <c r="N22" s="251">
        <f t="shared" si="3"/>
        <v>2200</v>
      </c>
      <c r="O22" s="252">
        <f t="shared" si="3"/>
        <v>0</v>
      </c>
      <c r="P22" s="253">
        <f t="shared" si="3"/>
        <v>2200</v>
      </c>
      <c r="Q22" s="252">
        <f t="shared" si="3"/>
        <v>0</v>
      </c>
      <c r="R22" s="253">
        <f t="shared" si="3"/>
        <v>2200</v>
      </c>
    </row>
    <row r="23" spans="1:18" ht="13.8" thickBot="1" x14ac:dyDescent="0.3">
      <c r="B23" s="264"/>
      <c r="C23" s="265"/>
      <c r="D23" s="266"/>
      <c r="E23" s="267">
        <v>3123</v>
      </c>
      <c r="F23" s="268">
        <v>6121</v>
      </c>
      <c r="G23" s="269" t="s">
        <v>205</v>
      </c>
      <c r="H23" s="270">
        <v>2200</v>
      </c>
      <c r="I23" s="270">
        <v>0</v>
      </c>
      <c r="J23" s="271">
        <f>SUM(H23:I23)</f>
        <v>2200</v>
      </c>
      <c r="K23" s="270">
        <v>0</v>
      </c>
      <c r="L23" s="271">
        <f>SUM(J23:K23)</f>
        <v>2200</v>
      </c>
      <c r="M23" s="270">
        <v>0</v>
      </c>
      <c r="N23" s="271">
        <f>SUM(L23:M23)</f>
        <v>2200</v>
      </c>
      <c r="O23" s="272">
        <v>0</v>
      </c>
      <c r="P23" s="273">
        <f>SUM(N23:O23)</f>
        <v>2200</v>
      </c>
      <c r="Q23" s="272">
        <v>0</v>
      </c>
      <c r="R23" s="273">
        <f>SUM(P23:Q23)</f>
        <v>2200</v>
      </c>
    </row>
    <row r="24" spans="1:18" x14ac:dyDescent="0.25">
      <c r="B24" s="244" t="s">
        <v>9</v>
      </c>
      <c r="C24" s="245" t="s">
        <v>226</v>
      </c>
      <c r="D24" s="246" t="s">
        <v>227</v>
      </c>
      <c r="E24" s="247" t="s">
        <v>10</v>
      </c>
      <c r="F24" s="248" t="s">
        <v>10</v>
      </c>
      <c r="G24" s="249" t="s">
        <v>228</v>
      </c>
      <c r="H24" s="250">
        <f t="shared" si="3"/>
        <v>3961.7750000000001</v>
      </c>
      <c r="I24" s="250">
        <f t="shared" si="3"/>
        <v>0</v>
      </c>
      <c r="J24" s="251">
        <f t="shared" si="3"/>
        <v>3961.7750000000001</v>
      </c>
      <c r="K24" s="250">
        <f t="shared" si="3"/>
        <v>0</v>
      </c>
      <c r="L24" s="251">
        <f t="shared" si="3"/>
        <v>3961.7750000000001</v>
      </c>
      <c r="M24" s="250">
        <f t="shared" si="3"/>
        <v>0</v>
      </c>
      <c r="N24" s="251">
        <f t="shared" si="3"/>
        <v>3961.7750000000001</v>
      </c>
      <c r="O24" s="252">
        <f t="shared" si="3"/>
        <v>0</v>
      </c>
      <c r="P24" s="253">
        <f t="shared" si="3"/>
        <v>3961.7750000000001</v>
      </c>
      <c r="Q24" s="252">
        <f t="shared" si="3"/>
        <v>0</v>
      </c>
      <c r="R24" s="253">
        <f t="shared" si="3"/>
        <v>3961.7750000000001</v>
      </c>
    </row>
    <row r="25" spans="1:18" ht="13.8" thickBot="1" x14ac:dyDescent="0.3">
      <c r="B25" s="264"/>
      <c r="C25" s="265"/>
      <c r="D25" s="266"/>
      <c r="E25" s="267">
        <v>4357</v>
      </c>
      <c r="F25" s="268">
        <v>6121</v>
      </c>
      <c r="G25" s="269" t="s">
        <v>205</v>
      </c>
      <c r="H25" s="270">
        <v>3961.7750000000001</v>
      </c>
      <c r="I25" s="270">
        <v>0</v>
      </c>
      <c r="J25" s="271">
        <f>SUM(H25:I25)</f>
        <v>3961.7750000000001</v>
      </c>
      <c r="K25" s="270">
        <v>0</v>
      </c>
      <c r="L25" s="271">
        <f>SUM(J25:K25)</f>
        <v>3961.7750000000001</v>
      </c>
      <c r="M25" s="270">
        <v>0</v>
      </c>
      <c r="N25" s="271">
        <f>SUM(L25:M25)</f>
        <v>3961.7750000000001</v>
      </c>
      <c r="O25" s="272">
        <v>0</v>
      </c>
      <c r="P25" s="273">
        <f>SUM(N25:O25)</f>
        <v>3961.7750000000001</v>
      </c>
      <c r="Q25" s="272">
        <v>0</v>
      </c>
      <c r="R25" s="273">
        <f>SUM(P25:Q25)</f>
        <v>3961.7750000000001</v>
      </c>
    </row>
    <row r="26" spans="1:18" ht="13.8" thickBot="1" x14ac:dyDescent="0.3">
      <c r="B26" s="244" t="s">
        <v>9</v>
      </c>
      <c r="C26" s="245" t="s">
        <v>229</v>
      </c>
      <c r="D26" s="246" t="s">
        <v>230</v>
      </c>
      <c r="E26" s="247" t="s">
        <v>10</v>
      </c>
      <c r="F26" s="248" t="s">
        <v>10</v>
      </c>
      <c r="G26" s="249" t="s">
        <v>231</v>
      </c>
      <c r="H26" s="250">
        <f t="shared" si="3"/>
        <v>493.51299999999998</v>
      </c>
      <c r="I26" s="250">
        <f t="shared" si="3"/>
        <v>0</v>
      </c>
      <c r="J26" s="251">
        <f t="shared" si="3"/>
        <v>493.51299999999998</v>
      </c>
      <c r="K26" s="250">
        <f t="shared" si="3"/>
        <v>0</v>
      </c>
      <c r="L26" s="251">
        <f t="shared" si="3"/>
        <v>493.51299999999998</v>
      </c>
      <c r="M26" s="250">
        <f t="shared" si="3"/>
        <v>0</v>
      </c>
      <c r="N26" s="251">
        <f t="shared" si="3"/>
        <v>493.51299999999998</v>
      </c>
      <c r="O26" s="252">
        <f t="shared" si="3"/>
        <v>0</v>
      </c>
      <c r="P26" s="253">
        <f t="shared" si="3"/>
        <v>493.51299999999998</v>
      </c>
      <c r="Q26" s="252">
        <f t="shared" si="3"/>
        <v>0</v>
      </c>
      <c r="R26" s="253">
        <f t="shared" si="3"/>
        <v>493.51299999999998</v>
      </c>
    </row>
    <row r="27" spans="1:18" ht="13.8" thickBot="1" x14ac:dyDescent="0.3">
      <c r="B27" s="264"/>
      <c r="C27" s="245"/>
      <c r="D27" s="246"/>
      <c r="E27" s="267">
        <v>4357</v>
      </c>
      <c r="F27" s="268">
        <v>6121</v>
      </c>
      <c r="G27" s="269" t="s">
        <v>205</v>
      </c>
      <c r="H27" s="270">
        <v>493.51299999999998</v>
      </c>
      <c r="I27" s="270">
        <v>0</v>
      </c>
      <c r="J27" s="271">
        <f>SUM(H27:I27)</f>
        <v>493.51299999999998</v>
      </c>
      <c r="K27" s="270">
        <v>0</v>
      </c>
      <c r="L27" s="271">
        <f>SUM(J27:K27)</f>
        <v>493.51299999999998</v>
      </c>
      <c r="M27" s="270">
        <v>0</v>
      </c>
      <c r="N27" s="271">
        <f>SUM(L27:M27)</f>
        <v>493.51299999999998</v>
      </c>
      <c r="O27" s="272">
        <v>0</v>
      </c>
      <c r="P27" s="273">
        <f>SUM(N27:O27)</f>
        <v>493.51299999999998</v>
      </c>
      <c r="Q27" s="272">
        <v>0</v>
      </c>
      <c r="R27" s="273">
        <f>SUM(P27:Q27)</f>
        <v>493.51299999999998</v>
      </c>
    </row>
    <row r="28" spans="1:18" ht="13.8" thickBot="1" x14ac:dyDescent="0.3">
      <c r="B28" s="244" t="s">
        <v>9</v>
      </c>
      <c r="C28" s="245" t="s">
        <v>232</v>
      </c>
      <c r="D28" s="246" t="s">
        <v>233</v>
      </c>
      <c r="E28" s="247" t="s">
        <v>10</v>
      </c>
      <c r="F28" s="248" t="s">
        <v>10</v>
      </c>
      <c r="G28" s="249" t="s">
        <v>234</v>
      </c>
      <c r="H28" s="250">
        <f t="shared" si="3"/>
        <v>2500</v>
      </c>
      <c r="I28" s="250">
        <f t="shared" si="3"/>
        <v>0</v>
      </c>
      <c r="J28" s="251">
        <f t="shared" si="3"/>
        <v>2500</v>
      </c>
      <c r="K28" s="250">
        <f t="shared" si="3"/>
        <v>0</v>
      </c>
      <c r="L28" s="251">
        <f t="shared" si="3"/>
        <v>2500</v>
      </c>
      <c r="M28" s="250">
        <f t="shared" si="3"/>
        <v>0</v>
      </c>
      <c r="N28" s="251">
        <f t="shared" si="3"/>
        <v>2500</v>
      </c>
      <c r="O28" s="252">
        <f t="shared" si="3"/>
        <v>0</v>
      </c>
      <c r="P28" s="253">
        <f t="shared" si="3"/>
        <v>2500</v>
      </c>
      <c r="Q28" s="252">
        <f t="shared" si="3"/>
        <v>0</v>
      </c>
      <c r="R28" s="253">
        <f t="shared" si="3"/>
        <v>2500</v>
      </c>
    </row>
    <row r="29" spans="1:18" ht="13.8" thickBot="1" x14ac:dyDescent="0.3">
      <c r="B29" s="264"/>
      <c r="C29" s="245"/>
      <c r="D29" s="246"/>
      <c r="E29" s="267">
        <v>4357</v>
      </c>
      <c r="F29" s="268">
        <v>6121</v>
      </c>
      <c r="G29" s="269" t="s">
        <v>205</v>
      </c>
      <c r="H29" s="270">
        <v>2500</v>
      </c>
      <c r="I29" s="270">
        <v>0</v>
      </c>
      <c r="J29" s="271">
        <f>SUM(H29:I29)</f>
        <v>2500</v>
      </c>
      <c r="K29" s="270">
        <v>0</v>
      </c>
      <c r="L29" s="271">
        <f>SUM(J29:K29)</f>
        <v>2500</v>
      </c>
      <c r="M29" s="270">
        <v>0</v>
      </c>
      <c r="N29" s="271">
        <f>SUM(L29:M29)</f>
        <v>2500</v>
      </c>
      <c r="O29" s="272">
        <v>0</v>
      </c>
      <c r="P29" s="273">
        <f>SUM(N29:O29)</f>
        <v>2500</v>
      </c>
      <c r="Q29" s="272">
        <v>0</v>
      </c>
      <c r="R29" s="273">
        <f>SUM(P29:Q29)</f>
        <v>2500</v>
      </c>
    </row>
    <row r="30" spans="1:18" ht="13.8" thickBot="1" x14ac:dyDescent="0.3">
      <c r="B30" s="244" t="s">
        <v>9</v>
      </c>
      <c r="C30" s="245" t="s">
        <v>235</v>
      </c>
      <c r="D30" s="246" t="s">
        <v>236</v>
      </c>
      <c r="E30" s="247" t="s">
        <v>10</v>
      </c>
      <c r="F30" s="248" t="s">
        <v>10</v>
      </c>
      <c r="G30" s="249" t="s">
        <v>237</v>
      </c>
      <c r="H30" s="250">
        <f t="shared" si="3"/>
        <v>696.31</v>
      </c>
      <c r="I30" s="250">
        <f t="shared" si="3"/>
        <v>0</v>
      </c>
      <c r="J30" s="251">
        <f t="shared" si="3"/>
        <v>696.31</v>
      </c>
      <c r="K30" s="250">
        <f t="shared" si="3"/>
        <v>0</v>
      </c>
      <c r="L30" s="251">
        <f t="shared" si="3"/>
        <v>696.31</v>
      </c>
      <c r="M30" s="250">
        <f t="shared" si="3"/>
        <v>0</v>
      </c>
      <c r="N30" s="251">
        <f t="shared" si="3"/>
        <v>696.31</v>
      </c>
      <c r="O30" s="252">
        <f t="shared" si="3"/>
        <v>0</v>
      </c>
      <c r="P30" s="253">
        <f t="shared" si="3"/>
        <v>696.31</v>
      </c>
      <c r="Q30" s="252">
        <f t="shared" si="3"/>
        <v>0</v>
      </c>
      <c r="R30" s="253">
        <f t="shared" si="3"/>
        <v>696.31</v>
      </c>
    </row>
    <row r="31" spans="1:18" ht="13.8" thickBot="1" x14ac:dyDescent="0.3">
      <c r="B31" s="264"/>
      <c r="C31" s="245"/>
      <c r="D31" s="246"/>
      <c r="E31" s="267">
        <v>3133</v>
      </c>
      <c r="F31" s="268">
        <v>6121</v>
      </c>
      <c r="G31" s="269" t="s">
        <v>205</v>
      </c>
      <c r="H31" s="270">
        <v>696.31</v>
      </c>
      <c r="I31" s="270">
        <v>0</v>
      </c>
      <c r="J31" s="271">
        <f>SUM(H31:I31)</f>
        <v>696.31</v>
      </c>
      <c r="K31" s="270">
        <v>0</v>
      </c>
      <c r="L31" s="271">
        <f>SUM(J31:K31)</f>
        <v>696.31</v>
      </c>
      <c r="M31" s="270">
        <v>0</v>
      </c>
      <c r="N31" s="271">
        <f>SUM(L31:M31)</f>
        <v>696.31</v>
      </c>
      <c r="O31" s="272">
        <v>0</v>
      </c>
      <c r="P31" s="273">
        <f>SUM(N31:O31)</f>
        <v>696.31</v>
      </c>
      <c r="Q31" s="272">
        <v>0</v>
      </c>
      <c r="R31" s="273">
        <f>SUM(P31:Q31)</f>
        <v>696.31</v>
      </c>
    </row>
    <row r="32" spans="1:18" ht="13.8" thickBot="1" x14ac:dyDescent="0.3">
      <c r="B32" s="244" t="s">
        <v>9</v>
      </c>
      <c r="C32" s="245" t="s">
        <v>238</v>
      </c>
      <c r="D32" s="246" t="s">
        <v>14</v>
      </c>
      <c r="E32" s="247" t="s">
        <v>10</v>
      </c>
      <c r="F32" s="248" t="s">
        <v>10</v>
      </c>
      <c r="G32" s="249" t="s">
        <v>239</v>
      </c>
      <c r="H32" s="250">
        <f t="shared" si="3"/>
        <v>3976.38</v>
      </c>
      <c r="I32" s="250">
        <f t="shared" si="3"/>
        <v>0</v>
      </c>
      <c r="J32" s="251">
        <f t="shared" si="3"/>
        <v>3976.38</v>
      </c>
      <c r="K32" s="250">
        <f t="shared" si="3"/>
        <v>-3976.38</v>
      </c>
      <c r="L32" s="251">
        <f t="shared" si="3"/>
        <v>0</v>
      </c>
      <c r="M32" s="250">
        <f t="shared" si="3"/>
        <v>0</v>
      </c>
      <c r="N32" s="251">
        <f t="shared" si="3"/>
        <v>0</v>
      </c>
      <c r="O32" s="252">
        <f t="shared" si="3"/>
        <v>0</v>
      </c>
      <c r="P32" s="253">
        <f t="shared" si="3"/>
        <v>0</v>
      </c>
      <c r="Q32" s="252">
        <f t="shared" si="3"/>
        <v>0</v>
      </c>
      <c r="R32" s="253">
        <f t="shared" si="3"/>
        <v>0</v>
      </c>
    </row>
    <row r="33" spans="2:18" ht="13.8" thickBot="1" x14ac:dyDescent="0.3">
      <c r="B33" s="264"/>
      <c r="C33" s="245"/>
      <c r="D33" s="246"/>
      <c r="E33" s="267">
        <v>4357</v>
      </c>
      <c r="F33" s="268">
        <v>6122</v>
      </c>
      <c r="G33" s="269" t="s">
        <v>240</v>
      </c>
      <c r="H33" s="270">
        <v>3976.38</v>
      </c>
      <c r="I33" s="270">
        <v>0</v>
      </c>
      <c r="J33" s="271">
        <f>SUM(H33:I33)</f>
        <v>3976.38</v>
      </c>
      <c r="K33" s="270">
        <v>-3976.38</v>
      </c>
      <c r="L33" s="271">
        <f>SUM(J33:K33)</f>
        <v>0</v>
      </c>
      <c r="M33" s="270">
        <v>0</v>
      </c>
      <c r="N33" s="271">
        <f>SUM(L33:M33)</f>
        <v>0</v>
      </c>
      <c r="O33" s="272">
        <v>0</v>
      </c>
      <c r="P33" s="273">
        <f>SUM(N33:O33)</f>
        <v>0</v>
      </c>
      <c r="Q33" s="272">
        <v>0</v>
      </c>
      <c r="R33" s="273">
        <f>SUM(P33:Q33)</f>
        <v>0</v>
      </c>
    </row>
    <row r="34" spans="2:18" ht="13.8" thickBot="1" x14ac:dyDescent="0.3">
      <c r="B34" s="244" t="s">
        <v>9</v>
      </c>
      <c r="C34" s="245" t="s">
        <v>238</v>
      </c>
      <c r="D34" s="246" t="s">
        <v>241</v>
      </c>
      <c r="E34" s="247" t="s">
        <v>10</v>
      </c>
      <c r="F34" s="248" t="s">
        <v>10</v>
      </c>
      <c r="G34" s="249" t="s">
        <v>242</v>
      </c>
      <c r="H34" s="250">
        <f t="shared" si="3"/>
        <v>2500</v>
      </c>
      <c r="I34" s="250">
        <f t="shared" si="3"/>
        <v>0</v>
      </c>
      <c r="J34" s="251">
        <f t="shared" si="3"/>
        <v>2500</v>
      </c>
      <c r="K34" s="250">
        <f t="shared" si="3"/>
        <v>0</v>
      </c>
      <c r="L34" s="251">
        <f t="shared" si="3"/>
        <v>2500</v>
      </c>
      <c r="M34" s="250">
        <f t="shared" si="3"/>
        <v>0</v>
      </c>
      <c r="N34" s="251">
        <f t="shared" si="3"/>
        <v>2500</v>
      </c>
      <c r="O34" s="252">
        <f t="shared" si="3"/>
        <v>0</v>
      </c>
      <c r="P34" s="253">
        <f t="shared" si="3"/>
        <v>2500</v>
      </c>
      <c r="Q34" s="252">
        <f t="shared" si="3"/>
        <v>0</v>
      </c>
      <c r="R34" s="253">
        <f t="shared" si="3"/>
        <v>2500</v>
      </c>
    </row>
    <row r="35" spans="2:18" ht="13.8" thickBot="1" x14ac:dyDescent="0.3">
      <c r="B35" s="264"/>
      <c r="C35" s="245"/>
      <c r="D35" s="246"/>
      <c r="E35" s="267">
        <v>3523</v>
      </c>
      <c r="F35" s="268">
        <v>6121</v>
      </c>
      <c r="G35" s="269" t="s">
        <v>205</v>
      </c>
      <c r="H35" s="270">
        <v>2500</v>
      </c>
      <c r="I35" s="270">
        <v>0</v>
      </c>
      <c r="J35" s="271">
        <f>SUM(H35:I35)</f>
        <v>2500</v>
      </c>
      <c r="K35" s="270">
        <v>0</v>
      </c>
      <c r="L35" s="271">
        <f>SUM(J35:K35)</f>
        <v>2500</v>
      </c>
      <c r="M35" s="270">
        <v>0</v>
      </c>
      <c r="N35" s="271">
        <f>SUM(L35:M35)</f>
        <v>2500</v>
      </c>
      <c r="O35" s="272">
        <v>0</v>
      </c>
      <c r="P35" s="273">
        <f>SUM(N35:O35)</f>
        <v>2500</v>
      </c>
      <c r="Q35" s="272">
        <v>0</v>
      </c>
      <c r="R35" s="273">
        <f>SUM(P35:Q35)</f>
        <v>2500</v>
      </c>
    </row>
    <row r="36" spans="2:18" ht="13.8" thickBot="1" x14ac:dyDescent="0.3">
      <c r="B36" s="244" t="s">
        <v>9</v>
      </c>
      <c r="C36" s="245" t="s">
        <v>243</v>
      </c>
      <c r="D36" s="246" t="s">
        <v>244</v>
      </c>
      <c r="E36" s="247" t="s">
        <v>10</v>
      </c>
      <c r="F36" s="248" t="s">
        <v>10</v>
      </c>
      <c r="G36" s="249" t="s">
        <v>245</v>
      </c>
      <c r="H36" s="250">
        <f t="shared" si="3"/>
        <v>200</v>
      </c>
      <c r="I36" s="250">
        <f t="shared" si="3"/>
        <v>0</v>
      </c>
      <c r="J36" s="251">
        <f t="shared" si="3"/>
        <v>200</v>
      </c>
      <c r="K36" s="250">
        <f t="shared" si="3"/>
        <v>0</v>
      </c>
      <c r="L36" s="251">
        <f t="shared" si="3"/>
        <v>200</v>
      </c>
      <c r="M36" s="250">
        <f t="shared" si="3"/>
        <v>0</v>
      </c>
      <c r="N36" s="251">
        <f t="shared" si="3"/>
        <v>200</v>
      </c>
      <c r="O36" s="252">
        <f t="shared" si="3"/>
        <v>0</v>
      </c>
      <c r="P36" s="253">
        <f t="shared" si="3"/>
        <v>200</v>
      </c>
      <c r="Q36" s="252">
        <f t="shared" si="3"/>
        <v>0</v>
      </c>
      <c r="R36" s="253">
        <f t="shared" si="3"/>
        <v>200</v>
      </c>
    </row>
    <row r="37" spans="2:18" ht="13.8" thickBot="1" x14ac:dyDescent="0.3">
      <c r="B37" s="264"/>
      <c r="C37" s="245"/>
      <c r="D37" s="246"/>
      <c r="E37" s="267">
        <v>3533</v>
      </c>
      <c r="F37" s="268">
        <v>6121</v>
      </c>
      <c r="G37" s="269" t="s">
        <v>205</v>
      </c>
      <c r="H37" s="270">
        <v>200</v>
      </c>
      <c r="I37" s="270">
        <v>0</v>
      </c>
      <c r="J37" s="271">
        <f>SUM(H37:I37)</f>
        <v>200</v>
      </c>
      <c r="K37" s="270">
        <v>0</v>
      </c>
      <c r="L37" s="271">
        <f>SUM(J37:K37)</f>
        <v>200</v>
      </c>
      <c r="M37" s="270">
        <v>0</v>
      </c>
      <c r="N37" s="271">
        <f>SUM(L37:M37)</f>
        <v>200</v>
      </c>
      <c r="O37" s="272">
        <v>0</v>
      </c>
      <c r="P37" s="273">
        <f>SUM(N37:O37)</f>
        <v>200</v>
      </c>
      <c r="Q37" s="272">
        <v>0</v>
      </c>
      <c r="R37" s="273">
        <f>SUM(P37:Q37)</f>
        <v>200</v>
      </c>
    </row>
    <row r="38" spans="2:18" ht="13.8" thickBot="1" x14ac:dyDescent="0.3">
      <c r="B38" s="244" t="s">
        <v>9</v>
      </c>
      <c r="C38" s="245" t="s">
        <v>246</v>
      </c>
      <c r="D38" s="246" t="s">
        <v>247</v>
      </c>
      <c r="E38" s="247" t="s">
        <v>10</v>
      </c>
      <c r="F38" s="248" t="s">
        <v>10</v>
      </c>
      <c r="G38" s="249" t="s">
        <v>248</v>
      </c>
      <c r="H38" s="250">
        <f t="shared" si="3"/>
        <v>0</v>
      </c>
      <c r="I38" s="250">
        <f t="shared" si="3"/>
        <v>1400</v>
      </c>
      <c r="J38" s="251">
        <f t="shared" si="3"/>
        <v>1400</v>
      </c>
      <c r="K38" s="250">
        <f t="shared" si="3"/>
        <v>0</v>
      </c>
      <c r="L38" s="251">
        <f t="shared" si="3"/>
        <v>1973.933</v>
      </c>
      <c r="M38" s="250">
        <f t="shared" si="3"/>
        <v>0</v>
      </c>
      <c r="N38" s="251">
        <f t="shared" si="3"/>
        <v>1973.933</v>
      </c>
      <c r="O38" s="252">
        <f t="shared" si="3"/>
        <v>0</v>
      </c>
      <c r="P38" s="253">
        <f t="shared" si="3"/>
        <v>1973.933</v>
      </c>
      <c r="Q38" s="252">
        <f t="shared" si="3"/>
        <v>0</v>
      </c>
      <c r="R38" s="253">
        <f t="shared" si="3"/>
        <v>1973.933</v>
      </c>
    </row>
    <row r="39" spans="2:18" ht="13.8" thickBot="1" x14ac:dyDescent="0.3">
      <c r="B39" s="264"/>
      <c r="C39" s="245"/>
      <c r="D39" s="246"/>
      <c r="E39" s="267">
        <v>3123</v>
      </c>
      <c r="F39" s="268">
        <v>6121</v>
      </c>
      <c r="G39" s="269" t="s">
        <v>205</v>
      </c>
      <c r="H39" s="270">
        <v>0</v>
      </c>
      <c r="I39" s="270">
        <v>1400</v>
      </c>
      <c r="J39" s="271">
        <f>SUM(H39:I39)</f>
        <v>1400</v>
      </c>
      <c r="K39" s="270">
        <v>0</v>
      </c>
      <c r="L39" s="271">
        <v>1973.933</v>
      </c>
      <c r="M39" s="270">
        <v>0</v>
      </c>
      <c r="N39" s="271">
        <f>SUM(L39:M39)</f>
        <v>1973.933</v>
      </c>
      <c r="O39" s="272">
        <v>0</v>
      </c>
      <c r="P39" s="273">
        <f>SUM(N39:O39)</f>
        <v>1973.933</v>
      </c>
      <c r="Q39" s="272">
        <v>0</v>
      </c>
      <c r="R39" s="273">
        <f>SUM(P39:Q39)</f>
        <v>1973.933</v>
      </c>
    </row>
    <row r="40" spans="2:18" ht="13.8" thickBot="1" x14ac:dyDescent="0.3">
      <c r="B40" s="244" t="s">
        <v>9</v>
      </c>
      <c r="C40" s="245" t="s">
        <v>249</v>
      </c>
      <c r="D40" s="246" t="s">
        <v>250</v>
      </c>
      <c r="E40" s="247" t="s">
        <v>10</v>
      </c>
      <c r="F40" s="248" t="s">
        <v>10</v>
      </c>
      <c r="G40" s="249" t="s">
        <v>251</v>
      </c>
      <c r="H40" s="250">
        <f t="shared" si="3"/>
        <v>0</v>
      </c>
      <c r="I40" s="250">
        <f t="shared" si="3"/>
        <v>0</v>
      </c>
      <c r="J40" s="251">
        <f t="shared" si="3"/>
        <v>0</v>
      </c>
      <c r="K40" s="250">
        <f t="shared" si="3"/>
        <v>1591.518</v>
      </c>
      <c r="L40" s="251">
        <f t="shared" si="3"/>
        <v>1591.518</v>
      </c>
      <c r="M40" s="250">
        <f t="shared" si="3"/>
        <v>0</v>
      </c>
      <c r="N40" s="251">
        <f t="shared" si="3"/>
        <v>1591.518</v>
      </c>
      <c r="O40" s="252">
        <f t="shared" si="3"/>
        <v>0</v>
      </c>
      <c r="P40" s="253">
        <f t="shared" si="3"/>
        <v>1591.518</v>
      </c>
      <c r="Q40" s="252">
        <f t="shared" si="3"/>
        <v>0</v>
      </c>
      <c r="R40" s="253">
        <f t="shared" si="3"/>
        <v>1591.518</v>
      </c>
    </row>
    <row r="41" spans="2:18" ht="13.8" thickBot="1" x14ac:dyDescent="0.3">
      <c r="B41" s="264"/>
      <c r="C41" s="245"/>
      <c r="D41" s="246"/>
      <c r="E41" s="267">
        <v>4357</v>
      </c>
      <c r="F41" s="268">
        <v>6121</v>
      </c>
      <c r="G41" s="269" t="s">
        <v>205</v>
      </c>
      <c r="H41" s="270">
        <v>0</v>
      </c>
      <c r="I41" s="270">
        <v>0</v>
      </c>
      <c r="J41" s="271">
        <f>SUM(H41:I41)</f>
        <v>0</v>
      </c>
      <c r="K41" s="270">
        <v>1591.518</v>
      </c>
      <c r="L41" s="271">
        <f>SUM(J41:K41)</f>
        <v>1591.518</v>
      </c>
      <c r="M41" s="270">
        <v>0</v>
      </c>
      <c r="N41" s="271">
        <f>SUM(L41:M41)</f>
        <v>1591.518</v>
      </c>
      <c r="O41" s="272">
        <v>0</v>
      </c>
      <c r="P41" s="273">
        <f>SUM(N41:O41)</f>
        <v>1591.518</v>
      </c>
      <c r="Q41" s="272">
        <v>0</v>
      </c>
      <c r="R41" s="273">
        <f>SUM(P41:Q41)</f>
        <v>1591.518</v>
      </c>
    </row>
    <row r="42" spans="2:18" ht="13.8" thickBot="1" x14ac:dyDescent="0.3">
      <c r="B42" s="244" t="s">
        <v>9</v>
      </c>
      <c r="C42" s="245" t="s">
        <v>252</v>
      </c>
      <c r="D42" s="295" t="s">
        <v>253</v>
      </c>
      <c r="E42" s="296" t="s">
        <v>10</v>
      </c>
      <c r="F42" s="297" t="s">
        <v>10</v>
      </c>
      <c r="G42" s="298" t="s">
        <v>254</v>
      </c>
      <c r="H42" s="299">
        <f t="shared" si="3"/>
        <v>0</v>
      </c>
      <c r="I42" s="299">
        <f t="shared" si="3"/>
        <v>0</v>
      </c>
      <c r="J42" s="300">
        <f t="shared" si="3"/>
        <v>0</v>
      </c>
      <c r="K42" s="299">
        <f t="shared" si="3"/>
        <v>0</v>
      </c>
      <c r="L42" s="300">
        <f t="shared" si="3"/>
        <v>0</v>
      </c>
      <c r="M42" s="299">
        <f t="shared" si="3"/>
        <v>290.2</v>
      </c>
      <c r="N42" s="300">
        <f t="shared" si="3"/>
        <v>290.2</v>
      </c>
      <c r="O42" s="301">
        <f t="shared" si="3"/>
        <v>0</v>
      </c>
      <c r="P42" s="302">
        <f t="shared" si="3"/>
        <v>290.2</v>
      </c>
      <c r="Q42" s="301">
        <f t="shared" si="3"/>
        <v>0</v>
      </c>
      <c r="R42" s="302">
        <f t="shared" si="3"/>
        <v>290.2</v>
      </c>
    </row>
    <row r="43" spans="2:18" ht="13.8" thickBot="1" x14ac:dyDescent="0.3">
      <c r="B43" s="264"/>
      <c r="C43" s="245"/>
      <c r="D43" s="295"/>
      <c r="E43" s="303">
        <v>3122</v>
      </c>
      <c r="F43" s="304">
        <v>6121</v>
      </c>
      <c r="G43" s="305" t="s">
        <v>205</v>
      </c>
      <c r="H43" s="306">
        <v>0</v>
      </c>
      <c r="I43" s="306">
        <v>0</v>
      </c>
      <c r="J43" s="307">
        <f>SUM(H43:I43)</f>
        <v>0</v>
      </c>
      <c r="K43" s="306">
        <v>0</v>
      </c>
      <c r="L43" s="307">
        <f>SUM(J43:K43)</f>
        <v>0</v>
      </c>
      <c r="M43" s="306">
        <v>290.2</v>
      </c>
      <c r="N43" s="307">
        <f>SUM(L43:M43)</f>
        <v>290.2</v>
      </c>
      <c r="O43" s="308">
        <v>0</v>
      </c>
      <c r="P43" s="309">
        <f>SUM(N43:O43)</f>
        <v>290.2</v>
      </c>
      <c r="Q43" s="308">
        <v>0</v>
      </c>
      <c r="R43" s="309">
        <f>SUM(P43:Q43)</f>
        <v>290.2</v>
      </c>
    </row>
    <row r="44" spans="2:18" ht="13.8" thickBot="1" x14ac:dyDescent="0.3">
      <c r="B44" s="244" t="s">
        <v>9</v>
      </c>
      <c r="C44" s="245" t="s">
        <v>255</v>
      </c>
      <c r="D44" s="295" t="s">
        <v>256</v>
      </c>
      <c r="E44" s="296" t="s">
        <v>10</v>
      </c>
      <c r="F44" s="297" t="s">
        <v>10</v>
      </c>
      <c r="G44" s="298" t="s">
        <v>257</v>
      </c>
      <c r="H44" s="299">
        <f t="shared" si="3"/>
        <v>0</v>
      </c>
      <c r="I44" s="299">
        <f t="shared" si="3"/>
        <v>0</v>
      </c>
      <c r="J44" s="300">
        <f t="shared" si="3"/>
        <v>0</v>
      </c>
      <c r="K44" s="299">
        <f t="shared" si="3"/>
        <v>0</v>
      </c>
      <c r="L44" s="300">
        <f t="shared" si="3"/>
        <v>0</v>
      </c>
      <c r="M44" s="299">
        <f t="shared" si="3"/>
        <v>3000</v>
      </c>
      <c r="N44" s="300">
        <f t="shared" si="3"/>
        <v>3000</v>
      </c>
      <c r="O44" s="301">
        <f t="shared" si="3"/>
        <v>0</v>
      </c>
      <c r="P44" s="302">
        <f t="shared" si="3"/>
        <v>3000</v>
      </c>
      <c r="Q44" s="301">
        <f t="shared" si="3"/>
        <v>0</v>
      </c>
      <c r="R44" s="302">
        <f t="shared" si="3"/>
        <v>3000</v>
      </c>
    </row>
    <row r="45" spans="2:18" ht="13.8" thickBot="1" x14ac:dyDescent="0.3">
      <c r="B45" s="264"/>
      <c r="C45" s="245"/>
      <c r="D45" s="295"/>
      <c r="E45" s="303">
        <v>3122</v>
      </c>
      <c r="F45" s="304">
        <v>6121</v>
      </c>
      <c r="G45" s="305" t="s">
        <v>205</v>
      </c>
      <c r="H45" s="306">
        <v>0</v>
      </c>
      <c r="I45" s="306">
        <v>0</v>
      </c>
      <c r="J45" s="307">
        <f>SUM(H45:I45)</f>
        <v>0</v>
      </c>
      <c r="K45" s="306">
        <v>0</v>
      </c>
      <c r="L45" s="307">
        <f>SUM(J45:K45)</f>
        <v>0</v>
      </c>
      <c r="M45" s="306">
        <v>3000</v>
      </c>
      <c r="N45" s="307">
        <f>SUM(L45:M45)</f>
        <v>3000</v>
      </c>
      <c r="O45" s="308">
        <v>0</v>
      </c>
      <c r="P45" s="309">
        <f>SUM(N45:O45)</f>
        <v>3000</v>
      </c>
      <c r="Q45" s="308">
        <v>0</v>
      </c>
      <c r="R45" s="309">
        <f>SUM(P45:Q45)</f>
        <v>3000</v>
      </c>
    </row>
    <row r="46" spans="2:18" ht="13.8" thickBot="1" x14ac:dyDescent="0.3">
      <c r="B46" s="244" t="s">
        <v>9</v>
      </c>
      <c r="C46" s="245" t="s">
        <v>258</v>
      </c>
      <c r="D46" s="295" t="s">
        <v>259</v>
      </c>
      <c r="E46" s="296" t="s">
        <v>10</v>
      </c>
      <c r="F46" s="297" t="s">
        <v>10</v>
      </c>
      <c r="G46" s="298" t="s">
        <v>260</v>
      </c>
      <c r="H46" s="299">
        <f t="shared" si="3"/>
        <v>0</v>
      </c>
      <c r="I46" s="299">
        <f t="shared" si="3"/>
        <v>0</v>
      </c>
      <c r="J46" s="300">
        <f t="shared" si="3"/>
        <v>0</v>
      </c>
      <c r="K46" s="299">
        <f t="shared" si="3"/>
        <v>0</v>
      </c>
      <c r="L46" s="300">
        <f t="shared" si="3"/>
        <v>0</v>
      </c>
      <c r="M46" s="299">
        <f t="shared" si="3"/>
        <v>0</v>
      </c>
      <c r="N46" s="300">
        <f t="shared" si="3"/>
        <v>0</v>
      </c>
      <c r="O46" s="301">
        <f t="shared" si="3"/>
        <v>0</v>
      </c>
      <c r="P46" s="302">
        <f t="shared" si="3"/>
        <v>0</v>
      </c>
      <c r="Q46" s="301">
        <v>0</v>
      </c>
      <c r="R46" s="302">
        <v>0</v>
      </c>
    </row>
    <row r="47" spans="2:18" ht="13.8" thickBot="1" x14ac:dyDescent="0.3">
      <c r="B47" s="264"/>
      <c r="C47" s="245"/>
      <c r="D47" s="295"/>
      <c r="E47" s="303">
        <v>4357</v>
      </c>
      <c r="F47" s="304">
        <v>6121</v>
      </c>
      <c r="G47" s="305" t="s">
        <v>205</v>
      </c>
      <c r="H47" s="306">
        <v>0</v>
      </c>
      <c r="I47" s="306">
        <v>0</v>
      </c>
      <c r="J47" s="307">
        <f>SUM(H47:I47)</f>
        <v>0</v>
      </c>
      <c r="K47" s="306">
        <v>0</v>
      </c>
      <c r="L47" s="307">
        <f>SUM(J47:K47)</f>
        <v>0</v>
      </c>
      <c r="M47" s="306">
        <v>0</v>
      </c>
      <c r="N47" s="307">
        <f>SUM(L47:M47)</f>
        <v>0</v>
      </c>
      <c r="O47" s="308">
        <v>0</v>
      </c>
      <c r="P47" s="309">
        <f>SUM(N47:O47)</f>
        <v>0</v>
      </c>
      <c r="Q47" s="308">
        <v>0</v>
      </c>
      <c r="R47" s="309">
        <f>SUM(P47:Q47)</f>
        <v>0</v>
      </c>
    </row>
    <row r="48" spans="2:18" ht="13.8" thickBot="1" x14ac:dyDescent="0.3">
      <c r="B48" s="244" t="s">
        <v>9</v>
      </c>
      <c r="C48" s="245" t="s">
        <v>261</v>
      </c>
      <c r="D48" s="246" t="s">
        <v>14</v>
      </c>
      <c r="E48" s="247" t="s">
        <v>10</v>
      </c>
      <c r="F48" s="248" t="s">
        <v>10</v>
      </c>
      <c r="G48" s="249" t="s">
        <v>262</v>
      </c>
      <c r="H48" s="250">
        <f t="shared" si="3"/>
        <v>0</v>
      </c>
      <c r="I48" s="250">
        <f t="shared" si="3"/>
        <v>0</v>
      </c>
      <c r="J48" s="251">
        <f t="shared" si="3"/>
        <v>0</v>
      </c>
      <c r="K48" s="250">
        <f t="shared" si="3"/>
        <v>0</v>
      </c>
      <c r="L48" s="251">
        <f t="shared" si="3"/>
        <v>2000</v>
      </c>
      <c r="M48" s="250">
        <f t="shared" si="3"/>
        <v>0</v>
      </c>
      <c r="N48" s="251">
        <f t="shared" si="3"/>
        <v>2000</v>
      </c>
      <c r="O48" s="252">
        <f>O49</f>
        <v>0</v>
      </c>
      <c r="P48" s="253">
        <f t="shared" si="3"/>
        <v>2000</v>
      </c>
      <c r="Q48" s="252">
        <f>Q49</f>
        <v>0</v>
      </c>
      <c r="R48" s="253">
        <f t="shared" si="3"/>
        <v>2000</v>
      </c>
    </row>
    <row r="49" spans="2:18" ht="13.8" thickBot="1" x14ac:dyDescent="0.3">
      <c r="B49" s="264"/>
      <c r="C49" s="245"/>
      <c r="D49" s="246"/>
      <c r="E49" s="267">
        <v>3326</v>
      </c>
      <c r="F49" s="268">
        <v>6121</v>
      </c>
      <c r="G49" s="269" t="s">
        <v>205</v>
      </c>
      <c r="H49" s="270">
        <v>0</v>
      </c>
      <c r="I49" s="270">
        <v>0</v>
      </c>
      <c r="J49" s="271">
        <f>SUM(H49:I49)</f>
        <v>0</v>
      </c>
      <c r="K49" s="270">
        <v>0</v>
      </c>
      <c r="L49" s="271">
        <v>2000</v>
      </c>
      <c r="M49" s="270">
        <v>0</v>
      </c>
      <c r="N49" s="271">
        <f>SUM(L49:M49)</f>
        <v>2000</v>
      </c>
      <c r="O49" s="272">
        <v>0</v>
      </c>
      <c r="P49" s="273">
        <f>SUM(N49:O49)</f>
        <v>2000</v>
      </c>
      <c r="Q49" s="272">
        <v>0</v>
      </c>
      <c r="R49" s="273">
        <f>SUM(P49:Q49)</f>
        <v>2000</v>
      </c>
    </row>
    <row r="50" spans="2:18" ht="13.8" thickBot="1" x14ac:dyDescent="0.3">
      <c r="B50" s="244" t="s">
        <v>9</v>
      </c>
      <c r="C50" s="245" t="s">
        <v>263</v>
      </c>
      <c r="D50" s="295" t="s">
        <v>218</v>
      </c>
      <c r="E50" s="296" t="s">
        <v>10</v>
      </c>
      <c r="F50" s="297" t="s">
        <v>10</v>
      </c>
      <c r="G50" s="298" t="s">
        <v>264</v>
      </c>
      <c r="H50" s="299">
        <f t="shared" si="3"/>
        <v>0</v>
      </c>
      <c r="I50" s="299">
        <f t="shared" si="3"/>
        <v>0</v>
      </c>
      <c r="J50" s="300">
        <f t="shared" si="3"/>
        <v>0</v>
      </c>
      <c r="K50" s="299">
        <f t="shared" si="3"/>
        <v>0</v>
      </c>
      <c r="L50" s="300">
        <f t="shared" si="3"/>
        <v>0</v>
      </c>
      <c r="M50" s="299">
        <f t="shared" si="3"/>
        <v>0</v>
      </c>
      <c r="N50" s="300">
        <f t="shared" si="3"/>
        <v>0</v>
      </c>
      <c r="O50" s="301">
        <f t="shared" si="3"/>
        <v>350</v>
      </c>
      <c r="P50" s="302">
        <f t="shared" si="3"/>
        <v>350</v>
      </c>
      <c r="Q50" s="301">
        <f t="shared" si="3"/>
        <v>0</v>
      </c>
      <c r="R50" s="302">
        <f t="shared" si="3"/>
        <v>350</v>
      </c>
    </row>
    <row r="51" spans="2:18" ht="13.8" thickBot="1" x14ac:dyDescent="0.3">
      <c r="B51" s="264"/>
      <c r="C51" s="245"/>
      <c r="D51" s="295"/>
      <c r="E51" s="303">
        <v>3122</v>
      </c>
      <c r="F51" s="304">
        <v>6121</v>
      </c>
      <c r="G51" s="305" t="s">
        <v>205</v>
      </c>
      <c r="H51" s="306">
        <v>0</v>
      </c>
      <c r="I51" s="306">
        <v>0</v>
      </c>
      <c r="J51" s="307">
        <f>SUM(H51:I51)</f>
        <v>0</v>
      </c>
      <c r="K51" s="306">
        <v>0</v>
      </c>
      <c r="L51" s="307">
        <f>SUM(J51:K51)</f>
        <v>0</v>
      </c>
      <c r="M51" s="306">
        <v>0</v>
      </c>
      <c r="N51" s="307">
        <f>SUM(L51:M51)</f>
        <v>0</v>
      </c>
      <c r="O51" s="308">
        <v>350</v>
      </c>
      <c r="P51" s="309">
        <f>SUM(N51:O51)</f>
        <v>350</v>
      </c>
      <c r="Q51" s="308">
        <v>0</v>
      </c>
      <c r="R51" s="309">
        <f>SUM(P51:Q51)</f>
        <v>350</v>
      </c>
    </row>
    <row r="52" spans="2:18" ht="13.8" thickBot="1" x14ac:dyDescent="0.3">
      <c r="B52" s="244" t="s">
        <v>9</v>
      </c>
      <c r="C52" s="245" t="s">
        <v>265</v>
      </c>
      <c r="D52" s="295" t="s">
        <v>266</v>
      </c>
      <c r="E52" s="296" t="s">
        <v>10</v>
      </c>
      <c r="F52" s="297" t="s">
        <v>10</v>
      </c>
      <c r="G52" s="298" t="s">
        <v>267</v>
      </c>
      <c r="H52" s="299">
        <f t="shared" si="3"/>
        <v>0</v>
      </c>
      <c r="I52" s="299">
        <f t="shared" si="3"/>
        <v>0</v>
      </c>
      <c r="J52" s="300">
        <f t="shared" si="3"/>
        <v>0</v>
      </c>
      <c r="K52" s="299">
        <f t="shared" si="3"/>
        <v>0</v>
      </c>
      <c r="L52" s="300">
        <f t="shared" si="3"/>
        <v>0</v>
      </c>
      <c r="M52" s="299">
        <f t="shared" si="3"/>
        <v>0</v>
      </c>
      <c r="N52" s="300">
        <f t="shared" si="3"/>
        <v>0</v>
      </c>
      <c r="O52" s="301">
        <f t="shared" si="3"/>
        <v>0</v>
      </c>
      <c r="P52" s="302">
        <v>2500</v>
      </c>
      <c r="Q52" s="301">
        <v>0</v>
      </c>
      <c r="R52" s="302">
        <f t="shared" si="3"/>
        <v>2500</v>
      </c>
    </row>
    <row r="53" spans="2:18" ht="13.8" thickBot="1" x14ac:dyDescent="0.3">
      <c r="B53" s="264"/>
      <c r="C53" s="245"/>
      <c r="D53" s="295"/>
      <c r="E53" s="303">
        <v>4357</v>
      </c>
      <c r="F53" s="304">
        <v>6121</v>
      </c>
      <c r="G53" s="305" t="s">
        <v>205</v>
      </c>
      <c r="H53" s="306">
        <v>0</v>
      </c>
      <c r="I53" s="306">
        <v>0</v>
      </c>
      <c r="J53" s="307">
        <f>SUM(H53:I53)</f>
        <v>0</v>
      </c>
      <c r="K53" s="306">
        <v>0</v>
      </c>
      <c r="L53" s="307">
        <f>SUM(J53:K53)</f>
        <v>0</v>
      </c>
      <c r="M53" s="306">
        <v>0</v>
      </c>
      <c r="N53" s="307">
        <f>SUM(L53:M53)</f>
        <v>0</v>
      </c>
      <c r="O53" s="308">
        <v>0</v>
      </c>
      <c r="P53" s="309">
        <v>2500</v>
      </c>
      <c r="Q53" s="308">
        <v>0</v>
      </c>
      <c r="R53" s="309">
        <f>SUM(P53:Q53)</f>
        <v>2500</v>
      </c>
    </row>
    <row r="54" spans="2:18" ht="13.8" thickBot="1" x14ac:dyDescent="0.3">
      <c r="B54" s="244" t="s">
        <v>9</v>
      </c>
      <c r="C54" s="245" t="s">
        <v>268</v>
      </c>
      <c r="D54" s="295" t="s">
        <v>269</v>
      </c>
      <c r="E54" s="296" t="s">
        <v>10</v>
      </c>
      <c r="F54" s="297" t="s">
        <v>10</v>
      </c>
      <c r="G54" s="298" t="s">
        <v>270</v>
      </c>
      <c r="H54" s="299">
        <f t="shared" si="3"/>
        <v>0</v>
      </c>
      <c r="I54" s="299">
        <f t="shared" si="3"/>
        <v>0</v>
      </c>
      <c r="J54" s="300">
        <f t="shared" si="3"/>
        <v>0</v>
      </c>
      <c r="K54" s="299">
        <f t="shared" si="3"/>
        <v>0</v>
      </c>
      <c r="L54" s="300">
        <f t="shared" si="3"/>
        <v>0</v>
      </c>
      <c r="M54" s="299">
        <f t="shared" si="3"/>
        <v>0</v>
      </c>
      <c r="N54" s="300">
        <f t="shared" si="3"/>
        <v>0</v>
      </c>
      <c r="O54" s="301">
        <f t="shared" si="3"/>
        <v>0</v>
      </c>
      <c r="P54" s="302">
        <v>1000</v>
      </c>
      <c r="Q54" s="301">
        <v>0</v>
      </c>
      <c r="R54" s="302">
        <f t="shared" si="3"/>
        <v>1000</v>
      </c>
    </row>
    <row r="55" spans="2:18" ht="13.8" thickBot="1" x14ac:dyDescent="0.3">
      <c r="B55" s="264"/>
      <c r="C55" s="245"/>
      <c r="D55" s="295"/>
      <c r="E55" s="303">
        <v>4357</v>
      </c>
      <c r="F55" s="304">
        <v>6121</v>
      </c>
      <c r="G55" s="305" t="s">
        <v>205</v>
      </c>
      <c r="H55" s="306">
        <v>0</v>
      </c>
      <c r="I55" s="306">
        <v>0</v>
      </c>
      <c r="J55" s="307">
        <f>SUM(H55:I55)</f>
        <v>0</v>
      </c>
      <c r="K55" s="306">
        <v>0</v>
      </c>
      <c r="L55" s="307">
        <f>SUM(J55:K55)</f>
        <v>0</v>
      </c>
      <c r="M55" s="306">
        <v>0</v>
      </c>
      <c r="N55" s="307">
        <f>SUM(L55:M55)</f>
        <v>0</v>
      </c>
      <c r="O55" s="308">
        <v>0</v>
      </c>
      <c r="P55" s="309">
        <v>1000</v>
      </c>
      <c r="Q55" s="308">
        <v>0</v>
      </c>
      <c r="R55" s="309">
        <f>SUM(P55:Q55)</f>
        <v>1000</v>
      </c>
    </row>
    <row r="56" spans="2:18" ht="13.8" thickBot="1" x14ac:dyDescent="0.3">
      <c r="B56" s="244" t="s">
        <v>9</v>
      </c>
      <c r="C56" s="245" t="s">
        <v>271</v>
      </c>
      <c r="D56" s="295" t="s">
        <v>272</v>
      </c>
      <c r="E56" s="296" t="s">
        <v>10</v>
      </c>
      <c r="F56" s="297" t="s">
        <v>10</v>
      </c>
      <c r="G56" s="298" t="s">
        <v>273</v>
      </c>
      <c r="H56" s="299">
        <f t="shared" si="3"/>
        <v>0</v>
      </c>
      <c r="I56" s="299">
        <f t="shared" si="3"/>
        <v>0</v>
      </c>
      <c r="J56" s="300">
        <f t="shared" si="3"/>
        <v>0</v>
      </c>
      <c r="K56" s="299">
        <f t="shared" si="3"/>
        <v>0</v>
      </c>
      <c r="L56" s="300">
        <f t="shared" si="3"/>
        <v>0</v>
      </c>
      <c r="M56" s="299">
        <f t="shared" si="3"/>
        <v>0</v>
      </c>
      <c r="N56" s="300">
        <f t="shared" si="3"/>
        <v>0</v>
      </c>
      <c r="O56" s="301">
        <f t="shared" si="3"/>
        <v>0</v>
      </c>
      <c r="P56" s="302">
        <v>850</v>
      </c>
      <c r="Q56" s="301">
        <v>0</v>
      </c>
      <c r="R56" s="302">
        <f t="shared" si="3"/>
        <v>850</v>
      </c>
    </row>
    <row r="57" spans="2:18" ht="13.8" thickBot="1" x14ac:dyDescent="0.3">
      <c r="B57" s="264"/>
      <c r="C57" s="245"/>
      <c r="D57" s="295"/>
      <c r="E57" s="303">
        <v>4357</v>
      </c>
      <c r="F57" s="304">
        <v>6121</v>
      </c>
      <c r="G57" s="305" t="s">
        <v>205</v>
      </c>
      <c r="H57" s="306">
        <v>0</v>
      </c>
      <c r="I57" s="306">
        <v>0</v>
      </c>
      <c r="J57" s="307">
        <f>SUM(H57:I57)</f>
        <v>0</v>
      </c>
      <c r="K57" s="306">
        <v>0</v>
      </c>
      <c r="L57" s="307">
        <f>SUM(J57:K57)</f>
        <v>0</v>
      </c>
      <c r="M57" s="306">
        <v>0</v>
      </c>
      <c r="N57" s="307">
        <f>SUM(L57:M57)</f>
        <v>0</v>
      </c>
      <c r="O57" s="308">
        <v>0</v>
      </c>
      <c r="P57" s="309">
        <v>850</v>
      </c>
      <c r="Q57" s="308">
        <v>0</v>
      </c>
      <c r="R57" s="309">
        <f>SUM(P57:Q57)</f>
        <v>850</v>
      </c>
    </row>
    <row r="58" spans="2:18" ht="13.8" thickBot="1" x14ac:dyDescent="0.3">
      <c r="B58" s="244" t="s">
        <v>9</v>
      </c>
      <c r="C58" s="245" t="s">
        <v>274</v>
      </c>
      <c r="D58" s="295" t="s">
        <v>209</v>
      </c>
      <c r="E58" s="296" t="s">
        <v>10</v>
      </c>
      <c r="F58" s="297" t="s">
        <v>10</v>
      </c>
      <c r="G58" s="298" t="s">
        <v>275</v>
      </c>
      <c r="H58" s="299">
        <f t="shared" ref="H58:O58" si="4">H59</f>
        <v>0</v>
      </c>
      <c r="I58" s="299">
        <f t="shared" si="4"/>
        <v>0</v>
      </c>
      <c r="J58" s="300">
        <f t="shared" si="4"/>
        <v>0</v>
      </c>
      <c r="K58" s="299">
        <f t="shared" si="4"/>
        <v>0</v>
      </c>
      <c r="L58" s="300">
        <f t="shared" si="4"/>
        <v>0</v>
      </c>
      <c r="M58" s="299">
        <f t="shared" si="4"/>
        <v>0</v>
      </c>
      <c r="N58" s="300">
        <f t="shared" si="4"/>
        <v>0</v>
      </c>
      <c r="O58" s="301">
        <f t="shared" si="4"/>
        <v>0</v>
      </c>
      <c r="P58" s="302">
        <v>389.79</v>
      </c>
      <c r="Q58" s="301">
        <v>0</v>
      </c>
      <c r="R58" s="302">
        <v>389.79</v>
      </c>
    </row>
    <row r="59" spans="2:18" ht="13.8" thickBot="1" x14ac:dyDescent="0.3">
      <c r="B59" s="264"/>
      <c r="C59" s="245"/>
      <c r="D59" s="295"/>
      <c r="E59" s="303">
        <v>3322</v>
      </c>
      <c r="F59" s="304">
        <v>6121</v>
      </c>
      <c r="G59" s="305" t="s">
        <v>205</v>
      </c>
      <c r="H59" s="306">
        <v>0</v>
      </c>
      <c r="I59" s="306">
        <v>0</v>
      </c>
      <c r="J59" s="307">
        <f>SUM(H59:I59)</f>
        <v>0</v>
      </c>
      <c r="K59" s="306">
        <v>0</v>
      </c>
      <c r="L59" s="307">
        <f>SUM(J59:K59)</f>
        <v>0</v>
      </c>
      <c r="M59" s="306">
        <v>0</v>
      </c>
      <c r="N59" s="307">
        <f>SUM(L59:M59)</f>
        <v>0</v>
      </c>
      <c r="O59" s="308">
        <v>0</v>
      </c>
      <c r="P59" s="309">
        <f>SUM(N59:O59)</f>
        <v>0</v>
      </c>
      <c r="Q59" s="308">
        <v>0</v>
      </c>
      <c r="R59" s="309">
        <v>389.79</v>
      </c>
    </row>
    <row r="60" spans="2:18" ht="13.8" thickBot="1" x14ac:dyDescent="0.3">
      <c r="B60" s="244" t="s">
        <v>9</v>
      </c>
      <c r="C60" s="245" t="s">
        <v>276</v>
      </c>
      <c r="D60" s="295" t="s">
        <v>277</v>
      </c>
      <c r="E60" s="296" t="s">
        <v>10</v>
      </c>
      <c r="F60" s="297" t="s">
        <v>10</v>
      </c>
      <c r="G60" s="298" t="s">
        <v>278</v>
      </c>
      <c r="H60" s="299">
        <f t="shared" ref="H60:P60" si="5">H61</f>
        <v>0</v>
      </c>
      <c r="I60" s="299">
        <f t="shared" si="5"/>
        <v>0</v>
      </c>
      <c r="J60" s="300">
        <f t="shared" si="5"/>
        <v>0</v>
      </c>
      <c r="K60" s="299">
        <f t="shared" si="5"/>
        <v>0</v>
      </c>
      <c r="L60" s="300">
        <f t="shared" si="5"/>
        <v>0</v>
      </c>
      <c r="M60" s="299">
        <f t="shared" si="5"/>
        <v>0</v>
      </c>
      <c r="N60" s="300">
        <f t="shared" si="5"/>
        <v>0</v>
      </c>
      <c r="O60" s="301">
        <f t="shared" si="5"/>
        <v>0</v>
      </c>
      <c r="P60" s="302">
        <f t="shared" si="5"/>
        <v>0</v>
      </c>
      <c r="Q60" s="301">
        <v>3800</v>
      </c>
      <c r="R60" s="302">
        <v>3800</v>
      </c>
    </row>
    <row r="61" spans="2:18" ht="13.8" thickBot="1" x14ac:dyDescent="0.3">
      <c r="B61" s="264"/>
      <c r="C61" s="245"/>
      <c r="D61" s="295"/>
      <c r="E61" s="303">
        <v>3315</v>
      </c>
      <c r="F61" s="304">
        <v>6121</v>
      </c>
      <c r="G61" s="305" t="s">
        <v>205</v>
      </c>
      <c r="H61" s="306">
        <v>0</v>
      </c>
      <c r="I61" s="306">
        <v>0</v>
      </c>
      <c r="J61" s="307">
        <f>SUM(H61:I61)</f>
        <v>0</v>
      </c>
      <c r="K61" s="306">
        <v>0</v>
      </c>
      <c r="L61" s="307">
        <f>SUM(J61:K61)</f>
        <v>0</v>
      </c>
      <c r="M61" s="306">
        <v>0</v>
      </c>
      <c r="N61" s="307">
        <f>SUM(L61:M61)</f>
        <v>0</v>
      </c>
      <c r="O61" s="308">
        <v>0</v>
      </c>
      <c r="P61" s="309">
        <f>SUM(N61:O61)</f>
        <v>0</v>
      </c>
      <c r="Q61" s="308">
        <v>3800</v>
      </c>
      <c r="R61" s="309">
        <f>SUM(P61:Q61)</f>
        <v>3800</v>
      </c>
    </row>
  </sheetData>
  <mergeCells count="6">
    <mergeCell ref="A1:K1"/>
    <mergeCell ref="A2:H2"/>
    <mergeCell ref="A4:H4"/>
    <mergeCell ref="A6:A15"/>
    <mergeCell ref="C6:D6"/>
    <mergeCell ref="C7:D7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P+V</vt:lpstr>
      <vt:lpstr>91707</vt:lpstr>
      <vt:lpstr>92014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Skrbkova Ivana</dc:creator>
  <cp:lastModifiedBy>Holicka Hana</cp:lastModifiedBy>
  <cp:lastPrinted>2015-06-04T07:16:33Z</cp:lastPrinted>
  <dcterms:created xsi:type="dcterms:W3CDTF">2015-05-04T06:36:38Z</dcterms:created>
  <dcterms:modified xsi:type="dcterms:W3CDTF">2015-06-04T13:13:38Z</dcterms:modified>
</cp:coreProperties>
</file>