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92303" sheetId="2" r:id="rId2"/>
    <sheet name="92302" sheetId="3" r:id="rId3"/>
  </sheets>
  <definedNames/>
  <calcPr fullCalcOnLoad="1"/>
</workbook>
</file>

<file path=xl/sharedStrings.xml><?xml version="1.0" encoding="utf-8"?>
<sst xmlns="http://schemas.openxmlformats.org/spreadsheetml/2006/main" count="147" uniqueCount="97">
  <si>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</si>
  <si>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</si>
  <si>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</si>
  <si>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</si>
  <si>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</si>
  <si>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</si>
  <si>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</si>
  <si>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</si>
  <si>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</si>
  <si>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</si>
  <si>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</si>
  <si>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</si>
  <si>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</si>
  <si>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</si>
  <si>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</si>
  <si>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</si>
  <si>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</si>
  <si>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</si>
  <si>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</si>
  <si>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</si>
  <si>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</si>
  <si>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</si>
  <si>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</si>
  <si>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</si>
  <si>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</si>
  <si>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</si>
  <si>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</si>
  <si>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</si>
  <si>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</si>
  <si>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</si>
  <si>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</si>
  <si>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</si>
  <si>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</si>
  <si>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</si>
  <si>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</si>
  <si>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</si>
  <si>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</si>
  <si>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</si>
  <si>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</si>
  <si>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</si>
  <si>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</si>
  <si>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</si>
  <si>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</si>
  <si>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</si>
  <si>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</si>
  <si>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</si>
  <si>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</si>
  <si>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</si>
  <si>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</si>
  <si>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</si>
  <si>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</si>
  <si>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</si>
  <si>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</si>
  <si>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</si>
  <si>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</si>
  <si>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</si>
  <si>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</si>
  <si>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</si>
  <si>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</si>
  <si>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</si>
  <si>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</si>
  <si>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uk.</t>
  </si>
  <si>
    <t>č.a. (ORG)</t>
  </si>
  <si>
    <t>§</t>
  </si>
  <si>
    <t>ÚZ</t>
  </si>
  <si>
    <t>K A P I T Á L O V É  V Ý D A J E</t>
  </si>
  <si>
    <t>SR 2015</t>
  </si>
  <si>
    <t>SU</t>
  </si>
  <si>
    <t>x</t>
  </si>
  <si>
    <t>Kapitálové (investiční) výdaje resortu celkem</t>
  </si>
  <si>
    <t>Ekonomický odbor</t>
  </si>
  <si>
    <t>92303 - Spolufinancování EU</t>
  </si>
  <si>
    <t>tis.Kč</t>
  </si>
  <si>
    <t>S P O L U F I N A N C O V Á N Í   E U</t>
  </si>
  <si>
    <t>Příjmy a výdaje kapitoly v resortu celkem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</si>
  <si>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</si>
  <si>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</si>
  <si>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</si>
  <si>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</si>
  <si>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</si>
  <si>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</si>
  <si>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</si>
  <si>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Kapitola 923 02 - Spolufinancování EU</t>
  </si>
  <si>
    <t>Odbor regionálního rozvoje a evropských projektů</t>
  </si>
  <si>
    <t>6172</t>
  </si>
  <si>
    <t>UR I 2015</t>
  </si>
  <si>
    <t>UR II 2015</t>
  </si>
  <si>
    <t>ZR-RO č. 153/15</t>
  </si>
  <si>
    <t>ZR-RO č.153/15</t>
  </si>
  <si>
    <t>Změna rozpočtu - rozpočtové opatření č.  153/15</t>
  </si>
  <si>
    <t>Změna rozpočtu - rozpočtové opatření č. 153/15</t>
  </si>
  <si>
    <t>Smart akcelerátor Libereckého kraje</t>
  </si>
  <si>
    <t>nákup ostatních služeb</t>
  </si>
  <si>
    <t>platy zaměstnanců v pracovním poměru</t>
  </si>
  <si>
    <t>povinné pojištění na soc. zabezpečení</t>
  </si>
  <si>
    <t>povinné pojištění na veřejné zdrav. pojištění</t>
  </si>
  <si>
    <t>příloha č. 1 k ZR-RO č. 153/15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</si>
</sst>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1">
      <alignment/>
      <protection/>
    </xf>
    <xf numFmtId="0" fontId="0" fillId="0" borderId="0" xfId="49">
      <alignment/>
      <protection/>
    </xf>
    <xf numFmtId="0" fontId="0" fillId="0" borderId="0" xfId="0" applyBorder="1" applyAlignment="1">
      <alignment/>
    </xf>
    <xf numFmtId="0" fontId="11" fillId="34" borderId="23" xfId="52" applyFont="1" applyFill="1" applyBorder="1" applyAlignment="1">
      <alignment vertical="center" wrapText="1"/>
      <protection/>
    </xf>
    <xf numFmtId="0" fontId="11" fillId="34" borderId="20" xfId="52" applyFont="1" applyFill="1" applyBorder="1" applyAlignment="1">
      <alignment horizontal="center" vertical="center" wrapText="1"/>
      <protection/>
    </xf>
    <xf numFmtId="0" fontId="11" fillId="34" borderId="24" xfId="52" applyFont="1" applyFill="1" applyBorder="1" applyAlignment="1">
      <alignment horizontal="center" vertical="center" wrapText="1"/>
      <protection/>
    </xf>
    <xf numFmtId="0" fontId="11" fillId="34" borderId="23" xfId="52" applyFont="1" applyFill="1" applyBorder="1" applyAlignment="1">
      <alignment horizontal="center" vertical="center" wrapText="1"/>
      <protection/>
    </xf>
    <xf numFmtId="0" fontId="11" fillId="34" borderId="25" xfId="52" applyFont="1" applyFill="1" applyBorder="1" applyAlignment="1">
      <alignment horizontal="center" vertical="center" wrapText="1"/>
      <protection/>
    </xf>
    <xf numFmtId="4" fontId="11" fillId="35" borderId="21" xfId="52" applyNumberFormat="1" applyFont="1" applyFill="1" applyBorder="1" applyAlignment="1">
      <alignment vertical="center"/>
      <protection/>
    </xf>
    <xf numFmtId="4" fontId="11" fillId="35" borderId="26" xfId="52" applyNumberFormat="1" applyFont="1" applyFill="1" applyBorder="1" applyAlignment="1">
      <alignment vertical="center"/>
      <protection/>
    </xf>
    <xf numFmtId="165" fontId="11" fillId="36" borderId="20" xfId="52" applyNumberFormat="1" applyFont="1" applyFill="1" applyBorder="1" applyAlignment="1">
      <alignment vertical="center"/>
      <protection/>
    </xf>
    <xf numFmtId="166" fontId="12" fillId="0" borderId="15" xfId="54" applyNumberFormat="1" applyFont="1" applyFill="1" applyBorder="1">
      <alignment/>
      <protection/>
    </xf>
    <xf numFmtId="0" fontId="0" fillId="0" borderId="22" xfId="0" applyBorder="1" applyAlignment="1">
      <alignment/>
    </xf>
    <xf numFmtId="166" fontId="12" fillId="0" borderId="27" xfId="35" applyNumberFormat="1" applyFont="1" applyFill="1" applyBorder="1" applyAlignment="1">
      <alignment horizontal="right"/>
    </xf>
    <xf numFmtId="166" fontId="12" fillId="0" borderId="28" xfId="54" applyNumberFormat="1" applyFont="1" applyFill="1" applyBorder="1">
      <alignment/>
      <protection/>
    </xf>
    <xf numFmtId="0" fontId="12" fillId="37" borderId="14" xfId="52" applyFont="1" applyFill="1" applyBorder="1" applyAlignment="1">
      <alignment horizontal="center" vertical="center" wrapText="1"/>
      <protection/>
    </xf>
    <xf numFmtId="0" fontId="12" fillId="37" borderId="14" xfId="52" applyFont="1" applyFill="1" applyBorder="1" applyAlignment="1">
      <alignment horizontal="left" vertical="center" wrapText="1"/>
      <protection/>
    </xf>
    <xf numFmtId="49" fontId="12" fillId="37" borderId="14" xfId="52" applyNumberFormat="1" applyFont="1" applyFill="1" applyBorder="1" applyAlignment="1">
      <alignment horizontal="center" vertical="center" wrapText="1"/>
      <protection/>
    </xf>
    <xf numFmtId="0" fontId="12" fillId="37" borderId="27" xfId="52" applyFont="1" applyFill="1" applyBorder="1" applyAlignment="1">
      <alignment horizontal="center" vertical="center" wrapText="1"/>
      <protection/>
    </xf>
    <xf numFmtId="0" fontId="12" fillId="37" borderId="29" xfId="52" applyFont="1" applyFill="1" applyBorder="1" applyAlignment="1">
      <alignment horizontal="center" vertical="center" wrapText="1"/>
      <protection/>
    </xf>
    <xf numFmtId="0" fontId="12" fillId="37" borderId="27" xfId="52" applyFont="1" applyFill="1" applyBorder="1" applyAlignment="1">
      <alignment horizontal="left" vertical="center" wrapText="1"/>
      <protection/>
    </xf>
    <xf numFmtId="4" fontId="52" fillId="38" borderId="14" xfId="52" applyNumberFormat="1" applyFont="1" applyFill="1" applyBorder="1" applyAlignment="1">
      <alignment vertical="center"/>
      <protection/>
    </xf>
    <xf numFmtId="0" fontId="10" fillId="0" borderId="0" xfId="51" applyAlignment="1">
      <alignment vertical="center"/>
      <protection/>
    </xf>
    <xf numFmtId="3" fontId="14" fillId="0" borderId="0" xfId="57" applyNumberFormat="1" applyFont="1" applyAlignment="1">
      <alignment vertical="center"/>
      <protection/>
    </xf>
    <xf numFmtId="0" fontId="15" fillId="0" borderId="0" xfId="51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165" fontId="0" fillId="0" borderId="0" xfId="52" applyNumberFormat="1" applyAlignment="1">
      <alignment vertical="center"/>
      <protection/>
    </xf>
    <xf numFmtId="0" fontId="0" fillId="0" borderId="0" xfId="52" applyAlignment="1">
      <alignment vertical="center"/>
      <protection/>
    </xf>
    <xf numFmtId="0" fontId="16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right" vertical="center"/>
      <protection/>
    </xf>
    <xf numFmtId="0" fontId="52" fillId="38" borderId="13" xfId="52" applyFont="1" applyFill="1" applyBorder="1" applyAlignment="1">
      <alignment horizontal="center" vertical="center" wrapText="1"/>
      <protection/>
    </xf>
    <xf numFmtId="0" fontId="52" fillId="38" borderId="30" xfId="52" applyFont="1" applyFill="1" applyBorder="1" applyAlignment="1">
      <alignment horizontal="center" vertical="center" wrapText="1"/>
      <protection/>
    </xf>
    <xf numFmtId="49" fontId="52" fillId="38" borderId="29" xfId="52" applyNumberFormat="1" applyFont="1" applyFill="1" applyBorder="1" applyAlignment="1">
      <alignment horizontal="center" vertical="center" wrapText="1"/>
      <protection/>
    </xf>
    <xf numFmtId="49" fontId="52" fillId="38" borderId="14" xfId="52" applyNumberFormat="1" applyFont="1" applyFill="1" applyBorder="1" applyAlignment="1">
      <alignment horizontal="center" vertical="center" wrapText="1"/>
      <protection/>
    </xf>
    <xf numFmtId="0" fontId="52" fillId="38" borderId="14" xfId="52" applyFont="1" applyFill="1" applyBorder="1" applyAlignment="1">
      <alignment horizontal="left" vertical="center" wrapText="1"/>
      <protection/>
    </xf>
    <xf numFmtId="4" fontId="52" fillId="38" borderId="15" xfId="52" applyNumberFormat="1" applyFont="1" applyFill="1" applyBorder="1" applyAlignment="1">
      <alignment vertical="center"/>
      <protection/>
    </xf>
    <xf numFmtId="0" fontId="12" fillId="38" borderId="13" xfId="52" applyFont="1" applyFill="1" applyBorder="1" applyAlignment="1">
      <alignment horizontal="center" vertical="center" wrapText="1"/>
      <protection/>
    </xf>
    <xf numFmtId="0" fontId="12" fillId="38" borderId="30" xfId="52" applyFont="1" applyFill="1" applyBorder="1" applyAlignment="1">
      <alignment horizontal="center" vertical="center" wrapText="1"/>
      <protection/>
    </xf>
    <xf numFmtId="4" fontId="12" fillId="38" borderId="14" xfId="52" applyNumberFormat="1" applyFont="1" applyFill="1" applyBorder="1" applyAlignment="1">
      <alignment vertical="center"/>
      <protection/>
    </xf>
    <xf numFmtId="4" fontId="12" fillId="0" borderId="14" xfId="52" applyNumberFormat="1" applyFont="1" applyFill="1" applyBorder="1" applyAlignment="1">
      <alignment vertical="center"/>
      <protection/>
    </xf>
    <xf numFmtId="4" fontId="12" fillId="38" borderId="15" xfId="52" applyNumberFormat="1" applyFont="1" applyFill="1" applyBorder="1" applyAlignment="1">
      <alignment vertical="center"/>
      <protection/>
    </xf>
    <xf numFmtId="0" fontId="52" fillId="0" borderId="14" xfId="52" applyFont="1" applyFill="1" applyBorder="1" applyAlignment="1">
      <alignment horizontal="left" vertical="center" wrapText="1"/>
      <protection/>
    </xf>
    <xf numFmtId="0" fontId="12" fillId="38" borderId="31" xfId="52" applyFont="1" applyFill="1" applyBorder="1" applyAlignment="1">
      <alignment horizontal="center" vertical="center" wrapText="1"/>
      <protection/>
    </xf>
    <xf numFmtId="0" fontId="12" fillId="38" borderId="32" xfId="52" applyFont="1" applyFill="1" applyBorder="1" applyAlignment="1">
      <alignment horizontal="center" vertical="center" wrapText="1"/>
      <protection/>
    </xf>
    <xf numFmtId="0" fontId="12" fillId="38" borderId="33" xfId="52" applyFont="1" applyFill="1" applyBorder="1" applyAlignment="1">
      <alignment horizontal="center" vertical="center" wrapText="1"/>
      <protection/>
    </xf>
    <xf numFmtId="4" fontId="12" fillId="38" borderId="27" xfId="52" applyNumberFormat="1" applyFont="1" applyFill="1" applyBorder="1" applyAlignment="1">
      <alignment vertical="center"/>
      <protection/>
    </xf>
    <xf numFmtId="4" fontId="12" fillId="38" borderId="28" xfId="52" applyNumberFormat="1" applyFont="1" applyFill="1" applyBorder="1" applyAlignment="1">
      <alignment vertical="center"/>
      <protection/>
    </xf>
    <xf numFmtId="0" fontId="11" fillId="34" borderId="19" xfId="52" applyFont="1" applyFill="1" applyBorder="1" applyAlignment="1">
      <alignment horizontal="center" vertical="center" wrapText="1"/>
      <protection/>
    </xf>
    <xf numFmtId="0" fontId="11" fillId="34" borderId="34" xfId="52" applyFont="1" applyFill="1" applyBorder="1" applyAlignment="1">
      <alignment horizontal="center" vertical="center" wrapText="1"/>
      <protection/>
    </xf>
    <xf numFmtId="0" fontId="52" fillId="38" borderId="10" xfId="52" applyFont="1" applyFill="1" applyBorder="1" applyAlignment="1">
      <alignment horizontal="center" vertical="center" wrapText="1"/>
      <protection/>
    </xf>
    <xf numFmtId="0" fontId="52" fillId="38" borderId="35" xfId="52" applyFont="1" applyFill="1" applyBorder="1" applyAlignment="1">
      <alignment horizontal="center" vertical="center" wrapText="1"/>
      <protection/>
    </xf>
    <xf numFmtId="49" fontId="52" fillId="38" borderId="36" xfId="52" applyNumberFormat="1" applyFont="1" applyFill="1" applyBorder="1" applyAlignment="1">
      <alignment horizontal="center" vertical="center" wrapText="1"/>
      <protection/>
    </xf>
    <xf numFmtId="49" fontId="52" fillId="38" borderId="11" xfId="52" applyNumberFormat="1" applyFont="1" applyFill="1" applyBorder="1" applyAlignment="1">
      <alignment horizontal="center" vertical="center" wrapText="1"/>
      <protection/>
    </xf>
    <xf numFmtId="0" fontId="52" fillId="38" borderId="11" xfId="52" applyFont="1" applyFill="1" applyBorder="1" applyAlignment="1">
      <alignment horizontal="left" vertical="center" wrapText="1"/>
      <protection/>
    </xf>
    <xf numFmtId="4" fontId="52" fillId="38" borderId="11" xfId="52" applyNumberFormat="1" applyFont="1" applyFill="1" applyBorder="1" applyAlignment="1">
      <alignment vertical="center"/>
      <protection/>
    </xf>
    <xf numFmtId="4" fontId="52" fillId="38" borderId="12" xfId="52" applyNumberFormat="1" applyFont="1" applyFill="1" applyBorder="1" applyAlignment="1">
      <alignment vertical="center"/>
      <protection/>
    </xf>
    <xf numFmtId="0" fontId="11" fillId="35" borderId="19" xfId="52" applyFont="1" applyFill="1" applyBorder="1" applyAlignment="1">
      <alignment horizontal="center" vertical="center"/>
      <protection/>
    </xf>
    <xf numFmtId="0" fontId="11" fillId="35" borderId="20" xfId="52" applyFont="1" applyFill="1" applyBorder="1" applyAlignment="1">
      <alignment horizontal="center" vertical="center"/>
      <protection/>
    </xf>
    <xf numFmtId="0" fontId="11" fillId="35" borderId="20" xfId="53" applyFont="1" applyFill="1" applyBorder="1" applyAlignment="1">
      <alignment horizontal="left" vertical="center" wrapText="1"/>
      <protection/>
    </xf>
    <xf numFmtId="4" fontId="11" fillId="35" borderId="20" xfId="52" applyNumberFormat="1" applyFont="1" applyFill="1" applyBorder="1" applyAlignment="1">
      <alignment vertical="center"/>
      <protection/>
    </xf>
    <xf numFmtId="49" fontId="13" fillId="0" borderId="27" xfId="56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34" borderId="20" xfId="52" applyFont="1" applyFill="1" applyBorder="1" applyAlignment="1">
      <alignment horizontal="center" vertical="center" wrapText="1"/>
      <protection/>
    </xf>
    <xf numFmtId="166" fontId="12" fillId="0" borderId="17" xfId="35" applyNumberFormat="1" applyFont="1" applyFill="1" applyBorder="1" applyAlignment="1">
      <alignment horizontal="right"/>
    </xf>
    <xf numFmtId="49" fontId="13" fillId="0" borderId="14" xfId="56" applyNumberFormat="1" applyFont="1" applyFill="1" applyBorder="1" applyAlignment="1">
      <alignment horizontal="center" vertical="center"/>
      <protection/>
    </xf>
    <xf numFmtId="0" fontId="11" fillId="34" borderId="25" xfId="52" applyFont="1" applyFill="1" applyBorder="1" applyAlignment="1">
      <alignment vertical="center" wrapText="1"/>
      <protection/>
    </xf>
    <xf numFmtId="0" fontId="52" fillId="38" borderId="25" xfId="52" applyFont="1" applyFill="1" applyBorder="1" applyAlignment="1">
      <alignment horizontal="center" vertical="center" wrapText="1"/>
      <protection/>
    </xf>
    <xf numFmtId="49" fontId="13" fillId="0" borderId="24" xfId="56" applyNumberFormat="1" applyFont="1" applyFill="1" applyBorder="1" applyAlignment="1">
      <alignment horizontal="center" vertical="center"/>
      <protection/>
    </xf>
    <xf numFmtId="166" fontId="12" fillId="0" borderId="24" xfId="35" applyNumberFormat="1" applyFont="1" applyFill="1" applyBorder="1" applyAlignment="1">
      <alignment horizontal="right"/>
    </xf>
    <xf numFmtId="166" fontId="12" fillId="0" borderId="39" xfId="54" applyNumberFormat="1" applyFont="1" applyFill="1" applyBorder="1">
      <alignment/>
      <protection/>
    </xf>
    <xf numFmtId="0" fontId="52" fillId="38" borderId="40" xfId="52" applyFont="1" applyFill="1" applyBorder="1" applyAlignment="1">
      <alignment horizontal="center" vertical="center" wrapText="1"/>
      <protection/>
    </xf>
    <xf numFmtId="0" fontId="11" fillId="0" borderId="24" xfId="55" applyFont="1" applyFill="1" applyBorder="1" applyAlignment="1">
      <alignment vertical="center" wrapText="1"/>
      <protection/>
    </xf>
    <xf numFmtId="166" fontId="52" fillId="38" borderId="24" xfId="52" applyNumberFormat="1" applyFont="1" applyFill="1" applyBorder="1" applyAlignment="1">
      <alignment vertical="center"/>
      <protection/>
    </xf>
    <xf numFmtId="166" fontId="52" fillId="38" borderId="41" xfId="52" applyNumberFormat="1" applyFont="1" applyFill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13" fillId="0" borderId="24" xfId="52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vertical="center"/>
      <protection/>
    </xf>
    <xf numFmtId="0" fontId="0" fillId="0" borderId="14" xfId="0" applyFill="1" applyBorder="1" applyAlignment="1">
      <alignment/>
    </xf>
    <xf numFmtId="0" fontId="13" fillId="0" borderId="27" xfId="52" applyFont="1" applyFill="1" applyBorder="1" applyAlignment="1">
      <alignment horizontal="center" vertical="center"/>
      <protection/>
    </xf>
    <xf numFmtId="0" fontId="13" fillId="0" borderId="27" xfId="56" applyFont="1" applyFill="1" applyBorder="1" applyAlignment="1">
      <alignment vertical="center"/>
      <protection/>
    </xf>
    <xf numFmtId="49" fontId="13" fillId="0" borderId="24" xfId="52" applyNumberFormat="1" applyFont="1" applyFill="1" applyBorder="1" applyAlignment="1">
      <alignment horizontal="center" vertical="center"/>
      <protection/>
    </xf>
    <xf numFmtId="49" fontId="13" fillId="0" borderId="14" xfId="52" applyNumberFormat="1" applyFont="1" applyFill="1" applyBorder="1" applyAlignment="1">
      <alignment horizontal="center" vertical="center"/>
      <protection/>
    </xf>
    <xf numFmtId="49" fontId="13" fillId="0" borderId="27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12" fillId="0" borderId="24" xfId="35" applyNumberFormat="1" applyFont="1" applyFill="1" applyBorder="1" applyAlignment="1">
      <alignment horizontal="right"/>
    </xf>
    <xf numFmtId="4" fontId="12" fillId="0" borderId="17" xfId="35" applyNumberFormat="1" applyFont="1" applyFill="1" applyBorder="1" applyAlignment="1">
      <alignment horizontal="right"/>
    </xf>
    <xf numFmtId="4" fontId="12" fillId="0" borderId="27" xfId="35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12" fillId="0" borderId="0" xfId="54" applyFont="1" applyAlignment="1">
      <alignment horizontal="right"/>
      <protection/>
    </xf>
    <xf numFmtId="0" fontId="12" fillId="0" borderId="0" xfId="54" applyFont="1" applyFill="1" applyAlignment="1">
      <alignment horizontal="right"/>
      <protection/>
    </xf>
    <xf numFmtId="0" fontId="15" fillId="0" borderId="0" xfId="51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textRotation="90"/>
      <protection/>
    </xf>
    <xf numFmtId="0" fontId="11" fillId="34" borderId="20" xfId="52" applyFont="1" applyFill="1" applyBorder="1" applyAlignment="1">
      <alignment horizontal="center" vertical="center" wrapText="1"/>
      <protection/>
    </xf>
    <xf numFmtId="0" fontId="11" fillId="35" borderId="20" xfId="52" applyFont="1" applyFill="1" applyBorder="1" applyAlignment="1">
      <alignment horizontal="center" vertical="center"/>
      <protection/>
    </xf>
    <xf numFmtId="0" fontId="52" fillId="0" borderId="42" xfId="52" applyFont="1" applyFill="1" applyBorder="1" applyAlignment="1">
      <alignment horizontal="center" vertical="center" wrapText="1"/>
      <protection/>
    </xf>
    <xf numFmtId="0" fontId="0" fillId="0" borderId="43" xfId="0" applyFill="1" applyBorder="1" applyAlignment="1">
      <alignment horizontal="center" vertical="center" wrapText="1"/>
    </xf>
    <xf numFmtId="0" fontId="12" fillId="0" borderId="0" xfId="48" applyFont="1" applyAlignment="1">
      <alignment horizontal="right"/>
      <protection/>
    </xf>
    <xf numFmtId="0" fontId="9" fillId="0" borderId="0" xfId="49" applyFont="1" applyFill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1" fillId="34" borderId="44" xfId="52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11" fillId="34" borderId="46" xfId="5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3" xfId="49"/>
    <cellStyle name="Normální 4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UR 2008 1-168 tisk 2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0">
      <selection activeCell="C2" sqref="C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C1" s="127" t="s">
        <v>96</v>
      </c>
    </row>
    <row r="3" spans="1:5" ht="13.5" thickBot="1">
      <c r="A3" s="131" t="s">
        <v>56</v>
      </c>
      <c r="B3" s="131"/>
      <c r="C3" s="33"/>
      <c r="D3" s="33"/>
      <c r="E3" s="34" t="s">
        <v>0</v>
      </c>
    </row>
    <row r="4" spans="1:5" ht="24.75" thickBot="1">
      <c r="A4" s="30" t="s">
        <v>1</v>
      </c>
      <c r="B4" s="31" t="s">
        <v>2</v>
      </c>
      <c r="C4" s="32" t="s">
        <v>58</v>
      </c>
      <c r="D4" s="32" t="s">
        <v>88</v>
      </c>
      <c r="E4" s="32" t="s">
        <v>58</v>
      </c>
    </row>
    <row r="5" spans="1:5" ht="15" customHeight="1">
      <c r="A5" s="2" t="s">
        <v>3</v>
      </c>
      <c r="B5" s="29" t="s">
        <v>37</v>
      </c>
      <c r="C5" s="26">
        <f>C6+C7+C8</f>
        <v>2355469.92</v>
      </c>
      <c r="D5" s="26">
        <f>D6+D7+D8</f>
        <v>0</v>
      </c>
      <c r="E5" s="27">
        <f aca="true" t="shared" si="0" ref="E5:E25">C5+D5</f>
        <v>2355469.92</v>
      </c>
    </row>
    <row r="6" spans="1:10" ht="15" customHeight="1">
      <c r="A6" s="6" t="s">
        <v>4</v>
      </c>
      <c r="B6" s="7" t="s">
        <v>5</v>
      </c>
      <c r="C6" s="8">
        <v>2220140.21</v>
      </c>
      <c r="D6" s="9">
        <v>0</v>
      </c>
      <c r="E6" s="10">
        <f t="shared" si="0"/>
        <v>2220140.21</v>
      </c>
      <c r="J6" s="1"/>
    </row>
    <row r="7" spans="1:5" ht="15" customHeight="1">
      <c r="A7" s="6" t="s">
        <v>6</v>
      </c>
      <c r="B7" s="7" t="s">
        <v>7</v>
      </c>
      <c r="C7" s="8">
        <v>133804.15000000002</v>
      </c>
      <c r="D7" s="4">
        <v>0</v>
      </c>
      <c r="E7" s="10">
        <f t="shared" si="0"/>
        <v>133804.15000000002</v>
      </c>
    </row>
    <row r="8" spans="1:5" ht="15" customHeight="1">
      <c r="A8" s="6" t="s">
        <v>8</v>
      </c>
      <c r="B8" s="7" t="s">
        <v>9</v>
      </c>
      <c r="C8" s="8">
        <v>1525.56</v>
      </c>
      <c r="D8" s="8">
        <v>0</v>
      </c>
      <c r="E8" s="10">
        <f t="shared" si="0"/>
        <v>1525.56</v>
      </c>
    </row>
    <row r="9" spans="1:5" ht="15" customHeight="1">
      <c r="A9" s="12" t="s">
        <v>40</v>
      </c>
      <c r="B9" s="7" t="s">
        <v>10</v>
      </c>
      <c r="C9" s="13">
        <f>C10+C15</f>
        <v>4794372.01</v>
      </c>
      <c r="D9" s="13">
        <f>D10+D15</f>
        <v>0</v>
      </c>
      <c r="E9" s="14">
        <f t="shared" si="0"/>
        <v>4794372.01</v>
      </c>
    </row>
    <row r="10" spans="1:5" ht="15" customHeight="1">
      <c r="A10" s="6" t="s">
        <v>45</v>
      </c>
      <c r="B10" s="7" t="s">
        <v>11</v>
      </c>
      <c r="C10" s="8">
        <f>C11+C12+C13+C14</f>
        <v>4232379.9399999995</v>
      </c>
      <c r="D10" s="8">
        <f>D11+D12+D13+D14</f>
        <v>0</v>
      </c>
      <c r="E10" s="11">
        <f t="shared" si="0"/>
        <v>4232379.9399999995</v>
      </c>
    </row>
    <row r="11" spans="1:5" ht="15" customHeight="1">
      <c r="A11" s="6" t="s">
        <v>41</v>
      </c>
      <c r="B11" s="7" t="s">
        <v>12</v>
      </c>
      <c r="C11" s="8">
        <v>61072</v>
      </c>
      <c r="D11" s="8">
        <v>0</v>
      </c>
      <c r="E11" s="11">
        <f t="shared" si="0"/>
        <v>61072</v>
      </c>
    </row>
    <row r="12" spans="1:5" ht="15" customHeight="1">
      <c r="A12" s="6" t="s">
        <v>52</v>
      </c>
      <c r="B12" s="7" t="s">
        <v>11</v>
      </c>
      <c r="C12" s="8">
        <v>4137311.09</v>
      </c>
      <c r="D12" s="8">
        <v>0</v>
      </c>
      <c r="E12" s="11">
        <f t="shared" si="0"/>
        <v>4137311.09</v>
      </c>
    </row>
    <row r="13" spans="1:5" ht="15" customHeight="1">
      <c r="A13" s="6" t="s">
        <v>42</v>
      </c>
      <c r="B13" s="7" t="s">
        <v>44</v>
      </c>
      <c r="C13" s="8">
        <v>9226.85</v>
      </c>
      <c r="D13" s="8">
        <v>0</v>
      </c>
      <c r="E13" s="11">
        <f>SUM(C13:D13)</f>
        <v>9226.85</v>
      </c>
    </row>
    <row r="14" spans="1:5" ht="15" customHeight="1">
      <c r="A14" s="6" t="s">
        <v>46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47</v>
      </c>
      <c r="B15" s="7" t="s">
        <v>13</v>
      </c>
      <c r="C15" s="8">
        <f>C16+C17+C18</f>
        <v>561992.0700000001</v>
      </c>
      <c r="D15" s="8">
        <f>D16+D17+D18</f>
        <v>0</v>
      </c>
      <c r="E15" s="11">
        <f t="shared" si="0"/>
        <v>561992.0700000001</v>
      </c>
    </row>
    <row r="16" spans="1:5" ht="15" customHeight="1">
      <c r="A16" s="6" t="s">
        <v>43</v>
      </c>
      <c r="B16" s="7" t="s">
        <v>13</v>
      </c>
      <c r="C16" s="8">
        <v>560497.4</v>
      </c>
      <c r="D16" s="8">
        <v>0</v>
      </c>
      <c r="E16" s="11">
        <f t="shared" si="0"/>
        <v>560497.4</v>
      </c>
    </row>
    <row r="17" spans="1:5" ht="15" customHeight="1">
      <c r="A17" s="6" t="s">
        <v>48</v>
      </c>
      <c r="B17" s="7">
        <v>4221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49</v>
      </c>
      <c r="B18" s="7">
        <v>4232</v>
      </c>
      <c r="C18" s="8">
        <v>1494.67</v>
      </c>
      <c r="D18" s="8">
        <v>0</v>
      </c>
      <c r="E18" s="11">
        <f>SUM(C18:D18)</f>
        <v>1494.67</v>
      </c>
    </row>
    <row r="19" spans="1:5" ht="15" customHeight="1">
      <c r="A19" s="12" t="s">
        <v>14</v>
      </c>
      <c r="B19" s="15" t="s">
        <v>38</v>
      </c>
      <c r="C19" s="13">
        <f>C5+C9</f>
        <v>7149841.93</v>
      </c>
      <c r="D19" s="13">
        <f>D5+D9</f>
        <v>0</v>
      </c>
      <c r="E19" s="14">
        <f t="shared" si="0"/>
        <v>7149841.93</v>
      </c>
    </row>
    <row r="20" spans="1:5" ht="15" customHeight="1">
      <c r="A20" s="12" t="s">
        <v>15</v>
      </c>
      <c r="B20" s="15" t="s">
        <v>16</v>
      </c>
      <c r="C20" s="13">
        <f>SUM(C21:C24)</f>
        <v>906515.76</v>
      </c>
      <c r="D20" s="13">
        <f>SUM(D21:D24)</f>
        <v>0</v>
      </c>
      <c r="E20" s="14">
        <f t="shared" si="0"/>
        <v>906515.76</v>
      </c>
    </row>
    <row r="21" spans="1:5" ht="15" customHeight="1">
      <c r="A21" s="6" t="s">
        <v>59</v>
      </c>
      <c r="B21" s="7" t="s">
        <v>17</v>
      </c>
      <c r="C21" s="8">
        <v>84875.51</v>
      </c>
      <c r="D21" s="8">
        <v>0</v>
      </c>
      <c r="E21" s="11">
        <f t="shared" si="0"/>
        <v>84875.51</v>
      </c>
    </row>
    <row r="22" spans="1:5" ht="15" customHeight="1">
      <c r="A22" s="6" t="s">
        <v>60</v>
      </c>
      <c r="B22" s="7">
        <v>8115</v>
      </c>
      <c r="C22" s="8">
        <v>918515.25</v>
      </c>
      <c r="D22" s="8">
        <v>0</v>
      </c>
      <c r="E22" s="11">
        <f>SUM(C22:D22)</f>
        <v>918515.25</v>
      </c>
    </row>
    <row r="23" spans="1:5" ht="15" customHeight="1">
      <c r="A23" s="6" t="s">
        <v>50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51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27</v>
      </c>
      <c r="B25" s="21"/>
      <c r="C25" s="22">
        <f>C5+C9+C20</f>
        <v>8056357.6899999995</v>
      </c>
      <c r="D25" s="22">
        <f>D19+D20</f>
        <v>0</v>
      </c>
      <c r="E25" s="23">
        <f t="shared" si="0"/>
        <v>8056357.6899999995</v>
      </c>
    </row>
    <row r="26" spans="1:5" ht="13.5" thickBot="1">
      <c r="A26" s="131" t="s">
        <v>57</v>
      </c>
      <c r="B26" s="131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58</v>
      </c>
      <c r="D27" s="32" t="s">
        <v>87</v>
      </c>
      <c r="E27" s="32" t="s">
        <v>58</v>
      </c>
    </row>
    <row r="28" spans="1:5" ht="15" customHeight="1">
      <c r="A28" s="24" t="s">
        <v>26</v>
      </c>
      <c r="B28" s="3" t="s">
        <v>20</v>
      </c>
      <c r="C28" s="4">
        <v>26192.5</v>
      </c>
      <c r="D28" s="4">
        <v>0</v>
      </c>
      <c r="E28" s="5">
        <f>C28+D28</f>
        <v>26192.5</v>
      </c>
    </row>
    <row r="29" spans="1:5" ht="15" customHeight="1">
      <c r="A29" s="25" t="s">
        <v>21</v>
      </c>
      <c r="B29" s="7" t="s">
        <v>20</v>
      </c>
      <c r="C29" s="8">
        <v>241739.92</v>
      </c>
      <c r="D29" s="4">
        <v>0</v>
      </c>
      <c r="E29" s="5">
        <f aca="true" t="shared" si="1" ref="E29:E43">C29+D29</f>
        <v>241739.92</v>
      </c>
    </row>
    <row r="30" spans="1:5" ht="15" customHeight="1">
      <c r="A30" s="25" t="s">
        <v>28</v>
      </c>
      <c r="B30" s="7" t="s">
        <v>20</v>
      </c>
      <c r="C30" s="8">
        <v>876172.86</v>
      </c>
      <c r="D30" s="4">
        <v>0</v>
      </c>
      <c r="E30" s="5">
        <f t="shared" si="1"/>
        <v>876172.86</v>
      </c>
    </row>
    <row r="31" spans="1:5" ht="15" customHeight="1">
      <c r="A31" s="25" t="s">
        <v>22</v>
      </c>
      <c r="B31" s="7" t="s">
        <v>20</v>
      </c>
      <c r="C31" s="8">
        <v>634240.3200000001</v>
      </c>
      <c r="D31" s="4">
        <v>0</v>
      </c>
      <c r="E31" s="5">
        <f t="shared" si="1"/>
        <v>634240.3200000001</v>
      </c>
    </row>
    <row r="32" spans="1:5" ht="15" customHeight="1">
      <c r="A32" s="25" t="s">
        <v>39</v>
      </c>
      <c r="B32" s="7" t="s">
        <v>20</v>
      </c>
      <c r="C32" s="8">
        <v>3579796.7399999998</v>
      </c>
      <c r="D32" s="4">
        <v>0</v>
      </c>
      <c r="E32" s="5">
        <f>C32+D32</f>
        <v>3579796.7399999998</v>
      </c>
    </row>
    <row r="33" spans="1:5" ht="15" customHeight="1">
      <c r="A33" s="25" t="s">
        <v>54</v>
      </c>
      <c r="B33" s="7" t="s">
        <v>24</v>
      </c>
      <c r="C33" s="8">
        <v>434346.24999999994</v>
      </c>
      <c r="D33" s="4">
        <v>0</v>
      </c>
      <c r="E33" s="5">
        <f t="shared" si="1"/>
        <v>434346.24999999994</v>
      </c>
    </row>
    <row r="34" spans="1:5" ht="15" customHeight="1">
      <c r="A34" s="25" t="s">
        <v>55</v>
      </c>
      <c r="B34" s="7" t="s">
        <v>20</v>
      </c>
      <c r="C34" s="8">
        <v>76358</v>
      </c>
      <c r="D34" s="4">
        <v>0</v>
      </c>
      <c r="E34" s="5">
        <f t="shared" si="1"/>
        <v>76358</v>
      </c>
    </row>
    <row r="35" spans="1:5" ht="15" customHeight="1">
      <c r="A35" s="25" t="s">
        <v>29</v>
      </c>
      <c r="B35" s="7" t="s">
        <v>23</v>
      </c>
      <c r="C35" s="8">
        <v>928922.2899999999</v>
      </c>
      <c r="D35" s="4">
        <v>0</v>
      </c>
      <c r="E35" s="5">
        <f t="shared" si="1"/>
        <v>928922.2899999999</v>
      </c>
    </row>
    <row r="36" spans="1:5" ht="15" customHeight="1">
      <c r="A36" s="25" t="s">
        <v>30</v>
      </c>
      <c r="B36" s="7" t="s">
        <v>23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31</v>
      </c>
      <c r="B37" s="7" t="s">
        <v>24</v>
      </c>
      <c r="C37" s="8">
        <v>1066987.7999999998</v>
      </c>
      <c r="D37" s="4">
        <v>0</v>
      </c>
      <c r="E37" s="5">
        <f t="shared" si="1"/>
        <v>1066987.7999999998</v>
      </c>
    </row>
    <row r="38" spans="1:5" ht="15" customHeight="1">
      <c r="A38" s="25" t="s">
        <v>33</v>
      </c>
      <c r="B38" s="7" t="s">
        <v>24</v>
      </c>
      <c r="C38" s="8">
        <v>22000</v>
      </c>
      <c r="D38" s="4">
        <v>0</v>
      </c>
      <c r="E38" s="5">
        <f t="shared" si="1"/>
        <v>22000</v>
      </c>
    </row>
    <row r="39" spans="1:5" ht="15" customHeight="1">
      <c r="A39" s="25" t="s">
        <v>32</v>
      </c>
      <c r="B39" s="7" t="s">
        <v>20</v>
      </c>
      <c r="C39" s="8">
        <v>5434.02</v>
      </c>
      <c r="D39" s="4">
        <v>0</v>
      </c>
      <c r="E39" s="5">
        <f t="shared" si="1"/>
        <v>5434.02</v>
      </c>
    </row>
    <row r="40" spans="1:5" ht="15" customHeight="1">
      <c r="A40" s="25" t="s">
        <v>53</v>
      </c>
      <c r="B40" s="7" t="s">
        <v>24</v>
      </c>
      <c r="C40" s="8">
        <v>81207.47</v>
      </c>
      <c r="D40" s="4">
        <v>0</v>
      </c>
      <c r="E40" s="5">
        <f>C40+D40</f>
        <v>81207.47</v>
      </c>
    </row>
    <row r="41" spans="1:5" ht="15" customHeight="1">
      <c r="A41" s="25" t="s">
        <v>34</v>
      </c>
      <c r="B41" s="7" t="s">
        <v>24</v>
      </c>
      <c r="C41" s="8">
        <v>5317.28</v>
      </c>
      <c r="D41" s="4">
        <v>0</v>
      </c>
      <c r="E41" s="5">
        <f t="shared" si="1"/>
        <v>5317.28</v>
      </c>
    </row>
    <row r="42" spans="1:5" ht="15" customHeight="1">
      <c r="A42" s="25" t="s">
        <v>35</v>
      </c>
      <c r="B42" s="7" t="s">
        <v>24</v>
      </c>
      <c r="C42" s="8">
        <v>73602.25</v>
      </c>
      <c r="D42" s="4">
        <v>0</v>
      </c>
      <c r="E42" s="5">
        <f t="shared" si="1"/>
        <v>73602.25</v>
      </c>
    </row>
    <row r="43" spans="1:5" ht="15" customHeight="1" thickBot="1">
      <c r="A43" s="25" t="s">
        <v>36</v>
      </c>
      <c r="B43" s="7" t="s">
        <v>24</v>
      </c>
      <c r="C43" s="8">
        <v>4039.987</v>
      </c>
      <c r="D43" s="4">
        <v>0</v>
      </c>
      <c r="E43" s="5">
        <f t="shared" si="1"/>
        <v>4039.987</v>
      </c>
    </row>
    <row r="44" spans="1:5" ht="15" customHeight="1" thickBot="1">
      <c r="A44" s="28" t="s">
        <v>25</v>
      </c>
      <c r="B44" s="21"/>
      <c r="C44" s="22">
        <f>C28+C29+C30+C31+C32+C33+C34+C35+C36+C37+C38+C39+C40+C41+C42+C43</f>
        <v>8056357.686999999</v>
      </c>
      <c r="D44" s="22">
        <f>SUM(D28:D43)</f>
        <v>0</v>
      </c>
      <c r="E44" s="23">
        <f>SUM(E28:E43)</f>
        <v>8056357.686999999</v>
      </c>
    </row>
    <row r="45" spans="3:5" ht="12.75">
      <c r="C45" s="1"/>
      <c r="E45" s="1"/>
    </row>
  </sheetData>
  <sheetProtection/>
  <mergeCells count="2">
    <mergeCell ref="A3:B3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8515625" style="0" customWidth="1"/>
    <col min="4" max="5" width="6.57421875" style="0" customWidth="1"/>
    <col min="6" max="6" width="9.7109375" style="0" customWidth="1"/>
    <col min="7" max="7" width="38.8515625" style="0" customWidth="1"/>
    <col min="8" max="8" width="6.8515625" style="0" customWidth="1"/>
    <col min="9" max="9" width="9.140625" style="0" customWidth="1"/>
    <col min="10" max="10" width="10.57421875" style="0" customWidth="1"/>
  </cols>
  <sheetData>
    <row r="4" spans="9:11" ht="12.75">
      <c r="I4" s="132"/>
      <c r="J4" s="132"/>
      <c r="K4" s="132"/>
    </row>
    <row r="5" spans="8:10" ht="12.75">
      <c r="H5" s="133" t="s">
        <v>96</v>
      </c>
      <c r="I5" s="133"/>
      <c r="J5" s="133"/>
    </row>
    <row r="6" spans="1:11" ht="12.75">
      <c r="A6" s="61"/>
      <c r="B6" s="61"/>
      <c r="C6" s="61"/>
      <c r="D6" s="61"/>
      <c r="E6" s="61"/>
      <c r="F6" s="61"/>
      <c r="G6" s="61"/>
      <c r="H6" s="62"/>
      <c r="I6" s="62"/>
      <c r="J6" s="62"/>
      <c r="K6" s="62"/>
    </row>
    <row r="7" spans="1:11" ht="18">
      <c r="A7" s="134" t="s">
        <v>89</v>
      </c>
      <c r="B7" s="134"/>
      <c r="C7" s="134"/>
      <c r="D7" s="134"/>
      <c r="E7" s="134"/>
      <c r="F7" s="134"/>
      <c r="G7" s="134"/>
      <c r="H7" s="134"/>
      <c r="I7" s="134"/>
      <c r="J7" s="134"/>
      <c r="K7" s="63"/>
    </row>
    <row r="8" spans="1:11" ht="18">
      <c r="A8" s="64"/>
      <c r="B8" s="64"/>
      <c r="C8" s="64"/>
      <c r="D8" s="64"/>
      <c r="E8" s="64"/>
      <c r="F8" s="64"/>
      <c r="G8" s="64"/>
      <c r="H8" s="64"/>
      <c r="I8" s="64"/>
      <c r="J8" s="65"/>
      <c r="K8" s="66"/>
    </row>
    <row r="9" spans="1:11" ht="15.75">
      <c r="A9" s="135" t="s">
        <v>70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8">
      <c r="A10" s="64"/>
      <c r="B10" s="64"/>
      <c r="C10" s="64"/>
      <c r="D10" s="64"/>
      <c r="E10" s="64"/>
      <c r="F10" s="64"/>
      <c r="G10" s="64"/>
      <c r="H10" s="64"/>
      <c r="I10" s="64"/>
      <c r="J10" s="65"/>
      <c r="K10" s="66"/>
    </row>
    <row r="11" spans="1:11" ht="15.75">
      <c r="A11" s="136" t="s">
        <v>71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2.75">
      <c r="A12" s="67"/>
      <c r="B12" s="67"/>
      <c r="C12" s="67"/>
      <c r="D12" s="67"/>
      <c r="E12" s="67"/>
      <c r="F12" s="67"/>
      <c r="G12" s="67"/>
      <c r="H12" s="67"/>
      <c r="I12" s="67"/>
      <c r="J12" s="68" t="s">
        <v>72</v>
      </c>
      <c r="K12" s="69"/>
    </row>
    <row r="13" ht="13.5" thickBot="1"/>
    <row r="14" spans="1:11" ht="23.25" thickBot="1">
      <c r="A14" s="137"/>
      <c r="B14" s="87" t="s">
        <v>61</v>
      </c>
      <c r="C14" s="138" t="s">
        <v>62</v>
      </c>
      <c r="D14" s="138"/>
      <c r="E14" s="43" t="s">
        <v>63</v>
      </c>
      <c r="F14" s="43" t="s">
        <v>19</v>
      </c>
      <c r="G14" s="43" t="s">
        <v>73</v>
      </c>
      <c r="H14" s="87" t="s">
        <v>66</v>
      </c>
      <c r="I14" s="87" t="s">
        <v>85</v>
      </c>
      <c r="J14" s="87" t="s">
        <v>87</v>
      </c>
      <c r="K14" s="88" t="s">
        <v>86</v>
      </c>
    </row>
    <row r="15" spans="1:11" ht="13.5" thickBot="1">
      <c r="A15" s="137"/>
      <c r="B15" s="96" t="s">
        <v>68</v>
      </c>
      <c r="C15" s="139" t="s">
        <v>68</v>
      </c>
      <c r="D15" s="139"/>
      <c r="E15" s="97"/>
      <c r="F15" s="97"/>
      <c r="G15" s="98" t="s">
        <v>74</v>
      </c>
      <c r="H15" s="99">
        <f>H16+H18+H21</f>
        <v>0</v>
      </c>
      <c r="I15" s="99">
        <v>7635.76</v>
      </c>
      <c r="J15" s="49">
        <f>J16+J18+J21</f>
        <v>-1000</v>
      </c>
      <c r="K15" s="47">
        <f>SUM(H15+I15+J15)</f>
        <v>6635.76</v>
      </c>
    </row>
    <row r="16" spans="1:11" ht="12.75">
      <c r="A16" s="137"/>
      <c r="B16" s="89" t="s">
        <v>67</v>
      </c>
      <c r="C16" s="90">
        <v>30001</v>
      </c>
      <c r="D16" s="91" t="s">
        <v>75</v>
      </c>
      <c r="E16" s="92"/>
      <c r="F16" s="92"/>
      <c r="G16" s="93" t="s">
        <v>76</v>
      </c>
      <c r="H16" s="94">
        <f>H17</f>
        <v>0</v>
      </c>
      <c r="I16" s="94">
        <v>6885.76</v>
      </c>
      <c r="J16" s="94">
        <f>J17</f>
        <v>-1000</v>
      </c>
      <c r="K16" s="95">
        <f>SUM(H16+I16+J16)</f>
        <v>5885.76</v>
      </c>
    </row>
    <row r="17" spans="1:11" ht="12.75">
      <c r="A17" s="137"/>
      <c r="B17" s="76"/>
      <c r="C17" s="77"/>
      <c r="D17" s="58"/>
      <c r="E17" s="54">
        <v>6409</v>
      </c>
      <c r="F17" s="56">
        <v>5901</v>
      </c>
      <c r="G17" s="55" t="s">
        <v>77</v>
      </c>
      <c r="H17" s="78">
        <f>SUM(I23)</f>
        <v>0</v>
      </c>
      <c r="I17" s="79">
        <v>6885.76</v>
      </c>
      <c r="J17" s="78">
        <v>-1000</v>
      </c>
      <c r="K17" s="80">
        <f>SUM(H17+I17+J17)</f>
        <v>5885.76</v>
      </c>
    </row>
    <row r="18" spans="1:11" ht="22.5">
      <c r="A18" s="137"/>
      <c r="B18" s="70" t="s">
        <v>67</v>
      </c>
      <c r="C18" s="71">
        <v>30002</v>
      </c>
      <c r="D18" s="72" t="s">
        <v>75</v>
      </c>
      <c r="E18" s="73"/>
      <c r="F18" s="73"/>
      <c r="G18" s="74" t="s">
        <v>78</v>
      </c>
      <c r="H18" s="60">
        <f>SUM(H19:H20)</f>
        <v>0</v>
      </c>
      <c r="I18" s="60">
        <v>700</v>
      </c>
      <c r="J18" s="60">
        <f>SUM(J19:J20)</f>
        <v>0</v>
      </c>
      <c r="K18" s="75">
        <f>SUM(H18:J18)</f>
        <v>700</v>
      </c>
    </row>
    <row r="19" spans="1:11" ht="12.75">
      <c r="A19" s="137"/>
      <c r="B19" s="76"/>
      <c r="C19" s="77"/>
      <c r="D19" s="58"/>
      <c r="E19" s="54">
        <v>6310</v>
      </c>
      <c r="F19" s="54">
        <v>5142</v>
      </c>
      <c r="G19" s="55" t="s">
        <v>79</v>
      </c>
      <c r="H19" s="78">
        <v>0</v>
      </c>
      <c r="I19" s="78">
        <v>630</v>
      </c>
      <c r="J19" s="78">
        <v>0</v>
      </c>
      <c r="K19" s="80">
        <f>SUM(H19:J19)</f>
        <v>630</v>
      </c>
    </row>
    <row r="20" spans="1:11" ht="12.75">
      <c r="A20" s="137"/>
      <c r="B20" s="76"/>
      <c r="C20" s="77"/>
      <c r="D20" s="58"/>
      <c r="E20" s="54">
        <v>6310</v>
      </c>
      <c r="F20" s="54">
        <v>5163</v>
      </c>
      <c r="G20" s="55" t="s">
        <v>80</v>
      </c>
      <c r="H20" s="78">
        <v>0</v>
      </c>
      <c r="I20" s="78">
        <v>70</v>
      </c>
      <c r="J20" s="78">
        <v>0</v>
      </c>
      <c r="K20" s="80">
        <f>SUM(H20:J20)</f>
        <v>70</v>
      </c>
    </row>
    <row r="21" spans="1:11" ht="12.75">
      <c r="A21" s="137"/>
      <c r="B21" s="70" t="s">
        <v>67</v>
      </c>
      <c r="C21" s="71">
        <v>30003</v>
      </c>
      <c r="D21" s="72" t="s">
        <v>75</v>
      </c>
      <c r="E21" s="73"/>
      <c r="F21" s="73"/>
      <c r="G21" s="81" t="s">
        <v>81</v>
      </c>
      <c r="H21" s="60">
        <f>SUM(H22)</f>
        <v>0</v>
      </c>
      <c r="I21" s="60">
        <v>50</v>
      </c>
      <c r="J21" s="60">
        <f>SUM(J22)</f>
        <v>0</v>
      </c>
      <c r="K21" s="75">
        <f>SUM(H21:J21)</f>
        <v>50</v>
      </c>
    </row>
    <row r="22" spans="1:11" ht="13.5" thickBot="1">
      <c r="A22" s="137"/>
      <c r="B22" s="82"/>
      <c r="C22" s="83"/>
      <c r="D22" s="84"/>
      <c r="E22" s="57">
        <v>6409</v>
      </c>
      <c r="F22" s="57">
        <v>5901</v>
      </c>
      <c r="G22" s="59" t="s">
        <v>77</v>
      </c>
      <c r="H22" s="85">
        <v>0</v>
      </c>
      <c r="I22" s="85">
        <v>50</v>
      </c>
      <c r="J22" s="85">
        <v>0</v>
      </c>
      <c r="K22" s="86">
        <f>SUM(H22:J22)</f>
        <v>50</v>
      </c>
    </row>
  </sheetData>
  <sheetProtection/>
  <mergeCells count="8">
    <mergeCell ref="I4:K4"/>
    <mergeCell ref="H5:J5"/>
    <mergeCell ref="A7:J7"/>
    <mergeCell ref="A9:K9"/>
    <mergeCell ref="A11:K11"/>
    <mergeCell ref="A14:A22"/>
    <mergeCell ref="C14:D14"/>
    <mergeCell ref="C15:D15"/>
  </mergeCells>
  <printOptions/>
  <pageMargins left="0.11811023622047245" right="0.11811023622047245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J3" sqref="J3:M3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7.140625" style="0" customWidth="1"/>
    <col min="4" max="4" width="2.28125" style="0" customWidth="1"/>
    <col min="5" max="6" width="4.7109375" style="0" customWidth="1"/>
    <col min="7" max="7" width="7.8515625" style="0" customWidth="1"/>
    <col min="8" max="8" width="40.8515625" style="0" customWidth="1"/>
    <col min="9" max="9" width="8.8515625" style="0" customWidth="1"/>
    <col min="10" max="10" width="9.57421875" style="0" customWidth="1"/>
    <col min="11" max="11" width="10.421875" style="0" customWidth="1"/>
    <col min="12" max="12" width="9.28125" style="0" customWidth="1"/>
  </cols>
  <sheetData>
    <row r="2" ht="12.75">
      <c r="J2" s="127" t="s">
        <v>96</v>
      </c>
    </row>
    <row r="3" spans="10:13" ht="12.75">
      <c r="J3" s="142"/>
      <c r="K3" s="142"/>
      <c r="L3" s="142"/>
      <c r="M3" s="142"/>
    </row>
    <row r="4" spans="11:14" ht="12.75">
      <c r="K4" s="142"/>
      <c r="L4" s="142"/>
      <c r="M4" s="142"/>
      <c r="N4" s="142"/>
    </row>
    <row r="5" spans="2:12" ht="18">
      <c r="B5" s="37"/>
      <c r="C5" s="37"/>
      <c r="D5" s="37"/>
      <c r="E5" s="149" t="s">
        <v>90</v>
      </c>
      <c r="F5" s="149"/>
      <c r="G5" s="149"/>
      <c r="H5" s="149"/>
      <c r="I5" s="149"/>
      <c r="J5" s="37"/>
      <c r="K5" s="37"/>
      <c r="L5" s="37"/>
    </row>
    <row r="6" spans="2:12" ht="18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3:12" ht="15.75">
      <c r="C7" s="143" t="s">
        <v>83</v>
      </c>
      <c r="D7" s="143"/>
      <c r="E7" s="143"/>
      <c r="F7" s="143"/>
      <c r="G7" s="143"/>
      <c r="H7" s="143"/>
      <c r="I7" s="143"/>
      <c r="J7" s="143"/>
      <c r="K7" s="143"/>
      <c r="L7" s="143"/>
    </row>
    <row r="8" spans="3:12" ht="12.75">
      <c r="C8" s="39"/>
      <c r="D8" s="39"/>
      <c r="E8" s="39"/>
      <c r="F8" s="39"/>
      <c r="G8" s="39"/>
      <c r="H8" s="39"/>
      <c r="I8" s="39"/>
      <c r="J8" s="39"/>
      <c r="K8" s="40"/>
      <c r="L8" s="40"/>
    </row>
    <row r="9" spans="3:12" ht="15.75">
      <c r="C9" s="144" t="s">
        <v>82</v>
      </c>
      <c r="D9" s="144"/>
      <c r="E9" s="144"/>
      <c r="F9" s="144"/>
      <c r="G9" s="144"/>
      <c r="H9" s="144"/>
      <c r="I9" s="144"/>
      <c r="J9" s="144"/>
      <c r="K9" s="144"/>
      <c r="L9" s="144"/>
    </row>
    <row r="10" ht="12.75">
      <c r="K10" s="68" t="s">
        <v>72</v>
      </c>
    </row>
    <row r="11" ht="13.5" thickBot="1">
      <c r="A11" s="41"/>
    </row>
    <row r="12" spans="1:12" ht="23.25" thickBot="1">
      <c r="A12" s="41"/>
      <c r="B12" s="42" t="s">
        <v>61</v>
      </c>
      <c r="C12" s="145" t="s">
        <v>62</v>
      </c>
      <c r="D12" s="146"/>
      <c r="E12" s="103" t="s">
        <v>63</v>
      </c>
      <c r="F12" s="103" t="s">
        <v>19</v>
      </c>
      <c r="G12" s="44" t="s">
        <v>64</v>
      </c>
      <c r="H12" s="42" t="s">
        <v>65</v>
      </c>
      <c r="I12" s="45" t="s">
        <v>66</v>
      </c>
      <c r="J12" s="45" t="s">
        <v>85</v>
      </c>
      <c r="K12" s="45" t="s">
        <v>87</v>
      </c>
      <c r="L12" s="46" t="s">
        <v>86</v>
      </c>
    </row>
    <row r="13" spans="1:12" ht="13.5" thickBot="1">
      <c r="A13" s="41"/>
      <c r="B13" s="106" t="s">
        <v>67</v>
      </c>
      <c r="C13" s="147" t="s">
        <v>68</v>
      </c>
      <c r="D13" s="148"/>
      <c r="E13" s="45" t="s">
        <v>68</v>
      </c>
      <c r="F13" s="45" t="s">
        <v>68</v>
      </c>
      <c r="G13" s="45" t="s">
        <v>68</v>
      </c>
      <c r="H13" s="42" t="s">
        <v>69</v>
      </c>
      <c r="I13" s="47">
        <v>5750</v>
      </c>
      <c r="J13" s="48">
        <v>227980.62</v>
      </c>
      <c r="K13" s="49">
        <f>K14</f>
        <v>1000</v>
      </c>
      <c r="L13" s="47">
        <f>J13+K13</f>
        <v>228980.62</v>
      </c>
    </row>
    <row r="14" spans="1:12" ht="13.5" thickBot="1">
      <c r="A14" s="41"/>
      <c r="B14" s="107" t="s">
        <v>67</v>
      </c>
      <c r="C14" s="140">
        <v>257100000</v>
      </c>
      <c r="D14" s="141"/>
      <c r="E14" s="111" t="s">
        <v>68</v>
      </c>
      <c r="F14" s="111" t="s">
        <v>68</v>
      </c>
      <c r="G14" s="111" t="s">
        <v>68</v>
      </c>
      <c r="H14" s="112" t="s">
        <v>91</v>
      </c>
      <c r="I14" s="113">
        <f>SUM(I15:I18)</f>
        <v>0</v>
      </c>
      <c r="J14" s="113">
        <f>SUM(J15:J18)</f>
        <v>0</v>
      </c>
      <c r="K14" s="113">
        <f>SUM(K15:K18)</f>
        <v>1000</v>
      </c>
      <c r="L14" s="114">
        <f>SUM(L15:L18)</f>
        <v>732</v>
      </c>
    </row>
    <row r="15" spans="2:12" ht="12.75">
      <c r="B15" s="115"/>
      <c r="C15" s="116"/>
      <c r="D15" s="116"/>
      <c r="E15" s="124" t="s">
        <v>84</v>
      </c>
      <c r="F15" s="117">
        <v>5011</v>
      </c>
      <c r="G15" s="108"/>
      <c r="H15" s="118" t="s">
        <v>93</v>
      </c>
      <c r="I15" s="109">
        <v>0</v>
      </c>
      <c r="J15" s="109">
        <v>0</v>
      </c>
      <c r="K15" s="128">
        <v>300</v>
      </c>
      <c r="L15" s="110">
        <f>J15+K15</f>
        <v>300</v>
      </c>
    </row>
    <row r="16" spans="2:12" ht="12.75">
      <c r="B16" s="101"/>
      <c r="C16" s="41"/>
      <c r="D16" s="41"/>
      <c r="E16" s="125" t="s">
        <v>84</v>
      </c>
      <c r="F16" s="119">
        <v>5031</v>
      </c>
      <c r="G16" s="105"/>
      <c r="H16" s="120" t="s">
        <v>94</v>
      </c>
      <c r="I16" s="104">
        <v>0</v>
      </c>
      <c r="J16" s="104">
        <v>0</v>
      </c>
      <c r="K16" s="129">
        <f>K15*0.25</f>
        <v>75</v>
      </c>
      <c r="L16" s="50">
        <f>J16+K16</f>
        <v>75</v>
      </c>
    </row>
    <row r="17" spans="2:12" ht="12.75">
      <c r="B17" s="101"/>
      <c r="C17" s="41"/>
      <c r="D17" s="41"/>
      <c r="E17" s="125" t="s">
        <v>84</v>
      </c>
      <c r="F17" s="119">
        <v>5032</v>
      </c>
      <c r="G17" s="121"/>
      <c r="H17" s="120" t="s">
        <v>95</v>
      </c>
      <c r="I17" s="104">
        <v>0</v>
      </c>
      <c r="J17" s="104">
        <v>0</v>
      </c>
      <c r="K17" s="129">
        <f>K15*0.09</f>
        <v>27</v>
      </c>
      <c r="L17" s="50">
        <f>J17+K17</f>
        <v>27</v>
      </c>
    </row>
    <row r="18" spans="2:12" ht="13.5" thickBot="1">
      <c r="B18" s="102"/>
      <c r="C18" s="51"/>
      <c r="D18" s="51"/>
      <c r="E18" s="126" t="s">
        <v>84</v>
      </c>
      <c r="F18" s="122">
        <v>5169</v>
      </c>
      <c r="G18" s="100"/>
      <c r="H18" s="123" t="s">
        <v>92</v>
      </c>
      <c r="I18" s="52">
        <v>0</v>
      </c>
      <c r="J18" s="52">
        <v>0</v>
      </c>
      <c r="K18" s="130">
        <v>598</v>
      </c>
      <c r="L18" s="53">
        <v>330</v>
      </c>
    </row>
  </sheetData>
  <sheetProtection/>
  <mergeCells count="8">
    <mergeCell ref="C14:D14"/>
    <mergeCell ref="J3:M3"/>
    <mergeCell ref="K4:N4"/>
    <mergeCell ref="C7:L7"/>
    <mergeCell ref="C9:L9"/>
    <mergeCell ref="C12:D12"/>
    <mergeCell ref="C13:D13"/>
    <mergeCell ref="E5:I5"/>
  </mergeCells>
  <printOptions/>
  <pageMargins left="0.11811023622047245" right="0.11811023622047245" top="0.3937007874015748" bottom="0.3937007874015748" header="0.31496062992125984" footer="0.31496062992125984"/>
  <pageSetup orientation="portrait" paperSize="9" scale="85" r:id="rId1"/>
  <ignoredErrors>
    <ignoredError sqref="E15:E18" numberStoredAsText="1"/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Sochorova Martina</cp:lastModifiedBy>
  <cp:lastPrinted>2015-05-25T12:06:39Z</cp:lastPrinted>
  <dcterms:created xsi:type="dcterms:W3CDTF">2007-12-18T12:40:54Z</dcterms:created>
  <dcterms:modified xsi:type="dcterms:W3CDTF">2015-06-09T10:21:44Z</dcterms:modified>
  <cp:category/>
  <cp:version/>
  <cp:contentType/>
  <cp:contentStatus/>
</cp:coreProperties>
</file>