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1" sheetId="2" r:id="rId1"/>
    <sheet name="Příloha č. 2" sheetId="1" r:id="rId2"/>
  </sheets>
  <definedNames>
    <definedName name="_xlnm.Print_Area" localSheetId="0">'Příloha č. 1'!$A$1:$M$212</definedName>
  </definedNames>
  <calcPr calcId="145621"/>
</workbook>
</file>

<file path=xl/calcChain.xml><?xml version="1.0" encoding="utf-8"?>
<calcChain xmlns="http://schemas.openxmlformats.org/spreadsheetml/2006/main">
  <c r="H210" i="2" l="1"/>
  <c r="J210" i="2" s="1"/>
  <c r="L210" i="2" s="1"/>
  <c r="G209" i="2"/>
  <c r="H209" i="2" s="1"/>
  <c r="J209" i="2" s="1"/>
  <c r="L209" i="2" s="1"/>
  <c r="J208" i="2"/>
  <c r="L208" i="2" s="1"/>
  <c r="H208" i="2"/>
  <c r="G207" i="2"/>
  <c r="H207" i="2" s="1"/>
  <c r="J207" i="2" s="1"/>
  <c r="L207" i="2" s="1"/>
  <c r="H206" i="2"/>
  <c r="J206" i="2" s="1"/>
  <c r="L206" i="2" s="1"/>
  <c r="G205" i="2"/>
  <c r="H205" i="2" s="1"/>
  <c r="J205" i="2" s="1"/>
  <c r="L205" i="2" s="1"/>
  <c r="H204" i="2"/>
  <c r="J204" i="2" s="1"/>
  <c r="L204" i="2" s="1"/>
  <c r="G203" i="2"/>
  <c r="H203" i="2" s="1"/>
  <c r="J203" i="2" s="1"/>
  <c r="L203" i="2" s="1"/>
  <c r="H202" i="2"/>
  <c r="J202" i="2" s="1"/>
  <c r="L202" i="2" s="1"/>
  <c r="G201" i="2"/>
  <c r="H201" i="2" s="1"/>
  <c r="J201" i="2" s="1"/>
  <c r="L201" i="2" s="1"/>
  <c r="H200" i="2"/>
  <c r="J200" i="2" s="1"/>
  <c r="L200" i="2" s="1"/>
  <c r="H199" i="2"/>
  <c r="J199" i="2" s="1"/>
  <c r="L199" i="2" s="1"/>
  <c r="G199" i="2"/>
  <c r="J198" i="2"/>
  <c r="L198" i="2" s="1"/>
  <c r="H198" i="2"/>
  <c r="H197" i="2"/>
  <c r="J197" i="2" s="1"/>
  <c r="L197" i="2" s="1"/>
  <c r="G197" i="2"/>
  <c r="J196" i="2"/>
  <c r="L196" i="2" s="1"/>
  <c r="H196" i="2"/>
  <c r="G195" i="2"/>
  <c r="H195" i="2" s="1"/>
  <c r="J195" i="2" s="1"/>
  <c r="L195" i="2" s="1"/>
  <c r="H194" i="2"/>
  <c r="J194" i="2" s="1"/>
  <c r="L194" i="2" s="1"/>
  <c r="G193" i="2"/>
  <c r="G192" i="2" s="1"/>
  <c r="H192" i="2" s="1"/>
  <c r="J192" i="2" s="1"/>
  <c r="L192" i="2" s="1"/>
  <c r="F193" i="2"/>
  <c r="H191" i="2"/>
  <c r="J191" i="2" s="1"/>
  <c r="L191" i="2" s="1"/>
  <c r="G190" i="2"/>
  <c r="H190" i="2" s="1"/>
  <c r="J190" i="2" s="1"/>
  <c r="L190" i="2" s="1"/>
  <c r="J189" i="2"/>
  <c r="L189" i="2" s="1"/>
  <c r="H189" i="2"/>
  <c r="H188" i="2"/>
  <c r="J188" i="2" s="1"/>
  <c r="L188" i="2" s="1"/>
  <c r="G188" i="2"/>
  <c r="H187" i="2"/>
  <c r="J187" i="2" s="1"/>
  <c r="L187" i="2" s="1"/>
  <c r="H186" i="2"/>
  <c r="J186" i="2" s="1"/>
  <c r="L186" i="2" s="1"/>
  <c r="G186" i="2"/>
  <c r="H185" i="2"/>
  <c r="J185" i="2" s="1"/>
  <c r="L185" i="2" s="1"/>
  <c r="G184" i="2"/>
  <c r="F184" i="2"/>
  <c r="H184" i="2" s="1"/>
  <c r="J184" i="2" s="1"/>
  <c r="L184" i="2" s="1"/>
  <c r="H182" i="2"/>
  <c r="J182" i="2" s="1"/>
  <c r="L182" i="2" s="1"/>
  <c r="G181" i="2"/>
  <c r="H181" i="2" s="1"/>
  <c r="J181" i="2" s="1"/>
  <c r="L181" i="2" s="1"/>
  <c r="H180" i="2"/>
  <c r="J180" i="2" s="1"/>
  <c r="L180" i="2" s="1"/>
  <c r="G179" i="2"/>
  <c r="H179" i="2" s="1"/>
  <c r="J179" i="2" s="1"/>
  <c r="L179" i="2" s="1"/>
  <c r="J178" i="2"/>
  <c r="L178" i="2" s="1"/>
  <c r="H178" i="2"/>
  <c r="H177" i="2"/>
  <c r="J177" i="2" s="1"/>
  <c r="L177" i="2" s="1"/>
  <c r="G177" i="2"/>
  <c r="H176" i="2"/>
  <c r="J176" i="2" s="1"/>
  <c r="L176" i="2" s="1"/>
  <c r="G175" i="2"/>
  <c r="H175" i="2" s="1"/>
  <c r="J175" i="2" s="1"/>
  <c r="L175" i="2" s="1"/>
  <c r="H174" i="2"/>
  <c r="J174" i="2" s="1"/>
  <c r="L174" i="2" s="1"/>
  <c r="H173" i="2"/>
  <c r="J173" i="2" s="1"/>
  <c r="L173" i="2" s="1"/>
  <c r="G173" i="2"/>
  <c r="H172" i="2"/>
  <c r="J172" i="2" s="1"/>
  <c r="L172" i="2" s="1"/>
  <c r="G171" i="2"/>
  <c r="H171" i="2" s="1"/>
  <c r="J171" i="2" s="1"/>
  <c r="L171" i="2" s="1"/>
  <c r="H170" i="2"/>
  <c r="J170" i="2" s="1"/>
  <c r="L170" i="2" s="1"/>
  <c r="G169" i="2"/>
  <c r="H169" i="2" s="1"/>
  <c r="J169" i="2" s="1"/>
  <c r="L169" i="2" s="1"/>
  <c r="J168" i="2"/>
  <c r="L168" i="2" s="1"/>
  <c r="H168" i="2"/>
  <c r="H167" i="2"/>
  <c r="J167" i="2" s="1"/>
  <c r="L167" i="2" s="1"/>
  <c r="G167" i="2"/>
  <c r="H166" i="2"/>
  <c r="J166" i="2" s="1"/>
  <c r="L166" i="2" s="1"/>
  <c r="G165" i="2"/>
  <c r="F165" i="2"/>
  <c r="H165" i="2" s="1"/>
  <c r="J165" i="2" s="1"/>
  <c r="L165" i="2" s="1"/>
  <c r="J163" i="2"/>
  <c r="L163" i="2" s="1"/>
  <c r="H163" i="2"/>
  <c r="G162" i="2"/>
  <c r="H162" i="2" s="1"/>
  <c r="J162" i="2" s="1"/>
  <c r="L162" i="2" s="1"/>
  <c r="H161" i="2"/>
  <c r="J161" i="2" s="1"/>
  <c r="L161" i="2" s="1"/>
  <c r="G160" i="2"/>
  <c r="H160" i="2" s="1"/>
  <c r="J160" i="2" s="1"/>
  <c r="L160" i="2" s="1"/>
  <c r="J159" i="2"/>
  <c r="L159" i="2" s="1"/>
  <c r="H159" i="2"/>
  <c r="G158" i="2"/>
  <c r="H158" i="2" s="1"/>
  <c r="J158" i="2" s="1"/>
  <c r="L158" i="2" s="1"/>
  <c r="H157" i="2"/>
  <c r="J157" i="2" s="1"/>
  <c r="L157" i="2" s="1"/>
  <c r="G156" i="2"/>
  <c r="H156" i="2" s="1"/>
  <c r="J156" i="2" s="1"/>
  <c r="L156" i="2" s="1"/>
  <c r="H155" i="2"/>
  <c r="J155" i="2" s="1"/>
  <c r="L155" i="2" s="1"/>
  <c r="G154" i="2"/>
  <c r="H154" i="2" s="1"/>
  <c r="J154" i="2" s="1"/>
  <c r="L154" i="2" s="1"/>
  <c r="H153" i="2"/>
  <c r="J153" i="2" s="1"/>
  <c r="L153" i="2" s="1"/>
  <c r="G152" i="2"/>
  <c r="F152" i="2"/>
  <c r="H152" i="2" s="1"/>
  <c r="J152" i="2" s="1"/>
  <c r="L152" i="2" s="1"/>
  <c r="H150" i="2"/>
  <c r="J150" i="2" s="1"/>
  <c r="L150" i="2" s="1"/>
  <c r="L149" i="2"/>
  <c r="G149" i="2"/>
  <c r="H149" i="2" s="1"/>
  <c r="J149" i="2" s="1"/>
  <c r="H148" i="2"/>
  <c r="J148" i="2" s="1"/>
  <c r="L148" i="2" s="1"/>
  <c r="G147" i="2"/>
  <c r="H147" i="2" s="1"/>
  <c r="J147" i="2" s="1"/>
  <c r="L147" i="2" s="1"/>
  <c r="J146" i="2"/>
  <c r="L146" i="2" s="1"/>
  <c r="H146" i="2"/>
  <c r="G145" i="2"/>
  <c r="H145" i="2" s="1"/>
  <c r="J145" i="2" s="1"/>
  <c r="L145" i="2" s="1"/>
  <c r="H144" i="2"/>
  <c r="J144" i="2" s="1"/>
  <c r="L144" i="2" s="1"/>
  <c r="H143" i="2"/>
  <c r="J143" i="2" s="1"/>
  <c r="L143" i="2" s="1"/>
  <c r="G143" i="2"/>
  <c r="H142" i="2"/>
  <c r="J142" i="2" s="1"/>
  <c r="L142" i="2" s="1"/>
  <c r="G141" i="2"/>
  <c r="H141" i="2" s="1"/>
  <c r="J141" i="2" s="1"/>
  <c r="L141" i="2" s="1"/>
  <c r="J140" i="2"/>
  <c r="L140" i="2" s="1"/>
  <c r="H140" i="2"/>
  <c r="H139" i="2"/>
  <c r="J139" i="2" s="1"/>
  <c r="L139" i="2" s="1"/>
  <c r="G139" i="2"/>
  <c r="H138" i="2"/>
  <c r="J138" i="2" s="1"/>
  <c r="L138" i="2" s="1"/>
  <c r="H137" i="2"/>
  <c r="J137" i="2" s="1"/>
  <c r="L137" i="2" s="1"/>
  <c r="G137" i="2"/>
  <c r="H136" i="2"/>
  <c r="J136" i="2" s="1"/>
  <c r="L136" i="2" s="1"/>
  <c r="G135" i="2"/>
  <c r="H135" i="2" s="1"/>
  <c r="J135" i="2" s="1"/>
  <c r="L135" i="2" s="1"/>
  <c r="H134" i="2"/>
  <c r="J134" i="2" s="1"/>
  <c r="L134" i="2" s="1"/>
  <c r="G133" i="2"/>
  <c r="H133" i="2" s="1"/>
  <c r="J133" i="2" s="1"/>
  <c r="L133" i="2" s="1"/>
  <c r="J132" i="2"/>
  <c r="L132" i="2" s="1"/>
  <c r="H132" i="2"/>
  <c r="G131" i="2"/>
  <c r="H131" i="2" s="1"/>
  <c r="J131" i="2" s="1"/>
  <c r="L131" i="2" s="1"/>
  <c r="H130" i="2"/>
  <c r="J130" i="2" s="1"/>
  <c r="L130" i="2" s="1"/>
  <c r="G129" i="2"/>
  <c r="H129" i="2" s="1"/>
  <c r="J129" i="2" s="1"/>
  <c r="L129" i="2" s="1"/>
  <c r="J128" i="2"/>
  <c r="L128" i="2" s="1"/>
  <c r="H128" i="2"/>
  <c r="H127" i="2"/>
  <c r="J127" i="2" s="1"/>
  <c r="L127" i="2" s="1"/>
  <c r="G127" i="2"/>
  <c r="H126" i="2"/>
  <c r="J126" i="2" s="1"/>
  <c r="L126" i="2" s="1"/>
  <c r="J125" i="2"/>
  <c r="L125" i="2" s="1"/>
  <c r="G125" i="2"/>
  <c r="H125" i="2" s="1"/>
  <c r="J124" i="2"/>
  <c r="L124" i="2" s="1"/>
  <c r="H124" i="2"/>
  <c r="H123" i="2"/>
  <c r="J123" i="2" s="1"/>
  <c r="L123" i="2" s="1"/>
  <c r="G123" i="2"/>
  <c r="H122" i="2"/>
  <c r="J122" i="2" s="1"/>
  <c r="L122" i="2" s="1"/>
  <c r="G121" i="2"/>
  <c r="H121" i="2" s="1"/>
  <c r="J121" i="2" s="1"/>
  <c r="L121" i="2" s="1"/>
  <c r="J120" i="2"/>
  <c r="L120" i="2" s="1"/>
  <c r="H120" i="2"/>
  <c r="G119" i="2"/>
  <c r="H119" i="2" s="1"/>
  <c r="J119" i="2" s="1"/>
  <c r="L119" i="2" s="1"/>
  <c r="H118" i="2"/>
  <c r="J118" i="2" s="1"/>
  <c r="L118" i="2" s="1"/>
  <c r="G117" i="2"/>
  <c r="H117" i="2" s="1"/>
  <c r="J117" i="2" s="1"/>
  <c r="L117" i="2" s="1"/>
  <c r="H116" i="2"/>
  <c r="J116" i="2" s="1"/>
  <c r="L116" i="2" s="1"/>
  <c r="G115" i="2"/>
  <c r="H115" i="2" s="1"/>
  <c r="J115" i="2" s="1"/>
  <c r="L115" i="2" s="1"/>
  <c r="H114" i="2"/>
  <c r="J114" i="2" s="1"/>
  <c r="L114" i="2" s="1"/>
  <c r="G113" i="2"/>
  <c r="H113" i="2" s="1"/>
  <c r="J113" i="2" s="1"/>
  <c r="L113" i="2" s="1"/>
  <c r="H112" i="2"/>
  <c r="J112" i="2" s="1"/>
  <c r="L112" i="2" s="1"/>
  <c r="G111" i="2"/>
  <c r="H111" i="2" s="1"/>
  <c r="J111" i="2" s="1"/>
  <c r="L111" i="2" s="1"/>
  <c r="H110" i="2"/>
  <c r="J110" i="2" s="1"/>
  <c r="L110" i="2" s="1"/>
  <c r="G109" i="2"/>
  <c r="H109" i="2" s="1"/>
  <c r="J109" i="2" s="1"/>
  <c r="L109" i="2" s="1"/>
  <c r="H108" i="2"/>
  <c r="J108" i="2" s="1"/>
  <c r="L108" i="2" s="1"/>
  <c r="G107" i="2"/>
  <c r="H107" i="2" s="1"/>
  <c r="J107" i="2" s="1"/>
  <c r="L107" i="2" s="1"/>
  <c r="J106" i="2"/>
  <c r="L106" i="2" s="1"/>
  <c r="H106" i="2"/>
  <c r="H105" i="2"/>
  <c r="J105" i="2" s="1"/>
  <c r="L105" i="2" s="1"/>
  <c r="G105" i="2"/>
  <c r="H104" i="2"/>
  <c r="J104" i="2" s="1"/>
  <c r="L104" i="2" s="1"/>
  <c r="H103" i="2"/>
  <c r="J103" i="2" s="1"/>
  <c r="L103" i="2" s="1"/>
  <c r="G103" i="2"/>
  <c r="H102" i="2"/>
  <c r="J102" i="2" s="1"/>
  <c r="L102" i="2" s="1"/>
  <c r="G101" i="2"/>
  <c r="H101" i="2" s="1"/>
  <c r="J101" i="2" s="1"/>
  <c r="L101" i="2" s="1"/>
  <c r="H100" i="2"/>
  <c r="J100" i="2" s="1"/>
  <c r="L100" i="2" s="1"/>
  <c r="H99" i="2"/>
  <c r="J99" i="2" s="1"/>
  <c r="L99" i="2" s="1"/>
  <c r="G99" i="2"/>
  <c r="J98" i="2"/>
  <c r="L98" i="2" s="1"/>
  <c r="H98" i="2"/>
  <c r="G97" i="2"/>
  <c r="H97" i="2" s="1"/>
  <c r="J97" i="2" s="1"/>
  <c r="L97" i="2" s="1"/>
  <c r="H96" i="2"/>
  <c r="J96" i="2" s="1"/>
  <c r="L96" i="2" s="1"/>
  <c r="G95" i="2"/>
  <c r="H95" i="2" s="1"/>
  <c r="J95" i="2" s="1"/>
  <c r="L95" i="2" s="1"/>
  <c r="H94" i="2"/>
  <c r="J94" i="2" s="1"/>
  <c r="L94" i="2" s="1"/>
  <c r="G93" i="2"/>
  <c r="H93" i="2" s="1"/>
  <c r="J93" i="2" s="1"/>
  <c r="L93" i="2" s="1"/>
  <c r="H92" i="2"/>
  <c r="J92" i="2" s="1"/>
  <c r="L92" i="2" s="1"/>
  <c r="G91" i="2"/>
  <c r="H91" i="2" s="1"/>
  <c r="J91" i="2" s="1"/>
  <c r="L91" i="2" s="1"/>
  <c r="H90" i="2"/>
  <c r="J90" i="2" s="1"/>
  <c r="L90" i="2" s="1"/>
  <c r="G89" i="2"/>
  <c r="H89" i="2" s="1"/>
  <c r="J89" i="2" s="1"/>
  <c r="L89" i="2" s="1"/>
  <c r="H88" i="2"/>
  <c r="J88" i="2" s="1"/>
  <c r="L88" i="2" s="1"/>
  <c r="G87" i="2"/>
  <c r="L86" i="2"/>
  <c r="H86" i="2"/>
  <c r="J86" i="2" s="1"/>
  <c r="J85" i="2"/>
  <c r="L85" i="2" s="1"/>
  <c r="G85" i="2"/>
  <c r="H85" i="2" s="1"/>
  <c r="J84" i="2"/>
  <c r="L84" i="2" s="1"/>
  <c r="H84" i="2"/>
  <c r="H83" i="2"/>
  <c r="J83" i="2" s="1"/>
  <c r="L83" i="2" s="1"/>
  <c r="G83" i="2"/>
  <c r="H82" i="2"/>
  <c r="J82" i="2" s="1"/>
  <c r="L82" i="2" s="1"/>
  <c r="G81" i="2"/>
  <c r="F81" i="2"/>
  <c r="I79" i="2"/>
  <c r="F79" i="2"/>
  <c r="H78" i="2"/>
  <c r="J78" i="2" s="1"/>
  <c r="L78" i="2" s="1"/>
  <c r="G77" i="2"/>
  <c r="H77" i="2" s="1"/>
  <c r="J77" i="2" s="1"/>
  <c r="L77" i="2" s="1"/>
  <c r="H76" i="2"/>
  <c r="J76" i="2" s="1"/>
  <c r="L76" i="2" s="1"/>
  <c r="K75" i="2"/>
  <c r="G75" i="2"/>
  <c r="F75" i="2"/>
  <c r="H74" i="2"/>
  <c r="J74" i="2" s="1"/>
  <c r="L74" i="2" s="1"/>
  <c r="F73" i="2"/>
  <c r="H73" i="2" s="1"/>
  <c r="J73" i="2" s="1"/>
  <c r="L73" i="2" s="1"/>
  <c r="H72" i="2"/>
  <c r="J72" i="2" s="1"/>
  <c r="L72" i="2" s="1"/>
  <c r="L71" i="2"/>
  <c r="F71" i="2"/>
  <c r="H71" i="2" s="1"/>
  <c r="J71" i="2" s="1"/>
  <c r="L70" i="2"/>
  <c r="J70" i="2"/>
  <c r="H70" i="2"/>
  <c r="K69" i="2"/>
  <c r="L69" i="2" s="1"/>
  <c r="J69" i="2"/>
  <c r="H69" i="2"/>
  <c r="J68" i="2"/>
  <c r="L68" i="2" s="1"/>
  <c r="H68" i="2"/>
  <c r="K67" i="2"/>
  <c r="K62" i="2" s="1"/>
  <c r="J67" i="2"/>
  <c r="L67" i="2" s="1"/>
  <c r="H67" i="2"/>
  <c r="H66" i="2"/>
  <c r="J66" i="2" s="1"/>
  <c r="L66" i="2" s="1"/>
  <c r="K65" i="2"/>
  <c r="H65" i="2"/>
  <c r="J65" i="2" s="1"/>
  <c r="L65" i="2" s="1"/>
  <c r="F65" i="2"/>
  <c r="H64" i="2"/>
  <c r="J64" i="2" s="1"/>
  <c r="L64" i="2" s="1"/>
  <c r="F63" i="2"/>
  <c r="J61" i="2"/>
  <c r="L61" i="2" s="1"/>
  <c r="H61" i="2"/>
  <c r="H60" i="2"/>
  <c r="J60" i="2" s="1"/>
  <c r="L60" i="2" s="1"/>
  <c r="F60" i="2"/>
  <c r="H59" i="2"/>
  <c r="J59" i="2" s="1"/>
  <c r="L59" i="2" s="1"/>
  <c r="F58" i="2"/>
  <c r="H58" i="2" s="1"/>
  <c r="J58" i="2" s="1"/>
  <c r="L58" i="2" s="1"/>
  <c r="L57" i="2"/>
  <c r="J57" i="2"/>
  <c r="J56" i="2"/>
  <c r="L56" i="2" s="1"/>
  <c r="I56" i="2"/>
  <c r="H55" i="2"/>
  <c r="J55" i="2" s="1"/>
  <c r="L55" i="2" s="1"/>
  <c r="I54" i="2"/>
  <c r="H54" i="2"/>
  <c r="J54" i="2" s="1"/>
  <c r="L54" i="2" s="1"/>
  <c r="F54" i="2"/>
  <c r="H53" i="2"/>
  <c r="J53" i="2" s="1"/>
  <c r="L53" i="2" s="1"/>
  <c r="F52" i="2"/>
  <c r="H52" i="2" s="1"/>
  <c r="J52" i="2" s="1"/>
  <c r="L52" i="2" s="1"/>
  <c r="L51" i="2"/>
  <c r="J51" i="2"/>
  <c r="J50" i="2"/>
  <c r="L50" i="2" s="1"/>
  <c r="H50" i="2"/>
  <c r="H49" i="2"/>
  <c r="J49" i="2" s="1"/>
  <c r="L49" i="2" s="1"/>
  <c r="I48" i="2"/>
  <c r="H48" i="2"/>
  <c r="J48" i="2" s="1"/>
  <c r="L48" i="2" s="1"/>
  <c r="F48" i="2"/>
  <c r="H47" i="2"/>
  <c r="J47" i="2" s="1"/>
  <c r="L47" i="2" s="1"/>
  <c r="F46" i="2"/>
  <c r="H46" i="2" s="1"/>
  <c r="J46" i="2" s="1"/>
  <c r="L46" i="2" s="1"/>
  <c r="H45" i="2"/>
  <c r="J45" i="2" s="1"/>
  <c r="L45" i="2" s="1"/>
  <c r="L44" i="2"/>
  <c r="G44" i="2"/>
  <c r="H44" i="2" s="1"/>
  <c r="J44" i="2" s="1"/>
  <c r="L43" i="2"/>
  <c r="J43" i="2"/>
  <c r="H43" i="2"/>
  <c r="J42" i="2"/>
  <c r="L42" i="2" s="1"/>
  <c r="H42" i="2"/>
  <c r="G42" i="2"/>
  <c r="J41" i="2"/>
  <c r="L41" i="2" s="1"/>
  <c r="H41" i="2"/>
  <c r="H40" i="2"/>
  <c r="J40" i="2" s="1"/>
  <c r="L40" i="2" s="1"/>
  <c r="G40" i="2"/>
  <c r="H39" i="2"/>
  <c r="J39" i="2" s="1"/>
  <c r="L39" i="2" s="1"/>
  <c r="G38" i="2"/>
  <c r="H38" i="2" s="1"/>
  <c r="J38" i="2" s="1"/>
  <c r="L38" i="2" s="1"/>
  <c r="H37" i="2"/>
  <c r="J37" i="2" s="1"/>
  <c r="L37" i="2" s="1"/>
  <c r="G36" i="2"/>
  <c r="H36" i="2" s="1"/>
  <c r="J36" i="2" s="1"/>
  <c r="L36" i="2" s="1"/>
  <c r="L35" i="2"/>
  <c r="J35" i="2"/>
  <c r="H35" i="2"/>
  <c r="J34" i="2"/>
  <c r="L34" i="2" s="1"/>
  <c r="H34" i="2"/>
  <c r="G34" i="2"/>
  <c r="J33" i="2"/>
  <c r="L33" i="2" s="1"/>
  <c r="H33" i="2"/>
  <c r="H32" i="2"/>
  <c r="J32" i="2" s="1"/>
  <c r="L32" i="2" s="1"/>
  <c r="G32" i="2"/>
  <c r="H31" i="2"/>
  <c r="J31" i="2" s="1"/>
  <c r="L31" i="2" s="1"/>
  <c r="G30" i="2"/>
  <c r="H30" i="2" s="1"/>
  <c r="J30" i="2" s="1"/>
  <c r="L30" i="2" s="1"/>
  <c r="H29" i="2"/>
  <c r="J29" i="2" s="1"/>
  <c r="L29" i="2" s="1"/>
  <c r="G28" i="2"/>
  <c r="H28" i="2" s="1"/>
  <c r="J28" i="2" s="1"/>
  <c r="L28" i="2" s="1"/>
  <c r="L27" i="2"/>
  <c r="J27" i="2"/>
  <c r="H27" i="2"/>
  <c r="J26" i="2"/>
  <c r="L26" i="2" s="1"/>
  <c r="I26" i="2"/>
  <c r="G26" i="2"/>
  <c r="F26" i="2"/>
  <c r="H26" i="2" s="1"/>
  <c r="H25" i="2"/>
  <c r="J25" i="2" s="1"/>
  <c r="L25" i="2" s="1"/>
  <c r="L24" i="2"/>
  <c r="G24" i="2"/>
  <c r="H24" i="2" s="1"/>
  <c r="J24" i="2" s="1"/>
  <c r="L23" i="2"/>
  <c r="J23" i="2"/>
  <c r="H23" i="2"/>
  <c r="J22" i="2"/>
  <c r="L22" i="2" s="1"/>
  <c r="H22" i="2"/>
  <c r="G22" i="2"/>
  <c r="J21" i="2"/>
  <c r="L21" i="2" s="1"/>
  <c r="H21" i="2"/>
  <c r="H20" i="2"/>
  <c r="J20" i="2" s="1"/>
  <c r="L20" i="2" s="1"/>
  <c r="G20" i="2"/>
  <c r="H19" i="2"/>
  <c r="J19" i="2" s="1"/>
  <c r="L19" i="2" s="1"/>
  <c r="G18" i="2"/>
  <c r="H17" i="2"/>
  <c r="J17" i="2" s="1"/>
  <c r="L17" i="2" s="1"/>
  <c r="L16" i="2"/>
  <c r="J16" i="2"/>
  <c r="H16" i="2"/>
  <c r="J15" i="2"/>
  <c r="L15" i="2" s="1"/>
  <c r="G15" i="2"/>
  <c r="F15" i="2"/>
  <c r="H15" i="2" s="1"/>
  <c r="L14" i="2"/>
  <c r="J14" i="2"/>
  <c r="H14" i="2"/>
  <c r="L13" i="2"/>
  <c r="J13" i="2"/>
  <c r="H13" i="2"/>
  <c r="J12" i="2"/>
  <c r="L12" i="2" s="1"/>
  <c r="H12" i="2"/>
  <c r="F12" i="2"/>
  <c r="I11" i="2"/>
  <c r="K10" i="2"/>
  <c r="I10" i="2"/>
  <c r="H193" i="2" l="1"/>
  <c r="J193" i="2" s="1"/>
  <c r="L193" i="2" s="1"/>
  <c r="H81" i="2"/>
  <c r="J81" i="2" s="1"/>
  <c r="L81" i="2" s="1"/>
  <c r="F62" i="2"/>
  <c r="H63" i="2"/>
  <c r="J63" i="2" s="1"/>
  <c r="L63" i="2" s="1"/>
  <c r="G62" i="2"/>
  <c r="H75" i="2"/>
  <c r="J75" i="2" s="1"/>
  <c r="L75" i="2" s="1"/>
  <c r="F11" i="2"/>
  <c r="G11" i="2"/>
  <c r="H18" i="2"/>
  <c r="J18" i="2" s="1"/>
  <c r="L18" i="2" s="1"/>
  <c r="H87" i="2"/>
  <c r="J87" i="2" s="1"/>
  <c r="L87" i="2" s="1"/>
  <c r="G80" i="2"/>
  <c r="G151" i="2"/>
  <c r="H151" i="2" s="1"/>
  <c r="J151" i="2" s="1"/>
  <c r="L151" i="2" s="1"/>
  <c r="G183" i="2"/>
  <c r="H183" i="2" s="1"/>
  <c r="J183" i="2" s="1"/>
  <c r="L183" i="2" s="1"/>
  <c r="G164" i="2"/>
  <c r="H164" i="2" s="1"/>
  <c r="J164" i="2" s="1"/>
  <c r="L164" i="2" s="1"/>
  <c r="E35" i="1"/>
  <c r="E33" i="1"/>
  <c r="E32" i="1"/>
  <c r="E31" i="1"/>
  <c r="E27" i="1"/>
  <c r="E26" i="1"/>
  <c r="E20" i="1"/>
  <c r="E14" i="1"/>
  <c r="E11" i="1"/>
  <c r="E10" i="1"/>
  <c r="E5" i="1"/>
  <c r="C3" i="1"/>
  <c r="E29" i="1"/>
  <c r="E28" i="1"/>
  <c r="E6" i="1"/>
  <c r="E16" i="1"/>
  <c r="E41" i="1"/>
  <c r="E40" i="1"/>
  <c r="E39" i="1"/>
  <c r="E38" i="1"/>
  <c r="E37" i="1"/>
  <c r="E30" i="1"/>
  <c r="E36" i="1"/>
  <c r="E21" i="1"/>
  <c r="E19" i="1"/>
  <c r="E12" i="1"/>
  <c r="E9" i="1"/>
  <c r="E15" i="1"/>
  <c r="E22" i="1"/>
  <c r="E34" i="1"/>
  <c r="D3" i="1"/>
  <c r="D18" i="1"/>
  <c r="D13" i="1"/>
  <c r="D8" i="1"/>
  <c r="D7" i="1"/>
  <c r="D42" i="1"/>
  <c r="D17" i="1"/>
  <c r="D23" i="1"/>
  <c r="C13" i="1"/>
  <c r="E13" i="1"/>
  <c r="C8" i="1"/>
  <c r="C7" i="1"/>
  <c r="E7" i="1"/>
  <c r="E42" i="1"/>
  <c r="E3" i="1"/>
  <c r="C23" i="1"/>
  <c r="E23" i="1"/>
  <c r="C17" i="1"/>
  <c r="E17" i="1"/>
  <c r="C18" i="1"/>
  <c r="E18" i="1"/>
  <c r="C42" i="1"/>
  <c r="E8" i="1"/>
  <c r="E4" i="1"/>
  <c r="H80" i="2" l="1"/>
  <c r="G79" i="2"/>
  <c r="G10" i="2" s="1"/>
  <c r="H11" i="2"/>
  <c r="F10" i="2"/>
  <c r="H62" i="2"/>
  <c r="J62" i="2" s="1"/>
  <c r="L62" i="2" s="1"/>
  <c r="J11" i="2" l="1"/>
  <c r="L11" i="2" s="1"/>
  <c r="J80" i="2"/>
  <c r="H79" i="2"/>
  <c r="H10" i="2" s="1"/>
  <c r="J10" i="2" s="1"/>
  <c r="L10" i="2" s="1"/>
  <c r="J79" i="2" l="1"/>
  <c r="L79" i="2" s="1"/>
  <c r="L80" i="2"/>
</calcChain>
</file>

<file path=xl/sharedStrings.xml><?xml version="1.0" encoding="utf-8"?>
<sst xmlns="http://schemas.openxmlformats.org/spreadsheetml/2006/main" count="881" uniqueCount="297">
  <si>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</si>
  <si>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</si>
  <si>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</si>
  <si>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</si>
  <si>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</si>
  <si>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</si>
  <si>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</si>
  <si>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</si>
  <si>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</si>
  <si>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</si>
  <si>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</si>
  <si>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</si>
  <si>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</si>
  <si>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</si>
  <si>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</si>
  <si>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</si>
  <si>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</si>
  <si>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</si>
  <si>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</si>
  <si>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</si>
  <si>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</si>
  <si>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</si>
  <si>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</si>
  <si>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</si>
  <si>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</si>
  <si>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</si>
  <si>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</si>
  <si>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</si>
  <si>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</si>
  <si>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</si>
  <si>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</si>
  <si>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</si>
  <si>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</si>
  <si>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</si>
  <si>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</si>
  <si>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</si>
  <si>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</si>
  <si>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</si>
  <si>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</si>
  <si>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</si>
  <si>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</si>
  <si>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</si>
  <si>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</si>
  <si>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</si>
  <si>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</si>
  <si>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</si>
  <si>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</si>
  <si>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</si>
  <si>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</si>
  <si>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</si>
  <si>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</si>
  <si>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</si>
  <si>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</si>
  <si>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</si>
  <si>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</si>
  <si>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</si>
  <si>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</si>
  <si>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</si>
  <si>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</si>
  <si>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</si>
  <si>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zákl.běžného účtu z r. 2014</t>
  </si>
  <si>
    <t>příloha č. 2</t>
  </si>
  <si>
    <t>ZR-RO č.133/15</t>
  </si>
  <si>
    <t>příloha č. 1</t>
  </si>
  <si>
    <t>ROZPIS ROZPOČTU LIBERECKÉHO KRAJE 2015</t>
  </si>
  <si>
    <t>Odbor školství, mládeže, tělovýchovy a sportu</t>
  </si>
  <si>
    <t>KAPITOLA 917 04 - TRANSFERY</t>
  </si>
  <si>
    <t>ZR č. 1,2,17,24/15</t>
  </si>
  <si>
    <t>ZR-RO č. 76,80/15</t>
  </si>
  <si>
    <t>ZR-RO č. 133/15</t>
  </si>
  <si>
    <t>tis.Kč</t>
  </si>
  <si>
    <t>uk.</t>
  </si>
  <si>
    <t>č.a.</t>
  </si>
  <si>
    <t>par.</t>
  </si>
  <si>
    <t>91704 - T R A N S F E R Y</t>
  </si>
  <si>
    <t>SR 2015</t>
  </si>
  <si>
    <t>UR 2015</t>
  </si>
  <si>
    <t>SU</t>
  </si>
  <si>
    <t>x</t>
  </si>
  <si>
    <t>Výdajový limit resortu v kapitole</t>
  </si>
  <si>
    <t>ZR 133/15</t>
  </si>
  <si>
    <t>Ostatní činnosti ve školství</t>
  </si>
  <si>
    <t>04700010000</t>
  </si>
  <si>
    <t>Veletrh vzdělávání a pracov. příležitostí</t>
  </si>
  <si>
    <t/>
  </si>
  <si>
    <t>neinvestiční transfery obcím</t>
  </si>
  <si>
    <t>neinvestiční příspěvky zřízeným příspěvkovým organizacím</t>
  </si>
  <si>
    <t>04700020000</t>
  </si>
  <si>
    <t>soutěže-podpora talentovaných dětí a mládeže</t>
  </si>
  <si>
    <t>04801064476</t>
  </si>
  <si>
    <t>DDM Libertin, Česká Lípa, Škroupovo nám. 138, p.o. - Realizace okresních kol soutěží v okrese Česká Lípa</t>
  </si>
  <si>
    <t>04801071485</t>
  </si>
  <si>
    <t>DDM Větrník, Liberec, Riegrova 16, p.o. - Realizace okresních a krajských kol soutěží</t>
  </si>
  <si>
    <t>04801083454</t>
  </si>
  <si>
    <t>DDM Vikýř, Jablonec n/N, Podhorská 49, p.o. - Realizace okresních kol soutěží v okrese Jablonec n/N</t>
  </si>
  <si>
    <t>04801095443</t>
  </si>
  <si>
    <t>ZŠ Dr.F.L.Riegra Semily, Jizerská 564, p.o. - Realizace okresních kol soutěží v okrese Semily</t>
  </si>
  <si>
    <t>04700040000</t>
  </si>
  <si>
    <t>stipendijní program pro žáky odborných škol</t>
  </si>
  <si>
    <t>04801101437</t>
  </si>
  <si>
    <t>SOŠ a SOU, Česká Lípa, 28.října 2707, p.o. - Stipendijní program pro žáky středních škol leden-prosinec 2015</t>
  </si>
  <si>
    <t>3123</t>
  </si>
  <si>
    <t>5331</t>
  </si>
  <si>
    <t>04801111433</t>
  </si>
  <si>
    <t>SŠSSaD, Liberec II, Truhlářská 360/3, p.o. - Stipendijní program pro žáky středních škol leden-prosinec 2015</t>
  </si>
  <si>
    <t>04801121448</t>
  </si>
  <si>
    <t>SŠHaL, Frýdlant, Bělíkova 1387, p.o. - Stipendijní program pro žáky středních škol leden-prosinec 2015</t>
  </si>
  <si>
    <t>04801131424</t>
  </si>
  <si>
    <t>VOŠ sklářská a SŠ, Nový Bor, Wolkerova 316, p.o. - Stipendijní program pro žáky středních škol leden-prosinec 2015</t>
  </si>
  <si>
    <t>04801141434</t>
  </si>
  <si>
    <t>ISŠ, Semily, 28. října 607, p.o. - Stipendijní program pro žáky středních škol leden-prosinec 2015</t>
  </si>
  <si>
    <t>04801151452</t>
  </si>
  <si>
    <t>OA, HŠ a SOŠ, Turnov, Zborovská 519, p.o. - Stipendijní program pro žáky středních škol leden-prosinec 2015</t>
  </si>
  <si>
    <t>3122</t>
  </si>
  <si>
    <t>04801161438</t>
  </si>
  <si>
    <t>SPŠ technická, Jablonec n/N, Belgická 4852, p.o. - Stipendijní program pro žáky středních škol leden-prosinec 2015</t>
  </si>
  <si>
    <t>04801171432</t>
  </si>
  <si>
    <t>SŠ a MŠ, Liberec, Na Bojišti 15, p.o. - Stipendijní program pro žáky středních škol leden-prosinec 2015</t>
  </si>
  <si>
    <t>04801181440</t>
  </si>
  <si>
    <t>SŠ řemesel a služeb, Jablonec n/N, Smetanova 66, p.o. - Stipendijní program pro žáky středních škol leden-prosinec 2015</t>
  </si>
  <si>
    <t>04700250000</t>
  </si>
  <si>
    <t>Burzy škol</t>
  </si>
  <si>
    <t>04800790000</t>
  </si>
  <si>
    <t>Cena hejtmana LK pro studenty TUL</t>
  </si>
  <si>
    <t>neinvestiční transfery vysokým školám</t>
  </si>
  <si>
    <t>04800796035</t>
  </si>
  <si>
    <t>TU, Liberec, Studentská 1402/2, Liberec 1- Cena hejtmana LK pro absolventy TUL</t>
  </si>
  <si>
    <t>04800800000</t>
  </si>
  <si>
    <t>Zlatý oříšek Libereckého kraje</t>
  </si>
  <si>
    <t>04800810000</t>
  </si>
  <si>
    <t>Skleněné městečko</t>
  </si>
  <si>
    <t>04800813007</t>
  </si>
  <si>
    <t xml:space="preserve">Město Železný Brod, nám.3.května 1, 468 22 Železný Brod-Skleněné městečko </t>
  </si>
  <si>
    <t>04800820000</t>
  </si>
  <si>
    <t>Zlatý Ámos</t>
  </si>
  <si>
    <t>neinvestiční transfery spolkům</t>
  </si>
  <si>
    <t>04800830000</t>
  </si>
  <si>
    <t>Machři roku</t>
  </si>
  <si>
    <t>neinvestiční transfery nefinan.podnik.subjektům - p.o.</t>
  </si>
  <si>
    <t>Podpora obcí při změně zřizovatelských funkcí</t>
  </si>
  <si>
    <t>04800842058</t>
  </si>
  <si>
    <t>Město Jablonné v Podj. - finanční dar</t>
  </si>
  <si>
    <t>04800852329</t>
  </si>
  <si>
    <t>ZŠ praktická a ZŠ speciální, Jablonné v Podještědí - dotace</t>
  </si>
  <si>
    <t>04801862329</t>
  </si>
  <si>
    <t>ZŠ praktická a ZŠ speciální, Jablonné v Podještědí, p.o. - Zajištění stab.podm.pro vzděl.žáků ZŠ spec.a ZŠ prakt., Jablonné v P., p.o.</t>
  </si>
  <si>
    <t>04801872329</t>
  </si>
  <si>
    <t>ZŠ praktická a ZŠ speciální, Jablonné v Podještědí, p.o. - Systémová podpora vzdělávání žáků zařaz.do vzděl. programu ZŠ speciální</t>
  </si>
  <si>
    <t>04800865008</t>
  </si>
  <si>
    <t>Město Turnov - finanční dar</t>
  </si>
  <si>
    <t>04800875492</t>
  </si>
  <si>
    <t>ZŠ Turnov, Zborovská 519 - dotace</t>
  </si>
  <si>
    <t>04800880000</t>
  </si>
  <si>
    <t>Systémová podpora vzdělávání žáků ve speciálních ZŠ</t>
  </si>
  <si>
    <t>04801770000</t>
  </si>
  <si>
    <t>DDÚ,SVP,ZŠ a DD, Liberec - Zajištění provozu ambulatního střediska výchovné péče v České Lípě</t>
  </si>
  <si>
    <t>neinvestiční transfery cizím příspěvkovým organizacím</t>
  </si>
  <si>
    <t>sport v regionu</t>
  </si>
  <si>
    <t>Vybrané sportovní akce</t>
  </si>
  <si>
    <t>04700210000</t>
  </si>
  <si>
    <t>vybrané sportovní akce</t>
  </si>
  <si>
    <t xml:space="preserve">SU </t>
  </si>
  <si>
    <t>04801430000</t>
  </si>
  <si>
    <t>AUTOKLUB ČESKÁ LÍPA V AČR - Rallycross Challenge Europe 2015</t>
  </si>
  <si>
    <t>3419</t>
  </si>
  <si>
    <t>5222</t>
  </si>
  <si>
    <t>04801440000</t>
  </si>
  <si>
    <t>TJ Bižuterie, o.s., Jablonec n/N - Jizerský pohár - Mez.závod FIS v alpských discipl. 22.-25.1.2015 Tanval.Špičák - Albrechtice v Jiz.horách</t>
  </si>
  <si>
    <t>04801450000</t>
  </si>
  <si>
    <t>Liberecký tenisový klub, Liberec - Tenisový turnaj Svijany Open 2015</t>
  </si>
  <si>
    <t>04801460000</t>
  </si>
  <si>
    <t>24TP, Liberec - TĚŽKÁ POHODA 2015</t>
  </si>
  <si>
    <t>04801470000</t>
  </si>
  <si>
    <t>Sportovní klub stolního tenisu, Liberec - MEZINÁR.TURNAJ VETERÁNŮ 2015</t>
  </si>
  <si>
    <t>04801480000</t>
  </si>
  <si>
    <t>Krajská rada Asociace školních sportov.klubů LK, Liberec - Krajská liga škol 2015</t>
  </si>
  <si>
    <t>04801490000</t>
  </si>
  <si>
    <t>Kolo pro život, z.s., Praha - Kolo pro život - Ještěd Tour</t>
  </si>
  <si>
    <t>04801500000</t>
  </si>
  <si>
    <t>AMBSK, Košťálov - Motokrosové závody</t>
  </si>
  <si>
    <t>04801510000</t>
  </si>
  <si>
    <t>Revelations, Jablonec n/M - JBC 4X REVELATIONS 2015 - WORLD SERIES</t>
  </si>
  <si>
    <t>04801520000</t>
  </si>
  <si>
    <t>1. Novoborský šachový klub, o.s., Nový Bor - Novoborská šachová korida</t>
  </si>
  <si>
    <t>04801530000</t>
  </si>
  <si>
    <t>Sport Aerobic Liberec o.s. - Mezinárodní MČR v gymnast., step, dance a team aerobiku 2015</t>
  </si>
  <si>
    <t>04801540000</t>
  </si>
  <si>
    <t>TERRA SPORT s.r.o. , Liberec - ČT AUTHOR CUP</t>
  </si>
  <si>
    <t>5213</t>
  </si>
  <si>
    <t>04801550000</t>
  </si>
  <si>
    <t>Gymnastika Liberec - Gymlib-Pohár olympij.nadějí-OHC LIBEREC 2015</t>
  </si>
  <si>
    <t>04801560000</t>
  </si>
  <si>
    <t>Basketbalový klub Kondoři Liberec občanské sdružení - Mezinárod.turnaj v basketbale - Příprava na ME mužů</t>
  </si>
  <si>
    <t>04801570000</t>
  </si>
  <si>
    <t>Trampolíny Liberec, o.s. - Mezinárodní závod přátelství ve skocích na trampolíně</t>
  </si>
  <si>
    <t>04801580000</t>
  </si>
  <si>
    <t xml:space="preserve">SpinFit Liberec - SpinFit Dětský MTB cup LK </t>
  </si>
  <si>
    <t>04801590000</t>
  </si>
  <si>
    <t>Pakli sport klub Jablonné v Podještědí - 16.International MTB marathon Malevil Cup 2015</t>
  </si>
  <si>
    <t>04801600000</t>
  </si>
  <si>
    <t>LIBERECKÝ KRAJSKÝ FOTBALOVÝ SVAZ, Liberec - Halový turnaj mladšího dorostu U16, U17 - O POHÁR PŘEDSEDY FAČR</t>
  </si>
  <si>
    <t>04801610000</t>
  </si>
  <si>
    <t>Klub cyklistů KOOPERATIVA Sportovního gymnázia Jablonec n/N - ČESKÝ POHÁR MTB CO A XCE 2015-BEDŘICHOV</t>
  </si>
  <si>
    <t>04801620000</t>
  </si>
  <si>
    <t xml:space="preserve">AFEU O.S. Liberec - ZELENCUP 2015 </t>
  </si>
  <si>
    <t>04801630000</t>
  </si>
  <si>
    <t>SKI KLUB Jizerská padesátka Liberec - Jizeská 50 tun 2015</t>
  </si>
  <si>
    <t>04801640000</t>
  </si>
  <si>
    <t>SKI KLUB Jizerská padesátka Liberec - Jizeská 50 na kolech 2015</t>
  </si>
  <si>
    <t>04801650000</t>
  </si>
  <si>
    <t>Outdoor Challege Liberec, o.s. - Auto Enge Triatlon Hrádek n/N 2015</t>
  </si>
  <si>
    <t>04801660000</t>
  </si>
  <si>
    <t>TU VK DUKLA LIBEREC - Festival Barevného minivolejbalu - Mistrovství Čech</t>
  </si>
  <si>
    <t>04801670000</t>
  </si>
  <si>
    <t>Draci FBC Liberec, o.s. - Výběry dorostenců ČR ve florbale</t>
  </si>
  <si>
    <t>04801680000</t>
  </si>
  <si>
    <t>Česká Freestyle Fotbalová Asociace, Liberec - MS ve freestyle fotbalu - Super ball 2015</t>
  </si>
  <si>
    <t>04801690000</t>
  </si>
  <si>
    <t>Mgr. Ilona Šulcová, Turnov - Czech Dance Championship 2015 a MČR FTM (Festival tanečního mládí)</t>
  </si>
  <si>
    <t>5212</t>
  </si>
  <si>
    <t>neinvestiční transfery nefinan.podnik.subjektům - f.o.</t>
  </si>
  <si>
    <t>04801700000</t>
  </si>
  <si>
    <t>Mgr. Ilona Šulcová, Turnov - World Dance Championship 2015</t>
  </si>
  <si>
    <t>04801710000</t>
  </si>
  <si>
    <t>Šerm Liberec, o.s. - MČR v šermu 2015</t>
  </si>
  <si>
    <t>04801720000</t>
  </si>
  <si>
    <t>S group SPORT FACILITY MAGEMENT, Liberec - SPORT LIVE 2015</t>
  </si>
  <si>
    <t>04801730000</t>
  </si>
  <si>
    <t>TJ Bílí Tygři Liberec - CHRISTMAS CUP 2015</t>
  </si>
  <si>
    <t>04801740000</t>
  </si>
  <si>
    <t>Sportovní klub OK Jiskra Nový Bor - BOHEMIA ORIENTIEERING - 5denní mezinár.závody v orient.běhu 2015</t>
  </si>
  <si>
    <t>04801750000</t>
  </si>
  <si>
    <t>AC SYNER Turnov - Memoriál Ludvíka Daňka 2015</t>
  </si>
  <si>
    <t>04801760000</t>
  </si>
  <si>
    <t>TĚLOVÝCHOVNÁ JEDNOTA DOKSY - EURO HRY DOKSY  2015</t>
  </si>
  <si>
    <t>Významné kluby a reprezentace</t>
  </si>
  <si>
    <t>04700220000</t>
  </si>
  <si>
    <t>04801300000</t>
  </si>
  <si>
    <t>TJ VK DUKLA LIBEREC - Pravidelná činnost mládež.kategorií  TJ VK Dukly Liberec</t>
  </si>
  <si>
    <t>04801310000</t>
  </si>
  <si>
    <t>FC Slovan Liberec - FC Slovan Liberec - mládež, činnost mládeže</t>
  </si>
  <si>
    <t>04801320000</t>
  </si>
  <si>
    <t>FK BAUMIT Jablonec, a.s., Jablonec n/N - Podpora činnosti klubu reprezent.LK</t>
  </si>
  <si>
    <t>04801330000</t>
  </si>
  <si>
    <t>Draci FBC Liberec, o.s. - Mládežnická družstva FBC Liberec</t>
  </si>
  <si>
    <t>04801340000</t>
  </si>
  <si>
    <t>TJ Bílí Tygři Liberec - Celoroční podpora výchovného programu TJ Bílí Tygři Liberec</t>
  </si>
  <si>
    <t>Významné sportovní areály</t>
  </si>
  <si>
    <t>04700090000</t>
  </si>
  <si>
    <t>04801350000</t>
  </si>
  <si>
    <t>SKP Kornspitz Jablonec, Jablonec n/N - Podpora údržby části Jizerské magistrály včetně sportovního areálu Břízky SKP Kornspitz Jablonec</t>
  </si>
  <si>
    <t>04801360000</t>
  </si>
  <si>
    <t>JIZERSKÁ, o.p.s. , Bedřichov - JIZERSKÁ MAGISTRÁLA 2015/2016</t>
  </si>
  <si>
    <t>5221</t>
  </si>
  <si>
    <t>neinvestiční transfery obecně prospěšným společnostem</t>
  </si>
  <si>
    <t>04801370000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</si>
  <si>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</si>
  <si>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</si>
  <si>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</si>
  <si>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</si>
  <si>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04801380000</t>
  </si>
  <si>
    <t>Sportovní areál Harrachov, a.s. - Zimní úprava standart.běžeckých tratí v Harrachově</t>
  </si>
  <si>
    <t>04801390000</t>
  </si>
  <si>
    <t>Sdružení pro rozvoj cestovního ruchu v Harrachově - Úprava běžeckých terénů</t>
  </si>
  <si>
    <t>04801405005</t>
  </si>
  <si>
    <t>Město Lomnice n/P - Lomnická lyžařská magistrála</t>
  </si>
  <si>
    <t>5321</t>
  </si>
  <si>
    <t>04801410000</t>
  </si>
  <si>
    <t>Klub kanoistiky Železný Brod - Zpevnění sjezdu a zpevnění odstavné plochy pro vozidla v prostorách vodáckého areálu Paraplíčko na řece Jizeře</t>
  </si>
  <si>
    <t>04801424104</t>
  </si>
  <si>
    <t>SVAZEK OBCÍ NOVOBORSKA, Nový Bor - Úprava a údržba Lužickohorské magistrály</t>
  </si>
  <si>
    <t>Mimořádné sportovní akce</t>
  </si>
  <si>
    <t>04700230000</t>
  </si>
  <si>
    <t>04801190000</t>
  </si>
  <si>
    <t>Autoklub Bohemia Sport v AČR, Česká Lípa-ME Historic Rally Bohemia 2015</t>
  </si>
  <si>
    <t>04801200000</t>
  </si>
  <si>
    <t>SKI KLUB Jizerská padesátka Liberec - 48. Jizerská padesátka</t>
  </si>
  <si>
    <t>04801210000</t>
  </si>
  <si>
    <t>Slavia Liberec orienteering, Liberec - MS v MTBO Liberec 2015</t>
  </si>
  <si>
    <t>Sportovní infrastruktury, servisní centra sportu</t>
  </si>
  <si>
    <t>04700240000</t>
  </si>
  <si>
    <t>04801220000</t>
  </si>
  <si>
    <t>Sportovní unie Českolipska, Česká Lípa - Podpora činnosti Servisního centra sportu ČUS při Sportovní uniii Českolipska</t>
  </si>
  <si>
    <t>04801230000</t>
  </si>
  <si>
    <t>Sokolská župa Krkonošská - Pecháčkova, Jilemnice  - Provoz sokolské župy jako servis.centra pro sokolské jednoty - Sokolská župa Krkonošská - Pecháčkova</t>
  </si>
  <si>
    <t>04801240000</t>
  </si>
  <si>
    <t>Okresní svaz tělovýchovy Jablonec n/N - Zabezpečení činnosti servis.centra sportu České unie sportu při Okresním svazu tělovýchovy v Jablonci n/N</t>
  </si>
  <si>
    <t>04801250000</t>
  </si>
  <si>
    <t>Liberecká sportovní a tělovýchovná organizace, o.s, Liberec-Zabezpečení činnosti servis.centra sportu ČUS při okresní organizaci ČUS - Liberecké sport.a těl.organizaci o.s.</t>
  </si>
  <si>
    <t>04801260000</t>
  </si>
  <si>
    <t>Krajská organizace ČUS LK, Liberec - Zabezpečení činnosti servis.centra sportu ČUS při Krajské organizaci ČUS LK</t>
  </si>
  <si>
    <t>04801270000</t>
  </si>
  <si>
    <t>Okresní sportovní a tělov.sdružení Semily - Podpora činnosti Servisního centra sportu ČUS při Okres.sport. a tělov. sdružením</t>
  </si>
  <si>
    <t>04801280000</t>
  </si>
  <si>
    <t>Klub českých turistů Ještědská oblast-LK, Liberec - Zkvalitnění činnosti organizace a jejich odborů</t>
  </si>
  <si>
    <t>04801290000</t>
  </si>
  <si>
    <t>Sokolská župa Ještědská, Liberec - Provoz sokolské župy jako servisního centra pro sokolské jednoty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</si>
</sst>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9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24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3" borderId="0" xfId="1" applyFill="1"/>
    <xf numFmtId="0" fontId="6" fillId="0" borderId="0" xfId="1"/>
    <xf numFmtId="4" fontId="6" fillId="3" borderId="0" xfId="1" applyNumberFormat="1" applyFill="1"/>
    <xf numFmtId="0" fontId="9" fillId="0" borderId="0" xfId="1" applyFont="1" applyAlignment="1">
      <alignment horizontal="right"/>
    </xf>
    <xf numFmtId="165" fontId="9" fillId="0" borderId="0" xfId="1" applyNumberFormat="1" applyFont="1"/>
    <xf numFmtId="165" fontId="9" fillId="0" borderId="0" xfId="1" applyNumberFormat="1" applyFont="1" applyAlignment="1">
      <alignment horizontal="right"/>
    </xf>
    <xf numFmtId="0" fontId="9" fillId="0" borderId="0" xfId="1" applyFont="1"/>
    <xf numFmtId="165" fontId="6" fillId="0" borderId="0" xfId="1" applyNumberFormat="1"/>
    <xf numFmtId="0" fontId="7" fillId="3" borderId="0" xfId="3" applyFill="1"/>
    <xf numFmtId="0" fontId="7" fillId="0" borderId="0" xfId="3"/>
    <xf numFmtId="0" fontId="6" fillId="0" borderId="0" xfId="4"/>
    <xf numFmtId="0" fontId="12" fillId="3" borderId="0" xfId="6" applyFont="1" applyFill="1" applyBorder="1" applyAlignment="1">
      <alignment horizontal="center"/>
    </xf>
    <xf numFmtId="49" fontId="12" fillId="3" borderId="0" xfId="6" applyNumberFormat="1" applyFont="1" applyFill="1" applyBorder="1" applyAlignment="1">
      <alignment horizontal="center"/>
    </xf>
    <xf numFmtId="0" fontId="9" fillId="3" borderId="0" xfId="6" applyFont="1" applyFill="1" applyBorder="1" applyAlignment="1">
      <alignment horizontal="center"/>
    </xf>
    <xf numFmtId="0" fontId="9" fillId="3" borderId="0" xfId="6" applyFont="1" applyFill="1" applyBorder="1"/>
    <xf numFmtId="4" fontId="9" fillId="3" borderId="0" xfId="6" applyNumberFormat="1" applyFont="1" applyFill="1" applyBorder="1"/>
    <xf numFmtId="165" fontId="9" fillId="3" borderId="0" xfId="6" applyNumberFormat="1" applyFont="1" applyFill="1" applyBorder="1"/>
    <xf numFmtId="165" fontId="9" fillId="0" borderId="0" xfId="6" applyNumberFormat="1" applyFont="1" applyFill="1" applyBorder="1"/>
    <xf numFmtId="0" fontId="6" fillId="3" borderId="0" xfId="1" applyFill="1" applyBorder="1"/>
    <xf numFmtId="0" fontId="6" fillId="0" borderId="0" xfId="1" applyBorder="1"/>
    <xf numFmtId="165" fontId="9" fillId="0" borderId="0" xfId="1" applyNumberFormat="1" applyFont="1" applyBorder="1"/>
    <xf numFmtId="165" fontId="6" fillId="0" borderId="0" xfId="1" applyNumberFormat="1" applyBorder="1"/>
    <xf numFmtId="0" fontId="9" fillId="0" borderId="0" xfId="1" applyFont="1" applyBorder="1"/>
    <xf numFmtId="0" fontId="6" fillId="3" borderId="0" xfId="6" applyFill="1"/>
    <xf numFmtId="4" fontId="6" fillId="3" borderId="0" xfId="6" applyNumberFormat="1" applyFill="1"/>
    <xf numFmtId="0" fontId="12" fillId="0" borderId="0" xfId="6" applyFont="1" applyAlignment="1">
      <alignment horizontal="center"/>
    </xf>
    <xf numFmtId="165" fontId="12" fillId="0" borderId="0" xfId="6" applyNumberFormat="1" applyFont="1" applyAlignment="1">
      <alignment horizontal="center"/>
    </xf>
    <xf numFmtId="0" fontId="13" fillId="3" borderId="15" xfId="6" applyFont="1" applyFill="1" applyBorder="1" applyAlignment="1">
      <alignment horizontal="center" vertical="center"/>
    </xf>
    <xf numFmtId="0" fontId="14" fillId="3" borderId="16" xfId="7" applyFont="1" applyFill="1" applyBorder="1" applyAlignment="1">
      <alignment horizontal="center" vertical="center"/>
    </xf>
    <xf numFmtId="0" fontId="14" fillId="3" borderId="11" xfId="7" applyFont="1" applyFill="1" applyBorder="1" applyAlignment="1">
      <alignment horizontal="center" vertical="center"/>
    </xf>
    <xf numFmtId="0" fontId="13" fillId="3" borderId="16" xfId="6" applyFont="1" applyFill="1" applyBorder="1" applyAlignment="1">
      <alignment horizontal="center" vertical="center"/>
    </xf>
    <xf numFmtId="0" fontId="12" fillId="3" borderId="17" xfId="5" applyFont="1" applyFill="1" applyBorder="1" applyAlignment="1">
      <alignment horizontal="center" vertical="center"/>
    </xf>
    <xf numFmtId="0" fontId="12" fillId="0" borderId="19" xfId="5" applyFont="1" applyBorder="1" applyAlignment="1">
      <alignment horizontal="center" vertical="center"/>
    </xf>
    <xf numFmtId="165" fontId="12" fillId="0" borderId="19" xfId="5" applyNumberFormat="1" applyFont="1" applyBorder="1" applyAlignment="1">
      <alignment horizontal="center" vertical="center"/>
    </xf>
    <xf numFmtId="0" fontId="13" fillId="3" borderId="10" xfId="6" applyFont="1" applyFill="1" applyBorder="1" applyAlignment="1">
      <alignment horizontal="center" vertical="center"/>
    </xf>
    <xf numFmtId="0" fontId="13" fillId="3" borderId="20" xfId="6" applyFont="1" applyFill="1" applyBorder="1" applyAlignment="1">
      <alignment horizontal="center" vertical="center"/>
    </xf>
    <xf numFmtId="0" fontId="13" fillId="3" borderId="21" xfId="6" applyFont="1" applyFill="1" applyBorder="1" applyAlignment="1">
      <alignment horizontal="center" vertical="center"/>
    </xf>
    <xf numFmtId="0" fontId="13" fillId="3" borderId="21" xfId="6" applyFont="1" applyFill="1" applyBorder="1" applyAlignment="1">
      <alignment horizontal="left" vertical="center"/>
    </xf>
    <xf numFmtId="4" fontId="13" fillId="3" borderId="17" xfId="6" applyNumberFormat="1" applyFont="1" applyFill="1" applyBorder="1" applyAlignment="1">
      <alignment horizontal="right"/>
    </xf>
    <xf numFmtId="4" fontId="12" fillId="0" borderId="17" xfId="6" applyNumberFormat="1" applyFont="1" applyFill="1" applyBorder="1" applyAlignment="1">
      <alignment horizontal="right"/>
    </xf>
    <xf numFmtId="4" fontId="12" fillId="3" borderId="14" xfId="1" applyNumberFormat="1" applyFont="1" applyFill="1" applyBorder="1"/>
    <xf numFmtId="4" fontId="12" fillId="0" borderId="14" xfId="1" applyNumberFormat="1" applyFont="1" applyBorder="1"/>
    <xf numFmtId="165" fontId="12" fillId="0" borderId="14" xfId="1" applyNumberFormat="1" applyFont="1" applyBorder="1"/>
    <xf numFmtId="0" fontId="15" fillId="3" borderId="10" xfId="6" applyFont="1" applyFill="1" applyBorder="1" applyAlignment="1">
      <alignment horizontal="center" vertical="center"/>
    </xf>
    <xf numFmtId="0" fontId="16" fillId="3" borderId="22" xfId="7" applyFont="1" applyFill="1" applyBorder="1" applyAlignment="1">
      <alignment horizontal="center" vertical="center"/>
    </xf>
    <xf numFmtId="0" fontId="15" fillId="3" borderId="11" xfId="6" applyFont="1" applyFill="1" applyBorder="1" applyAlignment="1">
      <alignment horizontal="center" vertical="center"/>
    </xf>
    <xf numFmtId="0" fontId="15" fillId="3" borderId="21" xfId="6" applyFont="1" applyFill="1" applyBorder="1" applyAlignment="1">
      <alignment horizontal="center" vertical="center"/>
    </xf>
    <xf numFmtId="0" fontId="15" fillId="3" borderId="21" xfId="6" applyFont="1" applyFill="1" applyBorder="1" applyAlignment="1">
      <alignment vertical="center"/>
    </xf>
    <xf numFmtId="4" fontId="15" fillId="3" borderId="17" xfId="6" applyNumberFormat="1" applyFont="1" applyFill="1" applyBorder="1" applyAlignment="1">
      <alignment horizontal="right"/>
    </xf>
    <xf numFmtId="4" fontId="15" fillId="3" borderId="17" xfId="1" applyNumberFormat="1" applyFont="1" applyFill="1" applyBorder="1"/>
    <xf numFmtId="165" fontId="15" fillId="3" borderId="17" xfId="1" applyNumberFormat="1" applyFont="1" applyFill="1" applyBorder="1"/>
    <xf numFmtId="165" fontId="15" fillId="0" borderId="17" xfId="1" applyNumberFormat="1" applyFont="1" applyBorder="1"/>
    <xf numFmtId="0" fontId="9" fillId="3" borderId="0" xfId="1" applyFont="1" applyFill="1" applyBorder="1"/>
    <xf numFmtId="0" fontId="12" fillId="3" borderId="1" xfId="6" applyFont="1" applyFill="1" applyBorder="1" applyAlignment="1">
      <alignment horizontal="center" vertical="center"/>
    </xf>
    <xf numFmtId="49" fontId="12" fillId="3" borderId="23" xfId="6" applyNumberFormat="1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center" vertical="center"/>
    </xf>
    <xf numFmtId="0" fontId="12" fillId="3" borderId="24" xfId="6" applyFont="1" applyFill="1" applyBorder="1" applyAlignment="1">
      <alignment horizontal="center" vertical="center"/>
    </xf>
    <xf numFmtId="0" fontId="12" fillId="3" borderId="24" xfId="6" applyFont="1" applyFill="1" applyBorder="1" applyAlignment="1">
      <alignment vertical="center" wrapText="1"/>
    </xf>
    <xf numFmtId="4" fontId="12" fillId="3" borderId="25" xfId="6" applyNumberFormat="1" applyFont="1" applyFill="1" applyBorder="1" applyAlignment="1">
      <alignment horizontal="right"/>
    </xf>
    <xf numFmtId="4" fontId="12" fillId="3" borderId="25" xfId="1" applyNumberFormat="1" applyFont="1" applyFill="1" applyBorder="1"/>
    <xf numFmtId="165" fontId="12" fillId="3" borderId="25" xfId="1" applyNumberFormat="1" applyFont="1" applyFill="1" applyBorder="1"/>
    <xf numFmtId="165" fontId="12" fillId="0" borderId="25" xfId="1" applyNumberFormat="1" applyFont="1" applyBorder="1"/>
    <xf numFmtId="0" fontId="17" fillId="3" borderId="4" xfId="6" applyFont="1" applyFill="1" applyBorder="1" applyAlignment="1">
      <alignment horizontal="center" vertical="center"/>
    </xf>
    <xf numFmtId="49" fontId="17" fillId="3" borderId="26" xfId="6" applyNumberFormat="1" applyFont="1" applyFill="1" applyBorder="1" applyAlignment="1">
      <alignment horizontal="center" vertical="center"/>
    </xf>
    <xf numFmtId="0" fontId="17" fillId="3" borderId="5" xfId="6" applyFont="1" applyFill="1" applyBorder="1" applyAlignment="1">
      <alignment horizontal="center" vertical="center"/>
    </xf>
    <xf numFmtId="0" fontId="9" fillId="3" borderId="27" xfId="6" applyFont="1" applyFill="1" applyBorder="1" applyAlignment="1">
      <alignment horizontal="center" vertical="center"/>
    </xf>
    <xf numFmtId="0" fontId="9" fillId="3" borderId="27" xfId="6" applyFont="1" applyFill="1" applyBorder="1" applyAlignment="1">
      <alignment vertical="center"/>
    </xf>
    <xf numFmtId="4" fontId="9" fillId="3" borderId="28" xfId="6" applyNumberFormat="1" applyFont="1" applyFill="1" applyBorder="1" applyAlignment="1">
      <alignment horizontal="right"/>
    </xf>
    <xf numFmtId="4" fontId="9" fillId="3" borderId="29" xfId="6" applyNumberFormat="1" applyFont="1" applyFill="1" applyBorder="1" applyAlignment="1">
      <alignment horizontal="right"/>
    </xf>
    <xf numFmtId="4" fontId="9" fillId="3" borderId="29" xfId="1" applyNumberFormat="1" applyFont="1" applyFill="1" applyBorder="1"/>
    <xf numFmtId="165" fontId="9" fillId="3" borderId="29" xfId="1" applyNumberFormat="1" applyFont="1" applyFill="1" applyBorder="1"/>
    <xf numFmtId="165" fontId="9" fillId="0" borderId="29" xfId="1" applyNumberFormat="1" applyFont="1" applyBorder="1"/>
    <xf numFmtId="4" fontId="12" fillId="3" borderId="29" xfId="6" applyNumberFormat="1" applyFont="1" applyFill="1" applyBorder="1" applyAlignment="1">
      <alignment horizontal="right"/>
    </xf>
    <xf numFmtId="4" fontId="12" fillId="3" borderId="29" xfId="1" applyNumberFormat="1" applyFont="1" applyFill="1" applyBorder="1"/>
    <xf numFmtId="165" fontId="12" fillId="3" borderId="29" xfId="1" applyNumberFormat="1" applyFont="1" applyFill="1" applyBorder="1"/>
    <xf numFmtId="165" fontId="12" fillId="0" borderId="29" xfId="1" applyNumberFormat="1" applyFont="1" applyBorder="1"/>
    <xf numFmtId="0" fontId="9" fillId="3" borderId="24" xfId="6" applyFont="1" applyFill="1" applyBorder="1" applyAlignment="1">
      <alignment horizontal="center" vertical="center"/>
    </xf>
    <xf numFmtId="0" fontId="9" fillId="3" borderId="24" xfId="6" applyFont="1" applyFill="1" applyBorder="1" applyAlignment="1">
      <alignment vertical="center"/>
    </xf>
    <xf numFmtId="0" fontId="12" fillId="3" borderId="4" xfId="6" applyFont="1" applyFill="1" applyBorder="1" applyAlignment="1">
      <alignment horizontal="center"/>
    </xf>
    <xf numFmtId="49" fontId="12" fillId="3" borderId="5" xfId="6" applyNumberFormat="1" applyFont="1" applyFill="1" applyBorder="1" applyAlignment="1">
      <alignment horizontal="center"/>
    </xf>
    <xf numFmtId="0" fontId="12" fillId="3" borderId="5" xfId="6" applyFont="1" applyFill="1" applyBorder="1" applyAlignment="1">
      <alignment horizontal="center"/>
    </xf>
    <xf numFmtId="0" fontId="12" fillId="3" borderId="27" xfId="6" applyFont="1" applyFill="1" applyBorder="1" applyAlignment="1">
      <alignment wrapText="1"/>
    </xf>
    <xf numFmtId="4" fontId="12" fillId="3" borderId="29" xfId="0" applyNumberFormat="1" applyFont="1" applyFill="1" applyBorder="1" applyAlignment="1">
      <alignment horizontal="right" wrapText="1"/>
    </xf>
    <xf numFmtId="4" fontId="12" fillId="3" borderId="29" xfId="0" applyNumberFormat="1" applyFont="1" applyFill="1" applyBorder="1" applyAlignment="1">
      <alignment horizontal="right"/>
    </xf>
    <xf numFmtId="0" fontId="17" fillId="3" borderId="4" xfId="6" applyFont="1" applyFill="1" applyBorder="1" applyAlignment="1">
      <alignment horizontal="center"/>
    </xf>
    <xf numFmtId="49" fontId="9" fillId="3" borderId="5" xfId="6" applyNumberFormat="1" applyFont="1" applyFill="1" applyBorder="1" applyAlignment="1">
      <alignment horizontal="center"/>
    </xf>
    <xf numFmtId="0" fontId="17" fillId="3" borderId="5" xfId="6" applyFont="1" applyFill="1" applyBorder="1" applyAlignment="1">
      <alignment horizontal="center"/>
    </xf>
    <xf numFmtId="0" fontId="9" fillId="3" borderId="5" xfId="6" applyFont="1" applyFill="1" applyBorder="1" applyAlignment="1">
      <alignment horizontal="center"/>
    </xf>
    <xf numFmtId="0" fontId="9" fillId="3" borderId="27" xfId="6" applyFont="1" applyFill="1" applyBorder="1" applyAlignment="1">
      <alignment wrapText="1"/>
    </xf>
    <xf numFmtId="4" fontId="9" fillId="3" borderId="29" xfId="0" applyNumberFormat="1" applyFont="1" applyFill="1" applyBorder="1" applyAlignment="1">
      <alignment horizontal="right" wrapText="1"/>
    </xf>
    <xf numFmtId="4" fontId="9" fillId="3" borderId="29" xfId="0" applyNumberFormat="1" applyFont="1" applyFill="1" applyBorder="1" applyAlignment="1">
      <alignment horizontal="right"/>
    </xf>
    <xf numFmtId="49" fontId="17" fillId="3" borderId="5" xfId="6" applyNumberFormat="1" applyFont="1" applyFill="1" applyBorder="1" applyAlignment="1">
      <alignment horizontal="center"/>
    </xf>
    <xf numFmtId="49" fontId="12" fillId="3" borderId="27" xfId="1" applyNumberFormat="1" applyFont="1" applyFill="1" applyBorder="1" applyAlignment="1">
      <alignment horizontal="center" vertical="center" wrapText="1"/>
    </xf>
    <xf numFmtId="0" fontId="12" fillId="3" borderId="27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center" vertical="center" wrapText="1"/>
    </xf>
    <xf numFmtId="49" fontId="9" fillId="3" borderId="27" xfId="1" applyNumberFormat="1" applyFont="1" applyFill="1" applyBorder="1" applyAlignment="1">
      <alignment horizontal="center" vertical="center" wrapText="1"/>
    </xf>
    <xf numFmtId="4" fontId="12" fillId="3" borderId="29" xfId="0" applyNumberFormat="1" applyFont="1" applyFill="1" applyBorder="1"/>
    <xf numFmtId="0" fontId="17" fillId="3" borderId="27" xfId="6" applyFont="1" applyFill="1" applyBorder="1" applyAlignment="1">
      <alignment horizontal="center" vertical="center"/>
    </xf>
    <xf numFmtId="4" fontId="9" fillId="3" borderId="29" xfId="0" applyNumberFormat="1" applyFont="1" applyFill="1" applyBorder="1"/>
    <xf numFmtId="0" fontId="12" fillId="3" borderId="30" xfId="1" applyFont="1" applyFill="1" applyBorder="1" applyAlignment="1">
      <alignment horizontal="center" vertical="center" wrapText="1"/>
    </xf>
    <xf numFmtId="49" fontId="12" fillId="3" borderId="5" xfId="1" applyNumberFormat="1" applyFont="1" applyFill="1" applyBorder="1" applyAlignment="1">
      <alignment horizontal="center" vertical="center" wrapText="1"/>
    </xf>
    <xf numFmtId="0" fontId="12" fillId="3" borderId="31" xfId="1" applyFont="1" applyFill="1" applyBorder="1" applyAlignment="1">
      <alignment vertical="center" wrapText="1"/>
    </xf>
    <xf numFmtId="0" fontId="9" fillId="3" borderId="30" xfId="1" applyFont="1" applyFill="1" applyBorder="1" applyAlignment="1">
      <alignment horizontal="center" vertical="center" wrapText="1"/>
    </xf>
    <xf numFmtId="49" fontId="9" fillId="3" borderId="5" xfId="1" applyNumberFormat="1" applyFont="1" applyFill="1" applyBorder="1" applyAlignment="1">
      <alignment horizontal="center" vertical="center" wrapText="1"/>
    </xf>
    <xf numFmtId="0" fontId="9" fillId="3" borderId="31" xfId="6" applyFont="1" applyFill="1" applyBorder="1" applyAlignment="1">
      <alignment wrapText="1"/>
    </xf>
    <xf numFmtId="0" fontId="12" fillId="3" borderId="4" xfId="6" applyFont="1" applyFill="1" applyBorder="1" applyAlignment="1">
      <alignment horizontal="center" vertical="center"/>
    </xf>
    <xf numFmtId="49" fontId="12" fillId="3" borderId="26" xfId="6" applyNumberFormat="1" applyFont="1" applyFill="1" applyBorder="1" applyAlignment="1">
      <alignment horizontal="center" vertical="center"/>
    </xf>
    <xf numFmtId="0" fontId="12" fillId="3" borderId="5" xfId="6" applyFont="1" applyFill="1" applyBorder="1" applyAlignment="1">
      <alignment horizontal="center" vertical="center"/>
    </xf>
    <xf numFmtId="0" fontId="12" fillId="3" borderId="27" xfId="6" applyFont="1" applyFill="1" applyBorder="1" applyAlignment="1">
      <alignment horizontal="center" vertical="center"/>
    </xf>
    <xf numFmtId="0" fontId="12" fillId="3" borderId="27" xfId="6" applyFont="1" applyFill="1" applyBorder="1" applyAlignment="1">
      <alignment vertical="center" wrapText="1"/>
    </xf>
    <xf numFmtId="49" fontId="17" fillId="3" borderId="31" xfId="6" applyNumberFormat="1" applyFont="1" applyFill="1" applyBorder="1" applyAlignment="1">
      <alignment horizontal="center" vertical="center"/>
    </xf>
    <xf numFmtId="0" fontId="17" fillId="3" borderId="7" xfId="6" applyFont="1" applyFill="1" applyBorder="1" applyAlignment="1">
      <alignment horizontal="center" vertical="center"/>
    </xf>
    <xf numFmtId="49" fontId="17" fillId="3" borderId="32" xfId="6" applyNumberFormat="1" applyFont="1" applyFill="1" applyBorder="1" applyAlignment="1">
      <alignment horizontal="center" vertical="center"/>
    </xf>
    <xf numFmtId="0" fontId="17" fillId="3" borderId="8" xfId="6" applyFont="1" applyFill="1" applyBorder="1" applyAlignment="1">
      <alignment horizontal="center" vertical="center"/>
    </xf>
    <xf numFmtId="0" fontId="9" fillId="3" borderId="33" xfId="6" applyFont="1" applyFill="1" applyBorder="1" applyAlignment="1">
      <alignment horizontal="center" vertical="center"/>
    </xf>
    <xf numFmtId="0" fontId="9" fillId="3" borderId="33" xfId="6" applyFont="1" applyFill="1" applyBorder="1" applyAlignment="1">
      <alignment vertical="center"/>
    </xf>
    <xf numFmtId="4" fontId="9" fillId="3" borderId="28" xfId="1" applyNumberFormat="1" applyFont="1" applyFill="1" applyBorder="1"/>
    <xf numFmtId="165" fontId="9" fillId="3" borderId="28" xfId="1" applyNumberFormat="1" applyFont="1" applyFill="1" applyBorder="1"/>
    <xf numFmtId="165" fontId="9" fillId="0" borderId="28" xfId="1" applyNumberFormat="1" applyFont="1" applyBorder="1"/>
    <xf numFmtId="49" fontId="15" fillId="3" borderId="22" xfId="6" applyNumberFormat="1" applyFont="1" applyFill="1" applyBorder="1" applyAlignment="1">
      <alignment horizontal="center" vertical="center"/>
    </xf>
    <xf numFmtId="0" fontId="9" fillId="3" borderId="5" xfId="6" applyFont="1" applyFill="1" applyBorder="1" applyAlignment="1">
      <alignment horizontal="center" vertical="center"/>
    </xf>
    <xf numFmtId="49" fontId="12" fillId="3" borderId="5" xfId="6" applyNumberFormat="1" applyFont="1" applyFill="1" applyBorder="1" applyAlignment="1">
      <alignment horizontal="center" vertical="center"/>
    </xf>
    <xf numFmtId="0" fontId="17" fillId="3" borderId="34" xfId="6" applyFont="1" applyFill="1" applyBorder="1" applyAlignment="1">
      <alignment horizontal="center" vertical="center"/>
    </xf>
    <xf numFmtId="49" fontId="17" fillId="3" borderId="35" xfId="6" applyNumberFormat="1" applyFont="1" applyFill="1" applyBorder="1" applyAlignment="1">
      <alignment horizontal="center" vertical="center"/>
    </xf>
    <xf numFmtId="0" fontId="9" fillId="3" borderId="8" xfId="6" applyFont="1" applyFill="1" applyBorder="1" applyAlignment="1">
      <alignment horizontal="center" vertical="center"/>
    </xf>
    <xf numFmtId="0" fontId="9" fillId="3" borderId="35" xfId="6" applyFont="1" applyFill="1" applyBorder="1" applyAlignment="1">
      <alignment vertical="center"/>
    </xf>
    <xf numFmtId="0" fontId="18" fillId="3" borderId="10" xfId="8" applyFont="1" applyFill="1" applyBorder="1" applyAlignment="1">
      <alignment horizontal="center" wrapText="1"/>
    </xf>
    <xf numFmtId="49" fontId="18" fillId="3" borderId="21" xfId="9" applyNumberFormat="1" applyFont="1" applyFill="1" applyBorder="1" applyAlignment="1">
      <alignment horizontal="center" wrapText="1"/>
    </xf>
    <xf numFmtId="49" fontId="18" fillId="3" borderId="11" xfId="9" applyNumberFormat="1" applyFont="1" applyFill="1" applyBorder="1" applyAlignment="1">
      <alignment horizontal="center" wrapText="1"/>
    </xf>
    <xf numFmtId="0" fontId="18" fillId="3" borderId="12" xfId="9" applyFont="1" applyFill="1" applyBorder="1" applyAlignment="1">
      <alignment wrapText="1"/>
    </xf>
    <xf numFmtId="4" fontId="18" fillId="3" borderId="36" xfId="9" applyNumberFormat="1" applyFont="1" applyFill="1" applyBorder="1" applyAlignment="1">
      <alignment wrapText="1"/>
    </xf>
    <xf numFmtId="4" fontId="18" fillId="3" borderId="17" xfId="6" applyNumberFormat="1" applyFont="1" applyFill="1" applyBorder="1" applyAlignment="1">
      <alignment horizontal="right"/>
    </xf>
    <xf numFmtId="4" fontId="18" fillId="3" borderId="17" xfId="1" applyNumberFormat="1" applyFont="1" applyFill="1" applyBorder="1"/>
    <xf numFmtId="165" fontId="18" fillId="3" borderId="17" xfId="1" applyNumberFormat="1" applyFont="1" applyFill="1" applyBorder="1"/>
    <xf numFmtId="165" fontId="18" fillId="0" borderId="17" xfId="1" applyNumberFormat="1" applyFont="1" applyBorder="1"/>
    <xf numFmtId="4" fontId="12" fillId="3" borderId="25" xfId="0" applyNumberFormat="1" applyFont="1" applyFill="1" applyBorder="1" applyAlignment="1">
      <alignment horizontal="right"/>
    </xf>
    <xf numFmtId="0" fontId="12" fillId="3" borderId="7" xfId="8" applyFont="1" applyFill="1" applyBorder="1" applyAlignment="1">
      <alignment horizontal="center" wrapText="1"/>
    </xf>
    <xf numFmtId="49" fontId="12" fillId="3" borderId="33" xfId="9" applyNumberFormat="1" applyFont="1" applyFill="1" applyBorder="1" applyAlignment="1">
      <alignment horizontal="center" wrapText="1"/>
    </xf>
    <xf numFmtId="49" fontId="12" fillId="3" borderId="8" xfId="9" applyNumberFormat="1" applyFont="1" applyFill="1" applyBorder="1" applyAlignment="1">
      <alignment horizontal="center" wrapText="1"/>
    </xf>
    <xf numFmtId="0" fontId="12" fillId="3" borderId="33" xfId="9" applyFont="1" applyFill="1" applyBorder="1" applyAlignment="1">
      <alignment wrapText="1"/>
    </xf>
    <xf numFmtId="4" fontId="12" fillId="3" borderId="28" xfId="9" applyNumberFormat="1" applyFont="1" applyFill="1" applyBorder="1" applyAlignment="1">
      <alignment horizontal="right" wrapText="1"/>
    </xf>
    <xf numFmtId="0" fontId="15" fillId="3" borderId="7" xfId="8" applyFont="1" applyFill="1" applyBorder="1" applyAlignment="1">
      <alignment horizontal="center" wrapText="1"/>
    </xf>
    <xf numFmtId="49" fontId="15" fillId="3" borderId="33" xfId="9" applyNumberFormat="1" applyFont="1" applyFill="1" applyBorder="1" applyAlignment="1">
      <alignment horizontal="center" wrapText="1"/>
    </xf>
    <xf numFmtId="49" fontId="9" fillId="3" borderId="8" xfId="9" applyNumberFormat="1" applyFont="1" applyFill="1" applyBorder="1" applyAlignment="1">
      <alignment horizontal="center" wrapText="1"/>
    </xf>
    <xf numFmtId="0" fontId="9" fillId="3" borderId="33" xfId="9" applyFont="1" applyFill="1" applyBorder="1" applyAlignment="1">
      <alignment wrapText="1"/>
    </xf>
    <xf numFmtId="4" fontId="9" fillId="3" borderId="28" xfId="9" applyNumberFormat="1" applyFont="1" applyFill="1" applyBorder="1" applyAlignment="1">
      <alignment horizontal="right" wrapText="1"/>
    </xf>
    <xf numFmtId="4" fontId="9" fillId="3" borderId="28" xfId="0" applyNumberFormat="1" applyFont="1" applyFill="1" applyBorder="1" applyAlignment="1">
      <alignment horizontal="right"/>
    </xf>
    <xf numFmtId="4" fontId="18" fillId="3" borderId="17" xfId="0" applyNumberFormat="1" applyFont="1" applyFill="1" applyBorder="1" applyAlignment="1">
      <alignment horizontal="right"/>
    </xf>
    <xf numFmtId="0" fontId="12" fillId="3" borderId="4" xfId="8" applyFont="1" applyFill="1" applyBorder="1" applyAlignment="1">
      <alignment horizontal="center" wrapText="1"/>
    </xf>
    <xf numFmtId="49" fontId="12" fillId="3" borderId="27" xfId="9" applyNumberFormat="1" applyFont="1" applyFill="1" applyBorder="1" applyAlignment="1">
      <alignment horizontal="center" wrapText="1"/>
    </xf>
    <xf numFmtId="49" fontId="12" fillId="3" borderId="5" xfId="9" applyNumberFormat="1" applyFont="1" applyFill="1" applyBorder="1" applyAlignment="1">
      <alignment horizontal="center" wrapText="1"/>
    </xf>
    <xf numFmtId="0" fontId="12" fillId="3" borderId="27" xfId="9" applyFont="1" applyFill="1" applyBorder="1" applyAlignment="1">
      <alignment wrapText="1"/>
    </xf>
    <xf numFmtId="4" fontId="12" fillId="3" borderId="29" xfId="9" applyNumberFormat="1" applyFont="1" applyFill="1" applyBorder="1" applyAlignment="1">
      <alignment horizontal="right" wrapText="1"/>
    </xf>
    <xf numFmtId="0" fontId="15" fillId="3" borderId="4" xfId="8" applyFont="1" applyFill="1" applyBorder="1" applyAlignment="1">
      <alignment horizontal="center" wrapText="1"/>
    </xf>
    <xf numFmtId="49" fontId="15" fillId="3" borderId="27" xfId="9" applyNumberFormat="1" applyFont="1" applyFill="1" applyBorder="1" applyAlignment="1">
      <alignment horizontal="center" wrapText="1"/>
    </xf>
    <xf numFmtId="49" fontId="9" fillId="3" borderId="5" xfId="9" applyNumberFormat="1" applyFont="1" applyFill="1" applyBorder="1" applyAlignment="1">
      <alignment horizontal="center" wrapText="1"/>
    </xf>
    <xf numFmtId="0" fontId="9" fillId="3" borderId="27" xfId="9" applyFont="1" applyFill="1" applyBorder="1" applyAlignment="1">
      <alignment wrapText="1"/>
    </xf>
    <xf numFmtId="4" fontId="9" fillId="3" borderId="29" xfId="9" applyNumberFormat="1" applyFont="1" applyFill="1" applyBorder="1" applyAlignment="1">
      <alignment horizontal="right" wrapText="1"/>
    </xf>
    <xf numFmtId="0" fontId="12" fillId="3" borderId="24" xfId="6" applyFont="1" applyFill="1" applyBorder="1" applyAlignment="1">
      <alignment vertical="center"/>
    </xf>
    <xf numFmtId="0" fontId="12" fillId="3" borderId="1" xfId="8" applyFont="1" applyFill="1" applyBorder="1" applyAlignment="1">
      <alignment horizontal="center" wrapText="1"/>
    </xf>
    <xf numFmtId="49" fontId="12" fillId="3" borderId="24" xfId="9" applyNumberFormat="1" applyFont="1" applyFill="1" applyBorder="1" applyAlignment="1">
      <alignment horizontal="center" wrapText="1"/>
    </xf>
    <xf numFmtId="49" fontId="12" fillId="3" borderId="2" xfId="9" applyNumberFormat="1" applyFont="1" applyFill="1" applyBorder="1" applyAlignment="1">
      <alignment horizontal="center" wrapText="1"/>
    </xf>
    <xf numFmtId="0" fontId="12" fillId="3" borderId="24" xfId="9" applyFont="1" applyFill="1" applyBorder="1" applyAlignment="1">
      <alignment wrapText="1"/>
    </xf>
    <xf numFmtId="4" fontId="12" fillId="3" borderId="25" xfId="9" applyNumberFormat="1" applyFont="1" applyFill="1" applyBorder="1" applyAlignment="1">
      <alignment horizontal="right" wrapText="1"/>
    </xf>
    <xf numFmtId="0" fontId="9" fillId="3" borderId="31" xfId="0" applyFont="1" applyFill="1" applyBorder="1" applyAlignment="1"/>
    <xf numFmtId="0" fontId="9" fillId="3" borderId="0" xfId="1" applyFont="1" applyFill="1"/>
    <xf numFmtId="0" fontId="15" fillId="3" borderId="37" xfId="8" applyFont="1" applyFill="1" applyBorder="1" applyAlignment="1">
      <alignment horizontal="center" wrapText="1"/>
    </xf>
    <xf numFmtId="0" fontId="9" fillId="3" borderId="38" xfId="0" applyFont="1" applyFill="1" applyBorder="1" applyAlignment="1"/>
    <xf numFmtId="49" fontId="9" fillId="3" borderId="39" xfId="9" applyNumberFormat="1" applyFont="1" applyFill="1" applyBorder="1" applyAlignment="1">
      <alignment horizontal="center" wrapText="1"/>
    </xf>
    <xf numFmtId="0" fontId="9" fillId="3" borderId="38" xfId="9" applyFont="1" applyFill="1" applyBorder="1" applyAlignment="1">
      <alignment wrapText="1"/>
    </xf>
    <xf numFmtId="4" fontId="9" fillId="3" borderId="40" xfId="0" applyNumberFormat="1" applyFont="1" applyFill="1" applyBorder="1" applyAlignment="1">
      <alignment horizontal="right"/>
    </xf>
    <xf numFmtId="4" fontId="9" fillId="3" borderId="40" xfId="6" applyNumberFormat="1" applyFont="1" applyFill="1" applyBorder="1" applyAlignment="1">
      <alignment horizontal="right"/>
    </xf>
    <xf numFmtId="4" fontId="9" fillId="3" borderId="40" xfId="1" applyNumberFormat="1" applyFont="1" applyFill="1" applyBorder="1"/>
    <xf numFmtId="165" fontId="9" fillId="3" borderId="40" xfId="1" applyNumberFormat="1" applyFont="1" applyFill="1" applyBorder="1"/>
    <xf numFmtId="165" fontId="9" fillId="0" borderId="40" xfId="1" applyNumberFormat="1" applyFont="1" applyBorder="1"/>
    <xf numFmtId="14" fontId="9" fillId="0" borderId="0" xfId="1" applyNumberFormat="1" applyFont="1" applyAlignment="1">
      <alignment horizontal="left"/>
    </xf>
    <xf numFmtId="165" fontId="12" fillId="4" borderId="14" xfId="5" applyNumberFormat="1" applyFont="1" applyFill="1" applyBorder="1" applyAlignment="1">
      <alignment horizontal="center" vertical="center" wrapText="1"/>
    </xf>
    <xf numFmtId="165" fontId="0" fillId="4" borderId="18" xfId="0" applyNumberFormat="1" applyFill="1" applyBorder="1" applyAlignment="1">
      <alignment wrapText="1"/>
    </xf>
    <xf numFmtId="0" fontId="8" fillId="0" borderId="0" xfId="2" applyFont="1" applyAlignment="1">
      <alignment horizontal="right"/>
    </xf>
    <xf numFmtId="0" fontId="10" fillId="0" borderId="0" xfId="3" applyFont="1" applyAlignment="1">
      <alignment horizontal="center"/>
    </xf>
    <xf numFmtId="0" fontId="11" fillId="0" borderId="0" xfId="4" applyFont="1" applyFill="1" applyAlignment="1">
      <alignment horizontal="center"/>
    </xf>
    <xf numFmtId="0" fontId="11" fillId="0" borderId="0" xfId="5" applyFont="1" applyAlignment="1">
      <alignment horizontal="center"/>
    </xf>
    <xf numFmtId="0" fontId="12" fillId="3" borderId="14" xfId="5" applyFont="1" applyFill="1" applyBorder="1" applyAlignment="1">
      <alignment horizontal="center" vertical="center" wrapText="1"/>
    </xf>
    <xf numFmtId="0" fontId="0" fillId="3" borderId="18" xfId="0" applyFill="1" applyBorder="1" applyAlignment="1">
      <alignment wrapText="1"/>
    </xf>
    <xf numFmtId="0" fontId="12" fillId="4" borderId="14" xfId="5" applyFont="1" applyFill="1" applyBorder="1" applyAlignment="1">
      <alignment horizontal="center" vertical="center" wrapText="1"/>
    </xf>
    <xf numFmtId="0" fontId="0" fillId="4" borderId="18" xfId="0" applyFill="1" applyBorder="1" applyAlignment="1">
      <alignment wrapText="1"/>
    </xf>
    <xf numFmtId="0" fontId="4" fillId="2" borderId="13" xfId="0" applyFont="1" applyFill="1" applyBorder="1" applyAlignment="1">
      <alignment horizontal="center"/>
    </xf>
  </cellXfs>
  <cellStyles count="10">
    <cellStyle name="Normální" xfId="0" builtinId="0"/>
    <cellStyle name="normální 2" xfId="4"/>
    <cellStyle name="Normální 3" xfId="5"/>
    <cellStyle name="normální_03. Ekonomický" xfId="8"/>
    <cellStyle name="normální_04 - OSMTVS" xfId="7"/>
    <cellStyle name="normální_2. Rozpočet 2007 - tabulky" xfId="3"/>
    <cellStyle name="normální_Rozpis výdajů 03 bez PO 2 2" xfId="1"/>
    <cellStyle name="normální_Rozpis výdajů 03 bez PO_03. Ekonomický" xfId="9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2"/>
  <sheetViews>
    <sheetView tabSelected="1" view="pageBreakPreview" zoomScale="60" zoomScaleNormal="100" workbookViewId="0">
      <selection activeCell="P15" sqref="P15"/>
    </sheetView>
  </sheetViews>
  <sheetFormatPr defaultColWidth="3.28515625" defaultRowHeight="12.75" x14ac:dyDescent="0.2"/>
  <cols>
    <col min="1" max="1" width="3.28515625" style="37" customWidth="1"/>
    <col min="2" max="2" width="13.5703125" style="38" customWidth="1"/>
    <col min="3" max="3" width="4.7109375" style="38" customWidth="1"/>
    <col min="4" max="4" width="7.7109375" style="38" customWidth="1"/>
    <col min="5" max="5" width="40.7109375" style="38" customWidth="1"/>
    <col min="6" max="6" width="8.7109375" style="39" customWidth="1"/>
    <col min="7" max="7" width="7.7109375" style="38" hidden="1" customWidth="1"/>
    <col min="8" max="8" width="8.7109375" style="38" hidden="1" customWidth="1"/>
    <col min="9" max="9" width="7.85546875" style="37" hidden="1" customWidth="1"/>
    <col min="10" max="10" width="9.28515625" style="38" customWidth="1"/>
    <col min="11" max="11" width="6.85546875" style="41" customWidth="1"/>
    <col min="12" max="12" width="9.140625" style="44" customWidth="1"/>
    <col min="13" max="13" width="9.28515625" style="43" customWidth="1"/>
    <col min="14" max="254" width="9.28515625" style="38" customWidth="1"/>
    <col min="255" max="16384" width="3.28515625" style="38"/>
  </cols>
  <sheetData>
    <row r="1" spans="1:14" x14ac:dyDescent="0.2">
      <c r="G1" s="215"/>
      <c r="H1" s="215"/>
      <c r="J1" s="40"/>
      <c r="L1" s="42" t="s">
        <v>63</v>
      </c>
    </row>
    <row r="2" spans="1:14" ht="18" x14ac:dyDescent="0.25">
      <c r="A2" s="216" t="s">
        <v>64</v>
      </c>
      <c r="B2" s="216"/>
      <c r="C2" s="216"/>
      <c r="D2" s="216"/>
      <c r="E2" s="216"/>
      <c r="F2" s="216"/>
      <c r="G2" s="216"/>
      <c r="H2" s="216"/>
    </row>
    <row r="3" spans="1:14" x14ac:dyDescent="0.2">
      <c r="A3" s="45"/>
      <c r="B3" s="46"/>
      <c r="C3" s="46"/>
      <c r="D3" s="46"/>
      <c r="E3" s="46"/>
      <c r="F3" s="45"/>
      <c r="G3" s="47"/>
      <c r="H3" s="47"/>
    </row>
    <row r="4" spans="1:14" ht="15.75" x14ac:dyDescent="0.25">
      <c r="A4" s="217" t="s">
        <v>65</v>
      </c>
      <c r="B4" s="217"/>
      <c r="C4" s="217"/>
      <c r="D4" s="217"/>
      <c r="E4" s="217"/>
      <c r="F4" s="217"/>
      <c r="G4" s="217"/>
      <c r="H4" s="217"/>
    </row>
    <row r="5" spans="1:14" x14ac:dyDescent="0.2">
      <c r="A5" s="45"/>
      <c r="B5" s="46"/>
      <c r="C5" s="46"/>
      <c r="D5" s="46"/>
      <c r="E5" s="46"/>
      <c r="F5" s="45"/>
      <c r="G5" s="47"/>
      <c r="H5" s="47"/>
    </row>
    <row r="6" spans="1:14" ht="15.75" x14ac:dyDescent="0.25">
      <c r="A6" s="218" t="s">
        <v>66</v>
      </c>
      <c r="B6" s="218"/>
      <c r="C6" s="218"/>
      <c r="D6" s="218"/>
      <c r="E6" s="218"/>
      <c r="F6" s="218"/>
      <c r="G6" s="218"/>
      <c r="H6" s="218"/>
    </row>
    <row r="7" spans="1:14" s="56" customFormat="1" ht="13.5" thickBot="1" x14ac:dyDescent="0.25">
      <c r="A7" s="48"/>
      <c r="B7" s="49"/>
      <c r="C7" s="50"/>
      <c r="D7" s="50"/>
      <c r="E7" s="51"/>
      <c r="F7" s="52"/>
      <c r="G7" s="53"/>
      <c r="H7" s="54"/>
      <c r="I7" s="55"/>
      <c r="K7" s="57"/>
      <c r="L7" s="58"/>
      <c r="M7" s="59"/>
    </row>
    <row r="8" spans="1:14" s="56" customFormat="1" ht="13.5" thickBot="1" x14ac:dyDescent="0.25">
      <c r="A8" s="60"/>
      <c r="B8" s="60"/>
      <c r="C8" s="60"/>
      <c r="D8" s="60"/>
      <c r="E8" s="60"/>
      <c r="F8" s="61"/>
      <c r="G8" s="219" t="s">
        <v>67</v>
      </c>
      <c r="H8" s="62"/>
      <c r="I8" s="221" t="s">
        <v>68</v>
      </c>
      <c r="J8" s="62"/>
      <c r="K8" s="213" t="s">
        <v>69</v>
      </c>
      <c r="L8" s="63" t="s">
        <v>70</v>
      </c>
      <c r="M8" s="59"/>
    </row>
    <row r="9" spans="1:14" s="56" customFormat="1" ht="16.899999999999999" customHeight="1" thickBot="1" x14ac:dyDescent="0.25">
      <c r="A9" s="64" t="s">
        <v>71</v>
      </c>
      <c r="B9" s="65" t="s">
        <v>72</v>
      </c>
      <c r="C9" s="66" t="s">
        <v>73</v>
      </c>
      <c r="D9" s="65" t="s">
        <v>19</v>
      </c>
      <c r="E9" s="67" t="s">
        <v>74</v>
      </c>
      <c r="F9" s="68" t="s">
        <v>75</v>
      </c>
      <c r="G9" s="220"/>
      <c r="H9" s="69" t="s">
        <v>76</v>
      </c>
      <c r="I9" s="222"/>
      <c r="J9" s="69" t="s">
        <v>76</v>
      </c>
      <c r="K9" s="214"/>
      <c r="L9" s="70" t="s">
        <v>76</v>
      </c>
      <c r="M9" s="59"/>
    </row>
    <row r="10" spans="1:14" s="56" customFormat="1" ht="13.5" thickBot="1" x14ac:dyDescent="0.25">
      <c r="A10" s="71" t="s">
        <v>77</v>
      </c>
      <c r="B10" s="72" t="s">
        <v>78</v>
      </c>
      <c r="C10" s="73" t="s">
        <v>78</v>
      </c>
      <c r="D10" s="73" t="s">
        <v>78</v>
      </c>
      <c r="E10" s="74" t="s">
        <v>79</v>
      </c>
      <c r="F10" s="75">
        <f>+F11+F62+F79</f>
        <v>20428.98</v>
      </c>
      <c r="G10" s="75">
        <f>+G11+G62+G79</f>
        <v>0</v>
      </c>
      <c r="H10" s="76">
        <f>+H11+H62+H79</f>
        <v>20428.98</v>
      </c>
      <c r="I10" s="77">
        <f>+I11+I62+I79</f>
        <v>116.15</v>
      </c>
      <c r="J10" s="78">
        <f>+H10+I10</f>
        <v>20545.13</v>
      </c>
      <c r="K10" s="79">
        <f>+K11+K62+K79</f>
        <v>2.8421709430404007E-14</v>
      </c>
      <c r="L10" s="79">
        <f>+J10+K10</f>
        <v>20545.13</v>
      </c>
      <c r="M10" s="89" t="s">
        <v>80</v>
      </c>
      <c r="N10" s="55"/>
    </row>
    <row r="11" spans="1:14" s="56" customFormat="1" ht="13.5" thickBot="1" x14ac:dyDescent="0.25">
      <c r="A11" s="80" t="s">
        <v>77</v>
      </c>
      <c r="B11" s="81" t="s">
        <v>78</v>
      </c>
      <c r="C11" s="82" t="s">
        <v>78</v>
      </c>
      <c r="D11" s="83" t="s">
        <v>78</v>
      </c>
      <c r="E11" s="84" t="s">
        <v>81</v>
      </c>
      <c r="F11" s="85">
        <f>+F12+F15+F26+F46+F48+F52+F54+F58+F60</f>
        <v>2880</v>
      </c>
      <c r="G11" s="85">
        <f>+G12+G15+G18+G20+G22+G24+G26+G28+G30+G32+G34+G36+G38+G40+G42+G44+G46+G48+G52+G54+G58+G60</f>
        <v>0</v>
      </c>
      <c r="H11" s="85">
        <f t="shared" ref="H11:H83" si="0">+F11+G11</f>
        <v>2880</v>
      </c>
      <c r="I11" s="86">
        <f>+I48+I50+I54+I56+I26</f>
        <v>116.15</v>
      </c>
      <c r="J11" s="86">
        <f t="shared" ref="J11:J78" si="1">+H11+I11</f>
        <v>2996.15</v>
      </c>
      <c r="K11" s="87">
        <v>0</v>
      </c>
      <c r="L11" s="88">
        <f t="shared" ref="L11:L74" si="2">+J11+K11</f>
        <v>2996.15</v>
      </c>
      <c r="M11" s="89"/>
      <c r="N11" s="55"/>
    </row>
    <row r="12" spans="1:14" s="56" customFormat="1" x14ac:dyDescent="0.2">
      <c r="A12" s="90" t="s">
        <v>77</v>
      </c>
      <c r="B12" s="91" t="s">
        <v>82</v>
      </c>
      <c r="C12" s="92" t="s">
        <v>78</v>
      </c>
      <c r="D12" s="93" t="s">
        <v>78</v>
      </c>
      <c r="E12" s="94" t="s">
        <v>83</v>
      </c>
      <c r="F12" s="95">
        <f>SUM(F13:F14)</f>
        <v>200</v>
      </c>
      <c r="G12" s="95">
        <v>0</v>
      </c>
      <c r="H12" s="95">
        <f t="shared" si="0"/>
        <v>200</v>
      </c>
      <c r="I12" s="96">
        <v>0</v>
      </c>
      <c r="J12" s="96">
        <f t="shared" si="1"/>
        <v>200</v>
      </c>
      <c r="K12" s="97">
        <v>0</v>
      </c>
      <c r="L12" s="98">
        <f t="shared" si="2"/>
        <v>200</v>
      </c>
      <c r="M12" s="89"/>
      <c r="N12" s="55"/>
    </row>
    <row r="13" spans="1:14" s="56" customFormat="1" x14ac:dyDescent="0.2">
      <c r="A13" s="99"/>
      <c r="B13" s="100" t="s">
        <v>84</v>
      </c>
      <c r="C13" s="101">
        <v>3299</v>
      </c>
      <c r="D13" s="102">
        <v>5321</v>
      </c>
      <c r="E13" s="103" t="s">
        <v>85</v>
      </c>
      <c r="F13" s="104">
        <v>180</v>
      </c>
      <c r="G13" s="104">
        <v>0</v>
      </c>
      <c r="H13" s="105">
        <f t="shared" si="0"/>
        <v>180</v>
      </c>
      <c r="I13" s="106">
        <v>0</v>
      </c>
      <c r="J13" s="106">
        <f t="shared" si="1"/>
        <v>180</v>
      </c>
      <c r="K13" s="107">
        <v>0</v>
      </c>
      <c r="L13" s="108">
        <f t="shared" si="2"/>
        <v>180</v>
      </c>
      <c r="M13" s="89"/>
      <c r="N13" s="55"/>
    </row>
    <row r="14" spans="1:14" s="56" customFormat="1" x14ac:dyDescent="0.2">
      <c r="A14" s="99"/>
      <c r="B14" s="100" t="s">
        <v>84</v>
      </c>
      <c r="C14" s="101">
        <v>3299</v>
      </c>
      <c r="D14" s="102">
        <v>5331</v>
      </c>
      <c r="E14" s="103" t="s">
        <v>86</v>
      </c>
      <c r="F14" s="105">
        <v>20</v>
      </c>
      <c r="G14" s="105">
        <v>0</v>
      </c>
      <c r="H14" s="105">
        <f t="shared" si="0"/>
        <v>20</v>
      </c>
      <c r="I14" s="106">
        <v>0</v>
      </c>
      <c r="J14" s="106">
        <f t="shared" si="1"/>
        <v>20</v>
      </c>
      <c r="K14" s="107">
        <v>0</v>
      </c>
      <c r="L14" s="108">
        <f t="shared" si="2"/>
        <v>20</v>
      </c>
      <c r="M14" s="89"/>
      <c r="N14" s="55"/>
    </row>
    <row r="15" spans="1:14" s="56" customFormat="1" x14ac:dyDescent="0.2">
      <c r="A15" s="90" t="s">
        <v>77</v>
      </c>
      <c r="B15" s="91" t="s">
        <v>87</v>
      </c>
      <c r="C15" s="92" t="s">
        <v>78</v>
      </c>
      <c r="D15" s="93" t="s">
        <v>78</v>
      </c>
      <c r="E15" s="94" t="s">
        <v>88</v>
      </c>
      <c r="F15" s="95">
        <f>SUM(F16:F17)</f>
        <v>120</v>
      </c>
      <c r="G15" s="95">
        <f>SUM(G16:G17)</f>
        <v>-60</v>
      </c>
      <c r="H15" s="109">
        <f t="shared" si="0"/>
        <v>60</v>
      </c>
      <c r="I15" s="110">
        <v>0</v>
      </c>
      <c r="J15" s="110">
        <f t="shared" si="1"/>
        <v>60</v>
      </c>
      <c r="K15" s="111">
        <v>0</v>
      </c>
      <c r="L15" s="112">
        <f t="shared" si="2"/>
        <v>60</v>
      </c>
      <c r="M15" s="89"/>
      <c r="N15" s="55"/>
    </row>
    <row r="16" spans="1:14" s="56" customFormat="1" x14ac:dyDescent="0.2">
      <c r="A16" s="99"/>
      <c r="B16" s="100" t="s">
        <v>84</v>
      </c>
      <c r="C16" s="101">
        <v>3299</v>
      </c>
      <c r="D16" s="113">
        <v>5321</v>
      </c>
      <c r="E16" s="114" t="s">
        <v>85</v>
      </c>
      <c r="F16" s="105">
        <v>60</v>
      </c>
      <c r="G16" s="105">
        <v>-30</v>
      </c>
      <c r="H16" s="105">
        <f t="shared" si="0"/>
        <v>30</v>
      </c>
      <c r="I16" s="106">
        <v>0</v>
      </c>
      <c r="J16" s="106">
        <f t="shared" si="1"/>
        <v>30</v>
      </c>
      <c r="K16" s="107">
        <v>0</v>
      </c>
      <c r="L16" s="108">
        <f t="shared" si="2"/>
        <v>30</v>
      </c>
      <c r="M16" s="89"/>
      <c r="N16" s="55"/>
    </row>
    <row r="17" spans="1:14" s="56" customFormat="1" x14ac:dyDescent="0.2">
      <c r="A17" s="99"/>
      <c r="B17" s="100" t="s">
        <v>84</v>
      </c>
      <c r="C17" s="101">
        <v>3299</v>
      </c>
      <c r="D17" s="102">
        <v>5331</v>
      </c>
      <c r="E17" s="103" t="s">
        <v>86</v>
      </c>
      <c r="F17" s="105">
        <v>60</v>
      </c>
      <c r="G17" s="105">
        <v>-30</v>
      </c>
      <c r="H17" s="105">
        <f t="shared" si="0"/>
        <v>30</v>
      </c>
      <c r="I17" s="106">
        <v>0</v>
      </c>
      <c r="J17" s="106">
        <f t="shared" si="1"/>
        <v>30</v>
      </c>
      <c r="K17" s="107">
        <v>0</v>
      </c>
      <c r="L17" s="108">
        <f t="shared" si="2"/>
        <v>30</v>
      </c>
      <c r="M17" s="89"/>
      <c r="N17" s="55"/>
    </row>
    <row r="18" spans="1:14" s="56" customFormat="1" ht="33.75" x14ac:dyDescent="0.2">
      <c r="A18" s="115" t="s">
        <v>77</v>
      </c>
      <c r="B18" s="116" t="s">
        <v>89</v>
      </c>
      <c r="C18" s="117" t="s">
        <v>78</v>
      </c>
      <c r="D18" s="117" t="s">
        <v>78</v>
      </c>
      <c r="E18" s="118" t="s">
        <v>90</v>
      </c>
      <c r="F18" s="119">
        <v>0</v>
      </c>
      <c r="G18" s="120">
        <f>+G19</f>
        <v>10</v>
      </c>
      <c r="H18" s="109">
        <f t="shared" si="0"/>
        <v>10</v>
      </c>
      <c r="I18" s="110">
        <v>0</v>
      </c>
      <c r="J18" s="110">
        <f t="shared" si="1"/>
        <v>10</v>
      </c>
      <c r="K18" s="111">
        <v>0</v>
      </c>
      <c r="L18" s="112">
        <f t="shared" si="2"/>
        <v>10</v>
      </c>
      <c r="M18" s="89"/>
      <c r="N18" s="55"/>
    </row>
    <row r="19" spans="1:14" s="56" customFormat="1" x14ac:dyDescent="0.2">
      <c r="A19" s="121"/>
      <c r="B19" s="122"/>
      <c r="C19" s="123">
        <v>3421</v>
      </c>
      <c r="D19" s="124">
        <v>5321</v>
      </c>
      <c r="E19" s="125" t="s">
        <v>85</v>
      </c>
      <c r="F19" s="126">
        <v>0</v>
      </c>
      <c r="G19" s="127">
        <v>10</v>
      </c>
      <c r="H19" s="105">
        <f t="shared" si="0"/>
        <v>10</v>
      </c>
      <c r="I19" s="106">
        <v>0</v>
      </c>
      <c r="J19" s="106">
        <f t="shared" si="1"/>
        <v>10</v>
      </c>
      <c r="K19" s="107">
        <v>0</v>
      </c>
      <c r="L19" s="108">
        <f t="shared" si="2"/>
        <v>10</v>
      </c>
      <c r="M19" s="89"/>
      <c r="N19" s="55"/>
    </row>
    <row r="20" spans="1:14" s="56" customFormat="1" ht="22.5" x14ac:dyDescent="0.2">
      <c r="A20" s="115" t="s">
        <v>77</v>
      </c>
      <c r="B20" s="116" t="s">
        <v>91</v>
      </c>
      <c r="C20" s="117" t="s">
        <v>78</v>
      </c>
      <c r="D20" s="117" t="s">
        <v>78</v>
      </c>
      <c r="E20" s="118" t="s">
        <v>92</v>
      </c>
      <c r="F20" s="119">
        <v>0</v>
      </c>
      <c r="G20" s="120">
        <f>+G21</f>
        <v>30</v>
      </c>
      <c r="H20" s="109">
        <f t="shared" si="0"/>
        <v>30</v>
      </c>
      <c r="I20" s="110">
        <v>0</v>
      </c>
      <c r="J20" s="110">
        <f t="shared" si="1"/>
        <v>30</v>
      </c>
      <c r="K20" s="111">
        <v>0</v>
      </c>
      <c r="L20" s="112">
        <f t="shared" si="2"/>
        <v>30</v>
      </c>
      <c r="M20" s="89"/>
      <c r="N20" s="55"/>
    </row>
    <row r="21" spans="1:14" s="56" customFormat="1" ht="22.5" x14ac:dyDescent="0.2">
      <c r="A21" s="121"/>
      <c r="B21" s="122"/>
      <c r="C21" s="123">
        <v>3421</v>
      </c>
      <c r="D21" s="124">
        <v>5331</v>
      </c>
      <c r="E21" s="125" t="s">
        <v>86</v>
      </c>
      <c r="F21" s="126">
        <v>0</v>
      </c>
      <c r="G21" s="127">
        <v>30</v>
      </c>
      <c r="H21" s="105">
        <f t="shared" si="0"/>
        <v>30</v>
      </c>
      <c r="I21" s="106">
        <v>0</v>
      </c>
      <c r="J21" s="106">
        <f t="shared" si="1"/>
        <v>30</v>
      </c>
      <c r="K21" s="107">
        <v>0</v>
      </c>
      <c r="L21" s="108">
        <f t="shared" si="2"/>
        <v>30</v>
      </c>
      <c r="M21" s="89"/>
      <c r="N21" s="55"/>
    </row>
    <row r="22" spans="1:14" s="56" customFormat="1" ht="33.75" x14ac:dyDescent="0.2">
      <c r="A22" s="115" t="s">
        <v>77</v>
      </c>
      <c r="B22" s="116" t="s">
        <v>93</v>
      </c>
      <c r="C22" s="117" t="s">
        <v>78</v>
      </c>
      <c r="D22" s="117" t="s">
        <v>78</v>
      </c>
      <c r="E22" s="118" t="s">
        <v>94</v>
      </c>
      <c r="F22" s="119">
        <v>0</v>
      </c>
      <c r="G22" s="120">
        <f>+G23</f>
        <v>10</v>
      </c>
      <c r="H22" s="109">
        <f t="shared" si="0"/>
        <v>10</v>
      </c>
      <c r="I22" s="110">
        <v>0</v>
      </c>
      <c r="J22" s="110">
        <f t="shared" si="1"/>
        <v>10</v>
      </c>
      <c r="K22" s="111">
        <v>0</v>
      </c>
      <c r="L22" s="112">
        <f t="shared" si="2"/>
        <v>10</v>
      </c>
      <c r="M22" s="89"/>
      <c r="N22" s="55"/>
    </row>
    <row r="23" spans="1:14" s="56" customFormat="1" x14ac:dyDescent="0.2">
      <c r="A23" s="121"/>
      <c r="B23" s="128"/>
      <c r="C23" s="123">
        <v>3421</v>
      </c>
      <c r="D23" s="124">
        <v>5321</v>
      </c>
      <c r="E23" s="125" t="s">
        <v>85</v>
      </c>
      <c r="F23" s="126">
        <v>0</v>
      </c>
      <c r="G23" s="127">
        <v>10</v>
      </c>
      <c r="H23" s="105">
        <f t="shared" si="0"/>
        <v>10</v>
      </c>
      <c r="I23" s="106">
        <v>0</v>
      </c>
      <c r="J23" s="106">
        <f t="shared" si="1"/>
        <v>10</v>
      </c>
      <c r="K23" s="107">
        <v>0</v>
      </c>
      <c r="L23" s="108">
        <f t="shared" si="2"/>
        <v>10</v>
      </c>
      <c r="M23" s="89"/>
      <c r="N23" s="55"/>
    </row>
    <row r="24" spans="1:14" s="56" customFormat="1" ht="22.5" x14ac:dyDescent="0.2">
      <c r="A24" s="115" t="s">
        <v>77</v>
      </c>
      <c r="B24" s="129" t="s">
        <v>95</v>
      </c>
      <c r="C24" s="117" t="s">
        <v>78</v>
      </c>
      <c r="D24" s="117" t="s">
        <v>78</v>
      </c>
      <c r="E24" s="130" t="s">
        <v>96</v>
      </c>
      <c r="F24" s="119">
        <v>0</v>
      </c>
      <c r="G24" s="120">
        <f>+G25</f>
        <v>10</v>
      </c>
      <c r="H24" s="109">
        <f t="shared" si="0"/>
        <v>10</v>
      </c>
      <c r="I24" s="110">
        <v>0</v>
      </c>
      <c r="J24" s="110">
        <f t="shared" si="1"/>
        <v>10</v>
      </c>
      <c r="K24" s="111">
        <v>0</v>
      </c>
      <c r="L24" s="112">
        <f t="shared" si="2"/>
        <v>10</v>
      </c>
      <c r="M24" s="89"/>
      <c r="N24" s="55"/>
    </row>
    <row r="25" spans="1:14" s="56" customFormat="1" x14ac:dyDescent="0.2">
      <c r="A25" s="131"/>
      <c r="B25" s="132"/>
      <c r="C25" s="123">
        <v>3113</v>
      </c>
      <c r="D25" s="124">
        <v>5321</v>
      </c>
      <c r="E25" s="125" t="s">
        <v>85</v>
      </c>
      <c r="F25" s="126">
        <v>0</v>
      </c>
      <c r="G25" s="127">
        <v>10</v>
      </c>
      <c r="H25" s="105">
        <f t="shared" si="0"/>
        <v>10</v>
      </c>
      <c r="I25" s="106">
        <v>0</v>
      </c>
      <c r="J25" s="106">
        <f t="shared" si="1"/>
        <v>10</v>
      </c>
      <c r="K25" s="107">
        <v>0</v>
      </c>
      <c r="L25" s="108">
        <f t="shared" si="2"/>
        <v>10</v>
      </c>
      <c r="M25" s="89"/>
      <c r="N25" s="55"/>
    </row>
    <row r="26" spans="1:14" s="56" customFormat="1" x14ac:dyDescent="0.2">
      <c r="A26" s="90" t="s">
        <v>77</v>
      </c>
      <c r="B26" s="91" t="s">
        <v>97</v>
      </c>
      <c r="C26" s="92" t="s">
        <v>78</v>
      </c>
      <c r="D26" s="93" t="s">
        <v>78</v>
      </c>
      <c r="E26" s="94" t="s">
        <v>98</v>
      </c>
      <c r="F26" s="95">
        <f>+F27</f>
        <v>2300</v>
      </c>
      <c r="G26" s="95">
        <f>+G27</f>
        <v>-2300</v>
      </c>
      <c r="H26" s="109">
        <f t="shared" si="0"/>
        <v>0</v>
      </c>
      <c r="I26" s="133">
        <f>+I27</f>
        <v>116.15</v>
      </c>
      <c r="J26" s="110">
        <f t="shared" si="1"/>
        <v>116.15</v>
      </c>
      <c r="K26" s="111">
        <v>0</v>
      </c>
      <c r="L26" s="112">
        <f t="shared" si="2"/>
        <v>116.15</v>
      </c>
      <c r="M26" s="89"/>
      <c r="N26" s="55"/>
    </row>
    <row r="27" spans="1:14" s="56" customFormat="1" x14ac:dyDescent="0.2">
      <c r="A27" s="99"/>
      <c r="B27" s="100" t="s">
        <v>84</v>
      </c>
      <c r="C27" s="101">
        <v>3299</v>
      </c>
      <c r="D27" s="134">
        <v>5331</v>
      </c>
      <c r="E27" s="103" t="s">
        <v>86</v>
      </c>
      <c r="F27" s="105">
        <v>2300</v>
      </c>
      <c r="G27" s="105">
        <v>-2300</v>
      </c>
      <c r="H27" s="105">
        <f t="shared" si="0"/>
        <v>0</v>
      </c>
      <c r="I27" s="135">
        <v>116.15</v>
      </c>
      <c r="J27" s="106">
        <f t="shared" si="1"/>
        <v>116.15</v>
      </c>
      <c r="K27" s="107">
        <v>0</v>
      </c>
      <c r="L27" s="108">
        <f t="shared" si="2"/>
        <v>116.15</v>
      </c>
      <c r="M27" s="89"/>
      <c r="N27" s="55"/>
    </row>
    <row r="28" spans="1:14" s="56" customFormat="1" ht="33.75" x14ac:dyDescent="0.2">
      <c r="A28" s="136" t="s">
        <v>77</v>
      </c>
      <c r="B28" s="137" t="s">
        <v>99</v>
      </c>
      <c r="C28" s="137" t="s">
        <v>78</v>
      </c>
      <c r="D28" s="137" t="s">
        <v>78</v>
      </c>
      <c r="E28" s="138" t="s">
        <v>100</v>
      </c>
      <c r="F28" s="119">
        <v>0</v>
      </c>
      <c r="G28" s="120">
        <f>+G29</f>
        <v>450</v>
      </c>
      <c r="H28" s="109">
        <f t="shared" si="0"/>
        <v>450</v>
      </c>
      <c r="I28" s="110">
        <v>0</v>
      </c>
      <c r="J28" s="110">
        <f t="shared" si="1"/>
        <v>450</v>
      </c>
      <c r="K28" s="111">
        <v>0</v>
      </c>
      <c r="L28" s="112">
        <f t="shared" si="2"/>
        <v>450</v>
      </c>
      <c r="M28" s="89"/>
      <c r="N28" s="55"/>
    </row>
    <row r="29" spans="1:14" s="56" customFormat="1" ht="22.5" x14ac:dyDescent="0.2">
      <c r="A29" s="139"/>
      <c r="B29" s="140"/>
      <c r="C29" s="140" t="s">
        <v>101</v>
      </c>
      <c r="D29" s="140" t="s">
        <v>102</v>
      </c>
      <c r="E29" s="141" t="s">
        <v>86</v>
      </c>
      <c r="F29" s="126">
        <v>0</v>
      </c>
      <c r="G29" s="127">
        <v>450</v>
      </c>
      <c r="H29" s="105">
        <f t="shared" si="0"/>
        <v>450</v>
      </c>
      <c r="I29" s="106">
        <v>0</v>
      </c>
      <c r="J29" s="106">
        <f t="shared" si="1"/>
        <v>450</v>
      </c>
      <c r="K29" s="107">
        <v>0</v>
      </c>
      <c r="L29" s="108">
        <f t="shared" si="2"/>
        <v>450</v>
      </c>
      <c r="M29" s="89"/>
      <c r="N29" s="55"/>
    </row>
    <row r="30" spans="1:14" s="56" customFormat="1" ht="33.75" x14ac:dyDescent="0.2">
      <c r="A30" s="136" t="s">
        <v>77</v>
      </c>
      <c r="B30" s="137" t="s">
        <v>103</v>
      </c>
      <c r="C30" s="137" t="s">
        <v>78</v>
      </c>
      <c r="D30" s="137" t="s">
        <v>78</v>
      </c>
      <c r="E30" s="138" t="s">
        <v>104</v>
      </c>
      <c r="F30" s="119">
        <v>0</v>
      </c>
      <c r="G30" s="120">
        <f t="shared" ref="G30" si="3">+G31</f>
        <v>490</v>
      </c>
      <c r="H30" s="109">
        <f t="shared" si="0"/>
        <v>490</v>
      </c>
      <c r="I30" s="110">
        <v>0</v>
      </c>
      <c r="J30" s="110">
        <f t="shared" si="1"/>
        <v>490</v>
      </c>
      <c r="K30" s="111">
        <v>0</v>
      </c>
      <c r="L30" s="112">
        <f t="shared" si="2"/>
        <v>490</v>
      </c>
      <c r="M30" s="89"/>
      <c r="N30" s="55"/>
    </row>
    <row r="31" spans="1:14" s="56" customFormat="1" ht="22.5" x14ac:dyDescent="0.2">
      <c r="A31" s="139"/>
      <c r="B31" s="140"/>
      <c r="C31" s="140" t="s">
        <v>101</v>
      </c>
      <c r="D31" s="140" t="s">
        <v>102</v>
      </c>
      <c r="E31" s="141" t="s">
        <v>86</v>
      </c>
      <c r="F31" s="126">
        <v>0</v>
      </c>
      <c r="G31" s="127">
        <v>490</v>
      </c>
      <c r="H31" s="105">
        <f t="shared" si="0"/>
        <v>490</v>
      </c>
      <c r="I31" s="106">
        <v>0</v>
      </c>
      <c r="J31" s="106">
        <f t="shared" si="1"/>
        <v>490</v>
      </c>
      <c r="K31" s="107">
        <v>0</v>
      </c>
      <c r="L31" s="108">
        <f t="shared" si="2"/>
        <v>490</v>
      </c>
      <c r="M31" s="89"/>
      <c r="N31" s="55"/>
    </row>
    <row r="32" spans="1:14" s="56" customFormat="1" ht="33.75" x14ac:dyDescent="0.2">
      <c r="A32" s="136" t="s">
        <v>77</v>
      </c>
      <c r="B32" s="137" t="s">
        <v>105</v>
      </c>
      <c r="C32" s="137" t="s">
        <v>78</v>
      </c>
      <c r="D32" s="137" t="s">
        <v>78</v>
      </c>
      <c r="E32" s="138" t="s">
        <v>106</v>
      </c>
      <c r="F32" s="119">
        <v>0</v>
      </c>
      <c r="G32" s="120">
        <f t="shared" ref="G32" si="4">+G33</f>
        <v>80</v>
      </c>
      <c r="H32" s="109">
        <f t="shared" si="0"/>
        <v>80</v>
      </c>
      <c r="I32" s="110">
        <v>0</v>
      </c>
      <c r="J32" s="110">
        <f t="shared" si="1"/>
        <v>80</v>
      </c>
      <c r="K32" s="111">
        <v>0</v>
      </c>
      <c r="L32" s="112">
        <f t="shared" si="2"/>
        <v>80</v>
      </c>
      <c r="M32" s="89"/>
      <c r="N32" s="55"/>
    </row>
    <row r="33" spans="1:14" s="56" customFormat="1" ht="22.5" x14ac:dyDescent="0.2">
      <c r="A33" s="139"/>
      <c r="B33" s="140"/>
      <c r="C33" s="140" t="s">
        <v>101</v>
      </c>
      <c r="D33" s="140" t="s">
        <v>102</v>
      </c>
      <c r="E33" s="141" t="s">
        <v>86</v>
      </c>
      <c r="F33" s="126">
        <v>0</v>
      </c>
      <c r="G33" s="127">
        <v>80</v>
      </c>
      <c r="H33" s="105">
        <f t="shared" si="0"/>
        <v>80</v>
      </c>
      <c r="I33" s="106">
        <v>0</v>
      </c>
      <c r="J33" s="106">
        <f t="shared" si="1"/>
        <v>80</v>
      </c>
      <c r="K33" s="107">
        <v>0</v>
      </c>
      <c r="L33" s="108">
        <f t="shared" si="2"/>
        <v>80</v>
      </c>
      <c r="M33" s="89"/>
      <c r="N33" s="55"/>
    </row>
    <row r="34" spans="1:14" s="56" customFormat="1" ht="33.75" x14ac:dyDescent="0.2">
      <c r="A34" s="136" t="s">
        <v>77</v>
      </c>
      <c r="B34" s="137" t="s">
        <v>107</v>
      </c>
      <c r="C34" s="137" t="s">
        <v>78</v>
      </c>
      <c r="D34" s="137" t="s">
        <v>78</v>
      </c>
      <c r="E34" s="138" t="s">
        <v>108</v>
      </c>
      <c r="F34" s="119">
        <v>0</v>
      </c>
      <c r="G34" s="120">
        <f t="shared" ref="G34" si="5">+G35</f>
        <v>135</v>
      </c>
      <c r="H34" s="109">
        <f t="shared" si="0"/>
        <v>135</v>
      </c>
      <c r="I34" s="110">
        <v>0</v>
      </c>
      <c r="J34" s="110">
        <f t="shared" si="1"/>
        <v>135</v>
      </c>
      <c r="K34" s="111">
        <v>0</v>
      </c>
      <c r="L34" s="112">
        <f t="shared" si="2"/>
        <v>135</v>
      </c>
      <c r="M34" s="89"/>
      <c r="N34" s="55"/>
    </row>
    <row r="35" spans="1:14" s="56" customFormat="1" ht="22.5" x14ac:dyDescent="0.2">
      <c r="A35" s="139"/>
      <c r="B35" s="140"/>
      <c r="C35" s="140" t="s">
        <v>101</v>
      </c>
      <c r="D35" s="140" t="s">
        <v>102</v>
      </c>
      <c r="E35" s="141" t="s">
        <v>86</v>
      </c>
      <c r="F35" s="126">
        <v>0</v>
      </c>
      <c r="G35" s="127">
        <v>135</v>
      </c>
      <c r="H35" s="105">
        <f t="shared" si="0"/>
        <v>135</v>
      </c>
      <c r="I35" s="106">
        <v>0</v>
      </c>
      <c r="J35" s="106">
        <f t="shared" si="1"/>
        <v>135</v>
      </c>
      <c r="K35" s="107">
        <v>0</v>
      </c>
      <c r="L35" s="108">
        <f t="shared" si="2"/>
        <v>135</v>
      </c>
      <c r="M35" s="89"/>
      <c r="N35" s="55"/>
    </row>
    <row r="36" spans="1:14" s="56" customFormat="1" ht="33.75" x14ac:dyDescent="0.2">
      <c r="A36" s="136" t="s">
        <v>77</v>
      </c>
      <c r="B36" s="137" t="s">
        <v>109</v>
      </c>
      <c r="C36" s="137" t="s">
        <v>78</v>
      </c>
      <c r="D36" s="137" t="s">
        <v>78</v>
      </c>
      <c r="E36" s="138" t="s">
        <v>110</v>
      </c>
      <c r="F36" s="119">
        <v>0</v>
      </c>
      <c r="G36" s="120">
        <f t="shared" ref="G36" si="6">+G37</f>
        <v>400</v>
      </c>
      <c r="H36" s="109">
        <f t="shared" si="0"/>
        <v>400</v>
      </c>
      <c r="I36" s="110">
        <v>0</v>
      </c>
      <c r="J36" s="110">
        <f t="shared" si="1"/>
        <v>400</v>
      </c>
      <c r="K36" s="111">
        <v>0</v>
      </c>
      <c r="L36" s="112">
        <f t="shared" si="2"/>
        <v>400</v>
      </c>
      <c r="M36" s="89"/>
      <c r="N36" s="55"/>
    </row>
    <row r="37" spans="1:14" s="56" customFormat="1" ht="22.5" x14ac:dyDescent="0.2">
      <c r="A37" s="139"/>
      <c r="B37" s="140"/>
      <c r="C37" s="140" t="s">
        <v>101</v>
      </c>
      <c r="D37" s="140" t="s">
        <v>102</v>
      </c>
      <c r="E37" s="141" t="s">
        <v>86</v>
      </c>
      <c r="F37" s="126">
        <v>0</v>
      </c>
      <c r="G37" s="127">
        <v>400</v>
      </c>
      <c r="H37" s="105">
        <f t="shared" si="0"/>
        <v>400</v>
      </c>
      <c r="I37" s="106">
        <v>0</v>
      </c>
      <c r="J37" s="106">
        <f t="shared" si="1"/>
        <v>400</v>
      </c>
      <c r="K37" s="107">
        <v>0</v>
      </c>
      <c r="L37" s="108">
        <f t="shared" si="2"/>
        <v>400</v>
      </c>
      <c r="M37" s="89"/>
      <c r="N37" s="55"/>
    </row>
    <row r="38" spans="1:14" s="56" customFormat="1" ht="33.75" x14ac:dyDescent="0.2">
      <c r="A38" s="136" t="s">
        <v>77</v>
      </c>
      <c r="B38" s="137" t="s">
        <v>111</v>
      </c>
      <c r="C38" s="137" t="s">
        <v>78</v>
      </c>
      <c r="D38" s="137" t="s">
        <v>78</v>
      </c>
      <c r="E38" s="138" t="s">
        <v>112</v>
      </c>
      <c r="F38" s="119">
        <v>0</v>
      </c>
      <c r="G38" s="120">
        <f t="shared" ref="G38" si="7">+G39</f>
        <v>300</v>
      </c>
      <c r="H38" s="109">
        <f t="shared" si="0"/>
        <v>300</v>
      </c>
      <c r="I38" s="110">
        <v>0</v>
      </c>
      <c r="J38" s="110">
        <f t="shared" si="1"/>
        <v>300</v>
      </c>
      <c r="K38" s="107">
        <v>0</v>
      </c>
      <c r="L38" s="108">
        <f t="shared" si="2"/>
        <v>300</v>
      </c>
      <c r="M38" s="89"/>
      <c r="N38" s="55"/>
    </row>
    <row r="39" spans="1:14" s="56" customFormat="1" ht="22.5" x14ac:dyDescent="0.2">
      <c r="A39" s="139"/>
      <c r="B39" s="140"/>
      <c r="C39" s="140" t="s">
        <v>113</v>
      </c>
      <c r="D39" s="140" t="s">
        <v>102</v>
      </c>
      <c r="E39" s="141" t="s">
        <v>86</v>
      </c>
      <c r="F39" s="126">
        <v>0</v>
      </c>
      <c r="G39" s="127">
        <v>300</v>
      </c>
      <c r="H39" s="105">
        <f t="shared" si="0"/>
        <v>300</v>
      </c>
      <c r="I39" s="106">
        <v>0</v>
      </c>
      <c r="J39" s="106">
        <f t="shared" si="1"/>
        <v>300</v>
      </c>
      <c r="K39" s="107">
        <v>0</v>
      </c>
      <c r="L39" s="108">
        <f t="shared" si="2"/>
        <v>300</v>
      </c>
      <c r="M39" s="89"/>
      <c r="N39" s="55"/>
    </row>
    <row r="40" spans="1:14" s="56" customFormat="1" ht="33.75" x14ac:dyDescent="0.2">
      <c r="A40" s="136" t="s">
        <v>77</v>
      </c>
      <c r="B40" s="137" t="s">
        <v>114</v>
      </c>
      <c r="C40" s="137" t="s">
        <v>78</v>
      </c>
      <c r="D40" s="137" t="s">
        <v>78</v>
      </c>
      <c r="E40" s="138" t="s">
        <v>115</v>
      </c>
      <c r="F40" s="119">
        <v>0</v>
      </c>
      <c r="G40" s="120">
        <f t="shared" ref="G40" si="8">+G41</f>
        <v>170</v>
      </c>
      <c r="H40" s="109">
        <f t="shared" si="0"/>
        <v>170</v>
      </c>
      <c r="I40" s="110">
        <v>0</v>
      </c>
      <c r="J40" s="110">
        <f t="shared" si="1"/>
        <v>170</v>
      </c>
      <c r="K40" s="111">
        <v>0</v>
      </c>
      <c r="L40" s="112">
        <f t="shared" si="2"/>
        <v>170</v>
      </c>
      <c r="M40" s="89"/>
      <c r="N40" s="55"/>
    </row>
    <row r="41" spans="1:14" s="56" customFormat="1" ht="22.5" x14ac:dyDescent="0.2">
      <c r="A41" s="139"/>
      <c r="B41" s="140"/>
      <c r="C41" s="140" t="s">
        <v>113</v>
      </c>
      <c r="D41" s="140" t="s">
        <v>102</v>
      </c>
      <c r="E41" s="141" t="s">
        <v>86</v>
      </c>
      <c r="F41" s="126">
        <v>0</v>
      </c>
      <c r="G41" s="127">
        <v>170</v>
      </c>
      <c r="H41" s="105">
        <f t="shared" si="0"/>
        <v>170</v>
      </c>
      <c r="I41" s="106">
        <v>0</v>
      </c>
      <c r="J41" s="106">
        <f t="shared" si="1"/>
        <v>170</v>
      </c>
      <c r="K41" s="107">
        <v>0</v>
      </c>
      <c r="L41" s="108">
        <f t="shared" si="2"/>
        <v>170</v>
      </c>
      <c r="M41" s="89"/>
      <c r="N41" s="55"/>
    </row>
    <row r="42" spans="1:14" s="56" customFormat="1" ht="33.75" x14ac:dyDescent="0.2">
      <c r="A42" s="136" t="s">
        <v>77</v>
      </c>
      <c r="B42" s="137" t="s">
        <v>116</v>
      </c>
      <c r="C42" s="137" t="s">
        <v>78</v>
      </c>
      <c r="D42" s="137" t="s">
        <v>78</v>
      </c>
      <c r="E42" s="138" t="s">
        <v>117</v>
      </c>
      <c r="F42" s="119">
        <v>0</v>
      </c>
      <c r="G42" s="120">
        <f t="shared" ref="G42" si="9">+G43</f>
        <v>240</v>
      </c>
      <c r="H42" s="109">
        <f t="shared" si="0"/>
        <v>240</v>
      </c>
      <c r="I42" s="110">
        <v>0</v>
      </c>
      <c r="J42" s="110">
        <f t="shared" si="1"/>
        <v>240</v>
      </c>
      <c r="K42" s="111">
        <v>0</v>
      </c>
      <c r="L42" s="112">
        <f t="shared" si="2"/>
        <v>240</v>
      </c>
      <c r="M42" s="89"/>
      <c r="N42" s="55"/>
    </row>
    <row r="43" spans="1:14" s="56" customFormat="1" ht="22.5" x14ac:dyDescent="0.2">
      <c r="A43" s="139"/>
      <c r="B43" s="140"/>
      <c r="C43" s="140" t="s">
        <v>101</v>
      </c>
      <c r="D43" s="140" t="s">
        <v>102</v>
      </c>
      <c r="E43" s="141" t="s">
        <v>86</v>
      </c>
      <c r="F43" s="126">
        <v>0</v>
      </c>
      <c r="G43" s="127">
        <v>240</v>
      </c>
      <c r="H43" s="105">
        <f t="shared" si="0"/>
        <v>240</v>
      </c>
      <c r="I43" s="106">
        <v>0</v>
      </c>
      <c r="J43" s="106">
        <f t="shared" si="1"/>
        <v>240</v>
      </c>
      <c r="K43" s="107">
        <v>0</v>
      </c>
      <c r="L43" s="108">
        <f t="shared" si="2"/>
        <v>240</v>
      </c>
      <c r="M43" s="89"/>
      <c r="N43" s="55"/>
    </row>
    <row r="44" spans="1:14" s="56" customFormat="1" ht="33.75" x14ac:dyDescent="0.2">
      <c r="A44" s="136" t="s">
        <v>77</v>
      </c>
      <c r="B44" s="137" t="s">
        <v>118</v>
      </c>
      <c r="C44" s="137" t="s">
        <v>78</v>
      </c>
      <c r="D44" s="137" t="s">
        <v>78</v>
      </c>
      <c r="E44" s="138" t="s">
        <v>119</v>
      </c>
      <c r="F44" s="119">
        <v>0</v>
      </c>
      <c r="G44" s="120">
        <f t="shared" ref="G44" si="10">+G45</f>
        <v>35</v>
      </c>
      <c r="H44" s="109">
        <f t="shared" si="0"/>
        <v>35</v>
      </c>
      <c r="I44" s="110">
        <v>0</v>
      </c>
      <c r="J44" s="110">
        <f t="shared" si="1"/>
        <v>35</v>
      </c>
      <c r="K44" s="111">
        <v>0</v>
      </c>
      <c r="L44" s="112">
        <f t="shared" si="2"/>
        <v>35</v>
      </c>
      <c r="M44" s="89"/>
      <c r="N44" s="55"/>
    </row>
    <row r="45" spans="1:14" s="56" customFormat="1" ht="22.5" x14ac:dyDescent="0.2">
      <c r="A45" s="139"/>
      <c r="B45" s="140"/>
      <c r="C45" s="140" t="s">
        <v>101</v>
      </c>
      <c r="D45" s="140" t="s">
        <v>102</v>
      </c>
      <c r="E45" s="141" t="s">
        <v>86</v>
      </c>
      <c r="F45" s="126">
        <v>0</v>
      </c>
      <c r="G45" s="127">
        <v>35</v>
      </c>
      <c r="H45" s="105">
        <f t="shared" si="0"/>
        <v>35</v>
      </c>
      <c r="I45" s="106">
        <v>0</v>
      </c>
      <c r="J45" s="106">
        <f t="shared" si="1"/>
        <v>35</v>
      </c>
      <c r="K45" s="107">
        <v>0</v>
      </c>
      <c r="L45" s="108">
        <f t="shared" si="2"/>
        <v>35</v>
      </c>
      <c r="M45" s="89"/>
      <c r="N45" s="55"/>
    </row>
    <row r="46" spans="1:14" s="56" customFormat="1" x14ac:dyDescent="0.2">
      <c r="A46" s="142" t="s">
        <v>77</v>
      </c>
      <c r="B46" s="143" t="s">
        <v>120</v>
      </c>
      <c r="C46" s="144" t="s">
        <v>78</v>
      </c>
      <c r="D46" s="145" t="s">
        <v>78</v>
      </c>
      <c r="E46" s="146" t="s">
        <v>121</v>
      </c>
      <c r="F46" s="109">
        <f>+F47</f>
        <v>60</v>
      </c>
      <c r="G46" s="109">
        <v>0</v>
      </c>
      <c r="H46" s="109">
        <f t="shared" si="0"/>
        <v>60</v>
      </c>
      <c r="I46" s="110">
        <v>0</v>
      </c>
      <c r="J46" s="110">
        <f t="shared" si="1"/>
        <v>60</v>
      </c>
      <c r="K46" s="111">
        <v>0</v>
      </c>
      <c r="L46" s="112">
        <f t="shared" si="2"/>
        <v>60</v>
      </c>
      <c r="M46" s="89"/>
      <c r="N46" s="55"/>
    </row>
    <row r="47" spans="1:14" s="56" customFormat="1" x14ac:dyDescent="0.2">
      <c r="A47" s="99"/>
      <c r="B47" s="147" t="s">
        <v>84</v>
      </c>
      <c r="C47" s="134">
        <v>3299</v>
      </c>
      <c r="D47" s="134">
        <v>5331</v>
      </c>
      <c r="E47" s="103" t="s">
        <v>86</v>
      </c>
      <c r="F47" s="105">
        <v>60</v>
      </c>
      <c r="G47" s="105">
        <v>0</v>
      </c>
      <c r="H47" s="105">
        <f t="shared" si="0"/>
        <v>60</v>
      </c>
      <c r="I47" s="106">
        <v>0</v>
      </c>
      <c r="J47" s="106">
        <f t="shared" si="1"/>
        <v>60</v>
      </c>
      <c r="K47" s="107">
        <v>0</v>
      </c>
      <c r="L47" s="108">
        <f t="shared" si="2"/>
        <v>60</v>
      </c>
      <c r="M47" s="89"/>
      <c r="N47" s="55"/>
    </row>
    <row r="48" spans="1:14" s="56" customFormat="1" x14ac:dyDescent="0.2">
      <c r="A48" s="142" t="s">
        <v>77</v>
      </c>
      <c r="B48" s="143" t="s">
        <v>122</v>
      </c>
      <c r="C48" s="144" t="s">
        <v>78</v>
      </c>
      <c r="D48" s="145" t="s">
        <v>78</v>
      </c>
      <c r="E48" s="146" t="s">
        <v>123</v>
      </c>
      <c r="F48" s="109">
        <f>+F49</f>
        <v>50</v>
      </c>
      <c r="G48" s="109">
        <v>0</v>
      </c>
      <c r="H48" s="109">
        <f t="shared" si="0"/>
        <v>50</v>
      </c>
      <c r="I48" s="110">
        <f>+I49</f>
        <v>-50</v>
      </c>
      <c r="J48" s="110">
        <f t="shared" si="1"/>
        <v>0</v>
      </c>
      <c r="K48" s="111">
        <v>0</v>
      </c>
      <c r="L48" s="112">
        <f t="shared" si="2"/>
        <v>0</v>
      </c>
      <c r="M48" s="89"/>
      <c r="N48" s="55"/>
    </row>
    <row r="49" spans="1:14" s="56" customFormat="1" x14ac:dyDescent="0.2">
      <c r="A49" s="99"/>
      <c r="B49" s="100" t="s">
        <v>84</v>
      </c>
      <c r="C49" s="101">
        <v>3299</v>
      </c>
      <c r="D49" s="102">
        <v>5332</v>
      </c>
      <c r="E49" s="103" t="s">
        <v>124</v>
      </c>
      <c r="F49" s="105">
        <v>50</v>
      </c>
      <c r="G49" s="105">
        <v>0</v>
      </c>
      <c r="H49" s="105">
        <f t="shared" si="0"/>
        <v>50</v>
      </c>
      <c r="I49" s="106">
        <v>-50</v>
      </c>
      <c r="J49" s="106">
        <f t="shared" si="1"/>
        <v>0</v>
      </c>
      <c r="K49" s="107">
        <v>0</v>
      </c>
      <c r="L49" s="108">
        <f t="shared" si="2"/>
        <v>0</v>
      </c>
      <c r="M49" s="89"/>
      <c r="N49" s="55"/>
    </row>
    <row r="50" spans="1:14" s="56" customFormat="1" ht="22.5" x14ac:dyDescent="0.2">
      <c r="A50" s="142" t="s">
        <v>77</v>
      </c>
      <c r="B50" s="143" t="s">
        <v>125</v>
      </c>
      <c r="C50" s="144" t="s">
        <v>78</v>
      </c>
      <c r="D50" s="145" t="s">
        <v>78</v>
      </c>
      <c r="E50" s="146" t="s">
        <v>126</v>
      </c>
      <c r="F50" s="109">
        <v>0</v>
      </c>
      <c r="G50" s="109">
        <v>0</v>
      </c>
      <c r="H50" s="109">
        <f t="shared" si="0"/>
        <v>0</v>
      </c>
      <c r="I50" s="110">
        <v>50</v>
      </c>
      <c r="J50" s="110">
        <f t="shared" si="1"/>
        <v>50</v>
      </c>
      <c r="K50" s="111">
        <v>0</v>
      </c>
      <c r="L50" s="112">
        <f t="shared" si="2"/>
        <v>50</v>
      </c>
      <c r="M50" s="89"/>
      <c r="N50" s="55"/>
    </row>
    <row r="51" spans="1:14" s="56" customFormat="1" x14ac:dyDescent="0.2">
      <c r="A51" s="99"/>
      <c r="B51" s="100"/>
      <c r="C51" s="101">
        <v>3299</v>
      </c>
      <c r="D51" s="102">
        <v>5332</v>
      </c>
      <c r="E51" s="103" t="s">
        <v>124</v>
      </c>
      <c r="F51" s="105">
        <v>0</v>
      </c>
      <c r="G51" s="105">
        <v>0</v>
      </c>
      <c r="H51" s="105">
        <v>0</v>
      </c>
      <c r="I51" s="106">
        <v>50</v>
      </c>
      <c r="J51" s="106">
        <f t="shared" si="1"/>
        <v>50</v>
      </c>
      <c r="K51" s="107">
        <v>0</v>
      </c>
      <c r="L51" s="108">
        <f t="shared" si="2"/>
        <v>50</v>
      </c>
      <c r="M51" s="89"/>
      <c r="N51" s="55"/>
    </row>
    <row r="52" spans="1:14" s="56" customFormat="1" x14ac:dyDescent="0.2">
      <c r="A52" s="142" t="s">
        <v>77</v>
      </c>
      <c r="B52" s="143" t="s">
        <v>127</v>
      </c>
      <c r="C52" s="144" t="s">
        <v>78</v>
      </c>
      <c r="D52" s="145" t="s">
        <v>78</v>
      </c>
      <c r="E52" s="146" t="s">
        <v>128</v>
      </c>
      <c r="F52" s="109">
        <f>+F53</f>
        <v>50</v>
      </c>
      <c r="G52" s="109">
        <v>0</v>
      </c>
      <c r="H52" s="109">
        <f t="shared" si="0"/>
        <v>50</v>
      </c>
      <c r="I52" s="110">
        <v>0</v>
      </c>
      <c r="J52" s="110">
        <f t="shared" si="1"/>
        <v>50</v>
      </c>
      <c r="K52" s="111">
        <v>0</v>
      </c>
      <c r="L52" s="112">
        <f t="shared" si="2"/>
        <v>50</v>
      </c>
      <c r="M52" s="89"/>
      <c r="N52" s="55"/>
    </row>
    <row r="53" spans="1:14" s="56" customFormat="1" x14ac:dyDescent="0.2">
      <c r="A53" s="99"/>
      <c r="B53" s="100" t="s">
        <v>84</v>
      </c>
      <c r="C53" s="101">
        <v>3299</v>
      </c>
      <c r="D53" s="102">
        <v>5321</v>
      </c>
      <c r="E53" s="103" t="s">
        <v>85</v>
      </c>
      <c r="F53" s="105">
        <v>50</v>
      </c>
      <c r="G53" s="105">
        <v>0</v>
      </c>
      <c r="H53" s="105">
        <f t="shared" si="0"/>
        <v>50</v>
      </c>
      <c r="I53" s="106">
        <v>0</v>
      </c>
      <c r="J53" s="106">
        <f t="shared" si="1"/>
        <v>50</v>
      </c>
      <c r="K53" s="107">
        <v>0</v>
      </c>
      <c r="L53" s="108">
        <f t="shared" si="2"/>
        <v>50</v>
      </c>
      <c r="M53" s="89"/>
      <c r="N53" s="55"/>
    </row>
    <row r="54" spans="1:14" s="56" customFormat="1" x14ac:dyDescent="0.2">
      <c r="A54" s="142" t="s">
        <v>77</v>
      </c>
      <c r="B54" s="143" t="s">
        <v>129</v>
      </c>
      <c r="C54" s="144" t="s">
        <v>78</v>
      </c>
      <c r="D54" s="145" t="s">
        <v>78</v>
      </c>
      <c r="E54" s="146" t="s">
        <v>130</v>
      </c>
      <c r="F54" s="109">
        <f>+F55</f>
        <v>20</v>
      </c>
      <c r="G54" s="109">
        <v>0</v>
      </c>
      <c r="H54" s="109">
        <f t="shared" si="0"/>
        <v>20</v>
      </c>
      <c r="I54" s="110">
        <f>+I55</f>
        <v>-20</v>
      </c>
      <c r="J54" s="110">
        <f t="shared" si="1"/>
        <v>0</v>
      </c>
      <c r="K54" s="111">
        <v>0</v>
      </c>
      <c r="L54" s="112">
        <f t="shared" si="2"/>
        <v>0</v>
      </c>
      <c r="M54" s="89"/>
      <c r="N54" s="55"/>
    </row>
    <row r="55" spans="1:14" s="56" customFormat="1" x14ac:dyDescent="0.2">
      <c r="A55" s="99"/>
      <c r="B55" s="100" t="s">
        <v>84</v>
      </c>
      <c r="C55" s="101">
        <v>3299</v>
      </c>
      <c r="D55" s="102">
        <v>5321</v>
      </c>
      <c r="E55" s="103" t="s">
        <v>85</v>
      </c>
      <c r="F55" s="105">
        <v>20</v>
      </c>
      <c r="G55" s="105">
        <v>0</v>
      </c>
      <c r="H55" s="105">
        <f t="shared" si="0"/>
        <v>20</v>
      </c>
      <c r="I55" s="106">
        <v>-20</v>
      </c>
      <c r="J55" s="106">
        <f t="shared" si="1"/>
        <v>0</v>
      </c>
      <c r="K55" s="107">
        <v>0</v>
      </c>
      <c r="L55" s="108">
        <f t="shared" si="2"/>
        <v>0</v>
      </c>
      <c r="M55" s="89"/>
      <c r="N55" s="55"/>
    </row>
    <row r="56" spans="1:14" s="56" customFormat="1" ht="22.5" x14ac:dyDescent="0.2">
      <c r="A56" s="142" t="s">
        <v>77</v>
      </c>
      <c r="B56" s="143" t="s">
        <v>131</v>
      </c>
      <c r="C56" s="144" t="s">
        <v>78</v>
      </c>
      <c r="D56" s="145" t="s">
        <v>78</v>
      </c>
      <c r="E56" s="146" t="s">
        <v>132</v>
      </c>
      <c r="F56" s="109">
        <v>0</v>
      </c>
      <c r="G56" s="109">
        <v>0</v>
      </c>
      <c r="H56" s="109">
        <v>0</v>
      </c>
      <c r="I56" s="110">
        <f>+I57</f>
        <v>20</v>
      </c>
      <c r="J56" s="110">
        <f t="shared" si="1"/>
        <v>20</v>
      </c>
      <c r="K56" s="111">
        <v>0</v>
      </c>
      <c r="L56" s="112">
        <f t="shared" si="2"/>
        <v>20</v>
      </c>
      <c r="M56" s="89"/>
      <c r="N56" s="55"/>
    </row>
    <row r="57" spans="1:14" s="56" customFormat="1" x14ac:dyDescent="0.2">
      <c r="A57" s="99"/>
      <c r="B57" s="100"/>
      <c r="C57" s="101">
        <v>3299</v>
      </c>
      <c r="D57" s="102">
        <v>5321</v>
      </c>
      <c r="E57" s="103" t="s">
        <v>85</v>
      </c>
      <c r="F57" s="105">
        <v>0</v>
      </c>
      <c r="G57" s="105">
        <v>0</v>
      </c>
      <c r="H57" s="105">
        <v>0</v>
      </c>
      <c r="I57" s="106">
        <v>20</v>
      </c>
      <c r="J57" s="106">
        <f t="shared" si="1"/>
        <v>20</v>
      </c>
      <c r="K57" s="107">
        <v>0</v>
      </c>
      <c r="L57" s="108">
        <f t="shared" si="2"/>
        <v>20</v>
      </c>
      <c r="M57" s="89"/>
      <c r="N57" s="55"/>
    </row>
    <row r="58" spans="1:14" s="56" customFormat="1" x14ac:dyDescent="0.2">
      <c r="A58" s="142" t="s">
        <v>77</v>
      </c>
      <c r="B58" s="143" t="s">
        <v>133</v>
      </c>
      <c r="C58" s="144" t="s">
        <v>78</v>
      </c>
      <c r="D58" s="145" t="s">
        <v>78</v>
      </c>
      <c r="E58" s="146" t="s">
        <v>134</v>
      </c>
      <c r="F58" s="109">
        <f>+F59</f>
        <v>30</v>
      </c>
      <c r="G58" s="109">
        <v>0</v>
      </c>
      <c r="H58" s="109">
        <f t="shared" si="0"/>
        <v>30</v>
      </c>
      <c r="I58" s="110">
        <v>0</v>
      </c>
      <c r="J58" s="110">
        <f t="shared" si="1"/>
        <v>30</v>
      </c>
      <c r="K58" s="111">
        <v>0</v>
      </c>
      <c r="L58" s="112">
        <f t="shared" si="2"/>
        <v>30</v>
      </c>
      <c r="M58" s="89"/>
      <c r="N58" s="55"/>
    </row>
    <row r="59" spans="1:14" s="56" customFormat="1" x14ac:dyDescent="0.2">
      <c r="A59" s="99"/>
      <c r="B59" s="100" t="s">
        <v>84</v>
      </c>
      <c r="C59" s="101">
        <v>3299</v>
      </c>
      <c r="D59" s="102">
        <v>5222</v>
      </c>
      <c r="E59" s="103" t="s">
        <v>135</v>
      </c>
      <c r="F59" s="105">
        <v>30</v>
      </c>
      <c r="G59" s="105">
        <v>0</v>
      </c>
      <c r="H59" s="105">
        <f t="shared" si="0"/>
        <v>30</v>
      </c>
      <c r="I59" s="106">
        <v>0</v>
      </c>
      <c r="J59" s="106">
        <f t="shared" si="1"/>
        <v>30</v>
      </c>
      <c r="K59" s="107">
        <v>0</v>
      </c>
      <c r="L59" s="108">
        <f t="shared" si="2"/>
        <v>30</v>
      </c>
      <c r="M59" s="89"/>
      <c r="N59" s="55"/>
    </row>
    <row r="60" spans="1:14" s="56" customFormat="1" x14ac:dyDescent="0.2">
      <c r="A60" s="142" t="s">
        <v>77</v>
      </c>
      <c r="B60" s="143" t="s">
        <v>136</v>
      </c>
      <c r="C60" s="144" t="s">
        <v>78</v>
      </c>
      <c r="D60" s="145" t="s">
        <v>78</v>
      </c>
      <c r="E60" s="146" t="s">
        <v>137</v>
      </c>
      <c r="F60" s="109">
        <f>+F61</f>
        <v>50</v>
      </c>
      <c r="G60" s="109">
        <v>0</v>
      </c>
      <c r="H60" s="109">
        <f t="shared" si="0"/>
        <v>50</v>
      </c>
      <c r="I60" s="110">
        <v>0</v>
      </c>
      <c r="J60" s="110">
        <f t="shared" si="1"/>
        <v>50</v>
      </c>
      <c r="K60" s="111">
        <v>0</v>
      </c>
      <c r="L60" s="112">
        <f t="shared" si="2"/>
        <v>50</v>
      </c>
      <c r="M60" s="89"/>
      <c r="N60" s="55"/>
    </row>
    <row r="61" spans="1:14" s="56" customFormat="1" ht="13.5" thickBot="1" x14ac:dyDescent="0.25">
      <c r="A61" s="148"/>
      <c r="B61" s="149" t="s">
        <v>84</v>
      </c>
      <c r="C61" s="150">
        <v>3299</v>
      </c>
      <c r="D61" s="151">
        <v>5213</v>
      </c>
      <c r="E61" s="152" t="s">
        <v>138</v>
      </c>
      <c r="F61" s="104">
        <v>50</v>
      </c>
      <c r="G61" s="104">
        <v>0</v>
      </c>
      <c r="H61" s="104">
        <f t="shared" si="0"/>
        <v>50</v>
      </c>
      <c r="I61" s="153">
        <v>0</v>
      </c>
      <c r="J61" s="153">
        <f t="shared" si="1"/>
        <v>50</v>
      </c>
      <c r="K61" s="154">
        <v>0</v>
      </c>
      <c r="L61" s="155">
        <f t="shared" si="2"/>
        <v>50</v>
      </c>
      <c r="M61" s="89"/>
      <c r="N61" s="55"/>
    </row>
    <row r="62" spans="1:14" s="56" customFormat="1" ht="13.5" thickBot="1" x14ac:dyDescent="0.25">
      <c r="A62" s="80" t="s">
        <v>77</v>
      </c>
      <c r="B62" s="156" t="s">
        <v>78</v>
      </c>
      <c r="C62" s="82" t="s">
        <v>78</v>
      </c>
      <c r="D62" s="83" t="s">
        <v>78</v>
      </c>
      <c r="E62" s="84" t="s">
        <v>139</v>
      </c>
      <c r="F62" s="85">
        <f>+F63+F65+F71+F73+F75</f>
        <v>4548.9799999999996</v>
      </c>
      <c r="G62" s="85">
        <f>+G63+G65+G71+G73+G75+G77</f>
        <v>0</v>
      </c>
      <c r="H62" s="85">
        <f t="shared" si="0"/>
        <v>4548.9799999999996</v>
      </c>
      <c r="I62" s="86">
        <v>0</v>
      </c>
      <c r="J62" s="86">
        <f t="shared" si="1"/>
        <v>4548.9799999999996</v>
      </c>
      <c r="K62" s="87">
        <f>+K65+K67+K69+K75</f>
        <v>2.8421709430404007E-14</v>
      </c>
      <c r="L62" s="87">
        <f t="shared" si="2"/>
        <v>4548.9799999999996</v>
      </c>
      <c r="M62" s="89" t="s">
        <v>80</v>
      </c>
      <c r="N62" s="55"/>
    </row>
    <row r="63" spans="1:14" s="56" customFormat="1" x14ac:dyDescent="0.2">
      <c r="A63" s="90" t="s">
        <v>77</v>
      </c>
      <c r="B63" s="91" t="s">
        <v>140</v>
      </c>
      <c r="C63" s="92" t="s">
        <v>78</v>
      </c>
      <c r="D63" s="92" t="s">
        <v>78</v>
      </c>
      <c r="E63" s="94" t="s">
        <v>141</v>
      </c>
      <c r="F63" s="95">
        <f>+F64</f>
        <v>1200</v>
      </c>
      <c r="G63" s="95">
        <v>0</v>
      </c>
      <c r="H63" s="95">
        <f t="shared" si="0"/>
        <v>1200</v>
      </c>
      <c r="I63" s="96">
        <v>0</v>
      </c>
      <c r="J63" s="96">
        <f t="shared" si="1"/>
        <v>1200</v>
      </c>
      <c r="K63" s="97">
        <v>0</v>
      </c>
      <c r="L63" s="97">
        <f t="shared" si="2"/>
        <v>1200</v>
      </c>
      <c r="M63" s="89"/>
      <c r="N63" s="55"/>
    </row>
    <row r="64" spans="1:14" s="56" customFormat="1" x14ac:dyDescent="0.2">
      <c r="A64" s="99"/>
      <c r="B64" s="100" t="s">
        <v>84</v>
      </c>
      <c r="C64" s="101">
        <v>3299</v>
      </c>
      <c r="D64" s="157">
        <v>5321</v>
      </c>
      <c r="E64" s="103" t="s">
        <v>85</v>
      </c>
      <c r="F64" s="105">
        <v>1200</v>
      </c>
      <c r="G64" s="105">
        <v>0</v>
      </c>
      <c r="H64" s="105">
        <f t="shared" si="0"/>
        <v>1200</v>
      </c>
      <c r="I64" s="106">
        <v>0</v>
      </c>
      <c r="J64" s="106">
        <f t="shared" si="1"/>
        <v>1200</v>
      </c>
      <c r="K64" s="107">
        <v>0</v>
      </c>
      <c r="L64" s="107">
        <f t="shared" si="2"/>
        <v>1200</v>
      </c>
      <c r="M64" s="89"/>
      <c r="N64" s="55"/>
    </row>
    <row r="65" spans="1:14" s="56" customFormat="1" ht="22.5" x14ac:dyDescent="0.2">
      <c r="A65" s="142" t="s">
        <v>77</v>
      </c>
      <c r="B65" s="143" t="s">
        <v>142</v>
      </c>
      <c r="C65" s="144" t="s">
        <v>78</v>
      </c>
      <c r="D65" s="144" t="s">
        <v>78</v>
      </c>
      <c r="E65" s="94" t="s">
        <v>143</v>
      </c>
      <c r="F65" s="109">
        <f>+F66</f>
        <v>259.04000000000002</v>
      </c>
      <c r="G65" s="109">
        <v>0</v>
      </c>
      <c r="H65" s="109">
        <f t="shared" si="0"/>
        <v>259.04000000000002</v>
      </c>
      <c r="I65" s="110">
        <v>0</v>
      </c>
      <c r="J65" s="110">
        <f t="shared" si="1"/>
        <v>259.04000000000002</v>
      </c>
      <c r="K65" s="111">
        <f>+K66</f>
        <v>-259.03699999999998</v>
      </c>
      <c r="L65" s="111">
        <f t="shared" si="2"/>
        <v>3.0000000000427463E-3</v>
      </c>
      <c r="M65" s="89" t="s">
        <v>80</v>
      </c>
      <c r="N65" s="55"/>
    </row>
    <row r="66" spans="1:14" s="56" customFormat="1" x14ac:dyDescent="0.2">
      <c r="A66" s="99"/>
      <c r="B66" s="100" t="s">
        <v>84</v>
      </c>
      <c r="C66" s="101">
        <v>3113</v>
      </c>
      <c r="D66" s="157">
        <v>5321</v>
      </c>
      <c r="E66" s="103" t="s">
        <v>85</v>
      </c>
      <c r="F66" s="105">
        <v>259.04000000000002</v>
      </c>
      <c r="G66" s="105">
        <v>0</v>
      </c>
      <c r="H66" s="105">
        <f t="shared" si="0"/>
        <v>259.04000000000002</v>
      </c>
      <c r="I66" s="106">
        <v>0</v>
      </c>
      <c r="J66" s="106">
        <f t="shared" si="1"/>
        <v>259.04000000000002</v>
      </c>
      <c r="K66" s="107">
        <v>-259.03699999999998</v>
      </c>
      <c r="L66" s="107">
        <f t="shared" si="2"/>
        <v>3.0000000000427463E-3</v>
      </c>
      <c r="M66" s="89"/>
      <c r="N66" s="55"/>
    </row>
    <row r="67" spans="1:14" s="56" customFormat="1" ht="33.75" x14ac:dyDescent="0.2">
      <c r="A67" s="142" t="s">
        <v>77</v>
      </c>
      <c r="B67" s="143" t="s">
        <v>144</v>
      </c>
      <c r="C67" s="144" t="s">
        <v>78</v>
      </c>
      <c r="D67" s="144" t="s">
        <v>78</v>
      </c>
      <c r="E67" s="94" t="s">
        <v>145</v>
      </c>
      <c r="F67" s="109">
        <v>0</v>
      </c>
      <c r="G67" s="109">
        <v>0</v>
      </c>
      <c r="H67" s="109">
        <f t="shared" si="0"/>
        <v>0</v>
      </c>
      <c r="I67" s="110">
        <v>0</v>
      </c>
      <c r="J67" s="110">
        <f t="shared" si="1"/>
        <v>0</v>
      </c>
      <c r="K67" s="111">
        <f>+K68</f>
        <v>224.03700000000001</v>
      </c>
      <c r="L67" s="111">
        <f t="shared" si="2"/>
        <v>224.03700000000001</v>
      </c>
      <c r="M67" s="89" t="s">
        <v>80</v>
      </c>
      <c r="N67" s="55"/>
    </row>
    <row r="68" spans="1:14" s="56" customFormat="1" x14ac:dyDescent="0.2">
      <c r="A68" s="99"/>
      <c r="B68" s="100" t="s">
        <v>84</v>
      </c>
      <c r="C68" s="101">
        <v>3113</v>
      </c>
      <c r="D68" s="157">
        <v>5321</v>
      </c>
      <c r="E68" s="103" t="s">
        <v>85</v>
      </c>
      <c r="F68" s="105">
        <v>0</v>
      </c>
      <c r="G68" s="105">
        <v>0</v>
      </c>
      <c r="H68" s="105">
        <f t="shared" si="0"/>
        <v>0</v>
      </c>
      <c r="I68" s="106">
        <v>0</v>
      </c>
      <c r="J68" s="106">
        <f t="shared" si="1"/>
        <v>0</v>
      </c>
      <c r="K68" s="107">
        <v>224.03700000000001</v>
      </c>
      <c r="L68" s="107">
        <f t="shared" si="2"/>
        <v>224.03700000000001</v>
      </c>
      <c r="M68" s="89"/>
      <c r="N68" s="55"/>
    </row>
    <row r="69" spans="1:14" s="56" customFormat="1" ht="33.75" x14ac:dyDescent="0.2">
      <c r="A69" s="142" t="s">
        <v>77</v>
      </c>
      <c r="B69" s="143" t="s">
        <v>146</v>
      </c>
      <c r="C69" s="144" t="s">
        <v>78</v>
      </c>
      <c r="D69" s="144" t="s">
        <v>78</v>
      </c>
      <c r="E69" s="94" t="s">
        <v>147</v>
      </c>
      <c r="F69" s="109">
        <v>0</v>
      </c>
      <c r="G69" s="109">
        <v>0</v>
      </c>
      <c r="H69" s="109">
        <f t="shared" si="0"/>
        <v>0</v>
      </c>
      <c r="I69" s="110">
        <v>0</v>
      </c>
      <c r="J69" s="110">
        <f t="shared" si="1"/>
        <v>0</v>
      </c>
      <c r="K69" s="111">
        <f>+K70</f>
        <v>50</v>
      </c>
      <c r="L69" s="111">
        <f t="shared" si="2"/>
        <v>50</v>
      </c>
      <c r="M69" s="89" t="s">
        <v>80</v>
      </c>
      <c r="N69" s="55"/>
    </row>
    <row r="70" spans="1:14" s="56" customFormat="1" x14ac:dyDescent="0.2">
      <c r="A70" s="99"/>
      <c r="B70" s="100" t="s">
        <v>84</v>
      </c>
      <c r="C70" s="101">
        <v>3113</v>
      </c>
      <c r="D70" s="157">
        <v>5321</v>
      </c>
      <c r="E70" s="103" t="s">
        <v>85</v>
      </c>
      <c r="F70" s="105">
        <v>0</v>
      </c>
      <c r="G70" s="105">
        <v>0</v>
      </c>
      <c r="H70" s="105">
        <f t="shared" si="0"/>
        <v>0</v>
      </c>
      <c r="I70" s="106">
        <v>0</v>
      </c>
      <c r="J70" s="106">
        <f t="shared" si="1"/>
        <v>0</v>
      </c>
      <c r="K70" s="107">
        <v>50</v>
      </c>
      <c r="L70" s="107">
        <f t="shared" si="2"/>
        <v>50</v>
      </c>
      <c r="M70" s="89"/>
      <c r="N70" s="55"/>
    </row>
    <row r="71" spans="1:14" s="56" customFormat="1" x14ac:dyDescent="0.2">
      <c r="A71" s="142" t="s">
        <v>77</v>
      </c>
      <c r="B71" s="143" t="s">
        <v>148</v>
      </c>
      <c r="C71" s="144" t="s">
        <v>78</v>
      </c>
      <c r="D71" s="144" t="s">
        <v>78</v>
      </c>
      <c r="E71" s="94" t="s">
        <v>149</v>
      </c>
      <c r="F71" s="109">
        <f>+F72</f>
        <v>2007.02</v>
      </c>
      <c r="G71" s="109">
        <v>0</v>
      </c>
      <c r="H71" s="109">
        <f t="shared" si="0"/>
        <v>2007.02</v>
      </c>
      <c r="I71" s="110">
        <v>0</v>
      </c>
      <c r="J71" s="110">
        <f t="shared" si="1"/>
        <v>2007.02</v>
      </c>
      <c r="K71" s="111">
        <v>0</v>
      </c>
      <c r="L71" s="111">
        <f t="shared" si="2"/>
        <v>2007.02</v>
      </c>
      <c r="M71" s="89"/>
      <c r="N71" s="55"/>
    </row>
    <row r="72" spans="1:14" s="56" customFormat="1" x14ac:dyDescent="0.2">
      <c r="A72" s="99"/>
      <c r="B72" s="100" t="s">
        <v>84</v>
      </c>
      <c r="C72" s="101">
        <v>3299</v>
      </c>
      <c r="D72" s="157">
        <v>5321</v>
      </c>
      <c r="E72" s="103" t="s">
        <v>85</v>
      </c>
      <c r="F72" s="105">
        <v>2007.02</v>
      </c>
      <c r="G72" s="105">
        <v>0</v>
      </c>
      <c r="H72" s="105">
        <f t="shared" si="0"/>
        <v>2007.02</v>
      </c>
      <c r="I72" s="106">
        <v>0</v>
      </c>
      <c r="J72" s="106">
        <f t="shared" si="1"/>
        <v>2007.02</v>
      </c>
      <c r="K72" s="107">
        <v>0</v>
      </c>
      <c r="L72" s="107">
        <f t="shared" si="2"/>
        <v>2007.02</v>
      </c>
      <c r="M72" s="89"/>
      <c r="N72" s="55"/>
    </row>
    <row r="73" spans="1:14" s="56" customFormat="1" x14ac:dyDescent="0.2">
      <c r="A73" s="142" t="s">
        <v>77</v>
      </c>
      <c r="B73" s="143" t="s">
        <v>150</v>
      </c>
      <c r="C73" s="144" t="s">
        <v>78</v>
      </c>
      <c r="D73" s="144" t="s">
        <v>78</v>
      </c>
      <c r="E73" s="94" t="s">
        <v>151</v>
      </c>
      <c r="F73" s="109">
        <f>+F74</f>
        <v>541.79</v>
      </c>
      <c r="G73" s="109">
        <v>0</v>
      </c>
      <c r="H73" s="109">
        <f t="shared" si="0"/>
        <v>541.79</v>
      </c>
      <c r="I73" s="110">
        <v>0</v>
      </c>
      <c r="J73" s="110">
        <f t="shared" si="1"/>
        <v>541.79</v>
      </c>
      <c r="K73" s="111">
        <v>0</v>
      </c>
      <c r="L73" s="111">
        <f t="shared" si="2"/>
        <v>541.79</v>
      </c>
      <c r="M73" s="89"/>
      <c r="N73" s="55"/>
    </row>
    <row r="74" spans="1:14" s="56" customFormat="1" x14ac:dyDescent="0.2">
      <c r="A74" s="99"/>
      <c r="B74" s="100" t="s">
        <v>84</v>
      </c>
      <c r="C74" s="101">
        <v>3113</v>
      </c>
      <c r="D74" s="157">
        <v>5321</v>
      </c>
      <c r="E74" s="103" t="s">
        <v>85</v>
      </c>
      <c r="F74" s="105">
        <v>541.79</v>
      </c>
      <c r="G74" s="105">
        <v>0</v>
      </c>
      <c r="H74" s="105">
        <f t="shared" si="0"/>
        <v>541.79</v>
      </c>
      <c r="I74" s="106">
        <v>0</v>
      </c>
      <c r="J74" s="106">
        <f t="shared" si="1"/>
        <v>541.79</v>
      </c>
      <c r="K74" s="107">
        <v>0</v>
      </c>
      <c r="L74" s="107">
        <f t="shared" si="2"/>
        <v>541.79</v>
      </c>
      <c r="M74" s="89"/>
      <c r="N74" s="55"/>
    </row>
    <row r="75" spans="1:14" s="56" customFormat="1" ht="22.5" x14ac:dyDescent="0.2">
      <c r="A75" s="142" t="s">
        <v>77</v>
      </c>
      <c r="B75" s="143" t="s">
        <v>152</v>
      </c>
      <c r="C75" s="144" t="s">
        <v>78</v>
      </c>
      <c r="D75" s="144" t="s">
        <v>78</v>
      </c>
      <c r="E75" s="94" t="s">
        <v>153</v>
      </c>
      <c r="F75" s="109">
        <f>+F76</f>
        <v>541.13</v>
      </c>
      <c r="G75" s="109">
        <f>+G76</f>
        <v>-250</v>
      </c>
      <c r="H75" s="109">
        <f t="shared" si="0"/>
        <v>291.13</v>
      </c>
      <c r="I75" s="110">
        <v>0</v>
      </c>
      <c r="J75" s="110">
        <f t="shared" si="1"/>
        <v>291.13</v>
      </c>
      <c r="K75" s="111">
        <f>+K76</f>
        <v>-15</v>
      </c>
      <c r="L75" s="111">
        <f t="shared" ref="L75:L138" si="11">+J75+K75</f>
        <v>276.13</v>
      </c>
      <c r="M75" s="89" t="s">
        <v>80</v>
      </c>
      <c r="N75" s="55"/>
    </row>
    <row r="76" spans="1:14" s="56" customFormat="1" x14ac:dyDescent="0.2">
      <c r="A76" s="148"/>
      <c r="B76" s="149" t="s">
        <v>84</v>
      </c>
      <c r="C76" s="150">
        <v>3299</v>
      </c>
      <c r="D76" s="151">
        <v>5321</v>
      </c>
      <c r="E76" s="103" t="s">
        <v>85</v>
      </c>
      <c r="F76" s="105">
        <v>541.13</v>
      </c>
      <c r="G76" s="105">
        <v>-250</v>
      </c>
      <c r="H76" s="105">
        <f t="shared" si="0"/>
        <v>291.13</v>
      </c>
      <c r="I76" s="106">
        <v>0</v>
      </c>
      <c r="J76" s="106">
        <f t="shared" si="1"/>
        <v>291.13</v>
      </c>
      <c r="K76" s="107">
        <v>-15</v>
      </c>
      <c r="L76" s="107">
        <f t="shared" si="11"/>
        <v>276.13</v>
      </c>
      <c r="M76" s="89"/>
      <c r="N76" s="55"/>
    </row>
    <row r="77" spans="1:14" s="56" customFormat="1" ht="33.75" x14ac:dyDescent="0.2">
      <c r="A77" s="142" t="s">
        <v>77</v>
      </c>
      <c r="B77" s="158" t="s">
        <v>154</v>
      </c>
      <c r="C77" s="158" t="s">
        <v>78</v>
      </c>
      <c r="D77" s="144" t="s">
        <v>78</v>
      </c>
      <c r="E77" s="146" t="s">
        <v>155</v>
      </c>
      <c r="F77" s="109">
        <v>0</v>
      </c>
      <c r="G77" s="109">
        <f>+G78</f>
        <v>250</v>
      </c>
      <c r="H77" s="109">
        <f t="shared" si="0"/>
        <v>250</v>
      </c>
      <c r="I77" s="110">
        <v>0</v>
      </c>
      <c r="J77" s="110">
        <f t="shared" si="1"/>
        <v>250</v>
      </c>
      <c r="K77" s="111">
        <v>0</v>
      </c>
      <c r="L77" s="111">
        <f t="shared" si="11"/>
        <v>250</v>
      </c>
      <c r="M77" s="89"/>
      <c r="N77" s="55"/>
    </row>
    <row r="78" spans="1:14" s="56" customFormat="1" ht="13.5" thickBot="1" x14ac:dyDescent="0.25">
      <c r="A78" s="159"/>
      <c r="B78" s="160"/>
      <c r="C78" s="150">
        <v>3299</v>
      </c>
      <c r="D78" s="161">
        <v>5339</v>
      </c>
      <c r="E78" s="162" t="s">
        <v>156</v>
      </c>
      <c r="F78" s="104">
        <v>0</v>
      </c>
      <c r="G78" s="104">
        <v>250</v>
      </c>
      <c r="H78" s="104">
        <f t="shared" si="0"/>
        <v>250</v>
      </c>
      <c r="I78" s="153">
        <v>0</v>
      </c>
      <c r="J78" s="153">
        <f t="shared" si="1"/>
        <v>250</v>
      </c>
      <c r="K78" s="154">
        <v>0</v>
      </c>
      <c r="L78" s="155">
        <f t="shared" si="11"/>
        <v>250</v>
      </c>
      <c r="M78" s="89"/>
      <c r="N78" s="55"/>
    </row>
    <row r="79" spans="1:14" s="56" customFormat="1" ht="13.5" thickBot="1" x14ac:dyDescent="0.25">
      <c r="A79" s="80" t="s">
        <v>77</v>
      </c>
      <c r="B79" s="81" t="s">
        <v>78</v>
      </c>
      <c r="C79" s="82" t="s">
        <v>78</v>
      </c>
      <c r="D79" s="83" t="s">
        <v>78</v>
      </c>
      <c r="E79" s="84" t="s">
        <v>157</v>
      </c>
      <c r="F79" s="85">
        <f>+F80+F151+F164+F183+F192</f>
        <v>13000</v>
      </c>
      <c r="G79" s="85">
        <f t="shared" ref="G79:J79" si="12">+G80+G151+G164+G183+G192</f>
        <v>0</v>
      </c>
      <c r="H79" s="85">
        <f t="shared" si="12"/>
        <v>13000</v>
      </c>
      <c r="I79" s="85">
        <f t="shared" si="12"/>
        <v>0</v>
      </c>
      <c r="J79" s="85">
        <f t="shared" si="12"/>
        <v>13000</v>
      </c>
      <c r="K79" s="87">
        <v>0</v>
      </c>
      <c r="L79" s="88">
        <f t="shared" si="11"/>
        <v>13000</v>
      </c>
      <c r="M79" s="89"/>
      <c r="N79" s="55"/>
    </row>
    <row r="80" spans="1:14" s="56" customFormat="1" ht="13.5" thickBot="1" x14ac:dyDescent="0.25">
      <c r="A80" s="163" t="s">
        <v>77</v>
      </c>
      <c r="B80" s="164" t="s">
        <v>78</v>
      </c>
      <c r="C80" s="165" t="s">
        <v>78</v>
      </c>
      <c r="D80" s="165" t="s">
        <v>78</v>
      </c>
      <c r="E80" s="166" t="s">
        <v>158</v>
      </c>
      <c r="F80" s="167">
        <v>5000</v>
      </c>
      <c r="G80" s="168">
        <f>+G81+G83+G85+G87+G89+G91+G93+G95+G97+G99+G101+G103+G105+G107+G109+G111+G113+G115+G117+G119+G121+G123+G125+G127+G129+G131+G133+G135+G137+G139+G141+G143+G145+G147+G149</f>
        <v>0</v>
      </c>
      <c r="H80" s="168">
        <f>+F80+G80</f>
        <v>5000</v>
      </c>
      <c r="I80" s="169">
        <v>0</v>
      </c>
      <c r="J80" s="169">
        <f>+H80+I80</f>
        <v>5000</v>
      </c>
      <c r="K80" s="170">
        <v>0</v>
      </c>
      <c r="L80" s="171">
        <f t="shared" si="11"/>
        <v>5000</v>
      </c>
      <c r="M80" s="89"/>
      <c r="N80" s="55"/>
    </row>
    <row r="81" spans="1:14" s="56" customFormat="1" hidden="1" x14ac:dyDescent="0.2">
      <c r="A81" s="90" t="s">
        <v>77</v>
      </c>
      <c r="B81" s="91" t="s">
        <v>159</v>
      </c>
      <c r="C81" s="92" t="s">
        <v>78</v>
      </c>
      <c r="D81" s="93" t="s">
        <v>78</v>
      </c>
      <c r="E81" s="94" t="s">
        <v>160</v>
      </c>
      <c r="F81" s="95">
        <f>+F82</f>
        <v>5000</v>
      </c>
      <c r="G81" s="172">
        <f>+G82</f>
        <v>-4700</v>
      </c>
      <c r="H81" s="95">
        <f t="shared" si="0"/>
        <v>300</v>
      </c>
      <c r="I81" s="96">
        <v>0</v>
      </c>
      <c r="J81" s="96">
        <f t="shared" ref="J81:J144" si="13">+H81+I81</f>
        <v>300</v>
      </c>
      <c r="K81" s="97">
        <v>0</v>
      </c>
      <c r="L81" s="98">
        <f t="shared" si="11"/>
        <v>300</v>
      </c>
      <c r="M81" s="89"/>
      <c r="N81" s="55"/>
    </row>
    <row r="82" spans="1:14" s="56" customFormat="1" hidden="1" x14ac:dyDescent="0.2">
      <c r="A82" s="99"/>
      <c r="B82" s="100" t="s">
        <v>84</v>
      </c>
      <c r="C82" s="101">
        <v>3419</v>
      </c>
      <c r="D82" s="102">
        <v>5222</v>
      </c>
      <c r="E82" s="103" t="s">
        <v>135</v>
      </c>
      <c r="F82" s="105">
        <v>5000</v>
      </c>
      <c r="G82" s="127">
        <v>-4700</v>
      </c>
      <c r="H82" s="105">
        <f t="shared" si="0"/>
        <v>300</v>
      </c>
      <c r="I82" s="106">
        <v>0</v>
      </c>
      <c r="J82" s="106">
        <f t="shared" si="13"/>
        <v>300</v>
      </c>
      <c r="K82" s="107">
        <v>0</v>
      </c>
      <c r="L82" s="108">
        <f t="shared" si="11"/>
        <v>300</v>
      </c>
      <c r="M82" s="89"/>
      <c r="N82" s="55"/>
    </row>
    <row r="83" spans="1:14" s="56" customFormat="1" ht="22.5" hidden="1" x14ac:dyDescent="0.2">
      <c r="A83" s="173" t="s">
        <v>161</v>
      </c>
      <c r="B83" s="174" t="s">
        <v>162</v>
      </c>
      <c r="C83" s="175" t="s">
        <v>78</v>
      </c>
      <c r="D83" s="175" t="s">
        <v>78</v>
      </c>
      <c r="E83" s="176" t="s">
        <v>163</v>
      </c>
      <c r="F83" s="177">
        <v>0</v>
      </c>
      <c r="G83" s="120">
        <f t="shared" ref="G83:G145" si="14">+G84</f>
        <v>100</v>
      </c>
      <c r="H83" s="109">
        <f t="shared" si="0"/>
        <v>100</v>
      </c>
      <c r="I83" s="110">
        <v>0</v>
      </c>
      <c r="J83" s="110">
        <f t="shared" si="13"/>
        <v>100</v>
      </c>
      <c r="K83" s="111">
        <v>0</v>
      </c>
      <c r="L83" s="112">
        <f t="shared" si="11"/>
        <v>100</v>
      </c>
      <c r="M83" s="89"/>
      <c r="N83" s="55"/>
    </row>
    <row r="84" spans="1:14" s="56" customFormat="1" hidden="1" x14ac:dyDescent="0.2">
      <c r="A84" s="178"/>
      <c r="B84" s="179"/>
      <c r="C84" s="180" t="s">
        <v>164</v>
      </c>
      <c r="D84" s="180" t="s">
        <v>165</v>
      </c>
      <c r="E84" s="181" t="s">
        <v>135</v>
      </c>
      <c r="F84" s="182">
        <v>0</v>
      </c>
      <c r="G84" s="127">
        <v>100</v>
      </c>
      <c r="H84" s="105">
        <f t="shared" ref="H84:H147" si="15">+F84+G84</f>
        <v>100</v>
      </c>
      <c r="I84" s="106">
        <v>0</v>
      </c>
      <c r="J84" s="106">
        <f t="shared" si="13"/>
        <v>100</v>
      </c>
      <c r="K84" s="107">
        <v>0</v>
      </c>
      <c r="L84" s="108">
        <f t="shared" si="11"/>
        <v>100</v>
      </c>
      <c r="M84" s="89"/>
      <c r="N84" s="55"/>
    </row>
    <row r="85" spans="1:14" s="56" customFormat="1" ht="33.75" hidden="1" x14ac:dyDescent="0.2">
      <c r="A85" s="173" t="s">
        <v>161</v>
      </c>
      <c r="B85" s="174" t="s">
        <v>166</v>
      </c>
      <c r="C85" s="175" t="s">
        <v>78</v>
      </c>
      <c r="D85" s="175" t="s">
        <v>78</v>
      </c>
      <c r="E85" s="176" t="s">
        <v>167</v>
      </c>
      <c r="F85" s="177">
        <v>0</v>
      </c>
      <c r="G85" s="120">
        <f t="shared" si="14"/>
        <v>100</v>
      </c>
      <c r="H85" s="109">
        <f t="shared" si="15"/>
        <v>100</v>
      </c>
      <c r="I85" s="110">
        <v>0</v>
      </c>
      <c r="J85" s="110">
        <f t="shared" si="13"/>
        <v>100</v>
      </c>
      <c r="K85" s="111">
        <v>0</v>
      </c>
      <c r="L85" s="112">
        <f t="shared" si="11"/>
        <v>100</v>
      </c>
      <c r="M85" s="89"/>
      <c r="N85" s="55"/>
    </row>
    <row r="86" spans="1:14" s="56" customFormat="1" hidden="1" x14ac:dyDescent="0.2">
      <c r="A86" s="178"/>
      <c r="B86" s="179"/>
      <c r="C86" s="180" t="s">
        <v>164</v>
      </c>
      <c r="D86" s="180" t="s">
        <v>165</v>
      </c>
      <c r="E86" s="181" t="s">
        <v>135</v>
      </c>
      <c r="F86" s="182">
        <v>0</v>
      </c>
      <c r="G86" s="127">
        <v>100</v>
      </c>
      <c r="H86" s="105">
        <f t="shared" si="15"/>
        <v>100</v>
      </c>
      <c r="I86" s="106">
        <v>0</v>
      </c>
      <c r="J86" s="106">
        <f t="shared" si="13"/>
        <v>100</v>
      </c>
      <c r="K86" s="107">
        <v>0</v>
      </c>
      <c r="L86" s="108">
        <f t="shared" si="11"/>
        <v>100</v>
      </c>
      <c r="M86" s="89"/>
      <c r="N86" s="55"/>
    </row>
    <row r="87" spans="1:14" s="56" customFormat="1" ht="22.5" hidden="1" x14ac:dyDescent="0.2">
      <c r="A87" s="173" t="s">
        <v>161</v>
      </c>
      <c r="B87" s="174" t="s">
        <v>168</v>
      </c>
      <c r="C87" s="175" t="s">
        <v>78</v>
      </c>
      <c r="D87" s="175" t="s">
        <v>78</v>
      </c>
      <c r="E87" s="176" t="s">
        <v>169</v>
      </c>
      <c r="F87" s="177">
        <v>0</v>
      </c>
      <c r="G87" s="120">
        <f t="shared" si="14"/>
        <v>250</v>
      </c>
      <c r="H87" s="109">
        <f t="shared" si="15"/>
        <v>250</v>
      </c>
      <c r="I87" s="110">
        <v>0</v>
      </c>
      <c r="J87" s="110">
        <f t="shared" si="13"/>
        <v>250</v>
      </c>
      <c r="K87" s="111">
        <v>0</v>
      </c>
      <c r="L87" s="112">
        <f t="shared" si="11"/>
        <v>250</v>
      </c>
      <c r="M87" s="89"/>
      <c r="N87" s="55"/>
    </row>
    <row r="88" spans="1:14" s="56" customFormat="1" hidden="1" x14ac:dyDescent="0.2">
      <c r="A88" s="178"/>
      <c r="B88" s="179"/>
      <c r="C88" s="180" t="s">
        <v>164</v>
      </c>
      <c r="D88" s="180" t="s">
        <v>165</v>
      </c>
      <c r="E88" s="181" t="s">
        <v>135</v>
      </c>
      <c r="F88" s="182">
        <v>0</v>
      </c>
      <c r="G88" s="127">
        <v>250</v>
      </c>
      <c r="H88" s="105">
        <f t="shared" si="15"/>
        <v>250</v>
      </c>
      <c r="I88" s="106">
        <v>0</v>
      </c>
      <c r="J88" s="106">
        <f t="shared" si="13"/>
        <v>250</v>
      </c>
      <c r="K88" s="107">
        <v>0</v>
      </c>
      <c r="L88" s="108">
        <f t="shared" si="11"/>
        <v>250</v>
      </c>
      <c r="M88" s="89"/>
      <c r="N88" s="55"/>
    </row>
    <row r="89" spans="1:14" s="56" customFormat="1" hidden="1" x14ac:dyDescent="0.2">
      <c r="A89" s="173" t="s">
        <v>161</v>
      </c>
      <c r="B89" s="174" t="s">
        <v>170</v>
      </c>
      <c r="C89" s="175" t="s">
        <v>78</v>
      </c>
      <c r="D89" s="175" t="s">
        <v>78</v>
      </c>
      <c r="E89" s="176" t="s">
        <v>171</v>
      </c>
      <c r="F89" s="177">
        <v>0</v>
      </c>
      <c r="G89" s="120">
        <f t="shared" si="14"/>
        <v>100</v>
      </c>
      <c r="H89" s="109">
        <f t="shared" si="15"/>
        <v>100</v>
      </c>
      <c r="I89" s="110">
        <v>0</v>
      </c>
      <c r="J89" s="110">
        <f t="shared" si="13"/>
        <v>100</v>
      </c>
      <c r="K89" s="111">
        <v>0</v>
      </c>
      <c r="L89" s="112">
        <f t="shared" si="11"/>
        <v>100</v>
      </c>
      <c r="M89" s="89"/>
      <c r="N89" s="55"/>
    </row>
    <row r="90" spans="1:14" s="56" customFormat="1" hidden="1" x14ac:dyDescent="0.2">
      <c r="A90" s="178"/>
      <c r="B90" s="179"/>
      <c r="C90" s="180" t="s">
        <v>164</v>
      </c>
      <c r="D90" s="180" t="s">
        <v>165</v>
      </c>
      <c r="E90" s="181" t="s">
        <v>135</v>
      </c>
      <c r="F90" s="182">
        <v>0</v>
      </c>
      <c r="G90" s="127">
        <v>100</v>
      </c>
      <c r="H90" s="105">
        <f t="shared" si="15"/>
        <v>100</v>
      </c>
      <c r="I90" s="106">
        <v>0</v>
      </c>
      <c r="J90" s="106">
        <f t="shared" si="13"/>
        <v>100</v>
      </c>
      <c r="K90" s="107">
        <v>0</v>
      </c>
      <c r="L90" s="108">
        <f t="shared" si="11"/>
        <v>100</v>
      </c>
      <c r="M90" s="89"/>
      <c r="N90" s="55"/>
    </row>
    <row r="91" spans="1:14" s="56" customFormat="1" ht="22.5" hidden="1" x14ac:dyDescent="0.2">
      <c r="A91" s="173" t="s">
        <v>161</v>
      </c>
      <c r="B91" s="174" t="s">
        <v>172</v>
      </c>
      <c r="C91" s="175" t="s">
        <v>78</v>
      </c>
      <c r="D91" s="175" t="s">
        <v>78</v>
      </c>
      <c r="E91" s="176" t="s">
        <v>173</v>
      </c>
      <c r="F91" s="177">
        <v>0</v>
      </c>
      <c r="G91" s="120">
        <f t="shared" si="14"/>
        <v>100</v>
      </c>
      <c r="H91" s="109">
        <f t="shared" si="15"/>
        <v>100</v>
      </c>
      <c r="I91" s="110">
        <v>0</v>
      </c>
      <c r="J91" s="110">
        <f t="shared" si="13"/>
        <v>100</v>
      </c>
      <c r="K91" s="111">
        <v>0</v>
      </c>
      <c r="L91" s="112">
        <f t="shared" si="11"/>
        <v>100</v>
      </c>
      <c r="M91" s="89"/>
      <c r="N91" s="55"/>
    </row>
    <row r="92" spans="1:14" s="56" customFormat="1" hidden="1" x14ac:dyDescent="0.2">
      <c r="A92" s="178"/>
      <c r="B92" s="179"/>
      <c r="C92" s="180" t="s">
        <v>164</v>
      </c>
      <c r="D92" s="180" t="s">
        <v>165</v>
      </c>
      <c r="E92" s="181" t="s">
        <v>135</v>
      </c>
      <c r="F92" s="182">
        <v>0</v>
      </c>
      <c r="G92" s="127">
        <v>100</v>
      </c>
      <c r="H92" s="105">
        <f t="shared" si="15"/>
        <v>100</v>
      </c>
      <c r="I92" s="106">
        <v>0</v>
      </c>
      <c r="J92" s="106">
        <f t="shared" si="13"/>
        <v>100</v>
      </c>
      <c r="K92" s="107">
        <v>0</v>
      </c>
      <c r="L92" s="108">
        <f t="shared" si="11"/>
        <v>100</v>
      </c>
      <c r="M92" s="89"/>
      <c r="N92" s="55"/>
    </row>
    <row r="93" spans="1:14" s="56" customFormat="1" ht="22.5" hidden="1" x14ac:dyDescent="0.2">
      <c r="A93" s="173" t="s">
        <v>161</v>
      </c>
      <c r="B93" s="174" t="s">
        <v>174</v>
      </c>
      <c r="C93" s="175" t="s">
        <v>78</v>
      </c>
      <c r="D93" s="175" t="s">
        <v>78</v>
      </c>
      <c r="E93" s="176" t="s">
        <v>175</v>
      </c>
      <c r="F93" s="177">
        <v>0</v>
      </c>
      <c r="G93" s="120">
        <f t="shared" si="14"/>
        <v>200</v>
      </c>
      <c r="H93" s="109">
        <f t="shared" si="15"/>
        <v>200</v>
      </c>
      <c r="I93" s="110">
        <v>0</v>
      </c>
      <c r="J93" s="110">
        <f t="shared" si="13"/>
        <v>200</v>
      </c>
      <c r="K93" s="111">
        <v>0</v>
      </c>
      <c r="L93" s="112">
        <f t="shared" si="11"/>
        <v>200</v>
      </c>
      <c r="M93" s="89"/>
      <c r="N93" s="55"/>
    </row>
    <row r="94" spans="1:14" s="56" customFormat="1" hidden="1" x14ac:dyDescent="0.2">
      <c r="A94" s="178"/>
      <c r="B94" s="179"/>
      <c r="C94" s="180" t="s">
        <v>164</v>
      </c>
      <c r="D94" s="180" t="s">
        <v>165</v>
      </c>
      <c r="E94" s="181" t="s">
        <v>135</v>
      </c>
      <c r="F94" s="182">
        <v>0</v>
      </c>
      <c r="G94" s="127">
        <v>200</v>
      </c>
      <c r="H94" s="105">
        <f t="shared" si="15"/>
        <v>200</v>
      </c>
      <c r="I94" s="106">
        <v>0</v>
      </c>
      <c r="J94" s="106">
        <f t="shared" si="13"/>
        <v>200</v>
      </c>
      <c r="K94" s="107">
        <v>0</v>
      </c>
      <c r="L94" s="108">
        <f t="shared" si="11"/>
        <v>200</v>
      </c>
      <c r="M94" s="89"/>
      <c r="N94" s="55"/>
    </row>
    <row r="95" spans="1:14" s="56" customFormat="1" ht="22.5" hidden="1" x14ac:dyDescent="0.2">
      <c r="A95" s="173" t="s">
        <v>161</v>
      </c>
      <c r="B95" s="174" t="s">
        <v>176</v>
      </c>
      <c r="C95" s="175" t="s">
        <v>78</v>
      </c>
      <c r="D95" s="175" t="s">
        <v>78</v>
      </c>
      <c r="E95" s="176" t="s">
        <v>177</v>
      </c>
      <c r="F95" s="177">
        <v>0</v>
      </c>
      <c r="G95" s="120">
        <f t="shared" si="14"/>
        <v>100</v>
      </c>
      <c r="H95" s="109">
        <f t="shared" si="15"/>
        <v>100</v>
      </c>
      <c r="I95" s="110">
        <v>0</v>
      </c>
      <c r="J95" s="110">
        <f t="shared" si="13"/>
        <v>100</v>
      </c>
      <c r="K95" s="111">
        <v>0</v>
      </c>
      <c r="L95" s="112">
        <f t="shared" si="11"/>
        <v>100</v>
      </c>
      <c r="M95" s="89"/>
      <c r="N95" s="55"/>
    </row>
    <row r="96" spans="1:14" s="56" customFormat="1" hidden="1" x14ac:dyDescent="0.2">
      <c r="A96" s="178"/>
      <c r="B96" s="179"/>
      <c r="C96" s="180" t="s">
        <v>164</v>
      </c>
      <c r="D96" s="180" t="s">
        <v>165</v>
      </c>
      <c r="E96" s="181" t="s">
        <v>135</v>
      </c>
      <c r="F96" s="182">
        <v>0</v>
      </c>
      <c r="G96" s="127">
        <v>100</v>
      </c>
      <c r="H96" s="105">
        <f t="shared" si="15"/>
        <v>100</v>
      </c>
      <c r="I96" s="106">
        <v>0</v>
      </c>
      <c r="J96" s="106">
        <f t="shared" si="13"/>
        <v>100</v>
      </c>
      <c r="K96" s="107">
        <v>0</v>
      </c>
      <c r="L96" s="108">
        <f t="shared" si="11"/>
        <v>100</v>
      </c>
      <c r="M96" s="89"/>
      <c r="N96" s="55"/>
    </row>
    <row r="97" spans="1:14" s="56" customFormat="1" hidden="1" x14ac:dyDescent="0.2">
      <c r="A97" s="173" t="s">
        <v>161</v>
      </c>
      <c r="B97" s="174" t="s">
        <v>178</v>
      </c>
      <c r="C97" s="175" t="s">
        <v>78</v>
      </c>
      <c r="D97" s="175" t="s">
        <v>78</v>
      </c>
      <c r="E97" s="176" t="s">
        <v>179</v>
      </c>
      <c r="F97" s="177">
        <v>0</v>
      </c>
      <c r="G97" s="120">
        <f t="shared" si="14"/>
        <v>100</v>
      </c>
      <c r="H97" s="109">
        <f t="shared" si="15"/>
        <v>100</v>
      </c>
      <c r="I97" s="110">
        <v>0</v>
      </c>
      <c r="J97" s="110">
        <f t="shared" si="13"/>
        <v>100</v>
      </c>
      <c r="K97" s="111">
        <v>0</v>
      </c>
      <c r="L97" s="112">
        <f t="shared" si="11"/>
        <v>100</v>
      </c>
      <c r="M97" s="89"/>
      <c r="N97" s="55"/>
    </row>
    <row r="98" spans="1:14" s="56" customFormat="1" hidden="1" x14ac:dyDescent="0.2">
      <c r="A98" s="178"/>
      <c r="B98" s="179"/>
      <c r="C98" s="180" t="s">
        <v>164</v>
      </c>
      <c r="D98" s="180" t="s">
        <v>165</v>
      </c>
      <c r="E98" s="181" t="s">
        <v>135</v>
      </c>
      <c r="F98" s="182">
        <v>0</v>
      </c>
      <c r="G98" s="127">
        <v>100</v>
      </c>
      <c r="H98" s="105">
        <f t="shared" si="15"/>
        <v>100</v>
      </c>
      <c r="I98" s="106">
        <v>0</v>
      </c>
      <c r="J98" s="106">
        <f t="shared" si="13"/>
        <v>100</v>
      </c>
      <c r="K98" s="107">
        <v>0</v>
      </c>
      <c r="L98" s="108">
        <f t="shared" si="11"/>
        <v>100</v>
      </c>
      <c r="M98" s="89"/>
      <c r="N98" s="55"/>
    </row>
    <row r="99" spans="1:14" s="56" customFormat="1" ht="22.5" hidden="1" x14ac:dyDescent="0.2">
      <c r="A99" s="173" t="s">
        <v>161</v>
      </c>
      <c r="B99" s="174" t="s">
        <v>180</v>
      </c>
      <c r="C99" s="175" t="s">
        <v>78</v>
      </c>
      <c r="D99" s="175" t="s">
        <v>78</v>
      </c>
      <c r="E99" s="176" t="s">
        <v>181</v>
      </c>
      <c r="F99" s="177">
        <v>0</v>
      </c>
      <c r="G99" s="120">
        <f t="shared" si="14"/>
        <v>100</v>
      </c>
      <c r="H99" s="109">
        <f t="shared" si="15"/>
        <v>100</v>
      </c>
      <c r="I99" s="110">
        <v>0</v>
      </c>
      <c r="J99" s="110">
        <f t="shared" si="13"/>
        <v>100</v>
      </c>
      <c r="K99" s="111">
        <v>0</v>
      </c>
      <c r="L99" s="112">
        <f t="shared" si="11"/>
        <v>100</v>
      </c>
      <c r="M99" s="89"/>
      <c r="N99" s="55"/>
    </row>
    <row r="100" spans="1:14" s="56" customFormat="1" hidden="1" x14ac:dyDescent="0.2">
      <c r="A100" s="178"/>
      <c r="B100" s="179"/>
      <c r="C100" s="180" t="s">
        <v>164</v>
      </c>
      <c r="D100" s="180" t="s">
        <v>165</v>
      </c>
      <c r="E100" s="181" t="s">
        <v>135</v>
      </c>
      <c r="F100" s="182">
        <v>0</v>
      </c>
      <c r="G100" s="127">
        <v>100</v>
      </c>
      <c r="H100" s="105">
        <f t="shared" si="15"/>
        <v>100</v>
      </c>
      <c r="I100" s="106">
        <v>0</v>
      </c>
      <c r="J100" s="106">
        <f t="shared" si="13"/>
        <v>100</v>
      </c>
      <c r="K100" s="107">
        <v>0</v>
      </c>
      <c r="L100" s="108">
        <f t="shared" si="11"/>
        <v>100</v>
      </c>
      <c r="M100" s="89"/>
      <c r="N100" s="55"/>
    </row>
    <row r="101" spans="1:14" s="56" customFormat="1" ht="22.5" hidden="1" x14ac:dyDescent="0.2">
      <c r="A101" s="173" t="s">
        <v>161</v>
      </c>
      <c r="B101" s="174" t="s">
        <v>182</v>
      </c>
      <c r="C101" s="175" t="s">
        <v>78</v>
      </c>
      <c r="D101" s="175" t="s">
        <v>78</v>
      </c>
      <c r="E101" s="176" t="s">
        <v>183</v>
      </c>
      <c r="F101" s="177">
        <v>0</v>
      </c>
      <c r="G101" s="120">
        <f t="shared" si="14"/>
        <v>100</v>
      </c>
      <c r="H101" s="109">
        <f t="shared" si="15"/>
        <v>100</v>
      </c>
      <c r="I101" s="110">
        <v>0</v>
      </c>
      <c r="J101" s="110">
        <f t="shared" si="13"/>
        <v>100</v>
      </c>
      <c r="K101" s="111">
        <v>0</v>
      </c>
      <c r="L101" s="112">
        <f t="shared" si="11"/>
        <v>100</v>
      </c>
      <c r="M101" s="89"/>
      <c r="N101" s="55"/>
    </row>
    <row r="102" spans="1:14" s="56" customFormat="1" hidden="1" x14ac:dyDescent="0.2">
      <c r="A102" s="178"/>
      <c r="B102" s="179"/>
      <c r="C102" s="180" t="s">
        <v>164</v>
      </c>
      <c r="D102" s="180" t="s">
        <v>165</v>
      </c>
      <c r="E102" s="181" t="s">
        <v>135</v>
      </c>
      <c r="F102" s="182">
        <v>0</v>
      </c>
      <c r="G102" s="127">
        <v>100</v>
      </c>
      <c r="H102" s="105">
        <f t="shared" si="15"/>
        <v>100</v>
      </c>
      <c r="I102" s="106">
        <v>0</v>
      </c>
      <c r="J102" s="106">
        <f t="shared" si="13"/>
        <v>100</v>
      </c>
      <c r="K102" s="107">
        <v>0</v>
      </c>
      <c r="L102" s="108">
        <f t="shared" si="11"/>
        <v>100</v>
      </c>
      <c r="M102" s="89"/>
      <c r="N102" s="55"/>
    </row>
    <row r="103" spans="1:14" s="56" customFormat="1" ht="22.5" hidden="1" x14ac:dyDescent="0.2">
      <c r="A103" s="173" t="s">
        <v>161</v>
      </c>
      <c r="B103" s="174" t="s">
        <v>184</v>
      </c>
      <c r="C103" s="175" t="s">
        <v>78</v>
      </c>
      <c r="D103" s="175" t="s">
        <v>78</v>
      </c>
      <c r="E103" s="176" t="s">
        <v>185</v>
      </c>
      <c r="F103" s="177">
        <v>0</v>
      </c>
      <c r="G103" s="120">
        <f t="shared" si="14"/>
        <v>100</v>
      </c>
      <c r="H103" s="109">
        <f t="shared" si="15"/>
        <v>100</v>
      </c>
      <c r="I103" s="110">
        <v>0</v>
      </c>
      <c r="J103" s="110">
        <f t="shared" si="13"/>
        <v>100</v>
      </c>
      <c r="K103" s="111">
        <v>0</v>
      </c>
      <c r="L103" s="112">
        <f t="shared" si="11"/>
        <v>100</v>
      </c>
      <c r="M103" s="89"/>
      <c r="N103" s="55"/>
    </row>
    <row r="104" spans="1:14" s="56" customFormat="1" hidden="1" x14ac:dyDescent="0.2">
      <c r="A104" s="178"/>
      <c r="B104" s="179"/>
      <c r="C104" s="180" t="s">
        <v>164</v>
      </c>
      <c r="D104" s="180" t="s">
        <v>165</v>
      </c>
      <c r="E104" s="181" t="s">
        <v>135</v>
      </c>
      <c r="F104" s="182">
        <v>0</v>
      </c>
      <c r="G104" s="127">
        <v>100</v>
      </c>
      <c r="H104" s="105">
        <f t="shared" si="15"/>
        <v>100</v>
      </c>
      <c r="I104" s="106">
        <v>0</v>
      </c>
      <c r="J104" s="106">
        <f t="shared" si="13"/>
        <v>100</v>
      </c>
      <c r="K104" s="107">
        <v>0</v>
      </c>
      <c r="L104" s="108">
        <f t="shared" si="11"/>
        <v>100</v>
      </c>
      <c r="M104" s="89"/>
      <c r="N104" s="55"/>
    </row>
    <row r="105" spans="1:14" s="56" customFormat="1" hidden="1" x14ac:dyDescent="0.2">
      <c r="A105" s="173" t="s">
        <v>161</v>
      </c>
      <c r="B105" s="174" t="s">
        <v>186</v>
      </c>
      <c r="C105" s="175" t="s">
        <v>78</v>
      </c>
      <c r="D105" s="175" t="s">
        <v>78</v>
      </c>
      <c r="E105" s="176" t="s">
        <v>187</v>
      </c>
      <c r="F105" s="177">
        <v>0</v>
      </c>
      <c r="G105" s="120">
        <f t="shared" si="14"/>
        <v>150</v>
      </c>
      <c r="H105" s="109">
        <f t="shared" si="15"/>
        <v>150</v>
      </c>
      <c r="I105" s="110">
        <v>0</v>
      </c>
      <c r="J105" s="110">
        <f t="shared" si="13"/>
        <v>150</v>
      </c>
      <c r="K105" s="111">
        <v>0</v>
      </c>
      <c r="L105" s="112">
        <f t="shared" si="11"/>
        <v>150</v>
      </c>
      <c r="M105" s="89"/>
      <c r="N105" s="55"/>
    </row>
    <row r="106" spans="1:14" s="56" customFormat="1" hidden="1" x14ac:dyDescent="0.2">
      <c r="A106" s="178"/>
      <c r="B106" s="179"/>
      <c r="C106" s="180" t="s">
        <v>164</v>
      </c>
      <c r="D106" s="180" t="s">
        <v>188</v>
      </c>
      <c r="E106" s="181" t="s">
        <v>138</v>
      </c>
      <c r="F106" s="182">
        <v>0</v>
      </c>
      <c r="G106" s="127">
        <v>150</v>
      </c>
      <c r="H106" s="105">
        <f t="shared" si="15"/>
        <v>150</v>
      </c>
      <c r="I106" s="106">
        <v>0</v>
      </c>
      <c r="J106" s="106">
        <f t="shared" si="13"/>
        <v>150</v>
      </c>
      <c r="K106" s="107">
        <v>0</v>
      </c>
      <c r="L106" s="108">
        <f t="shared" si="11"/>
        <v>150</v>
      </c>
      <c r="M106" s="89"/>
      <c r="N106" s="55"/>
    </row>
    <row r="107" spans="1:14" s="56" customFormat="1" ht="22.5" hidden="1" x14ac:dyDescent="0.2">
      <c r="A107" s="173" t="s">
        <v>161</v>
      </c>
      <c r="B107" s="174" t="s">
        <v>189</v>
      </c>
      <c r="C107" s="175" t="s">
        <v>78</v>
      </c>
      <c r="D107" s="175" t="s">
        <v>78</v>
      </c>
      <c r="E107" s="176" t="s">
        <v>190</v>
      </c>
      <c r="F107" s="177">
        <v>0</v>
      </c>
      <c r="G107" s="120">
        <f t="shared" si="14"/>
        <v>150</v>
      </c>
      <c r="H107" s="109">
        <f t="shared" si="15"/>
        <v>150</v>
      </c>
      <c r="I107" s="110">
        <v>0</v>
      </c>
      <c r="J107" s="110">
        <f t="shared" si="13"/>
        <v>150</v>
      </c>
      <c r="K107" s="111">
        <v>0</v>
      </c>
      <c r="L107" s="112">
        <f t="shared" si="11"/>
        <v>150</v>
      </c>
      <c r="M107" s="89"/>
      <c r="N107" s="55"/>
    </row>
    <row r="108" spans="1:14" s="56" customFormat="1" hidden="1" x14ac:dyDescent="0.2">
      <c r="A108" s="178"/>
      <c r="B108" s="179"/>
      <c r="C108" s="180" t="s">
        <v>164</v>
      </c>
      <c r="D108" s="180" t="s">
        <v>165</v>
      </c>
      <c r="E108" s="181" t="s">
        <v>135</v>
      </c>
      <c r="F108" s="182">
        <v>0</v>
      </c>
      <c r="G108" s="127">
        <v>150</v>
      </c>
      <c r="H108" s="105">
        <f t="shared" si="15"/>
        <v>150</v>
      </c>
      <c r="I108" s="106">
        <v>0</v>
      </c>
      <c r="J108" s="106">
        <f t="shared" si="13"/>
        <v>150</v>
      </c>
      <c r="K108" s="107">
        <v>0</v>
      </c>
      <c r="L108" s="108">
        <f t="shared" si="11"/>
        <v>150</v>
      </c>
      <c r="M108" s="89"/>
      <c r="N108" s="55"/>
    </row>
    <row r="109" spans="1:14" s="56" customFormat="1" ht="33.75" hidden="1" x14ac:dyDescent="0.2">
      <c r="A109" s="173" t="s">
        <v>161</v>
      </c>
      <c r="B109" s="174" t="s">
        <v>191</v>
      </c>
      <c r="C109" s="175" t="s">
        <v>78</v>
      </c>
      <c r="D109" s="175" t="s">
        <v>78</v>
      </c>
      <c r="E109" s="176" t="s">
        <v>192</v>
      </c>
      <c r="F109" s="177">
        <v>0</v>
      </c>
      <c r="G109" s="120">
        <f t="shared" si="14"/>
        <v>150</v>
      </c>
      <c r="H109" s="109">
        <f t="shared" si="15"/>
        <v>150</v>
      </c>
      <c r="I109" s="110">
        <v>0</v>
      </c>
      <c r="J109" s="110">
        <f t="shared" si="13"/>
        <v>150</v>
      </c>
      <c r="K109" s="111">
        <v>0</v>
      </c>
      <c r="L109" s="112">
        <f t="shared" si="11"/>
        <v>150</v>
      </c>
      <c r="M109" s="89"/>
      <c r="N109" s="55"/>
    </row>
    <row r="110" spans="1:14" s="56" customFormat="1" hidden="1" x14ac:dyDescent="0.2">
      <c r="A110" s="178"/>
      <c r="B110" s="179"/>
      <c r="C110" s="180" t="s">
        <v>164</v>
      </c>
      <c r="D110" s="180" t="s">
        <v>165</v>
      </c>
      <c r="E110" s="181" t="s">
        <v>135</v>
      </c>
      <c r="F110" s="182">
        <v>0</v>
      </c>
      <c r="G110" s="127">
        <v>150</v>
      </c>
      <c r="H110" s="105">
        <f t="shared" si="15"/>
        <v>150</v>
      </c>
      <c r="I110" s="106">
        <v>0</v>
      </c>
      <c r="J110" s="106">
        <f t="shared" si="13"/>
        <v>150</v>
      </c>
      <c r="K110" s="107">
        <v>0</v>
      </c>
      <c r="L110" s="108">
        <f t="shared" si="11"/>
        <v>150</v>
      </c>
      <c r="M110" s="89"/>
      <c r="N110" s="55"/>
    </row>
    <row r="111" spans="1:14" s="56" customFormat="1" ht="22.5" hidden="1" x14ac:dyDescent="0.2">
      <c r="A111" s="173" t="s">
        <v>161</v>
      </c>
      <c r="B111" s="174" t="s">
        <v>193</v>
      </c>
      <c r="C111" s="175" t="s">
        <v>78</v>
      </c>
      <c r="D111" s="175" t="s">
        <v>78</v>
      </c>
      <c r="E111" s="176" t="s">
        <v>194</v>
      </c>
      <c r="F111" s="177">
        <v>0</v>
      </c>
      <c r="G111" s="120">
        <f t="shared" si="14"/>
        <v>100</v>
      </c>
      <c r="H111" s="109">
        <f t="shared" si="15"/>
        <v>100</v>
      </c>
      <c r="I111" s="110">
        <v>0</v>
      </c>
      <c r="J111" s="110">
        <f t="shared" si="13"/>
        <v>100</v>
      </c>
      <c r="K111" s="111">
        <v>0</v>
      </c>
      <c r="L111" s="112">
        <f t="shared" si="11"/>
        <v>100</v>
      </c>
      <c r="M111" s="89"/>
      <c r="N111" s="55"/>
    </row>
    <row r="112" spans="1:14" s="56" customFormat="1" hidden="1" x14ac:dyDescent="0.2">
      <c r="A112" s="178"/>
      <c r="B112" s="179"/>
      <c r="C112" s="180" t="s">
        <v>164</v>
      </c>
      <c r="D112" s="180" t="s">
        <v>165</v>
      </c>
      <c r="E112" s="181" t="s">
        <v>135</v>
      </c>
      <c r="F112" s="182">
        <v>0</v>
      </c>
      <c r="G112" s="127">
        <v>100</v>
      </c>
      <c r="H112" s="105">
        <f t="shared" si="15"/>
        <v>100</v>
      </c>
      <c r="I112" s="106">
        <v>0</v>
      </c>
      <c r="J112" s="106">
        <f t="shared" si="13"/>
        <v>100</v>
      </c>
      <c r="K112" s="107">
        <v>0</v>
      </c>
      <c r="L112" s="108">
        <f t="shared" si="11"/>
        <v>100</v>
      </c>
      <c r="M112" s="89"/>
      <c r="N112" s="55"/>
    </row>
    <row r="113" spans="1:14" s="56" customFormat="1" hidden="1" x14ac:dyDescent="0.2">
      <c r="A113" s="173" t="s">
        <v>161</v>
      </c>
      <c r="B113" s="174" t="s">
        <v>195</v>
      </c>
      <c r="C113" s="175" t="s">
        <v>78</v>
      </c>
      <c r="D113" s="175" t="s">
        <v>78</v>
      </c>
      <c r="E113" s="176" t="s">
        <v>196</v>
      </c>
      <c r="F113" s="177">
        <v>0</v>
      </c>
      <c r="G113" s="120">
        <f t="shared" si="14"/>
        <v>100</v>
      </c>
      <c r="H113" s="109">
        <f t="shared" si="15"/>
        <v>100</v>
      </c>
      <c r="I113" s="110">
        <v>0</v>
      </c>
      <c r="J113" s="110">
        <f t="shared" si="13"/>
        <v>100</v>
      </c>
      <c r="K113" s="111">
        <v>0</v>
      </c>
      <c r="L113" s="112">
        <f t="shared" si="11"/>
        <v>100</v>
      </c>
      <c r="M113" s="89"/>
      <c r="N113" s="55"/>
    </row>
    <row r="114" spans="1:14" s="56" customFormat="1" hidden="1" x14ac:dyDescent="0.2">
      <c r="A114" s="178"/>
      <c r="B114" s="179"/>
      <c r="C114" s="180" t="s">
        <v>164</v>
      </c>
      <c r="D114" s="180" t="s">
        <v>165</v>
      </c>
      <c r="E114" s="181" t="s">
        <v>135</v>
      </c>
      <c r="F114" s="182">
        <v>0</v>
      </c>
      <c r="G114" s="127">
        <v>100</v>
      </c>
      <c r="H114" s="105">
        <f t="shared" si="15"/>
        <v>100</v>
      </c>
      <c r="I114" s="106">
        <v>0</v>
      </c>
      <c r="J114" s="106">
        <f t="shared" si="13"/>
        <v>100</v>
      </c>
      <c r="K114" s="107">
        <v>0</v>
      </c>
      <c r="L114" s="108">
        <f t="shared" si="11"/>
        <v>100</v>
      </c>
      <c r="M114" s="89"/>
      <c r="N114" s="55"/>
    </row>
    <row r="115" spans="1:14" s="56" customFormat="1" ht="22.5" hidden="1" x14ac:dyDescent="0.2">
      <c r="A115" s="173" t="s">
        <v>161</v>
      </c>
      <c r="B115" s="174" t="s">
        <v>197</v>
      </c>
      <c r="C115" s="175" t="s">
        <v>78</v>
      </c>
      <c r="D115" s="175" t="s">
        <v>78</v>
      </c>
      <c r="E115" s="176" t="s">
        <v>198</v>
      </c>
      <c r="F115" s="177">
        <v>0</v>
      </c>
      <c r="G115" s="120">
        <f t="shared" si="14"/>
        <v>250</v>
      </c>
      <c r="H115" s="109">
        <f t="shared" si="15"/>
        <v>250</v>
      </c>
      <c r="I115" s="110">
        <v>0</v>
      </c>
      <c r="J115" s="110">
        <f t="shared" si="13"/>
        <v>250</v>
      </c>
      <c r="K115" s="111">
        <v>0</v>
      </c>
      <c r="L115" s="112">
        <f t="shared" si="11"/>
        <v>250</v>
      </c>
      <c r="M115" s="89"/>
      <c r="N115" s="55"/>
    </row>
    <row r="116" spans="1:14" s="56" customFormat="1" hidden="1" x14ac:dyDescent="0.2">
      <c r="A116" s="178"/>
      <c r="B116" s="179"/>
      <c r="C116" s="180" t="s">
        <v>164</v>
      </c>
      <c r="D116" s="180" t="s">
        <v>165</v>
      </c>
      <c r="E116" s="181" t="s">
        <v>135</v>
      </c>
      <c r="F116" s="182">
        <v>0</v>
      </c>
      <c r="G116" s="127">
        <v>250</v>
      </c>
      <c r="H116" s="105">
        <f t="shared" si="15"/>
        <v>250</v>
      </c>
      <c r="I116" s="106">
        <v>0</v>
      </c>
      <c r="J116" s="106">
        <f t="shared" si="13"/>
        <v>250</v>
      </c>
      <c r="K116" s="107">
        <v>0</v>
      </c>
      <c r="L116" s="108">
        <f t="shared" si="11"/>
        <v>250</v>
      </c>
      <c r="M116" s="89"/>
      <c r="N116" s="55"/>
    </row>
    <row r="117" spans="1:14" s="56" customFormat="1" ht="33.75" hidden="1" x14ac:dyDescent="0.2">
      <c r="A117" s="173" t="s">
        <v>161</v>
      </c>
      <c r="B117" s="174" t="s">
        <v>199</v>
      </c>
      <c r="C117" s="175" t="s">
        <v>78</v>
      </c>
      <c r="D117" s="175" t="s">
        <v>78</v>
      </c>
      <c r="E117" s="176" t="s">
        <v>200</v>
      </c>
      <c r="F117" s="177">
        <v>0</v>
      </c>
      <c r="G117" s="120">
        <f t="shared" si="14"/>
        <v>150</v>
      </c>
      <c r="H117" s="109">
        <f t="shared" si="15"/>
        <v>150</v>
      </c>
      <c r="I117" s="110">
        <v>0</v>
      </c>
      <c r="J117" s="110">
        <f t="shared" si="13"/>
        <v>150</v>
      </c>
      <c r="K117" s="111">
        <v>0</v>
      </c>
      <c r="L117" s="112">
        <f t="shared" si="11"/>
        <v>150</v>
      </c>
      <c r="M117" s="89"/>
      <c r="N117" s="55"/>
    </row>
    <row r="118" spans="1:14" s="56" customFormat="1" hidden="1" x14ac:dyDescent="0.2">
      <c r="A118" s="178"/>
      <c r="B118" s="179"/>
      <c r="C118" s="180" t="s">
        <v>164</v>
      </c>
      <c r="D118" s="180" t="s">
        <v>165</v>
      </c>
      <c r="E118" s="181" t="s">
        <v>135</v>
      </c>
      <c r="F118" s="182">
        <v>0</v>
      </c>
      <c r="G118" s="127">
        <v>150</v>
      </c>
      <c r="H118" s="105">
        <f t="shared" si="15"/>
        <v>150</v>
      </c>
      <c r="I118" s="106">
        <v>0</v>
      </c>
      <c r="J118" s="106">
        <f t="shared" si="13"/>
        <v>150</v>
      </c>
      <c r="K118" s="107">
        <v>0</v>
      </c>
      <c r="L118" s="108">
        <f t="shared" si="11"/>
        <v>150</v>
      </c>
      <c r="M118" s="89"/>
      <c r="N118" s="55"/>
    </row>
    <row r="119" spans="1:14" s="56" customFormat="1" ht="33.75" hidden="1" x14ac:dyDescent="0.2">
      <c r="A119" s="173" t="s">
        <v>161</v>
      </c>
      <c r="B119" s="174" t="s">
        <v>201</v>
      </c>
      <c r="C119" s="175" t="s">
        <v>78</v>
      </c>
      <c r="D119" s="175" t="s">
        <v>78</v>
      </c>
      <c r="E119" s="176" t="s">
        <v>202</v>
      </c>
      <c r="F119" s="177">
        <v>0</v>
      </c>
      <c r="G119" s="120">
        <f t="shared" si="14"/>
        <v>100</v>
      </c>
      <c r="H119" s="109">
        <f t="shared" si="15"/>
        <v>100</v>
      </c>
      <c r="I119" s="110">
        <v>0</v>
      </c>
      <c r="J119" s="110">
        <f t="shared" si="13"/>
        <v>100</v>
      </c>
      <c r="K119" s="111">
        <v>0</v>
      </c>
      <c r="L119" s="112">
        <f t="shared" si="11"/>
        <v>100</v>
      </c>
      <c r="M119" s="89"/>
      <c r="N119" s="55"/>
    </row>
    <row r="120" spans="1:14" s="56" customFormat="1" hidden="1" x14ac:dyDescent="0.2">
      <c r="A120" s="178"/>
      <c r="B120" s="179"/>
      <c r="C120" s="180" t="s">
        <v>164</v>
      </c>
      <c r="D120" s="180" t="s">
        <v>165</v>
      </c>
      <c r="E120" s="181" t="s">
        <v>135</v>
      </c>
      <c r="F120" s="182">
        <v>0</v>
      </c>
      <c r="G120" s="127">
        <v>100</v>
      </c>
      <c r="H120" s="105">
        <f t="shared" si="15"/>
        <v>100</v>
      </c>
      <c r="I120" s="106">
        <v>0</v>
      </c>
      <c r="J120" s="106">
        <f t="shared" si="13"/>
        <v>100</v>
      </c>
      <c r="K120" s="107">
        <v>0</v>
      </c>
      <c r="L120" s="108">
        <f t="shared" si="11"/>
        <v>100</v>
      </c>
      <c r="M120" s="89"/>
      <c r="N120" s="55"/>
    </row>
    <row r="121" spans="1:14" s="56" customFormat="1" hidden="1" x14ac:dyDescent="0.2">
      <c r="A121" s="173" t="s">
        <v>161</v>
      </c>
      <c r="B121" s="174" t="s">
        <v>203</v>
      </c>
      <c r="C121" s="175" t="s">
        <v>78</v>
      </c>
      <c r="D121" s="175" t="s">
        <v>78</v>
      </c>
      <c r="E121" s="176" t="s">
        <v>204</v>
      </c>
      <c r="F121" s="177">
        <v>0</v>
      </c>
      <c r="G121" s="120">
        <f t="shared" si="14"/>
        <v>150</v>
      </c>
      <c r="H121" s="109">
        <f t="shared" si="15"/>
        <v>150</v>
      </c>
      <c r="I121" s="110">
        <v>0</v>
      </c>
      <c r="J121" s="110">
        <f t="shared" si="13"/>
        <v>150</v>
      </c>
      <c r="K121" s="111">
        <v>0</v>
      </c>
      <c r="L121" s="112">
        <f t="shared" si="11"/>
        <v>150</v>
      </c>
      <c r="M121" s="89"/>
      <c r="N121" s="55"/>
    </row>
    <row r="122" spans="1:14" s="56" customFormat="1" hidden="1" x14ac:dyDescent="0.2">
      <c r="A122" s="178"/>
      <c r="B122" s="179"/>
      <c r="C122" s="180" t="s">
        <v>164</v>
      </c>
      <c r="D122" s="180" t="s">
        <v>165</v>
      </c>
      <c r="E122" s="181" t="s">
        <v>135</v>
      </c>
      <c r="F122" s="182">
        <v>0</v>
      </c>
      <c r="G122" s="127">
        <v>150</v>
      </c>
      <c r="H122" s="105">
        <f t="shared" si="15"/>
        <v>150</v>
      </c>
      <c r="I122" s="106">
        <v>0</v>
      </c>
      <c r="J122" s="106">
        <f t="shared" si="13"/>
        <v>150</v>
      </c>
      <c r="K122" s="107">
        <v>0</v>
      </c>
      <c r="L122" s="108">
        <f t="shared" si="11"/>
        <v>150</v>
      </c>
      <c r="M122" s="89"/>
      <c r="N122" s="55"/>
    </row>
    <row r="123" spans="1:14" s="56" customFormat="1" ht="22.5" hidden="1" x14ac:dyDescent="0.2">
      <c r="A123" s="173" t="s">
        <v>161</v>
      </c>
      <c r="B123" s="174" t="s">
        <v>205</v>
      </c>
      <c r="C123" s="175" t="s">
        <v>78</v>
      </c>
      <c r="D123" s="175" t="s">
        <v>78</v>
      </c>
      <c r="E123" s="176" t="s">
        <v>206</v>
      </c>
      <c r="F123" s="177">
        <v>0</v>
      </c>
      <c r="G123" s="120">
        <f t="shared" si="14"/>
        <v>100</v>
      </c>
      <c r="H123" s="109">
        <f t="shared" si="15"/>
        <v>100</v>
      </c>
      <c r="I123" s="110">
        <v>0</v>
      </c>
      <c r="J123" s="110">
        <f t="shared" si="13"/>
        <v>100</v>
      </c>
      <c r="K123" s="111">
        <v>0</v>
      </c>
      <c r="L123" s="112">
        <f t="shared" si="11"/>
        <v>100</v>
      </c>
      <c r="M123" s="89"/>
      <c r="N123" s="55"/>
    </row>
    <row r="124" spans="1:14" s="56" customFormat="1" hidden="1" x14ac:dyDescent="0.2">
      <c r="A124" s="178"/>
      <c r="B124" s="179"/>
      <c r="C124" s="180" t="s">
        <v>164</v>
      </c>
      <c r="D124" s="180" t="s">
        <v>165</v>
      </c>
      <c r="E124" s="181" t="s">
        <v>135</v>
      </c>
      <c r="F124" s="182">
        <v>0</v>
      </c>
      <c r="G124" s="127">
        <v>100</v>
      </c>
      <c r="H124" s="105">
        <f t="shared" si="15"/>
        <v>100</v>
      </c>
      <c r="I124" s="106">
        <v>0</v>
      </c>
      <c r="J124" s="106">
        <f t="shared" si="13"/>
        <v>100</v>
      </c>
      <c r="K124" s="107">
        <v>0</v>
      </c>
      <c r="L124" s="108">
        <f t="shared" si="11"/>
        <v>100</v>
      </c>
      <c r="M124" s="89"/>
      <c r="N124" s="55"/>
    </row>
    <row r="125" spans="1:14" s="56" customFormat="1" ht="22.5" hidden="1" x14ac:dyDescent="0.2">
      <c r="A125" s="173" t="s">
        <v>161</v>
      </c>
      <c r="B125" s="174" t="s">
        <v>207</v>
      </c>
      <c r="C125" s="175" t="s">
        <v>78</v>
      </c>
      <c r="D125" s="175" t="s">
        <v>78</v>
      </c>
      <c r="E125" s="176" t="s">
        <v>208</v>
      </c>
      <c r="F125" s="177">
        <v>0</v>
      </c>
      <c r="G125" s="120">
        <f t="shared" si="14"/>
        <v>100</v>
      </c>
      <c r="H125" s="109">
        <f t="shared" si="15"/>
        <v>100</v>
      </c>
      <c r="I125" s="110">
        <v>0</v>
      </c>
      <c r="J125" s="110">
        <f t="shared" si="13"/>
        <v>100</v>
      </c>
      <c r="K125" s="111">
        <v>0</v>
      </c>
      <c r="L125" s="112">
        <f t="shared" si="11"/>
        <v>100</v>
      </c>
      <c r="M125" s="89"/>
      <c r="N125" s="55"/>
    </row>
    <row r="126" spans="1:14" s="56" customFormat="1" hidden="1" x14ac:dyDescent="0.2">
      <c r="A126" s="178"/>
      <c r="B126" s="179"/>
      <c r="C126" s="180" t="s">
        <v>164</v>
      </c>
      <c r="D126" s="180" t="s">
        <v>165</v>
      </c>
      <c r="E126" s="181" t="s">
        <v>135</v>
      </c>
      <c r="F126" s="182">
        <v>0</v>
      </c>
      <c r="G126" s="127">
        <v>100</v>
      </c>
      <c r="H126" s="105">
        <f t="shared" si="15"/>
        <v>100</v>
      </c>
      <c r="I126" s="106">
        <v>0</v>
      </c>
      <c r="J126" s="106">
        <f t="shared" si="13"/>
        <v>100</v>
      </c>
      <c r="K126" s="107">
        <v>0</v>
      </c>
      <c r="L126" s="108">
        <f t="shared" si="11"/>
        <v>100</v>
      </c>
      <c r="M126" s="89"/>
      <c r="N126" s="55"/>
    </row>
    <row r="127" spans="1:14" s="56" customFormat="1" ht="22.5" hidden="1" x14ac:dyDescent="0.2">
      <c r="A127" s="173" t="s">
        <v>161</v>
      </c>
      <c r="B127" s="174" t="s">
        <v>209</v>
      </c>
      <c r="C127" s="175" t="s">
        <v>78</v>
      </c>
      <c r="D127" s="175" t="s">
        <v>78</v>
      </c>
      <c r="E127" s="176" t="s">
        <v>210</v>
      </c>
      <c r="F127" s="177">
        <v>0</v>
      </c>
      <c r="G127" s="120">
        <f t="shared" si="14"/>
        <v>100</v>
      </c>
      <c r="H127" s="109">
        <f t="shared" si="15"/>
        <v>100</v>
      </c>
      <c r="I127" s="110">
        <v>0</v>
      </c>
      <c r="J127" s="110">
        <f t="shared" si="13"/>
        <v>100</v>
      </c>
      <c r="K127" s="111">
        <v>0</v>
      </c>
      <c r="L127" s="112">
        <f t="shared" si="11"/>
        <v>100</v>
      </c>
      <c r="M127" s="89"/>
      <c r="N127" s="55"/>
    </row>
    <row r="128" spans="1:14" s="56" customFormat="1" hidden="1" x14ac:dyDescent="0.2">
      <c r="A128" s="178"/>
      <c r="B128" s="179"/>
      <c r="C128" s="180" t="s">
        <v>164</v>
      </c>
      <c r="D128" s="180" t="s">
        <v>165</v>
      </c>
      <c r="E128" s="181" t="s">
        <v>135</v>
      </c>
      <c r="F128" s="182">
        <v>0</v>
      </c>
      <c r="G128" s="127">
        <v>100</v>
      </c>
      <c r="H128" s="105">
        <f t="shared" si="15"/>
        <v>100</v>
      </c>
      <c r="I128" s="106">
        <v>0</v>
      </c>
      <c r="J128" s="106">
        <f t="shared" si="13"/>
        <v>100</v>
      </c>
      <c r="K128" s="107">
        <v>0</v>
      </c>
      <c r="L128" s="108">
        <f t="shared" si="11"/>
        <v>100</v>
      </c>
      <c r="M128" s="89"/>
      <c r="N128" s="55"/>
    </row>
    <row r="129" spans="1:14" s="56" customFormat="1" ht="22.5" hidden="1" x14ac:dyDescent="0.2">
      <c r="A129" s="173" t="s">
        <v>161</v>
      </c>
      <c r="B129" s="174" t="s">
        <v>211</v>
      </c>
      <c r="C129" s="175" t="s">
        <v>78</v>
      </c>
      <c r="D129" s="175" t="s">
        <v>78</v>
      </c>
      <c r="E129" s="176" t="s">
        <v>212</v>
      </c>
      <c r="F129" s="177">
        <v>0</v>
      </c>
      <c r="G129" s="120">
        <f t="shared" si="14"/>
        <v>100</v>
      </c>
      <c r="H129" s="109">
        <f t="shared" si="15"/>
        <v>100</v>
      </c>
      <c r="I129" s="110">
        <v>0</v>
      </c>
      <c r="J129" s="110">
        <f t="shared" si="13"/>
        <v>100</v>
      </c>
      <c r="K129" s="111">
        <v>0</v>
      </c>
      <c r="L129" s="112">
        <f t="shared" si="11"/>
        <v>100</v>
      </c>
      <c r="M129" s="89"/>
      <c r="N129" s="55"/>
    </row>
    <row r="130" spans="1:14" s="56" customFormat="1" hidden="1" x14ac:dyDescent="0.2">
      <c r="A130" s="178"/>
      <c r="B130" s="179"/>
      <c r="C130" s="180" t="s">
        <v>164</v>
      </c>
      <c r="D130" s="180" t="s">
        <v>165</v>
      </c>
      <c r="E130" s="181" t="s">
        <v>135</v>
      </c>
      <c r="F130" s="182">
        <v>0</v>
      </c>
      <c r="G130" s="127">
        <v>100</v>
      </c>
      <c r="H130" s="105">
        <f t="shared" si="15"/>
        <v>100</v>
      </c>
      <c r="I130" s="106">
        <v>0</v>
      </c>
      <c r="J130" s="106">
        <f t="shared" si="13"/>
        <v>100</v>
      </c>
      <c r="K130" s="107">
        <v>0</v>
      </c>
      <c r="L130" s="108">
        <f t="shared" si="11"/>
        <v>100</v>
      </c>
      <c r="M130" s="89"/>
      <c r="N130" s="55"/>
    </row>
    <row r="131" spans="1:14" s="56" customFormat="1" ht="22.5" hidden="1" x14ac:dyDescent="0.2">
      <c r="A131" s="173" t="s">
        <v>161</v>
      </c>
      <c r="B131" s="174" t="s">
        <v>213</v>
      </c>
      <c r="C131" s="175" t="s">
        <v>78</v>
      </c>
      <c r="D131" s="175" t="s">
        <v>78</v>
      </c>
      <c r="E131" s="176" t="s">
        <v>214</v>
      </c>
      <c r="F131" s="177">
        <v>0</v>
      </c>
      <c r="G131" s="120">
        <f t="shared" si="14"/>
        <v>200</v>
      </c>
      <c r="H131" s="109">
        <f t="shared" si="15"/>
        <v>200</v>
      </c>
      <c r="I131" s="110">
        <v>0</v>
      </c>
      <c r="J131" s="110">
        <f t="shared" si="13"/>
        <v>200</v>
      </c>
      <c r="K131" s="111">
        <v>0</v>
      </c>
      <c r="L131" s="112">
        <f t="shared" si="11"/>
        <v>200</v>
      </c>
      <c r="M131" s="89"/>
      <c r="N131" s="55"/>
    </row>
    <row r="132" spans="1:14" s="56" customFormat="1" hidden="1" x14ac:dyDescent="0.2">
      <c r="A132" s="178"/>
      <c r="B132" s="179"/>
      <c r="C132" s="180" t="s">
        <v>164</v>
      </c>
      <c r="D132" s="180" t="s">
        <v>165</v>
      </c>
      <c r="E132" s="181" t="s">
        <v>135</v>
      </c>
      <c r="F132" s="182">
        <v>0</v>
      </c>
      <c r="G132" s="127">
        <v>200</v>
      </c>
      <c r="H132" s="105">
        <f t="shared" si="15"/>
        <v>200</v>
      </c>
      <c r="I132" s="106">
        <v>0</v>
      </c>
      <c r="J132" s="106">
        <f t="shared" si="13"/>
        <v>200</v>
      </c>
      <c r="K132" s="107">
        <v>0</v>
      </c>
      <c r="L132" s="108">
        <f t="shared" si="11"/>
        <v>200</v>
      </c>
      <c r="M132" s="89"/>
      <c r="N132" s="55"/>
    </row>
    <row r="133" spans="1:14" s="56" customFormat="1" ht="22.5" hidden="1" x14ac:dyDescent="0.2">
      <c r="A133" s="173" t="s">
        <v>161</v>
      </c>
      <c r="B133" s="174" t="s">
        <v>215</v>
      </c>
      <c r="C133" s="175" t="s">
        <v>78</v>
      </c>
      <c r="D133" s="175" t="s">
        <v>78</v>
      </c>
      <c r="E133" s="176" t="s">
        <v>216</v>
      </c>
      <c r="F133" s="177">
        <v>0</v>
      </c>
      <c r="G133" s="120">
        <f t="shared" si="14"/>
        <v>100</v>
      </c>
      <c r="H133" s="109">
        <f t="shared" si="15"/>
        <v>100</v>
      </c>
      <c r="I133" s="110">
        <v>0</v>
      </c>
      <c r="J133" s="110">
        <f t="shared" si="13"/>
        <v>100</v>
      </c>
      <c r="K133" s="111">
        <v>0</v>
      </c>
      <c r="L133" s="112">
        <f t="shared" si="11"/>
        <v>100</v>
      </c>
      <c r="M133" s="89"/>
      <c r="N133" s="55"/>
    </row>
    <row r="134" spans="1:14" s="56" customFormat="1" hidden="1" x14ac:dyDescent="0.2">
      <c r="A134" s="178"/>
      <c r="B134" s="179"/>
      <c r="C134" s="180" t="s">
        <v>164</v>
      </c>
      <c r="D134" s="180" t="s">
        <v>165</v>
      </c>
      <c r="E134" s="181" t="s">
        <v>135</v>
      </c>
      <c r="F134" s="182">
        <v>0</v>
      </c>
      <c r="G134" s="127">
        <v>100</v>
      </c>
      <c r="H134" s="105">
        <f t="shared" si="15"/>
        <v>100</v>
      </c>
      <c r="I134" s="106">
        <v>0</v>
      </c>
      <c r="J134" s="106">
        <f t="shared" si="13"/>
        <v>100</v>
      </c>
      <c r="K134" s="107">
        <v>0</v>
      </c>
      <c r="L134" s="108">
        <f t="shared" si="11"/>
        <v>100</v>
      </c>
      <c r="M134" s="89"/>
      <c r="N134" s="55"/>
    </row>
    <row r="135" spans="1:14" s="56" customFormat="1" ht="33.75" hidden="1" x14ac:dyDescent="0.2">
      <c r="A135" s="173" t="s">
        <v>161</v>
      </c>
      <c r="B135" s="174" t="s">
        <v>217</v>
      </c>
      <c r="C135" s="175" t="s">
        <v>78</v>
      </c>
      <c r="D135" s="175" t="s">
        <v>78</v>
      </c>
      <c r="E135" s="176" t="s">
        <v>218</v>
      </c>
      <c r="F135" s="177">
        <v>0</v>
      </c>
      <c r="G135" s="120">
        <f t="shared" si="14"/>
        <v>100</v>
      </c>
      <c r="H135" s="109">
        <f t="shared" si="15"/>
        <v>100</v>
      </c>
      <c r="I135" s="110">
        <v>0</v>
      </c>
      <c r="J135" s="110">
        <f t="shared" si="13"/>
        <v>100</v>
      </c>
      <c r="K135" s="111">
        <v>0</v>
      </c>
      <c r="L135" s="112">
        <f t="shared" si="11"/>
        <v>100</v>
      </c>
      <c r="M135" s="89"/>
      <c r="N135" s="55"/>
    </row>
    <row r="136" spans="1:14" s="56" customFormat="1" hidden="1" x14ac:dyDescent="0.2">
      <c r="A136" s="178"/>
      <c r="B136" s="179"/>
      <c r="C136" s="180" t="s">
        <v>164</v>
      </c>
      <c r="D136" s="180" t="s">
        <v>219</v>
      </c>
      <c r="E136" s="181" t="s">
        <v>220</v>
      </c>
      <c r="F136" s="182">
        <v>0</v>
      </c>
      <c r="G136" s="127">
        <v>100</v>
      </c>
      <c r="H136" s="105">
        <f t="shared" si="15"/>
        <v>100</v>
      </c>
      <c r="I136" s="106">
        <v>0</v>
      </c>
      <c r="J136" s="106">
        <f t="shared" si="13"/>
        <v>100</v>
      </c>
      <c r="K136" s="107">
        <v>0</v>
      </c>
      <c r="L136" s="108">
        <f t="shared" si="11"/>
        <v>100</v>
      </c>
      <c r="M136" s="89"/>
      <c r="N136" s="55"/>
    </row>
    <row r="137" spans="1:14" s="56" customFormat="1" ht="22.5" hidden="1" x14ac:dyDescent="0.2">
      <c r="A137" s="173" t="s">
        <v>161</v>
      </c>
      <c r="B137" s="174" t="s">
        <v>221</v>
      </c>
      <c r="C137" s="175" t="s">
        <v>78</v>
      </c>
      <c r="D137" s="175" t="s">
        <v>78</v>
      </c>
      <c r="E137" s="176" t="s">
        <v>222</v>
      </c>
      <c r="F137" s="177">
        <v>0</v>
      </c>
      <c r="G137" s="120">
        <f t="shared" si="14"/>
        <v>150</v>
      </c>
      <c r="H137" s="109">
        <f t="shared" si="15"/>
        <v>150</v>
      </c>
      <c r="I137" s="110">
        <v>0</v>
      </c>
      <c r="J137" s="110">
        <f t="shared" si="13"/>
        <v>150</v>
      </c>
      <c r="K137" s="111">
        <v>0</v>
      </c>
      <c r="L137" s="112">
        <f t="shared" si="11"/>
        <v>150</v>
      </c>
      <c r="M137" s="89"/>
      <c r="N137" s="55"/>
    </row>
    <row r="138" spans="1:14" s="56" customFormat="1" hidden="1" x14ac:dyDescent="0.2">
      <c r="A138" s="178"/>
      <c r="B138" s="179"/>
      <c r="C138" s="180" t="s">
        <v>164</v>
      </c>
      <c r="D138" s="180" t="s">
        <v>219</v>
      </c>
      <c r="E138" s="181" t="s">
        <v>220</v>
      </c>
      <c r="F138" s="182">
        <v>0</v>
      </c>
      <c r="G138" s="127">
        <v>150</v>
      </c>
      <c r="H138" s="105">
        <f t="shared" si="15"/>
        <v>150</v>
      </c>
      <c r="I138" s="106">
        <v>0</v>
      </c>
      <c r="J138" s="106">
        <f t="shared" si="13"/>
        <v>150</v>
      </c>
      <c r="K138" s="107">
        <v>0</v>
      </c>
      <c r="L138" s="108">
        <f t="shared" si="11"/>
        <v>150</v>
      </c>
      <c r="M138" s="89"/>
      <c r="N138" s="55"/>
    </row>
    <row r="139" spans="1:14" s="56" customFormat="1" hidden="1" x14ac:dyDescent="0.2">
      <c r="A139" s="173" t="s">
        <v>161</v>
      </c>
      <c r="B139" s="174" t="s">
        <v>223</v>
      </c>
      <c r="C139" s="175" t="s">
        <v>78</v>
      </c>
      <c r="D139" s="175" t="s">
        <v>78</v>
      </c>
      <c r="E139" s="176" t="s">
        <v>224</v>
      </c>
      <c r="F139" s="177">
        <v>0</v>
      </c>
      <c r="G139" s="120">
        <f t="shared" si="14"/>
        <v>100</v>
      </c>
      <c r="H139" s="109">
        <f t="shared" si="15"/>
        <v>100</v>
      </c>
      <c r="I139" s="110">
        <v>0</v>
      </c>
      <c r="J139" s="110">
        <f t="shared" si="13"/>
        <v>100</v>
      </c>
      <c r="K139" s="111">
        <v>0</v>
      </c>
      <c r="L139" s="112">
        <f t="shared" ref="L139:L202" si="16">+J139+K139</f>
        <v>100</v>
      </c>
      <c r="M139" s="89"/>
      <c r="N139" s="55"/>
    </row>
    <row r="140" spans="1:14" s="56" customFormat="1" hidden="1" x14ac:dyDescent="0.2">
      <c r="A140" s="178"/>
      <c r="B140" s="179"/>
      <c r="C140" s="180" t="s">
        <v>164</v>
      </c>
      <c r="D140" s="180" t="s">
        <v>165</v>
      </c>
      <c r="E140" s="181" t="s">
        <v>135</v>
      </c>
      <c r="F140" s="182">
        <v>0</v>
      </c>
      <c r="G140" s="127">
        <v>100</v>
      </c>
      <c r="H140" s="105">
        <f t="shared" si="15"/>
        <v>100</v>
      </c>
      <c r="I140" s="106">
        <v>0</v>
      </c>
      <c r="J140" s="106">
        <f t="shared" si="13"/>
        <v>100</v>
      </c>
      <c r="K140" s="107">
        <v>0</v>
      </c>
      <c r="L140" s="108">
        <f t="shared" si="16"/>
        <v>100</v>
      </c>
      <c r="M140" s="89"/>
      <c r="N140" s="55"/>
    </row>
    <row r="141" spans="1:14" s="56" customFormat="1" ht="22.5" hidden="1" x14ac:dyDescent="0.2">
      <c r="A141" s="173" t="s">
        <v>161</v>
      </c>
      <c r="B141" s="174" t="s">
        <v>225</v>
      </c>
      <c r="C141" s="175" t="s">
        <v>78</v>
      </c>
      <c r="D141" s="175" t="s">
        <v>78</v>
      </c>
      <c r="E141" s="176" t="s">
        <v>226</v>
      </c>
      <c r="F141" s="177">
        <v>0</v>
      </c>
      <c r="G141" s="120">
        <f t="shared" si="14"/>
        <v>200</v>
      </c>
      <c r="H141" s="109">
        <f t="shared" si="15"/>
        <v>200</v>
      </c>
      <c r="I141" s="110">
        <v>0</v>
      </c>
      <c r="J141" s="110">
        <f t="shared" si="13"/>
        <v>200</v>
      </c>
      <c r="K141" s="111">
        <v>0</v>
      </c>
      <c r="L141" s="112">
        <f t="shared" si="16"/>
        <v>200</v>
      </c>
      <c r="M141" s="89"/>
      <c r="N141" s="55"/>
    </row>
    <row r="142" spans="1:14" s="56" customFormat="1" hidden="1" x14ac:dyDescent="0.2">
      <c r="A142" s="178"/>
      <c r="B142" s="179"/>
      <c r="C142" s="180" t="s">
        <v>164</v>
      </c>
      <c r="D142" s="180" t="s">
        <v>188</v>
      </c>
      <c r="E142" s="181" t="s">
        <v>138</v>
      </c>
      <c r="F142" s="182">
        <v>0</v>
      </c>
      <c r="G142" s="127">
        <v>200</v>
      </c>
      <c r="H142" s="105">
        <f t="shared" si="15"/>
        <v>200</v>
      </c>
      <c r="I142" s="106">
        <v>0</v>
      </c>
      <c r="J142" s="106">
        <f t="shared" si="13"/>
        <v>200</v>
      </c>
      <c r="K142" s="107">
        <v>0</v>
      </c>
      <c r="L142" s="108">
        <f t="shared" si="16"/>
        <v>200</v>
      </c>
      <c r="M142" s="89"/>
      <c r="N142" s="55"/>
    </row>
    <row r="143" spans="1:14" s="56" customFormat="1" hidden="1" x14ac:dyDescent="0.2">
      <c r="A143" s="173" t="s">
        <v>161</v>
      </c>
      <c r="B143" s="174" t="s">
        <v>227</v>
      </c>
      <c r="C143" s="175" t="s">
        <v>78</v>
      </c>
      <c r="D143" s="175" t="s">
        <v>78</v>
      </c>
      <c r="E143" s="176" t="s">
        <v>228</v>
      </c>
      <c r="F143" s="177">
        <v>0</v>
      </c>
      <c r="G143" s="120">
        <f t="shared" si="14"/>
        <v>100</v>
      </c>
      <c r="H143" s="109">
        <f t="shared" si="15"/>
        <v>100</v>
      </c>
      <c r="I143" s="110">
        <v>0</v>
      </c>
      <c r="J143" s="110">
        <f t="shared" si="13"/>
        <v>100</v>
      </c>
      <c r="K143" s="111">
        <v>0</v>
      </c>
      <c r="L143" s="112">
        <f t="shared" si="16"/>
        <v>100</v>
      </c>
      <c r="M143" s="89"/>
      <c r="N143" s="55"/>
    </row>
    <row r="144" spans="1:14" s="56" customFormat="1" hidden="1" x14ac:dyDescent="0.2">
      <c r="A144" s="178"/>
      <c r="B144" s="179"/>
      <c r="C144" s="180" t="s">
        <v>164</v>
      </c>
      <c r="D144" s="180" t="s">
        <v>165</v>
      </c>
      <c r="E144" s="181" t="s">
        <v>135</v>
      </c>
      <c r="F144" s="182">
        <v>0</v>
      </c>
      <c r="G144" s="127">
        <v>100</v>
      </c>
      <c r="H144" s="105">
        <f t="shared" si="15"/>
        <v>100</v>
      </c>
      <c r="I144" s="106">
        <v>0</v>
      </c>
      <c r="J144" s="106">
        <f t="shared" si="13"/>
        <v>100</v>
      </c>
      <c r="K144" s="107">
        <v>0</v>
      </c>
      <c r="L144" s="108">
        <f t="shared" si="16"/>
        <v>100</v>
      </c>
      <c r="M144" s="89"/>
      <c r="N144" s="55"/>
    </row>
    <row r="145" spans="1:14" s="56" customFormat="1" ht="33.75" hidden="1" x14ac:dyDescent="0.2">
      <c r="A145" s="173" t="s">
        <v>161</v>
      </c>
      <c r="B145" s="174" t="s">
        <v>229</v>
      </c>
      <c r="C145" s="175" t="s">
        <v>78</v>
      </c>
      <c r="D145" s="175" t="s">
        <v>78</v>
      </c>
      <c r="E145" s="176" t="s">
        <v>230</v>
      </c>
      <c r="F145" s="177">
        <v>0</v>
      </c>
      <c r="G145" s="120">
        <f t="shared" si="14"/>
        <v>100</v>
      </c>
      <c r="H145" s="109">
        <f t="shared" si="15"/>
        <v>100</v>
      </c>
      <c r="I145" s="110">
        <v>0</v>
      </c>
      <c r="J145" s="110">
        <f t="shared" ref="J145:J210" si="17">+H145+I145</f>
        <v>100</v>
      </c>
      <c r="K145" s="111">
        <v>0</v>
      </c>
      <c r="L145" s="112">
        <f t="shared" si="16"/>
        <v>100</v>
      </c>
      <c r="M145" s="89"/>
      <c r="N145" s="55"/>
    </row>
    <row r="146" spans="1:14" s="56" customFormat="1" hidden="1" x14ac:dyDescent="0.2">
      <c r="A146" s="178"/>
      <c r="B146" s="179"/>
      <c r="C146" s="180" t="s">
        <v>164</v>
      </c>
      <c r="D146" s="180" t="s">
        <v>165</v>
      </c>
      <c r="E146" s="181" t="s">
        <v>135</v>
      </c>
      <c r="F146" s="182">
        <v>0</v>
      </c>
      <c r="G146" s="127">
        <v>100</v>
      </c>
      <c r="H146" s="105">
        <f t="shared" si="15"/>
        <v>100</v>
      </c>
      <c r="I146" s="106">
        <v>0</v>
      </c>
      <c r="J146" s="106">
        <f t="shared" si="17"/>
        <v>100</v>
      </c>
      <c r="K146" s="107">
        <v>0</v>
      </c>
      <c r="L146" s="108">
        <f t="shared" si="16"/>
        <v>100</v>
      </c>
      <c r="M146" s="89"/>
      <c r="N146" s="55"/>
    </row>
    <row r="147" spans="1:14" s="56" customFormat="1" hidden="1" x14ac:dyDescent="0.2">
      <c r="A147" s="173" t="s">
        <v>161</v>
      </c>
      <c r="B147" s="174" t="s">
        <v>231</v>
      </c>
      <c r="C147" s="175" t="s">
        <v>78</v>
      </c>
      <c r="D147" s="175" t="s">
        <v>78</v>
      </c>
      <c r="E147" s="176" t="s">
        <v>232</v>
      </c>
      <c r="F147" s="177">
        <v>0</v>
      </c>
      <c r="G147" s="120">
        <f t="shared" ref="G147:G149" si="18">+G148</f>
        <v>450</v>
      </c>
      <c r="H147" s="109">
        <f t="shared" si="15"/>
        <v>450</v>
      </c>
      <c r="I147" s="110">
        <v>0</v>
      </c>
      <c r="J147" s="110">
        <f t="shared" si="17"/>
        <v>450</v>
      </c>
      <c r="K147" s="111">
        <v>0</v>
      </c>
      <c r="L147" s="112">
        <f t="shared" si="16"/>
        <v>450</v>
      </c>
      <c r="M147" s="89"/>
      <c r="N147" s="55"/>
    </row>
    <row r="148" spans="1:14" s="56" customFormat="1" hidden="1" x14ac:dyDescent="0.2">
      <c r="A148" s="178"/>
      <c r="B148" s="179"/>
      <c r="C148" s="180" t="s">
        <v>164</v>
      </c>
      <c r="D148" s="180" t="s">
        <v>165</v>
      </c>
      <c r="E148" s="181" t="s">
        <v>135</v>
      </c>
      <c r="F148" s="182">
        <v>0</v>
      </c>
      <c r="G148" s="127">
        <v>450</v>
      </c>
      <c r="H148" s="105">
        <f t="shared" ref="H148:H210" si="19">+F148+G148</f>
        <v>450</v>
      </c>
      <c r="I148" s="106">
        <v>0</v>
      </c>
      <c r="J148" s="106">
        <f t="shared" si="17"/>
        <v>450</v>
      </c>
      <c r="K148" s="107">
        <v>0</v>
      </c>
      <c r="L148" s="108">
        <f t="shared" si="16"/>
        <v>450</v>
      </c>
      <c r="M148" s="89"/>
      <c r="N148" s="55"/>
    </row>
    <row r="149" spans="1:14" s="56" customFormat="1" ht="22.5" hidden="1" x14ac:dyDescent="0.2">
      <c r="A149" s="173" t="s">
        <v>161</v>
      </c>
      <c r="B149" s="174" t="s">
        <v>233</v>
      </c>
      <c r="C149" s="175" t="s">
        <v>78</v>
      </c>
      <c r="D149" s="175" t="s">
        <v>78</v>
      </c>
      <c r="E149" s="176" t="s">
        <v>234</v>
      </c>
      <c r="F149" s="177">
        <v>0</v>
      </c>
      <c r="G149" s="120">
        <f t="shared" si="18"/>
        <v>150</v>
      </c>
      <c r="H149" s="109">
        <f t="shared" si="19"/>
        <v>150</v>
      </c>
      <c r="I149" s="110">
        <v>0</v>
      </c>
      <c r="J149" s="110">
        <f t="shared" si="17"/>
        <v>150</v>
      </c>
      <c r="K149" s="111">
        <v>0</v>
      </c>
      <c r="L149" s="112">
        <f t="shared" si="16"/>
        <v>150</v>
      </c>
      <c r="M149" s="89"/>
      <c r="N149" s="55"/>
    </row>
    <row r="150" spans="1:14" s="56" customFormat="1" ht="13.5" hidden="1" thickBot="1" x14ac:dyDescent="0.25">
      <c r="A150" s="178"/>
      <c r="B150" s="179"/>
      <c r="C150" s="180" t="s">
        <v>164</v>
      </c>
      <c r="D150" s="180" t="s">
        <v>165</v>
      </c>
      <c r="E150" s="181" t="s">
        <v>135</v>
      </c>
      <c r="F150" s="182">
        <v>0</v>
      </c>
      <c r="G150" s="183">
        <v>150</v>
      </c>
      <c r="H150" s="104">
        <f t="shared" si="19"/>
        <v>150</v>
      </c>
      <c r="I150" s="153">
        <v>0</v>
      </c>
      <c r="J150" s="153">
        <f t="shared" si="17"/>
        <v>150</v>
      </c>
      <c r="K150" s="154">
        <v>0</v>
      </c>
      <c r="L150" s="155">
        <f t="shared" si="16"/>
        <v>150</v>
      </c>
      <c r="M150" s="89"/>
      <c r="N150" s="55"/>
    </row>
    <row r="151" spans="1:14" s="56" customFormat="1" ht="13.5" thickBot="1" x14ac:dyDescent="0.25">
      <c r="A151" s="163" t="s">
        <v>77</v>
      </c>
      <c r="B151" s="164" t="s">
        <v>78</v>
      </c>
      <c r="C151" s="165" t="s">
        <v>78</v>
      </c>
      <c r="D151" s="165" t="s">
        <v>78</v>
      </c>
      <c r="E151" s="166" t="s">
        <v>235</v>
      </c>
      <c r="F151" s="167">
        <v>2750</v>
      </c>
      <c r="G151" s="184">
        <f>+G152+G154+G156+G158+G160+G162</f>
        <v>0</v>
      </c>
      <c r="H151" s="168">
        <f t="shared" si="19"/>
        <v>2750</v>
      </c>
      <c r="I151" s="169">
        <v>0</v>
      </c>
      <c r="J151" s="169">
        <f t="shared" si="17"/>
        <v>2750</v>
      </c>
      <c r="K151" s="170">
        <v>0</v>
      </c>
      <c r="L151" s="171">
        <f t="shared" si="16"/>
        <v>2750</v>
      </c>
      <c r="M151" s="89"/>
      <c r="N151" s="55"/>
    </row>
    <row r="152" spans="1:14" s="56" customFormat="1" hidden="1" x14ac:dyDescent="0.2">
      <c r="A152" s="90" t="s">
        <v>77</v>
      </c>
      <c r="B152" s="91" t="s">
        <v>236</v>
      </c>
      <c r="C152" s="92" t="s">
        <v>78</v>
      </c>
      <c r="D152" s="93" t="s">
        <v>78</v>
      </c>
      <c r="E152" s="94" t="s">
        <v>235</v>
      </c>
      <c r="F152" s="95">
        <f>+F153</f>
        <v>2750</v>
      </c>
      <c r="G152" s="172">
        <f>+G153</f>
        <v>-2750</v>
      </c>
      <c r="H152" s="95">
        <f t="shared" si="19"/>
        <v>0</v>
      </c>
      <c r="I152" s="96">
        <v>0</v>
      </c>
      <c r="J152" s="96">
        <f t="shared" si="17"/>
        <v>0</v>
      </c>
      <c r="K152" s="97">
        <v>0</v>
      </c>
      <c r="L152" s="98">
        <f t="shared" si="16"/>
        <v>0</v>
      </c>
      <c r="M152" s="89"/>
      <c r="N152" s="55"/>
    </row>
    <row r="153" spans="1:14" s="56" customFormat="1" hidden="1" x14ac:dyDescent="0.2">
      <c r="A153" s="99"/>
      <c r="B153" s="100" t="s">
        <v>84</v>
      </c>
      <c r="C153" s="101">
        <v>3419</v>
      </c>
      <c r="D153" s="102">
        <v>5222</v>
      </c>
      <c r="E153" s="103" t="s">
        <v>135</v>
      </c>
      <c r="F153" s="105">
        <v>2750</v>
      </c>
      <c r="G153" s="127">
        <v>-2750</v>
      </c>
      <c r="H153" s="105">
        <f t="shared" si="19"/>
        <v>0</v>
      </c>
      <c r="I153" s="106">
        <v>0</v>
      </c>
      <c r="J153" s="106">
        <f t="shared" si="17"/>
        <v>0</v>
      </c>
      <c r="K153" s="107">
        <v>0</v>
      </c>
      <c r="L153" s="108">
        <f t="shared" si="16"/>
        <v>0</v>
      </c>
      <c r="M153" s="89"/>
      <c r="N153" s="55"/>
    </row>
    <row r="154" spans="1:14" s="56" customFormat="1" ht="22.5" hidden="1" x14ac:dyDescent="0.2">
      <c r="A154" s="173" t="s">
        <v>161</v>
      </c>
      <c r="B154" s="174" t="s">
        <v>237</v>
      </c>
      <c r="C154" s="175" t="s">
        <v>78</v>
      </c>
      <c r="D154" s="175" t="s">
        <v>78</v>
      </c>
      <c r="E154" s="176" t="s">
        <v>238</v>
      </c>
      <c r="F154" s="177">
        <v>0</v>
      </c>
      <c r="G154" s="120">
        <f>+G155</f>
        <v>200</v>
      </c>
      <c r="H154" s="109">
        <f t="shared" si="19"/>
        <v>200</v>
      </c>
      <c r="I154" s="110">
        <v>0</v>
      </c>
      <c r="J154" s="110">
        <f t="shared" si="17"/>
        <v>200</v>
      </c>
      <c r="K154" s="111">
        <v>0</v>
      </c>
      <c r="L154" s="112">
        <f t="shared" si="16"/>
        <v>200</v>
      </c>
      <c r="M154" s="89"/>
      <c r="N154" s="55"/>
    </row>
    <row r="155" spans="1:14" s="56" customFormat="1" hidden="1" x14ac:dyDescent="0.2">
      <c r="A155" s="178"/>
      <c r="B155" s="179"/>
      <c r="C155" s="180" t="s">
        <v>164</v>
      </c>
      <c r="D155" s="180" t="s">
        <v>165</v>
      </c>
      <c r="E155" s="181" t="s">
        <v>135</v>
      </c>
      <c r="F155" s="182">
        <v>0</v>
      </c>
      <c r="G155" s="127">
        <v>200</v>
      </c>
      <c r="H155" s="105">
        <f t="shared" si="19"/>
        <v>200</v>
      </c>
      <c r="I155" s="106">
        <v>0</v>
      </c>
      <c r="J155" s="106">
        <f t="shared" si="17"/>
        <v>200</v>
      </c>
      <c r="K155" s="107">
        <v>0</v>
      </c>
      <c r="L155" s="108">
        <f t="shared" si="16"/>
        <v>200</v>
      </c>
      <c r="M155" s="89"/>
      <c r="N155" s="55"/>
    </row>
    <row r="156" spans="1:14" s="56" customFormat="1" ht="22.5" hidden="1" x14ac:dyDescent="0.2">
      <c r="A156" s="173" t="s">
        <v>161</v>
      </c>
      <c r="B156" s="174" t="s">
        <v>239</v>
      </c>
      <c r="C156" s="175" t="s">
        <v>78</v>
      </c>
      <c r="D156" s="175" t="s">
        <v>78</v>
      </c>
      <c r="E156" s="176" t="s">
        <v>240</v>
      </c>
      <c r="F156" s="177">
        <v>0</v>
      </c>
      <c r="G156" s="120">
        <f t="shared" ref="G156" si="20">+G157</f>
        <v>750</v>
      </c>
      <c r="H156" s="109">
        <f t="shared" si="19"/>
        <v>750</v>
      </c>
      <c r="I156" s="110">
        <v>0</v>
      </c>
      <c r="J156" s="110">
        <f t="shared" si="17"/>
        <v>750</v>
      </c>
      <c r="K156" s="111">
        <v>0</v>
      </c>
      <c r="L156" s="112">
        <f t="shared" si="16"/>
        <v>750</v>
      </c>
      <c r="M156" s="89"/>
      <c r="N156" s="55"/>
    </row>
    <row r="157" spans="1:14" s="56" customFormat="1" hidden="1" x14ac:dyDescent="0.2">
      <c r="A157" s="178"/>
      <c r="B157" s="179"/>
      <c r="C157" s="180" t="s">
        <v>164</v>
      </c>
      <c r="D157" s="180" t="s">
        <v>165</v>
      </c>
      <c r="E157" s="181" t="s">
        <v>135</v>
      </c>
      <c r="F157" s="182">
        <v>0</v>
      </c>
      <c r="G157" s="127">
        <v>750</v>
      </c>
      <c r="H157" s="105">
        <f t="shared" si="19"/>
        <v>750</v>
      </c>
      <c r="I157" s="106">
        <v>0</v>
      </c>
      <c r="J157" s="106">
        <f t="shared" si="17"/>
        <v>750</v>
      </c>
      <c r="K157" s="107">
        <v>0</v>
      </c>
      <c r="L157" s="108">
        <f t="shared" si="16"/>
        <v>750</v>
      </c>
      <c r="M157" s="89"/>
      <c r="N157" s="55"/>
    </row>
    <row r="158" spans="1:14" s="56" customFormat="1" ht="22.5" hidden="1" x14ac:dyDescent="0.2">
      <c r="A158" s="173" t="s">
        <v>161</v>
      </c>
      <c r="B158" s="174" t="s">
        <v>241</v>
      </c>
      <c r="C158" s="175" t="s">
        <v>78</v>
      </c>
      <c r="D158" s="175" t="s">
        <v>78</v>
      </c>
      <c r="E158" s="176" t="s">
        <v>242</v>
      </c>
      <c r="F158" s="177">
        <v>0</v>
      </c>
      <c r="G158" s="120">
        <f t="shared" ref="G158" si="21">+G159</f>
        <v>750</v>
      </c>
      <c r="H158" s="109">
        <f t="shared" si="19"/>
        <v>750</v>
      </c>
      <c r="I158" s="110">
        <v>0</v>
      </c>
      <c r="J158" s="110">
        <f t="shared" si="17"/>
        <v>750</v>
      </c>
      <c r="K158" s="111">
        <v>0</v>
      </c>
      <c r="L158" s="112">
        <f t="shared" si="16"/>
        <v>750</v>
      </c>
      <c r="M158" s="89"/>
      <c r="N158" s="55"/>
    </row>
    <row r="159" spans="1:14" s="56" customFormat="1" hidden="1" x14ac:dyDescent="0.2">
      <c r="A159" s="178"/>
      <c r="B159" s="179"/>
      <c r="C159" s="180" t="s">
        <v>164</v>
      </c>
      <c r="D159" s="180" t="s">
        <v>188</v>
      </c>
      <c r="E159" s="181" t="s">
        <v>138</v>
      </c>
      <c r="F159" s="182">
        <v>0</v>
      </c>
      <c r="G159" s="127">
        <v>750</v>
      </c>
      <c r="H159" s="105">
        <f t="shared" si="19"/>
        <v>750</v>
      </c>
      <c r="I159" s="106">
        <v>0</v>
      </c>
      <c r="J159" s="106">
        <f t="shared" si="17"/>
        <v>750</v>
      </c>
      <c r="K159" s="107">
        <v>0</v>
      </c>
      <c r="L159" s="108">
        <f t="shared" si="16"/>
        <v>750</v>
      </c>
      <c r="M159" s="89"/>
      <c r="N159" s="55"/>
    </row>
    <row r="160" spans="1:14" s="56" customFormat="1" ht="22.5" hidden="1" x14ac:dyDescent="0.2">
      <c r="A160" s="173" t="s">
        <v>161</v>
      </c>
      <c r="B160" s="174" t="s">
        <v>243</v>
      </c>
      <c r="C160" s="175" t="s">
        <v>78</v>
      </c>
      <c r="D160" s="175" t="s">
        <v>78</v>
      </c>
      <c r="E160" s="176" t="s">
        <v>244</v>
      </c>
      <c r="F160" s="177">
        <v>0</v>
      </c>
      <c r="G160" s="120">
        <f t="shared" ref="G160" si="22">+G161</f>
        <v>300</v>
      </c>
      <c r="H160" s="109">
        <f t="shared" si="19"/>
        <v>300</v>
      </c>
      <c r="I160" s="110">
        <v>0</v>
      </c>
      <c r="J160" s="110">
        <f t="shared" si="17"/>
        <v>300</v>
      </c>
      <c r="K160" s="111">
        <v>0</v>
      </c>
      <c r="L160" s="112">
        <f t="shared" si="16"/>
        <v>300</v>
      </c>
      <c r="M160" s="89"/>
      <c r="N160" s="55"/>
    </row>
    <row r="161" spans="1:14" s="56" customFormat="1" hidden="1" x14ac:dyDescent="0.2">
      <c r="A161" s="178"/>
      <c r="B161" s="179"/>
      <c r="C161" s="180" t="s">
        <v>164</v>
      </c>
      <c r="D161" s="180" t="s">
        <v>165</v>
      </c>
      <c r="E161" s="181" t="s">
        <v>135</v>
      </c>
      <c r="F161" s="182">
        <v>0</v>
      </c>
      <c r="G161" s="127">
        <v>300</v>
      </c>
      <c r="H161" s="105">
        <f t="shared" si="19"/>
        <v>300</v>
      </c>
      <c r="I161" s="106">
        <v>0</v>
      </c>
      <c r="J161" s="106">
        <f t="shared" si="17"/>
        <v>300</v>
      </c>
      <c r="K161" s="107">
        <v>0</v>
      </c>
      <c r="L161" s="108">
        <f t="shared" si="16"/>
        <v>300</v>
      </c>
      <c r="M161" s="89"/>
      <c r="N161" s="55"/>
    </row>
    <row r="162" spans="1:14" s="56" customFormat="1" ht="22.5" hidden="1" x14ac:dyDescent="0.2">
      <c r="A162" s="173" t="s">
        <v>161</v>
      </c>
      <c r="B162" s="174" t="s">
        <v>245</v>
      </c>
      <c r="C162" s="175" t="s">
        <v>78</v>
      </c>
      <c r="D162" s="175" t="s">
        <v>78</v>
      </c>
      <c r="E162" s="176" t="s">
        <v>246</v>
      </c>
      <c r="F162" s="177">
        <v>0</v>
      </c>
      <c r="G162" s="120">
        <f t="shared" ref="G162" si="23">+G163</f>
        <v>750</v>
      </c>
      <c r="H162" s="109">
        <f t="shared" si="19"/>
        <v>750</v>
      </c>
      <c r="I162" s="110">
        <v>0</v>
      </c>
      <c r="J162" s="110">
        <f t="shared" si="17"/>
        <v>750</v>
      </c>
      <c r="K162" s="111">
        <v>0</v>
      </c>
      <c r="L162" s="112">
        <f t="shared" si="16"/>
        <v>750</v>
      </c>
      <c r="M162" s="89"/>
      <c r="N162" s="55"/>
    </row>
    <row r="163" spans="1:14" s="56" customFormat="1" ht="13.5" hidden="1" thickBot="1" x14ac:dyDescent="0.25">
      <c r="A163" s="178"/>
      <c r="B163" s="179"/>
      <c r="C163" s="180" t="s">
        <v>164</v>
      </c>
      <c r="D163" s="180" t="s">
        <v>165</v>
      </c>
      <c r="E163" s="181" t="s">
        <v>135</v>
      </c>
      <c r="F163" s="182">
        <v>0</v>
      </c>
      <c r="G163" s="183">
        <v>750</v>
      </c>
      <c r="H163" s="104">
        <f t="shared" si="19"/>
        <v>750</v>
      </c>
      <c r="I163" s="153">
        <v>0</v>
      </c>
      <c r="J163" s="153">
        <f t="shared" si="17"/>
        <v>750</v>
      </c>
      <c r="K163" s="154">
        <v>0</v>
      </c>
      <c r="L163" s="155">
        <f t="shared" si="16"/>
        <v>750</v>
      </c>
      <c r="M163" s="89"/>
      <c r="N163" s="55"/>
    </row>
    <row r="164" spans="1:14" s="56" customFormat="1" ht="13.5" thickBot="1" x14ac:dyDescent="0.25">
      <c r="A164" s="163" t="s">
        <v>77</v>
      </c>
      <c r="B164" s="164" t="s">
        <v>78</v>
      </c>
      <c r="C164" s="165" t="s">
        <v>78</v>
      </c>
      <c r="D164" s="165" t="s">
        <v>78</v>
      </c>
      <c r="E164" s="166" t="s">
        <v>247</v>
      </c>
      <c r="F164" s="167">
        <v>1750</v>
      </c>
      <c r="G164" s="184">
        <f>+G165+G167+G169+G171+G173+G175+G177+G179+G181</f>
        <v>0</v>
      </c>
      <c r="H164" s="168">
        <f t="shared" si="19"/>
        <v>1750</v>
      </c>
      <c r="I164" s="169">
        <v>0</v>
      </c>
      <c r="J164" s="169">
        <f t="shared" si="17"/>
        <v>1750</v>
      </c>
      <c r="K164" s="170">
        <v>0</v>
      </c>
      <c r="L164" s="171">
        <f t="shared" si="16"/>
        <v>1750</v>
      </c>
      <c r="M164" s="89"/>
      <c r="N164" s="55"/>
    </row>
    <row r="165" spans="1:14" s="56" customFormat="1" hidden="1" x14ac:dyDescent="0.2">
      <c r="A165" s="90" t="s">
        <v>77</v>
      </c>
      <c r="B165" s="91" t="s">
        <v>248</v>
      </c>
      <c r="C165" s="92" t="s">
        <v>78</v>
      </c>
      <c r="D165" s="93" t="s">
        <v>78</v>
      </c>
      <c r="E165" s="94" t="s">
        <v>247</v>
      </c>
      <c r="F165" s="95">
        <f>+F166</f>
        <v>1750</v>
      </c>
      <c r="G165" s="172">
        <f>+G166</f>
        <v>-1750</v>
      </c>
      <c r="H165" s="95">
        <f t="shared" si="19"/>
        <v>0</v>
      </c>
      <c r="I165" s="96">
        <v>0</v>
      </c>
      <c r="J165" s="96">
        <f t="shared" si="17"/>
        <v>0</v>
      </c>
      <c r="K165" s="97">
        <v>0</v>
      </c>
      <c r="L165" s="98">
        <f t="shared" si="16"/>
        <v>0</v>
      </c>
      <c r="M165" s="89"/>
      <c r="N165" s="55"/>
    </row>
    <row r="166" spans="1:14" s="56" customFormat="1" hidden="1" x14ac:dyDescent="0.2">
      <c r="A166" s="99"/>
      <c r="B166" s="100" t="s">
        <v>84</v>
      </c>
      <c r="C166" s="101">
        <v>3419</v>
      </c>
      <c r="D166" s="102">
        <v>5222</v>
      </c>
      <c r="E166" s="103" t="s">
        <v>135</v>
      </c>
      <c r="F166" s="105">
        <v>1750</v>
      </c>
      <c r="G166" s="127">
        <v>-1750</v>
      </c>
      <c r="H166" s="105">
        <f t="shared" si="19"/>
        <v>0</v>
      </c>
      <c r="I166" s="106">
        <v>0</v>
      </c>
      <c r="J166" s="106">
        <f t="shared" si="17"/>
        <v>0</v>
      </c>
      <c r="K166" s="107">
        <v>0</v>
      </c>
      <c r="L166" s="108">
        <f t="shared" si="16"/>
        <v>0</v>
      </c>
      <c r="M166" s="89"/>
      <c r="N166" s="55"/>
    </row>
    <row r="167" spans="1:14" s="56" customFormat="1" ht="45" hidden="1" x14ac:dyDescent="0.2">
      <c r="A167" s="185" t="s">
        <v>161</v>
      </c>
      <c r="B167" s="186" t="s">
        <v>249</v>
      </c>
      <c r="C167" s="187" t="s">
        <v>78</v>
      </c>
      <c r="D167" s="187" t="s">
        <v>78</v>
      </c>
      <c r="E167" s="188" t="s">
        <v>250</v>
      </c>
      <c r="F167" s="189">
        <v>0</v>
      </c>
      <c r="G167" s="120">
        <f t="shared" ref="G167:G181" si="24">+G168</f>
        <v>50</v>
      </c>
      <c r="H167" s="109">
        <f t="shared" si="19"/>
        <v>50</v>
      </c>
      <c r="I167" s="110">
        <v>0</v>
      </c>
      <c r="J167" s="110">
        <f t="shared" si="17"/>
        <v>50</v>
      </c>
      <c r="K167" s="111">
        <v>0</v>
      </c>
      <c r="L167" s="112">
        <f t="shared" si="16"/>
        <v>50</v>
      </c>
      <c r="M167" s="89"/>
      <c r="N167" s="55"/>
    </row>
    <row r="168" spans="1:14" s="56" customFormat="1" hidden="1" x14ac:dyDescent="0.2">
      <c r="A168" s="190"/>
      <c r="B168" s="191"/>
      <c r="C168" s="192" t="s">
        <v>164</v>
      </c>
      <c r="D168" s="192" t="s">
        <v>165</v>
      </c>
      <c r="E168" s="193" t="s">
        <v>135</v>
      </c>
      <c r="F168" s="194">
        <v>0</v>
      </c>
      <c r="G168" s="127">
        <v>50</v>
      </c>
      <c r="H168" s="105">
        <f t="shared" si="19"/>
        <v>50</v>
      </c>
      <c r="I168" s="106">
        <v>0</v>
      </c>
      <c r="J168" s="106">
        <f t="shared" si="17"/>
        <v>50</v>
      </c>
      <c r="K168" s="107">
        <v>0</v>
      </c>
      <c r="L168" s="108">
        <f t="shared" si="16"/>
        <v>50</v>
      </c>
      <c r="M168" s="89"/>
      <c r="N168" s="55"/>
    </row>
    <row r="169" spans="1:14" s="56" customFormat="1" ht="22.5" hidden="1" x14ac:dyDescent="0.2">
      <c r="A169" s="185" t="s">
        <v>161</v>
      </c>
      <c r="B169" s="186" t="s">
        <v>251</v>
      </c>
      <c r="C169" s="187" t="s">
        <v>78</v>
      </c>
      <c r="D169" s="187" t="s">
        <v>78</v>
      </c>
      <c r="E169" s="188" t="s">
        <v>252</v>
      </c>
      <c r="F169" s="189">
        <v>0</v>
      </c>
      <c r="G169" s="120">
        <f t="shared" si="24"/>
        <v>600</v>
      </c>
      <c r="H169" s="109">
        <f t="shared" si="19"/>
        <v>600</v>
      </c>
      <c r="I169" s="110">
        <v>0</v>
      </c>
      <c r="J169" s="110">
        <f t="shared" si="17"/>
        <v>600</v>
      </c>
      <c r="K169" s="111">
        <v>0</v>
      </c>
      <c r="L169" s="112">
        <f t="shared" si="16"/>
        <v>600</v>
      </c>
      <c r="M169" s="89"/>
      <c r="N169" s="55"/>
    </row>
    <row r="170" spans="1:14" s="56" customFormat="1" ht="22.5" hidden="1" x14ac:dyDescent="0.2">
      <c r="A170" s="190"/>
      <c r="B170" s="191"/>
      <c r="C170" s="192" t="s">
        <v>164</v>
      </c>
      <c r="D170" s="192" t="s">
        <v>253</v>
      </c>
      <c r="E170" s="193" t="s">
        <v>254</v>
      </c>
      <c r="F170" s="194">
        <v>0</v>
      </c>
      <c r="G170" s="127">
        <v>600</v>
      </c>
      <c r="H170" s="105">
        <f t="shared" si="19"/>
        <v>600</v>
      </c>
      <c r="I170" s="106">
        <v>0</v>
      </c>
      <c r="J170" s="106">
        <f t="shared" si="17"/>
        <v>600</v>
      </c>
      <c r="K170" s="107">
        <v>0</v>
      </c>
      <c r="L170" s="108">
        <f t="shared" si="16"/>
        <v>600</v>
      </c>
      <c r="M170" s="89"/>
      <c r="N170" s="55"/>
    </row>
    <row r="171" spans="1:14" s="56" customFormat="1" ht="33.75" hidden="1" x14ac:dyDescent="0.2">
      <c r="A171" s="185" t="s">
        <v>161</v>
      </c>
      <c r="B171" s="186" t="s">
        <v>255</v>
      </c>
      <c r="C171" s="187" t="s">
        <v>78</v>
      </c>
      <c r="D171" s="187" t="s">
        <v>78</v>
      </c>
      <c r="E171" s="188" t="s">
        <v>256</v>
      </c>
      <c r="F171" s="189">
        <v>0</v>
      </c>
      <c r="G171" s="120">
        <f t="shared" si="24"/>
        <v>450</v>
      </c>
      <c r="H171" s="109">
        <f t="shared" si="19"/>
        <v>450</v>
      </c>
      <c r="I171" s="110">
        <v>0</v>
      </c>
      <c r="J171" s="110">
        <f t="shared" si="17"/>
        <v>450</v>
      </c>
      <c r="K171" s="111">
        <v>0</v>
      </c>
      <c r="L171" s="112">
        <f t="shared" si="16"/>
        <v>450</v>
      </c>
      <c r="M171" s="89"/>
      <c r="N171" s="55"/>
    </row>
    <row r="172" spans="1:14" s="56" customFormat="1" ht="22.5" hidden="1" x14ac:dyDescent="0.2">
      <c r="A172" s="190"/>
      <c r="B172" s="186" t="s">
        <v>257</v>
      </c>
      <c r="C172" s="192" t="s">
        <v>164</v>
      </c>
      <c r="D172" s="192" t="s">
        <v>258</v>
      </c>
      <c r="E172" s="193" t="s">
        <v>259</v>
      </c>
      <c r="F172" s="194">
        <v>0</v>
      </c>
      <c r="G172" s="127">
        <v>450</v>
      </c>
      <c r="H172" s="105">
        <f t="shared" si="19"/>
        <v>450</v>
      </c>
      <c r="I172" s="106">
        <v>0</v>
      </c>
      <c r="J172" s="106">
        <f t="shared" si="17"/>
        <v>450</v>
      </c>
      <c r="K172" s="107">
        <v>0</v>
      </c>
      <c r="L172" s="108">
        <f t="shared" si="16"/>
        <v>450</v>
      </c>
      <c r="M172" s="89"/>
      <c r="N172" s="55"/>
    </row>
    <row r="173" spans="1:14" s="56" customFormat="1" ht="22.5" hidden="1" x14ac:dyDescent="0.2">
      <c r="A173" s="185" t="s">
        <v>161</v>
      </c>
      <c r="B173" s="186" t="s">
        <v>260</v>
      </c>
      <c r="C173" s="187" t="s">
        <v>78</v>
      </c>
      <c r="D173" s="187" t="s">
        <v>78</v>
      </c>
      <c r="E173" s="188" t="s">
        <v>261</v>
      </c>
      <c r="F173" s="189">
        <v>0</v>
      </c>
      <c r="G173" s="120">
        <f t="shared" si="24"/>
        <v>200</v>
      </c>
      <c r="H173" s="109">
        <f t="shared" si="19"/>
        <v>200</v>
      </c>
      <c r="I173" s="110">
        <v>0</v>
      </c>
      <c r="J173" s="110">
        <f t="shared" si="17"/>
        <v>200</v>
      </c>
      <c r="K173" s="111">
        <v>0</v>
      </c>
      <c r="L173" s="112">
        <f t="shared" si="16"/>
        <v>200</v>
      </c>
      <c r="M173" s="89"/>
      <c r="N173" s="55"/>
    </row>
    <row r="174" spans="1:14" s="56" customFormat="1" hidden="1" x14ac:dyDescent="0.2">
      <c r="A174" s="190"/>
      <c r="B174" s="191"/>
      <c r="C174" s="192" t="s">
        <v>164</v>
      </c>
      <c r="D174" s="180" t="s">
        <v>188</v>
      </c>
      <c r="E174" s="181" t="s">
        <v>138</v>
      </c>
      <c r="F174" s="194">
        <v>0</v>
      </c>
      <c r="G174" s="127">
        <v>200</v>
      </c>
      <c r="H174" s="105">
        <f t="shared" si="19"/>
        <v>200</v>
      </c>
      <c r="I174" s="106">
        <v>0</v>
      </c>
      <c r="J174" s="106">
        <f t="shared" si="17"/>
        <v>200</v>
      </c>
      <c r="K174" s="107">
        <v>0</v>
      </c>
      <c r="L174" s="108">
        <f t="shared" si="16"/>
        <v>200</v>
      </c>
      <c r="M174" s="89"/>
      <c r="N174" s="55"/>
    </row>
    <row r="175" spans="1:14" s="56" customFormat="1" ht="22.5" hidden="1" x14ac:dyDescent="0.2">
      <c r="A175" s="185" t="s">
        <v>161</v>
      </c>
      <c r="B175" s="186" t="s">
        <v>262</v>
      </c>
      <c r="C175" s="187" t="s">
        <v>78</v>
      </c>
      <c r="D175" s="187" t="s">
        <v>78</v>
      </c>
      <c r="E175" s="188" t="s">
        <v>263</v>
      </c>
      <c r="F175" s="189">
        <v>0</v>
      </c>
      <c r="G175" s="120">
        <f t="shared" si="24"/>
        <v>100</v>
      </c>
      <c r="H175" s="109">
        <f t="shared" si="19"/>
        <v>100</v>
      </c>
      <c r="I175" s="110">
        <v>0</v>
      </c>
      <c r="J175" s="110">
        <f t="shared" si="17"/>
        <v>100</v>
      </c>
      <c r="K175" s="111">
        <v>0</v>
      </c>
      <c r="L175" s="112">
        <f t="shared" si="16"/>
        <v>100</v>
      </c>
      <c r="M175" s="89"/>
      <c r="N175" s="55"/>
    </row>
    <row r="176" spans="1:14" s="56" customFormat="1" hidden="1" x14ac:dyDescent="0.2">
      <c r="A176" s="190"/>
      <c r="B176" s="191"/>
      <c r="C176" s="192" t="s">
        <v>164</v>
      </c>
      <c r="D176" s="192" t="s">
        <v>165</v>
      </c>
      <c r="E176" s="193" t="s">
        <v>135</v>
      </c>
      <c r="F176" s="194">
        <v>0</v>
      </c>
      <c r="G176" s="127">
        <v>100</v>
      </c>
      <c r="H176" s="105">
        <f t="shared" si="19"/>
        <v>100</v>
      </c>
      <c r="I176" s="106">
        <v>0</v>
      </c>
      <c r="J176" s="106">
        <f t="shared" si="17"/>
        <v>100</v>
      </c>
      <c r="K176" s="107">
        <v>0</v>
      </c>
      <c r="L176" s="108">
        <f t="shared" si="16"/>
        <v>100</v>
      </c>
      <c r="M176" s="89"/>
      <c r="N176" s="55"/>
    </row>
    <row r="177" spans="1:14" s="56" customFormat="1" ht="22.5" hidden="1" x14ac:dyDescent="0.2">
      <c r="A177" s="185" t="s">
        <v>161</v>
      </c>
      <c r="B177" s="186" t="s">
        <v>264</v>
      </c>
      <c r="C177" s="187" t="s">
        <v>78</v>
      </c>
      <c r="D177" s="187" t="s">
        <v>78</v>
      </c>
      <c r="E177" s="188" t="s">
        <v>265</v>
      </c>
      <c r="F177" s="189">
        <v>0</v>
      </c>
      <c r="G177" s="120">
        <f t="shared" si="24"/>
        <v>100</v>
      </c>
      <c r="H177" s="109">
        <f t="shared" si="19"/>
        <v>100</v>
      </c>
      <c r="I177" s="110">
        <v>0</v>
      </c>
      <c r="J177" s="110">
        <f t="shared" si="17"/>
        <v>100</v>
      </c>
      <c r="K177" s="111">
        <v>0</v>
      </c>
      <c r="L177" s="112">
        <f t="shared" si="16"/>
        <v>100</v>
      </c>
      <c r="M177" s="89"/>
      <c r="N177" s="55"/>
    </row>
    <row r="178" spans="1:14" s="56" customFormat="1" hidden="1" x14ac:dyDescent="0.2">
      <c r="A178" s="190"/>
      <c r="B178" s="191"/>
      <c r="C178" s="192" t="s">
        <v>164</v>
      </c>
      <c r="D178" s="192" t="s">
        <v>266</v>
      </c>
      <c r="E178" s="193" t="s">
        <v>85</v>
      </c>
      <c r="F178" s="194">
        <v>0</v>
      </c>
      <c r="G178" s="127">
        <v>100</v>
      </c>
      <c r="H178" s="105">
        <f t="shared" si="19"/>
        <v>100</v>
      </c>
      <c r="I178" s="106">
        <v>0</v>
      </c>
      <c r="J178" s="106">
        <f t="shared" si="17"/>
        <v>100</v>
      </c>
      <c r="K178" s="107">
        <v>0</v>
      </c>
      <c r="L178" s="108">
        <f t="shared" si="16"/>
        <v>100</v>
      </c>
      <c r="M178" s="89"/>
      <c r="N178" s="55"/>
    </row>
    <row r="179" spans="1:14" s="56" customFormat="1" ht="45" hidden="1" x14ac:dyDescent="0.2">
      <c r="A179" s="185" t="s">
        <v>161</v>
      </c>
      <c r="B179" s="186" t="s">
        <v>267</v>
      </c>
      <c r="C179" s="187" t="s">
        <v>78</v>
      </c>
      <c r="D179" s="187" t="s">
        <v>78</v>
      </c>
      <c r="E179" s="188" t="s">
        <v>268</v>
      </c>
      <c r="F179" s="189">
        <v>0</v>
      </c>
      <c r="G179" s="120">
        <f t="shared" si="24"/>
        <v>50</v>
      </c>
      <c r="H179" s="109">
        <f t="shared" si="19"/>
        <v>50</v>
      </c>
      <c r="I179" s="110">
        <v>0</v>
      </c>
      <c r="J179" s="110">
        <f t="shared" si="17"/>
        <v>50</v>
      </c>
      <c r="K179" s="111">
        <v>0</v>
      </c>
      <c r="L179" s="112">
        <f t="shared" si="16"/>
        <v>50</v>
      </c>
      <c r="M179" s="89"/>
      <c r="N179" s="55"/>
    </row>
    <row r="180" spans="1:14" s="56" customFormat="1" hidden="1" x14ac:dyDescent="0.2">
      <c r="A180" s="190"/>
      <c r="B180" s="191"/>
      <c r="C180" s="192" t="s">
        <v>164</v>
      </c>
      <c r="D180" s="192" t="s">
        <v>165</v>
      </c>
      <c r="E180" s="193" t="s">
        <v>135</v>
      </c>
      <c r="F180" s="194">
        <v>0</v>
      </c>
      <c r="G180" s="127">
        <v>50</v>
      </c>
      <c r="H180" s="105">
        <f t="shared" si="19"/>
        <v>50</v>
      </c>
      <c r="I180" s="106">
        <v>0</v>
      </c>
      <c r="J180" s="106">
        <f t="shared" si="17"/>
        <v>50</v>
      </c>
      <c r="K180" s="107">
        <v>0</v>
      </c>
      <c r="L180" s="108">
        <f t="shared" si="16"/>
        <v>50</v>
      </c>
      <c r="M180" s="89"/>
      <c r="N180" s="55"/>
    </row>
    <row r="181" spans="1:14" s="56" customFormat="1" ht="22.5" hidden="1" x14ac:dyDescent="0.2">
      <c r="A181" s="185" t="s">
        <v>161</v>
      </c>
      <c r="B181" s="186" t="s">
        <v>269</v>
      </c>
      <c r="C181" s="187" t="s">
        <v>78</v>
      </c>
      <c r="D181" s="187" t="s">
        <v>78</v>
      </c>
      <c r="E181" s="188" t="s">
        <v>270</v>
      </c>
      <c r="F181" s="189">
        <v>0</v>
      </c>
      <c r="G181" s="120">
        <f t="shared" si="24"/>
        <v>200</v>
      </c>
      <c r="H181" s="109">
        <f t="shared" si="19"/>
        <v>200</v>
      </c>
      <c r="I181" s="110">
        <v>0</v>
      </c>
      <c r="J181" s="110">
        <f t="shared" si="17"/>
        <v>200</v>
      </c>
      <c r="K181" s="111">
        <v>0</v>
      </c>
      <c r="L181" s="112">
        <f t="shared" si="16"/>
        <v>200</v>
      </c>
      <c r="M181" s="89"/>
      <c r="N181" s="55"/>
    </row>
    <row r="182" spans="1:14" s="56" customFormat="1" ht="23.25" hidden="1" thickBot="1" x14ac:dyDescent="0.25">
      <c r="A182" s="178"/>
      <c r="B182" s="179"/>
      <c r="C182" s="180" t="s">
        <v>164</v>
      </c>
      <c r="D182" s="180" t="s">
        <v>258</v>
      </c>
      <c r="E182" s="181" t="s">
        <v>259</v>
      </c>
      <c r="F182" s="182">
        <v>0</v>
      </c>
      <c r="G182" s="183">
        <v>200</v>
      </c>
      <c r="H182" s="104">
        <f t="shared" si="19"/>
        <v>200</v>
      </c>
      <c r="I182" s="153">
        <v>0</v>
      </c>
      <c r="J182" s="153">
        <f t="shared" si="17"/>
        <v>200</v>
      </c>
      <c r="K182" s="154">
        <v>0</v>
      </c>
      <c r="L182" s="155">
        <f t="shared" si="16"/>
        <v>200</v>
      </c>
      <c r="M182" s="89"/>
      <c r="N182" s="55"/>
    </row>
    <row r="183" spans="1:14" s="56" customFormat="1" ht="13.5" thickBot="1" x14ac:dyDescent="0.25">
      <c r="A183" s="163" t="s">
        <v>77</v>
      </c>
      <c r="B183" s="164" t="s">
        <v>78</v>
      </c>
      <c r="C183" s="165" t="s">
        <v>78</v>
      </c>
      <c r="D183" s="165" t="s">
        <v>78</v>
      </c>
      <c r="E183" s="166" t="s">
        <v>271</v>
      </c>
      <c r="F183" s="167">
        <v>2750</v>
      </c>
      <c r="G183" s="184">
        <f>+G184+G186+G188+G190</f>
        <v>0</v>
      </c>
      <c r="H183" s="168">
        <f t="shared" si="19"/>
        <v>2750</v>
      </c>
      <c r="I183" s="169">
        <v>0</v>
      </c>
      <c r="J183" s="169">
        <f t="shared" si="17"/>
        <v>2750</v>
      </c>
      <c r="K183" s="170">
        <v>0</v>
      </c>
      <c r="L183" s="171">
        <f t="shared" si="16"/>
        <v>2750</v>
      </c>
      <c r="M183" s="89"/>
      <c r="N183" s="55"/>
    </row>
    <row r="184" spans="1:14" s="56" customFormat="1" hidden="1" x14ac:dyDescent="0.2">
      <c r="A184" s="90" t="s">
        <v>77</v>
      </c>
      <c r="B184" s="91" t="s">
        <v>272</v>
      </c>
      <c r="C184" s="92" t="s">
        <v>78</v>
      </c>
      <c r="D184" s="93" t="s">
        <v>78</v>
      </c>
      <c r="E184" s="94" t="s">
        <v>271</v>
      </c>
      <c r="F184" s="95">
        <f>+F185</f>
        <v>2750</v>
      </c>
      <c r="G184" s="172">
        <f>+G185</f>
        <v>-1560</v>
      </c>
      <c r="H184" s="95">
        <f t="shared" si="19"/>
        <v>1190</v>
      </c>
      <c r="I184" s="96">
        <v>0</v>
      </c>
      <c r="J184" s="96">
        <f t="shared" si="17"/>
        <v>1190</v>
      </c>
      <c r="K184" s="97">
        <v>0</v>
      </c>
      <c r="L184" s="98">
        <f t="shared" si="16"/>
        <v>1190</v>
      </c>
      <c r="M184" s="89"/>
      <c r="N184" s="55"/>
    </row>
    <row r="185" spans="1:14" s="56" customFormat="1" hidden="1" x14ac:dyDescent="0.2">
      <c r="A185" s="142"/>
      <c r="B185" s="143" t="s">
        <v>84</v>
      </c>
      <c r="C185" s="101">
        <v>3419</v>
      </c>
      <c r="D185" s="102">
        <v>5222</v>
      </c>
      <c r="E185" s="103" t="s">
        <v>135</v>
      </c>
      <c r="F185" s="105">
        <v>2750</v>
      </c>
      <c r="G185" s="127">
        <v>-1560</v>
      </c>
      <c r="H185" s="105">
        <f t="shared" si="19"/>
        <v>1190</v>
      </c>
      <c r="I185" s="106">
        <v>0</v>
      </c>
      <c r="J185" s="106">
        <f t="shared" si="17"/>
        <v>1190</v>
      </c>
      <c r="K185" s="107">
        <v>0</v>
      </c>
      <c r="L185" s="108">
        <f t="shared" si="16"/>
        <v>1190</v>
      </c>
      <c r="M185" s="89"/>
      <c r="N185" s="55"/>
    </row>
    <row r="186" spans="1:14" s="56" customFormat="1" ht="22.5" hidden="1" x14ac:dyDescent="0.2">
      <c r="A186" s="173" t="s">
        <v>161</v>
      </c>
      <c r="B186" s="174" t="s">
        <v>273</v>
      </c>
      <c r="C186" s="175" t="s">
        <v>78</v>
      </c>
      <c r="D186" s="175" t="s">
        <v>78</v>
      </c>
      <c r="E186" s="176" t="s">
        <v>274</v>
      </c>
      <c r="F186" s="177">
        <v>0</v>
      </c>
      <c r="G186" s="120">
        <f>+G187</f>
        <v>156</v>
      </c>
      <c r="H186" s="109">
        <f t="shared" si="19"/>
        <v>156</v>
      </c>
      <c r="I186" s="110">
        <v>0</v>
      </c>
      <c r="J186" s="110">
        <f t="shared" si="17"/>
        <v>156</v>
      </c>
      <c r="K186" s="111">
        <v>0</v>
      </c>
      <c r="L186" s="112">
        <f t="shared" si="16"/>
        <v>156</v>
      </c>
      <c r="M186" s="89"/>
      <c r="N186" s="55"/>
    </row>
    <row r="187" spans="1:14" s="56" customFormat="1" hidden="1" x14ac:dyDescent="0.2">
      <c r="A187" s="178"/>
      <c r="B187" s="179"/>
      <c r="C187" s="180" t="s">
        <v>164</v>
      </c>
      <c r="D187" s="180" t="s">
        <v>165</v>
      </c>
      <c r="E187" s="181" t="s">
        <v>135</v>
      </c>
      <c r="F187" s="182">
        <v>0</v>
      </c>
      <c r="G187" s="127">
        <v>156</v>
      </c>
      <c r="H187" s="105">
        <f t="shared" si="19"/>
        <v>156</v>
      </c>
      <c r="I187" s="106">
        <v>0</v>
      </c>
      <c r="J187" s="106">
        <f t="shared" si="17"/>
        <v>156</v>
      </c>
      <c r="K187" s="107">
        <v>0</v>
      </c>
      <c r="L187" s="108">
        <f t="shared" si="16"/>
        <v>156</v>
      </c>
      <c r="M187" s="89"/>
      <c r="N187" s="55"/>
    </row>
    <row r="188" spans="1:14" s="56" customFormat="1" ht="22.5" hidden="1" x14ac:dyDescent="0.2">
      <c r="A188" s="173" t="s">
        <v>161</v>
      </c>
      <c r="B188" s="174" t="s">
        <v>275</v>
      </c>
      <c r="C188" s="175" t="s">
        <v>78</v>
      </c>
      <c r="D188" s="175" t="s">
        <v>78</v>
      </c>
      <c r="E188" s="176" t="s">
        <v>276</v>
      </c>
      <c r="F188" s="177">
        <v>0</v>
      </c>
      <c r="G188" s="120">
        <f t="shared" ref="G188" si="25">+G189</f>
        <v>780</v>
      </c>
      <c r="H188" s="109">
        <f t="shared" si="19"/>
        <v>780</v>
      </c>
      <c r="I188" s="110">
        <v>0</v>
      </c>
      <c r="J188" s="110">
        <f t="shared" si="17"/>
        <v>780</v>
      </c>
      <c r="K188" s="111">
        <v>0</v>
      </c>
      <c r="L188" s="112">
        <f t="shared" si="16"/>
        <v>780</v>
      </c>
      <c r="M188" s="89"/>
      <c r="N188" s="55"/>
    </row>
    <row r="189" spans="1:14" s="56" customFormat="1" hidden="1" x14ac:dyDescent="0.2">
      <c r="A189" s="178"/>
      <c r="B189" s="179"/>
      <c r="C189" s="180" t="s">
        <v>164</v>
      </c>
      <c r="D189" s="180" t="s">
        <v>165</v>
      </c>
      <c r="E189" s="181" t="s">
        <v>135</v>
      </c>
      <c r="F189" s="182">
        <v>0</v>
      </c>
      <c r="G189" s="127">
        <v>780</v>
      </c>
      <c r="H189" s="105">
        <f t="shared" si="19"/>
        <v>780</v>
      </c>
      <c r="I189" s="106">
        <v>0</v>
      </c>
      <c r="J189" s="106">
        <f t="shared" si="17"/>
        <v>780</v>
      </c>
      <c r="K189" s="107">
        <v>0</v>
      </c>
      <c r="L189" s="108">
        <f t="shared" si="16"/>
        <v>780</v>
      </c>
      <c r="M189" s="89"/>
      <c r="N189" s="55"/>
    </row>
    <row r="190" spans="1:14" s="56" customFormat="1" ht="22.5" hidden="1" x14ac:dyDescent="0.2">
      <c r="A190" s="173" t="s">
        <v>161</v>
      </c>
      <c r="B190" s="174" t="s">
        <v>277</v>
      </c>
      <c r="C190" s="175" t="s">
        <v>78</v>
      </c>
      <c r="D190" s="175" t="s">
        <v>78</v>
      </c>
      <c r="E190" s="176" t="s">
        <v>278</v>
      </c>
      <c r="F190" s="177">
        <v>0</v>
      </c>
      <c r="G190" s="120">
        <f t="shared" ref="G190" si="26">+G191</f>
        <v>624</v>
      </c>
      <c r="H190" s="109">
        <f t="shared" si="19"/>
        <v>624</v>
      </c>
      <c r="I190" s="110">
        <v>0</v>
      </c>
      <c r="J190" s="110">
        <f t="shared" si="17"/>
        <v>624</v>
      </c>
      <c r="K190" s="111">
        <v>0</v>
      </c>
      <c r="L190" s="112">
        <f t="shared" si="16"/>
        <v>624</v>
      </c>
      <c r="M190" s="89"/>
      <c r="N190" s="55"/>
    </row>
    <row r="191" spans="1:14" s="56" customFormat="1" ht="13.5" hidden="1" thickBot="1" x14ac:dyDescent="0.25">
      <c r="A191" s="178"/>
      <c r="B191" s="179"/>
      <c r="C191" s="180" t="s">
        <v>164</v>
      </c>
      <c r="D191" s="180" t="s">
        <v>165</v>
      </c>
      <c r="E191" s="181" t="s">
        <v>135</v>
      </c>
      <c r="F191" s="182">
        <v>0</v>
      </c>
      <c r="G191" s="183">
        <v>624</v>
      </c>
      <c r="H191" s="104">
        <f t="shared" si="19"/>
        <v>624</v>
      </c>
      <c r="I191" s="153">
        <v>0</v>
      </c>
      <c r="J191" s="153">
        <f t="shared" si="17"/>
        <v>624</v>
      </c>
      <c r="K191" s="154">
        <v>0</v>
      </c>
      <c r="L191" s="155">
        <f t="shared" si="16"/>
        <v>624</v>
      </c>
      <c r="M191" s="89"/>
      <c r="N191" s="55"/>
    </row>
    <row r="192" spans="1:14" s="56" customFormat="1" ht="13.5" thickBot="1" x14ac:dyDescent="0.25">
      <c r="A192" s="163" t="s">
        <v>77</v>
      </c>
      <c r="B192" s="164" t="s">
        <v>78</v>
      </c>
      <c r="C192" s="165" t="s">
        <v>78</v>
      </c>
      <c r="D192" s="165" t="s">
        <v>78</v>
      </c>
      <c r="E192" s="166" t="s">
        <v>279</v>
      </c>
      <c r="F192" s="167">
        <v>750</v>
      </c>
      <c r="G192" s="184">
        <f>+G193+G195+G197+G199+G201+G203+G205+G207+G209</f>
        <v>0</v>
      </c>
      <c r="H192" s="168">
        <f>+F192+G192</f>
        <v>750</v>
      </c>
      <c r="I192" s="169">
        <v>0</v>
      </c>
      <c r="J192" s="169">
        <f t="shared" si="17"/>
        <v>750</v>
      </c>
      <c r="K192" s="170">
        <v>0</v>
      </c>
      <c r="L192" s="171">
        <f t="shared" si="16"/>
        <v>750</v>
      </c>
      <c r="M192" s="89"/>
      <c r="N192" s="55"/>
    </row>
    <row r="193" spans="1:14" s="56" customFormat="1" hidden="1" x14ac:dyDescent="0.2">
      <c r="A193" s="90" t="s">
        <v>77</v>
      </c>
      <c r="B193" s="91" t="s">
        <v>280</v>
      </c>
      <c r="C193" s="92" t="s">
        <v>78</v>
      </c>
      <c r="D193" s="93" t="s">
        <v>78</v>
      </c>
      <c r="E193" s="195" t="s">
        <v>279</v>
      </c>
      <c r="F193" s="95">
        <f>+F194</f>
        <v>750</v>
      </c>
      <c r="G193" s="172">
        <f>+G194</f>
        <v>-750</v>
      </c>
      <c r="H193" s="95">
        <f t="shared" si="19"/>
        <v>0</v>
      </c>
      <c r="I193" s="96">
        <v>0</v>
      </c>
      <c r="J193" s="96">
        <f t="shared" si="17"/>
        <v>0</v>
      </c>
      <c r="K193" s="97">
        <v>0</v>
      </c>
      <c r="L193" s="98">
        <f t="shared" si="16"/>
        <v>0</v>
      </c>
      <c r="M193" s="89"/>
      <c r="N193" s="55"/>
    </row>
    <row r="194" spans="1:14" s="56" customFormat="1" hidden="1" x14ac:dyDescent="0.2">
      <c r="A194" s="142"/>
      <c r="B194" s="158" t="s">
        <v>84</v>
      </c>
      <c r="C194" s="101">
        <v>3419</v>
      </c>
      <c r="D194" s="113">
        <v>5222</v>
      </c>
      <c r="E194" s="103" t="s">
        <v>135</v>
      </c>
      <c r="F194" s="105">
        <v>750</v>
      </c>
      <c r="G194" s="127">
        <v>-750</v>
      </c>
      <c r="H194" s="105">
        <f t="shared" si="19"/>
        <v>0</v>
      </c>
      <c r="I194" s="106">
        <v>0</v>
      </c>
      <c r="J194" s="106">
        <f t="shared" si="17"/>
        <v>0</v>
      </c>
      <c r="K194" s="107">
        <v>0</v>
      </c>
      <c r="L194" s="108">
        <f t="shared" si="16"/>
        <v>0</v>
      </c>
      <c r="M194" s="89"/>
      <c r="N194" s="55"/>
    </row>
    <row r="195" spans="1:14" s="56" customFormat="1" ht="33.75" hidden="1" x14ac:dyDescent="0.2">
      <c r="A195" s="196" t="s">
        <v>161</v>
      </c>
      <c r="B195" s="197" t="s">
        <v>281</v>
      </c>
      <c r="C195" s="198" t="s">
        <v>78</v>
      </c>
      <c r="D195" s="198" t="s">
        <v>78</v>
      </c>
      <c r="E195" s="199" t="s">
        <v>282</v>
      </c>
      <c r="F195" s="200">
        <v>0</v>
      </c>
      <c r="G195" s="172">
        <f t="shared" ref="G195" si="27">+G196</f>
        <v>100</v>
      </c>
      <c r="H195" s="95">
        <f t="shared" si="19"/>
        <v>100</v>
      </c>
      <c r="I195" s="110">
        <v>0</v>
      </c>
      <c r="J195" s="110">
        <f t="shared" si="17"/>
        <v>100</v>
      </c>
      <c r="K195" s="111">
        <v>0</v>
      </c>
      <c r="L195" s="112">
        <f t="shared" si="16"/>
        <v>100</v>
      </c>
      <c r="M195" s="89"/>
      <c r="N195" s="55"/>
    </row>
    <row r="196" spans="1:14" hidden="1" x14ac:dyDescent="0.2">
      <c r="A196" s="190"/>
      <c r="B196" s="201"/>
      <c r="C196" s="192" t="s">
        <v>164</v>
      </c>
      <c r="D196" s="192" t="s">
        <v>165</v>
      </c>
      <c r="E196" s="193" t="s">
        <v>135</v>
      </c>
      <c r="F196" s="127">
        <v>0</v>
      </c>
      <c r="G196" s="127">
        <v>100</v>
      </c>
      <c r="H196" s="105">
        <f t="shared" si="19"/>
        <v>100</v>
      </c>
      <c r="I196" s="106">
        <v>0</v>
      </c>
      <c r="J196" s="106">
        <f t="shared" si="17"/>
        <v>100</v>
      </c>
      <c r="K196" s="107">
        <v>0</v>
      </c>
      <c r="L196" s="108">
        <f t="shared" si="16"/>
        <v>100</v>
      </c>
      <c r="M196" s="202"/>
      <c r="N196" s="37"/>
    </row>
    <row r="197" spans="1:14" ht="45" hidden="1" x14ac:dyDescent="0.2">
      <c r="A197" s="185" t="s">
        <v>161</v>
      </c>
      <c r="B197" s="186" t="s">
        <v>283</v>
      </c>
      <c r="C197" s="187" t="s">
        <v>78</v>
      </c>
      <c r="D197" s="187" t="s">
        <v>78</v>
      </c>
      <c r="E197" s="188" t="s">
        <v>284</v>
      </c>
      <c r="F197" s="189">
        <v>0</v>
      </c>
      <c r="G197" s="120">
        <f t="shared" ref="G197" si="28">+G198</f>
        <v>60</v>
      </c>
      <c r="H197" s="109">
        <f t="shared" si="19"/>
        <v>60</v>
      </c>
      <c r="I197" s="110">
        <v>0</v>
      </c>
      <c r="J197" s="110">
        <f t="shared" si="17"/>
        <v>60</v>
      </c>
      <c r="K197" s="111">
        <v>0</v>
      </c>
      <c r="L197" s="112">
        <f t="shared" si="16"/>
        <v>60</v>
      </c>
      <c r="M197" s="202"/>
      <c r="N197" s="37"/>
    </row>
    <row r="198" spans="1:14" hidden="1" x14ac:dyDescent="0.2">
      <c r="A198" s="190"/>
      <c r="B198" s="201"/>
      <c r="C198" s="192" t="s">
        <v>164</v>
      </c>
      <c r="D198" s="192" t="s">
        <v>165</v>
      </c>
      <c r="E198" s="193" t="s">
        <v>135</v>
      </c>
      <c r="F198" s="127">
        <v>0</v>
      </c>
      <c r="G198" s="127">
        <v>60</v>
      </c>
      <c r="H198" s="105">
        <f t="shared" si="19"/>
        <v>60</v>
      </c>
      <c r="I198" s="106">
        <v>0</v>
      </c>
      <c r="J198" s="106">
        <f t="shared" si="17"/>
        <v>60</v>
      </c>
      <c r="K198" s="107">
        <v>0</v>
      </c>
      <c r="L198" s="108">
        <f t="shared" si="16"/>
        <v>60</v>
      </c>
      <c r="M198" s="202"/>
      <c r="N198" s="37"/>
    </row>
    <row r="199" spans="1:14" ht="45" hidden="1" x14ac:dyDescent="0.2">
      <c r="A199" s="185" t="s">
        <v>161</v>
      </c>
      <c r="B199" s="186" t="s">
        <v>285</v>
      </c>
      <c r="C199" s="187" t="s">
        <v>78</v>
      </c>
      <c r="D199" s="187" t="s">
        <v>78</v>
      </c>
      <c r="E199" s="188" t="s">
        <v>286</v>
      </c>
      <c r="F199" s="189">
        <v>0</v>
      </c>
      <c r="G199" s="120">
        <f t="shared" ref="G199" si="29">+G200</f>
        <v>100</v>
      </c>
      <c r="H199" s="109">
        <f t="shared" si="19"/>
        <v>100</v>
      </c>
      <c r="I199" s="110">
        <v>0</v>
      </c>
      <c r="J199" s="110">
        <f t="shared" si="17"/>
        <v>100</v>
      </c>
      <c r="K199" s="111">
        <v>0</v>
      </c>
      <c r="L199" s="112">
        <f t="shared" si="16"/>
        <v>100</v>
      </c>
      <c r="M199" s="202"/>
      <c r="N199" s="37"/>
    </row>
    <row r="200" spans="1:14" hidden="1" x14ac:dyDescent="0.2">
      <c r="A200" s="190"/>
      <c r="B200" s="201"/>
      <c r="C200" s="192" t="s">
        <v>164</v>
      </c>
      <c r="D200" s="192" t="s">
        <v>165</v>
      </c>
      <c r="E200" s="193" t="s">
        <v>135</v>
      </c>
      <c r="F200" s="127">
        <v>0</v>
      </c>
      <c r="G200" s="127">
        <v>100</v>
      </c>
      <c r="H200" s="105">
        <f t="shared" si="19"/>
        <v>100</v>
      </c>
      <c r="I200" s="106">
        <v>0</v>
      </c>
      <c r="J200" s="106">
        <f t="shared" si="17"/>
        <v>100</v>
      </c>
      <c r="K200" s="107">
        <v>0</v>
      </c>
      <c r="L200" s="108">
        <f t="shared" si="16"/>
        <v>100</v>
      </c>
      <c r="M200" s="202"/>
    </row>
    <row r="201" spans="1:14" ht="45" hidden="1" x14ac:dyDescent="0.2">
      <c r="A201" s="185" t="s">
        <v>161</v>
      </c>
      <c r="B201" s="186" t="s">
        <v>287</v>
      </c>
      <c r="C201" s="187" t="s">
        <v>78</v>
      </c>
      <c r="D201" s="187" t="s">
        <v>78</v>
      </c>
      <c r="E201" s="188" t="s">
        <v>288</v>
      </c>
      <c r="F201" s="189">
        <v>0</v>
      </c>
      <c r="G201" s="120">
        <f t="shared" ref="G201" si="30">+G202</f>
        <v>100</v>
      </c>
      <c r="H201" s="109">
        <f t="shared" si="19"/>
        <v>100</v>
      </c>
      <c r="I201" s="110">
        <v>0</v>
      </c>
      <c r="J201" s="110">
        <f t="shared" si="17"/>
        <v>100</v>
      </c>
      <c r="K201" s="111">
        <v>0</v>
      </c>
      <c r="L201" s="112">
        <f t="shared" si="16"/>
        <v>100</v>
      </c>
      <c r="M201" s="202"/>
    </row>
    <row r="202" spans="1:14" hidden="1" x14ac:dyDescent="0.2">
      <c r="A202" s="190"/>
      <c r="B202" s="201"/>
      <c r="C202" s="192" t="s">
        <v>164</v>
      </c>
      <c r="D202" s="192" t="s">
        <v>165</v>
      </c>
      <c r="E202" s="193" t="s">
        <v>135</v>
      </c>
      <c r="F202" s="127">
        <v>0</v>
      </c>
      <c r="G202" s="127">
        <v>100</v>
      </c>
      <c r="H202" s="105">
        <f t="shared" si="19"/>
        <v>100</v>
      </c>
      <c r="I202" s="106">
        <v>0</v>
      </c>
      <c r="J202" s="106">
        <f t="shared" si="17"/>
        <v>100</v>
      </c>
      <c r="K202" s="107">
        <v>0</v>
      </c>
      <c r="L202" s="108">
        <f t="shared" si="16"/>
        <v>100</v>
      </c>
      <c r="M202" s="202"/>
    </row>
    <row r="203" spans="1:14" ht="33.75" hidden="1" x14ac:dyDescent="0.2">
      <c r="A203" s="185" t="s">
        <v>161</v>
      </c>
      <c r="B203" s="186" t="s">
        <v>289</v>
      </c>
      <c r="C203" s="187" t="s">
        <v>78</v>
      </c>
      <c r="D203" s="187" t="s">
        <v>78</v>
      </c>
      <c r="E203" s="188" t="s">
        <v>290</v>
      </c>
      <c r="F203" s="189">
        <v>0</v>
      </c>
      <c r="G203" s="120">
        <f t="shared" ref="G203" si="31">+G204</f>
        <v>200</v>
      </c>
      <c r="H203" s="109">
        <f t="shared" si="19"/>
        <v>200</v>
      </c>
      <c r="I203" s="110">
        <v>0</v>
      </c>
      <c r="J203" s="110">
        <f t="shared" si="17"/>
        <v>200</v>
      </c>
      <c r="K203" s="111">
        <v>0</v>
      </c>
      <c r="L203" s="112">
        <f t="shared" ref="L203:L210" si="32">+J203+K203</f>
        <v>200</v>
      </c>
      <c r="M203" s="202"/>
    </row>
    <row r="204" spans="1:14" hidden="1" x14ac:dyDescent="0.2">
      <c r="A204" s="190"/>
      <c r="B204" s="201"/>
      <c r="C204" s="192" t="s">
        <v>164</v>
      </c>
      <c r="D204" s="192" t="s">
        <v>165</v>
      </c>
      <c r="E204" s="193" t="s">
        <v>135</v>
      </c>
      <c r="F204" s="127">
        <v>0</v>
      </c>
      <c r="G204" s="127">
        <v>200</v>
      </c>
      <c r="H204" s="105">
        <f t="shared" si="19"/>
        <v>200</v>
      </c>
      <c r="I204" s="106">
        <v>0</v>
      </c>
      <c r="J204" s="106">
        <f t="shared" si="17"/>
        <v>200</v>
      </c>
      <c r="K204" s="107">
        <v>0</v>
      </c>
      <c r="L204" s="108">
        <f t="shared" si="32"/>
        <v>200</v>
      </c>
      <c r="M204" s="202"/>
    </row>
    <row r="205" spans="1:14" ht="33.75" hidden="1" x14ac:dyDescent="0.2">
      <c r="A205" s="185" t="s">
        <v>161</v>
      </c>
      <c r="B205" s="186" t="s">
        <v>291</v>
      </c>
      <c r="C205" s="187" t="s">
        <v>78</v>
      </c>
      <c r="D205" s="187" t="s">
        <v>78</v>
      </c>
      <c r="E205" s="188" t="s">
        <v>292</v>
      </c>
      <c r="F205" s="189">
        <v>0</v>
      </c>
      <c r="G205" s="120">
        <f t="shared" ref="G205" si="33">+G206</f>
        <v>100</v>
      </c>
      <c r="H205" s="109">
        <f t="shared" si="19"/>
        <v>100</v>
      </c>
      <c r="I205" s="110">
        <v>0</v>
      </c>
      <c r="J205" s="110">
        <f t="shared" si="17"/>
        <v>100</v>
      </c>
      <c r="K205" s="111">
        <v>0</v>
      </c>
      <c r="L205" s="112">
        <f t="shared" si="32"/>
        <v>100</v>
      </c>
      <c r="M205" s="202"/>
    </row>
    <row r="206" spans="1:14" hidden="1" x14ac:dyDescent="0.2">
      <c r="A206" s="190"/>
      <c r="B206" s="201"/>
      <c r="C206" s="192" t="s">
        <v>164</v>
      </c>
      <c r="D206" s="192" t="s">
        <v>165</v>
      </c>
      <c r="E206" s="193" t="s">
        <v>135</v>
      </c>
      <c r="F206" s="127">
        <v>0</v>
      </c>
      <c r="G206" s="127">
        <v>100</v>
      </c>
      <c r="H206" s="105">
        <f t="shared" si="19"/>
        <v>100</v>
      </c>
      <c r="I206" s="106">
        <v>0</v>
      </c>
      <c r="J206" s="106">
        <f t="shared" si="17"/>
        <v>100</v>
      </c>
      <c r="K206" s="107">
        <v>0</v>
      </c>
      <c r="L206" s="108">
        <f t="shared" si="32"/>
        <v>100</v>
      </c>
      <c r="M206" s="202"/>
    </row>
    <row r="207" spans="1:14" ht="33.75" hidden="1" x14ac:dyDescent="0.2">
      <c r="A207" s="185" t="s">
        <v>161</v>
      </c>
      <c r="B207" s="186" t="s">
        <v>293</v>
      </c>
      <c r="C207" s="187" t="s">
        <v>78</v>
      </c>
      <c r="D207" s="187" t="s">
        <v>78</v>
      </c>
      <c r="E207" s="188" t="s">
        <v>294</v>
      </c>
      <c r="F207" s="189">
        <v>0</v>
      </c>
      <c r="G207" s="120">
        <f t="shared" ref="G207" si="34">+G208</f>
        <v>30</v>
      </c>
      <c r="H207" s="109">
        <f t="shared" si="19"/>
        <v>30</v>
      </c>
      <c r="I207" s="110">
        <v>0</v>
      </c>
      <c r="J207" s="110">
        <f t="shared" si="17"/>
        <v>30</v>
      </c>
      <c r="K207" s="111">
        <v>0</v>
      </c>
      <c r="L207" s="112">
        <f t="shared" si="32"/>
        <v>30</v>
      </c>
      <c r="M207" s="202"/>
    </row>
    <row r="208" spans="1:14" hidden="1" x14ac:dyDescent="0.2">
      <c r="A208" s="190"/>
      <c r="B208" s="201"/>
      <c r="C208" s="192" t="s">
        <v>164</v>
      </c>
      <c r="D208" s="192" t="s">
        <v>165</v>
      </c>
      <c r="E208" s="193" t="s">
        <v>135</v>
      </c>
      <c r="F208" s="127">
        <v>0</v>
      </c>
      <c r="G208" s="127">
        <v>30</v>
      </c>
      <c r="H208" s="105">
        <f t="shared" si="19"/>
        <v>30</v>
      </c>
      <c r="I208" s="106">
        <v>0</v>
      </c>
      <c r="J208" s="106">
        <f t="shared" si="17"/>
        <v>30</v>
      </c>
      <c r="K208" s="107">
        <v>0</v>
      </c>
      <c r="L208" s="108">
        <f t="shared" si="32"/>
        <v>30</v>
      </c>
      <c r="M208" s="202"/>
    </row>
    <row r="209" spans="1:13" ht="33.75" hidden="1" x14ac:dyDescent="0.2">
      <c r="A209" s="185" t="s">
        <v>161</v>
      </c>
      <c r="B209" s="186" t="s">
        <v>295</v>
      </c>
      <c r="C209" s="187" t="s">
        <v>78</v>
      </c>
      <c r="D209" s="187" t="s">
        <v>78</v>
      </c>
      <c r="E209" s="188" t="s">
        <v>296</v>
      </c>
      <c r="F209" s="189">
        <v>0</v>
      </c>
      <c r="G209" s="120">
        <f t="shared" ref="G209" si="35">+G210</f>
        <v>60</v>
      </c>
      <c r="H209" s="109">
        <f t="shared" si="19"/>
        <v>60</v>
      </c>
      <c r="I209" s="110">
        <v>0</v>
      </c>
      <c r="J209" s="110">
        <f t="shared" si="17"/>
        <v>60</v>
      </c>
      <c r="K209" s="111">
        <v>0</v>
      </c>
      <c r="L209" s="112">
        <f t="shared" si="32"/>
        <v>60</v>
      </c>
      <c r="M209" s="202"/>
    </row>
    <row r="210" spans="1:13" ht="13.5" hidden="1" thickBot="1" x14ac:dyDescent="0.25">
      <c r="A210" s="203"/>
      <c r="B210" s="204"/>
      <c r="C210" s="205" t="s">
        <v>164</v>
      </c>
      <c r="D210" s="205" t="s">
        <v>165</v>
      </c>
      <c r="E210" s="206" t="s">
        <v>135</v>
      </c>
      <c r="F210" s="207">
        <v>0</v>
      </c>
      <c r="G210" s="207">
        <v>60</v>
      </c>
      <c r="H210" s="208">
        <f t="shared" si="19"/>
        <v>60</v>
      </c>
      <c r="I210" s="209">
        <v>0</v>
      </c>
      <c r="J210" s="209">
        <f t="shared" si="17"/>
        <v>60</v>
      </c>
      <c r="K210" s="210">
        <v>0</v>
      </c>
      <c r="L210" s="211">
        <f t="shared" si="32"/>
        <v>60</v>
      </c>
      <c r="M210" s="202"/>
    </row>
    <row r="211" spans="1:13" x14ac:dyDescent="0.2">
      <c r="B211" s="37"/>
      <c r="C211" s="37"/>
      <c r="D211" s="37"/>
      <c r="E211" s="37"/>
      <c r="G211" s="37"/>
      <c r="K211" s="44"/>
    </row>
    <row r="212" spans="1:13" x14ac:dyDescent="0.2">
      <c r="E212" s="212">
        <v>42144</v>
      </c>
      <c r="K212" s="44"/>
    </row>
  </sheetData>
  <mergeCells count="7">
    <mergeCell ref="K8:K9"/>
    <mergeCell ref="G1:H1"/>
    <mergeCell ref="A2:H2"/>
    <mergeCell ref="A4:H4"/>
    <mergeCell ref="A6:H6"/>
    <mergeCell ref="G8:G9"/>
    <mergeCell ref="I8:I9"/>
  </mergeCells>
  <pageMargins left="0.7" right="0.7" top="0.78740157499999996" bottom="0.78740157499999996" header="0.3" footer="0.3"/>
  <pageSetup paperSize="9" scale="78" orientation="portrait" r:id="rId1"/>
  <rowBreaks count="1" manualBreakCount="1">
    <brk id="45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6" zoomScaleNormal="100" workbookViewId="0">
      <selection activeCell="I21" sqref="I21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223" t="s">
        <v>56</v>
      </c>
      <c r="B1" s="223"/>
      <c r="C1" s="33"/>
      <c r="D1" s="34" t="s">
        <v>61</v>
      </c>
      <c r="E1" s="34" t="s">
        <v>0</v>
      </c>
    </row>
    <row r="2" spans="1:10" ht="24.75" thickBot="1" x14ac:dyDescent="0.25">
      <c r="A2" s="30" t="s">
        <v>1</v>
      </c>
      <c r="B2" s="31" t="s">
        <v>2</v>
      </c>
      <c r="C2" s="32" t="s">
        <v>58</v>
      </c>
      <c r="D2" s="32" t="s">
        <v>62</v>
      </c>
      <c r="E2" s="32" t="s">
        <v>58</v>
      </c>
    </row>
    <row r="3" spans="1:10" ht="15" customHeight="1" x14ac:dyDescent="0.2">
      <c r="A3" s="2" t="s">
        <v>3</v>
      </c>
      <c r="B3" s="29" t="s">
        <v>37</v>
      </c>
      <c r="C3" s="26">
        <f>C4+C5+C6</f>
        <v>2355469.92</v>
      </c>
      <c r="D3" s="26">
        <f>D4+D5+D6</f>
        <v>0</v>
      </c>
      <c r="E3" s="27">
        <f t="shared" ref="E3:E23" si="0">C3+D3</f>
        <v>2355469.92</v>
      </c>
    </row>
    <row r="4" spans="1:10" ht="15" customHeight="1" x14ac:dyDescent="0.2">
      <c r="A4" s="6" t="s">
        <v>4</v>
      </c>
      <c r="B4" s="7" t="s">
        <v>5</v>
      </c>
      <c r="C4" s="8">
        <v>2220140.21</v>
      </c>
      <c r="D4" s="9">
        <v>0</v>
      </c>
      <c r="E4" s="10">
        <f t="shared" si="0"/>
        <v>2220140.21</v>
      </c>
      <c r="J4" s="1"/>
    </row>
    <row r="5" spans="1:10" ht="15" customHeight="1" x14ac:dyDescent="0.2">
      <c r="A5" s="6" t="s">
        <v>6</v>
      </c>
      <c r="B5" s="7" t="s">
        <v>7</v>
      </c>
      <c r="C5" s="8">
        <v>133804.15000000002</v>
      </c>
      <c r="D5" s="4">
        <v>0</v>
      </c>
      <c r="E5" s="10">
        <f t="shared" si="0"/>
        <v>133804.15000000002</v>
      </c>
    </row>
    <row r="6" spans="1:10" ht="15" customHeight="1" x14ac:dyDescent="0.2">
      <c r="A6" s="6" t="s">
        <v>8</v>
      </c>
      <c r="B6" s="7" t="s">
        <v>9</v>
      </c>
      <c r="C6" s="8">
        <v>1525.56</v>
      </c>
      <c r="D6" s="8">
        <v>0</v>
      </c>
      <c r="E6" s="10">
        <f t="shared" si="0"/>
        <v>1525.56</v>
      </c>
    </row>
    <row r="7" spans="1:10" ht="15" customHeight="1" x14ac:dyDescent="0.2">
      <c r="A7" s="12" t="s">
        <v>40</v>
      </c>
      <c r="B7" s="7" t="s">
        <v>10</v>
      </c>
      <c r="C7" s="13">
        <f>C8+C13</f>
        <v>4794372.01</v>
      </c>
      <c r="D7" s="13">
        <f>D8+D13</f>
        <v>0</v>
      </c>
      <c r="E7" s="14">
        <f t="shared" si="0"/>
        <v>4794372.01</v>
      </c>
    </row>
    <row r="8" spans="1:10" ht="15" customHeight="1" x14ac:dyDescent="0.2">
      <c r="A8" s="6" t="s">
        <v>45</v>
      </c>
      <c r="B8" s="7" t="s">
        <v>11</v>
      </c>
      <c r="C8" s="8">
        <f>C9+C10+C11+C12</f>
        <v>4232379.9399999995</v>
      </c>
      <c r="D8" s="8">
        <f>D9+D10+D11+D12</f>
        <v>0</v>
      </c>
      <c r="E8" s="11">
        <f t="shared" si="0"/>
        <v>4232379.9399999995</v>
      </c>
    </row>
    <row r="9" spans="1:10" ht="15" customHeight="1" x14ac:dyDescent="0.2">
      <c r="A9" s="6" t="s">
        <v>41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">
      <c r="A10" s="6" t="s">
        <v>52</v>
      </c>
      <c r="B10" s="7" t="s">
        <v>11</v>
      </c>
      <c r="C10" s="8">
        <v>4137311.09</v>
      </c>
      <c r="D10" s="8">
        <v>0</v>
      </c>
      <c r="E10" s="11">
        <f t="shared" si="0"/>
        <v>4137311.09</v>
      </c>
    </row>
    <row r="11" spans="1:10" ht="15" customHeight="1" x14ac:dyDescent="0.2">
      <c r="A11" s="6" t="s">
        <v>42</v>
      </c>
      <c r="B11" s="7" t="s">
        <v>44</v>
      </c>
      <c r="C11" s="8">
        <v>9226.85</v>
      </c>
      <c r="D11" s="8">
        <v>0</v>
      </c>
      <c r="E11" s="11">
        <f>SUM(C11:D11)</f>
        <v>9226.85</v>
      </c>
    </row>
    <row r="12" spans="1:10" ht="15" customHeight="1" x14ac:dyDescent="0.2">
      <c r="A12" s="6" t="s">
        <v>46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">
      <c r="A13" s="6" t="s">
        <v>47</v>
      </c>
      <c r="B13" s="7" t="s">
        <v>13</v>
      </c>
      <c r="C13" s="8">
        <f>C14+C15+C16</f>
        <v>561992.07000000007</v>
      </c>
      <c r="D13" s="8">
        <f>D14+D15+D16</f>
        <v>0</v>
      </c>
      <c r="E13" s="11">
        <f t="shared" si="0"/>
        <v>561992.07000000007</v>
      </c>
    </row>
    <row r="14" spans="1:10" ht="15" customHeight="1" x14ac:dyDescent="0.2">
      <c r="A14" s="6" t="s">
        <v>43</v>
      </c>
      <c r="B14" s="7" t="s">
        <v>13</v>
      </c>
      <c r="C14" s="8">
        <v>560497.4</v>
      </c>
      <c r="D14" s="8">
        <v>0</v>
      </c>
      <c r="E14" s="11">
        <f t="shared" si="0"/>
        <v>560497.4</v>
      </c>
    </row>
    <row r="15" spans="1:10" ht="15" customHeight="1" x14ac:dyDescent="0.2">
      <c r="A15" s="6" t="s">
        <v>48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">
      <c r="A16" s="6" t="s">
        <v>49</v>
      </c>
      <c r="B16" s="7">
        <v>4232</v>
      </c>
      <c r="C16" s="8">
        <v>1494.67</v>
      </c>
      <c r="D16" s="8">
        <v>0</v>
      </c>
      <c r="E16" s="11">
        <f>SUM(C16:D16)</f>
        <v>1494.67</v>
      </c>
    </row>
    <row r="17" spans="1:5" ht="15" customHeight="1" x14ac:dyDescent="0.2">
      <c r="A17" s="12" t="s">
        <v>14</v>
      </c>
      <c r="B17" s="15" t="s">
        <v>38</v>
      </c>
      <c r="C17" s="13">
        <f>C3+C7</f>
        <v>7149841.9299999997</v>
      </c>
      <c r="D17" s="13">
        <f>D3+D7</f>
        <v>0</v>
      </c>
      <c r="E17" s="14">
        <f t="shared" si="0"/>
        <v>7149841.9299999997</v>
      </c>
    </row>
    <row r="18" spans="1:5" ht="15" customHeight="1" x14ac:dyDescent="0.2">
      <c r="A18" s="12" t="s">
        <v>15</v>
      </c>
      <c r="B18" s="15" t="s">
        <v>16</v>
      </c>
      <c r="C18" s="13">
        <f>SUM(C19:C22)</f>
        <v>906515.76</v>
      </c>
      <c r="D18" s="13">
        <f>SUM(D19:D22)</f>
        <v>0</v>
      </c>
      <c r="E18" s="14">
        <f t="shared" si="0"/>
        <v>906515.76</v>
      </c>
    </row>
    <row r="19" spans="1:5" ht="15" customHeight="1" x14ac:dyDescent="0.2">
      <c r="A19" s="6" t="s">
        <v>59</v>
      </c>
      <c r="B19" s="7" t="s">
        <v>17</v>
      </c>
      <c r="C19" s="8">
        <v>84875.51</v>
      </c>
      <c r="D19" s="8">
        <v>0</v>
      </c>
      <c r="E19" s="11">
        <f t="shared" si="0"/>
        <v>84875.51</v>
      </c>
    </row>
    <row r="20" spans="1:5" ht="15" customHeight="1" x14ac:dyDescent="0.2">
      <c r="A20" s="6" t="s">
        <v>60</v>
      </c>
      <c r="B20" s="7">
        <v>8115</v>
      </c>
      <c r="C20" s="8">
        <v>918515.25</v>
      </c>
      <c r="D20" s="8">
        <v>0</v>
      </c>
      <c r="E20" s="11">
        <f>SUM(C20:D20)</f>
        <v>918515.25</v>
      </c>
    </row>
    <row r="21" spans="1:5" ht="15" customHeight="1" x14ac:dyDescent="0.2">
      <c r="A21" s="6" t="s">
        <v>50</v>
      </c>
      <c r="B21" s="7">
        <v>8123</v>
      </c>
      <c r="C21" s="8">
        <v>0</v>
      </c>
      <c r="D21" s="8">
        <v>0</v>
      </c>
      <c r="E21" s="11">
        <f>C21+D21</f>
        <v>0</v>
      </c>
    </row>
    <row r="22" spans="1:5" ht="15" customHeight="1" thickBot="1" x14ac:dyDescent="0.25">
      <c r="A22" s="16" t="s">
        <v>51</v>
      </c>
      <c r="B22" s="17">
        <v>-8124</v>
      </c>
      <c r="C22" s="18">
        <v>-96875</v>
      </c>
      <c r="D22" s="18">
        <v>0</v>
      </c>
      <c r="E22" s="19">
        <f>C22+D22</f>
        <v>-96875</v>
      </c>
    </row>
    <row r="23" spans="1:5" ht="15" customHeight="1" thickBot="1" x14ac:dyDescent="0.25">
      <c r="A23" s="20" t="s">
        <v>27</v>
      </c>
      <c r="B23" s="21"/>
      <c r="C23" s="22">
        <f>C3+C7+C18</f>
        <v>8056357.6899999995</v>
      </c>
      <c r="D23" s="22">
        <f>D17+D18</f>
        <v>0</v>
      </c>
      <c r="E23" s="23">
        <f t="shared" si="0"/>
        <v>8056357.6899999995</v>
      </c>
    </row>
    <row r="24" spans="1:5" ht="13.5" thickBot="1" x14ac:dyDescent="0.25">
      <c r="A24" s="223" t="s">
        <v>57</v>
      </c>
      <c r="B24" s="223"/>
      <c r="C24" s="35"/>
      <c r="D24" s="35"/>
      <c r="E24" s="36" t="s">
        <v>0</v>
      </c>
    </row>
    <row r="25" spans="1:5" ht="24.75" thickBot="1" x14ac:dyDescent="0.25">
      <c r="A25" s="30" t="s">
        <v>18</v>
      </c>
      <c r="B25" s="31" t="s">
        <v>19</v>
      </c>
      <c r="C25" s="32" t="s">
        <v>58</v>
      </c>
      <c r="D25" s="32" t="s">
        <v>62</v>
      </c>
      <c r="E25" s="32" t="s">
        <v>58</v>
      </c>
    </row>
    <row r="26" spans="1:5" ht="15" customHeight="1" x14ac:dyDescent="0.2">
      <c r="A26" s="24" t="s">
        <v>26</v>
      </c>
      <c r="B26" s="3" t="s">
        <v>20</v>
      </c>
      <c r="C26" s="4">
        <v>26192.5</v>
      </c>
      <c r="D26" s="4">
        <v>0</v>
      </c>
      <c r="E26" s="5">
        <f>C26+D26</f>
        <v>26192.5</v>
      </c>
    </row>
    <row r="27" spans="1:5" ht="15" customHeight="1" x14ac:dyDescent="0.2">
      <c r="A27" s="25" t="s">
        <v>21</v>
      </c>
      <c r="B27" s="7" t="s">
        <v>20</v>
      </c>
      <c r="C27" s="8">
        <v>241739.92</v>
      </c>
      <c r="D27" s="4">
        <v>0</v>
      </c>
      <c r="E27" s="5">
        <f t="shared" ref="E27:E41" si="1">C27+D27</f>
        <v>241739.92</v>
      </c>
    </row>
    <row r="28" spans="1:5" ht="15" customHeight="1" x14ac:dyDescent="0.2">
      <c r="A28" s="25" t="s">
        <v>28</v>
      </c>
      <c r="B28" s="7" t="s">
        <v>20</v>
      </c>
      <c r="C28" s="8">
        <v>876172.86</v>
      </c>
      <c r="D28" s="4">
        <v>0</v>
      </c>
      <c r="E28" s="5">
        <f t="shared" si="1"/>
        <v>876172.86</v>
      </c>
    </row>
    <row r="29" spans="1:5" ht="15" customHeight="1" x14ac:dyDescent="0.2">
      <c r="A29" s="25" t="s">
        <v>22</v>
      </c>
      <c r="B29" s="7" t="s">
        <v>20</v>
      </c>
      <c r="C29" s="8">
        <v>634240.32000000007</v>
      </c>
      <c r="D29" s="4">
        <v>0</v>
      </c>
      <c r="E29" s="5">
        <f t="shared" si="1"/>
        <v>634240.32000000007</v>
      </c>
    </row>
    <row r="30" spans="1:5" ht="15" customHeight="1" x14ac:dyDescent="0.2">
      <c r="A30" s="25" t="s">
        <v>39</v>
      </c>
      <c r="B30" s="7" t="s">
        <v>20</v>
      </c>
      <c r="C30" s="8">
        <v>3579796.7399999998</v>
      </c>
      <c r="D30" s="4">
        <v>0</v>
      </c>
      <c r="E30" s="5">
        <f>C30+D30</f>
        <v>3579796.7399999998</v>
      </c>
    </row>
    <row r="31" spans="1:5" ht="15" customHeight="1" x14ac:dyDescent="0.2">
      <c r="A31" s="25" t="s">
        <v>54</v>
      </c>
      <c r="B31" s="7" t="s">
        <v>24</v>
      </c>
      <c r="C31" s="8">
        <v>434346.24999999994</v>
      </c>
      <c r="D31" s="4">
        <v>0</v>
      </c>
      <c r="E31" s="5">
        <f t="shared" si="1"/>
        <v>434346.24999999994</v>
      </c>
    </row>
    <row r="32" spans="1:5" ht="15" customHeight="1" x14ac:dyDescent="0.2">
      <c r="A32" s="25" t="s">
        <v>55</v>
      </c>
      <c r="B32" s="7" t="s">
        <v>20</v>
      </c>
      <c r="C32" s="8">
        <v>76358</v>
      </c>
      <c r="D32" s="4">
        <v>0</v>
      </c>
      <c r="E32" s="5">
        <f t="shared" si="1"/>
        <v>76358</v>
      </c>
    </row>
    <row r="33" spans="1:5" ht="15" customHeight="1" x14ac:dyDescent="0.2">
      <c r="A33" s="25" t="s">
        <v>29</v>
      </c>
      <c r="B33" s="7" t="s">
        <v>23</v>
      </c>
      <c r="C33" s="8">
        <v>928922.28999999992</v>
      </c>
      <c r="D33" s="4">
        <v>0</v>
      </c>
      <c r="E33" s="5">
        <f t="shared" si="1"/>
        <v>928922.28999999992</v>
      </c>
    </row>
    <row r="34" spans="1:5" ht="15" customHeight="1" x14ac:dyDescent="0.2">
      <c r="A34" s="25" t="s">
        <v>30</v>
      </c>
      <c r="B34" s="7" t="s">
        <v>23</v>
      </c>
      <c r="C34" s="8">
        <v>0</v>
      </c>
      <c r="D34" s="4">
        <v>0</v>
      </c>
      <c r="E34" s="5">
        <f t="shared" si="1"/>
        <v>0</v>
      </c>
    </row>
    <row r="35" spans="1:5" ht="15" customHeight="1" x14ac:dyDescent="0.2">
      <c r="A35" s="25" t="s">
        <v>31</v>
      </c>
      <c r="B35" s="7" t="s">
        <v>24</v>
      </c>
      <c r="C35" s="8">
        <v>1066987.7999999998</v>
      </c>
      <c r="D35" s="4">
        <v>0</v>
      </c>
      <c r="E35" s="5">
        <f t="shared" si="1"/>
        <v>1066987.7999999998</v>
      </c>
    </row>
    <row r="36" spans="1:5" ht="15" customHeight="1" x14ac:dyDescent="0.2">
      <c r="A36" s="25" t="s">
        <v>33</v>
      </c>
      <c r="B36" s="7" t="s">
        <v>24</v>
      </c>
      <c r="C36" s="8">
        <v>22000</v>
      </c>
      <c r="D36" s="4">
        <v>0</v>
      </c>
      <c r="E36" s="5">
        <f t="shared" si="1"/>
        <v>22000</v>
      </c>
    </row>
    <row r="37" spans="1:5" ht="15" customHeight="1" x14ac:dyDescent="0.2">
      <c r="A37" s="25" t="s">
        <v>32</v>
      </c>
      <c r="B37" s="7" t="s">
        <v>20</v>
      </c>
      <c r="C37" s="8">
        <v>5434.02</v>
      </c>
      <c r="D37" s="4">
        <v>0</v>
      </c>
      <c r="E37" s="5">
        <f t="shared" si="1"/>
        <v>5434.02</v>
      </c>
    </row>
    <row r="38" spans="1:5" ht="15" customHeight="1" x14ac:dyDescent="0.2">
      <c r="A38" s="25" t="s">
        <v>53</v>
      </c>
      <c r="B38" s="7" t="s">
        <v>24</v>
      </c>
      <c r="C38" s="8">
        <v>81207.47</v>
      </c>
      <c r="D38" s="4">
        <v>0</v>
      </c>
      <c r="E38" s="5">
        <f>C38+D38</f>
        <v>81207.47</v>
      </c>
    </row>
    <row r="39" spans="1:5" ht="15" customHeight="1" x14ac:dyDescent="0.2">
      <c r="A39" s="25" t="s">
        <v>34</v>
      </c>
      <c r="B39" s="7" t="s">
        <v>24</v>
      </c>
      <c r="C39" s="8">
        <v>5317.28</v>
      </c>
      <c r="D39" s="4">
        <v>0</v>
      </c>
      <c r="E39" s="5">
        <f t="shared" si="1"/>
        <v>5317.28</v>
      </c>
    </row>
    <row r="40" spans="1:5" ht="15" customHeight="1" x14ac:dyDescent="0.2">
      <c r="A40" s="25" t="s">
        <v>35</v>
      </c>
      <c r="B40" s="7" t="s">
        <v>24</v>
      </c>
      <c r="C40" s="8">
        <v>73602.25</v>
      </c>
      <c r="D40" s="4">
        <v>0</v>
      </c>
      <c r="E40" s="5">
        <f t="shared" si="1"/>
        <v>73602.25</v>
      </c>
    </row>
    <row r="41" spans="1:5" ht="15" customHeight="1" thickBot="1" x14ac:dyDescent="0.25">
      <c r="A41" s="25" t="s">
        <v>36</v>
      </c>
      <c r="B41" s="7" t="s">
        <v>24</v>
      </c>
      <c r="C41" s="8">
        <v>4039.9870000000001</v>
      </c>
      <c r="D41" s="4">
        <v>0</v>
      </c>
      <c r="E41" s="5">
        <f t="shared" si="1"/>
        <v>4039.9870000000001</v>
      </c>
    </row>
    <row r="42" spans="1:5" ht="15" customHeight="1" thickBot="1" x14ac:dyDescent="0.25">
      <c r="A42" s="28" t="s">
        <v>25</v>
      </c>
      <c r="B42" s="21"/>
      <c r="C42" s="22">
        <f>C26+C27+C28+C29+C30+C31+C32+C33+C34+C35+C36+C37+C38+C39+C40+C41</f>
        <v>8056357.686999999</v>
      </c>
      <c r="D42" s="22">
        <f>SUM(D26:D41)</f>
        <v>0</v>
      </c>
      <c r="E42" s="23">
        <f>SUM(E26:E41)</f>
        <v>8056357.686999999</v>
      </c>
    </row>
    <row r="43" spans="1:5" x14ac:dyDescent="0.2">
      <c r="C43" s="1"/>
      <c r="E43" s="1"/>
    </row>
  </sheetData>
  <mergeCells count="2">
    <mergeCell ref="A1:B1"/>
    <mergeCell ref="A24:B2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Příloha č. 1</vt:lpstr>
      <vt:lpstr>Příloha č. 2</vt:lpstr>
      <vt:lpstr>'Příloha č. 1'!Oblast_tisku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2015-05-27T07:32:15Z</cp:lastPrinted>
  <dcterms:created xsi:type="dcterms:W3CDTF">2007-12-18T12:40:54Z</dcterms:created>
  <dcterms:modified xsi:type="dcterms:W3CDTF">2015-06-08T11:34:40Z</dcterms:modified>
</cp:coreProperties>
</file>