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105" windowWidth="17400" windowHeight="14115"/>
  </bookViews>
  <sheets>
    <sheet name="Bilance PaV" sheetId="3" r:id="rId1"/>
    <sheet name="ZR_RO_180" sheetId="1" r:id="rId2"/>
  </sheets>
  <calcPr calcId="145621"/>
</workbook>
</file>

<file path=xl/calcChain.xml><?xml version="1.0" encoding="utf-8"?>
<calcChain xmlns="http://schemas.openxmlformats.org/spreadsheetml/2006/main">
  <c r="D42" i="3" l="1"/>
  <c r="C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42" i="3" s="1"/>
  <c r="E22" i="3"/>
  <c r="E21" i="3"/>
  <c r="E20" i="3"/>
  <c r="E19" i="3"/>
  <c r="D18" i="3"/>
  <c r="C18" i="3"/>
  <c r="E18" i="3" s="1"/>
  <c r="E16" i="3"/>
  <c r="E15" i="3"/>
  <c r="E14" i="3"/>
  <c r="D13" i="3"/>
  <c r="C13" i="3"/>
  <c r="E13" i="3" s="1"/>
  <c r="E12" i="3"/>
  <c r="E11" i="3"/>
  <c r="E10" i="3"/>
  <c r="E9" i="3"/>
  <c r="D8" i="3"/>
  <c r="C8" i="3"/>
  <c r="E8" i="3" s="1"/>
  <c r="D7" i="3"/>
  <c r="E6" i="3"/>
  <c r="E5" i="3"/>
  <c r="E4" i="3"/>
  <c r="D3" i="3"/>
  <c r="D17" i="3" s="1"/>
  <c r="D23" i="3" s="1"/>
  <c r="C3" i="3"/>
  <c r="E3" i="3" l="1"/>
  <c r="C7" i="3"/>
  <c r="E7" i="3" s="1"/>
  <c r="J10" i="1"/>
  <c r="I10" i="1"/>
  <c r="C23" i="3" l="1"/>
  <c r="E23" i="3" s="1"/>
  <c r="C17" i="3"/>
  <c r="E17" i="3" s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I29" i="1"/>
  <c r="J29" i="1" s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12" i="1"/>
  <c r="I11" i="1" s="1"/>
  <c r="J11" i="1" s="1"/>
</calcChain>
</file>

<file path=xl/comments1.xml><?xml version="1.0" encoding="utf-8"?>
<comments xmlns="http://schemas.openxmlformats.org/spreadsheetml/2006/main">
  <authors>
    <author>Svarovsky Arnost</author>
  </authors>
  <commentList>
    <comment ref="I12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<sst xmlns="http://schemas.openxmlformats.org/spreadsheetml/2006/main" count="567" uniqueCount="286">
  <si>
    <t>ZR - RO č.180/15 - Příloha č. 3</t>
  </si>
  <si>
    <t>Změna rozpočtu - rozpočtové opatření č. 180/15</t>
  </si>
  <si>
    <t>Odbor  kancelář hejtmana</t>
  </si>
  <si>
    <t>Výdaje 2015 - dílčí a rozpisové ukazatele</t>
  </si>
  <si>
    <t>uk.</t>
  </si>
  <si>
    <t>č.a.</t>
  </si>
  <si>
    <t>§</t>
  </si>
  <si>
    <t>pol.</t>
  </si>
  <si>
    <t>926 01 - D O T A Č N Í   F O N D</t>
  </si>
  <si>
    <t>UR I. 2015</t>
  </si>
  <si>
    <t>ZR-RO 
č. 180/15</t>
  </si>
  <si>
    <t>UR II. 2015</t>
  </si>
  <si>
    <t>SU</t>
  </si>
  <si>
    <t>Program 1.</t>
  </si>
  <si>
    <t>x</t>
  </si>
  <si>
    <t>Podpora rozvoje požární ochrany v Libereckém kraji</t>
  </si>
  <si>
    <t>Podprogram 1.1</t>
  </si>
  <si>
    <t>Podpora jednotek požární ochrany obcí Libereckého kraje</t>
  </si>
  <si>
    <t>1010000</t>
  </si>
  <si>
    <t>0000</t>
  </si>
  <si>
    <t xml:space="preserve">nespecifikované rezervy </t>
  </si>
  <si>
    <t>1010263</t>
  </si>
  <si>
    <t>Benecko</t>
  </si>
  <si>
    <t>Nákup věcných prostředků požární ochrany</t>
  </si>
  <si>
    <t>neinvestiční transfery obcím</t>
  </si>
  <si>
    <t>1010264</t>
  </si>
  <si>
    <t>Nákup mobilní požární techniky - dopravní automobil</t>
  </si>
  <si>
    <t>investiční transfery obcím</t>
  </si>
  <si>
    <t>1010265</t>
  </si>
  <si>
    <t>Bradlecká Lhota</t>
  </si>
  <si>
    <t>Nákup technických prostředků PO pro JSDHO</t>
  </si>
  <si>
    <t>1010266</t>
  </si>
  <si>
    <t>Česká Lípa</t>
  </si>
  <si>
    <t>Nákup věcných prostředků</t>
  </si>
  <si>
    <t>1010267</t>
  </si>
  <si>
    <t>Český Dub</t>
  </si>
  <si>
    <t>Nákup dopravního automibilu</t>
  </si>
  <si>
    <t>1010268</t>
  </si>
  <si>
    <t>Čistá u Horek</t>
  </si>
  <si>
    <t>Přestavba požárního přívěsu pro JSDHO Čisté u Horek</t>
  </si>
  <si>
    <t>1010269</t>
  </si>
  <si>
    <t>Stavební úpravy hasičské zbrojnice v Čisté u Horek</t>
  </si>
  <si>
    <t>1010270</t>
  </si>
  <si>
    <t>Desná</t>
  </si>
  <si>
    <t>Nákup dýchacích přístrojů</t>
  </si>
  <si>
    <t>1010271</t>
  </si>
  <si>
    <t>Oprava a vybavení vozidla Liaz Cas 24</t>
  </si>
  <si>
    <t>1010272</t>
  </si>
  <si>
    <t>Dětřichov</t>
  </si>
  <si>
    <t>Oprava čerpadla PS 12</t>
  </si>
  <si>
    <t>1010273</t>
  </si>
  <si>
    <t>Oprava dopravního automobilu</t>
  </si>
  <si>
    <t>1010274</t>
  </si>
  <si>
    <t>Habartice</t>
  </si>
  <si>
    <t>Nákup ochranných prostředků PO</t>
  </si>
  <si>
    <t>1010275</t>
  </si>
  <si>
    <t>Chrastava</t>
  </si>
  <si>
    <t>Dopravní automobil SDH Chrastava</t>
  </si>
  <si>
    <t>1010276</t>
  </si>
  <si>
    <t>Jablonec nad Jizerou</t>
  </si>
  <si>
    <t>Nákup kompresoru pro výjezdová vozidla</t>
  </si>
  <si>
    <t>1010277</t>
  </si>
  <si>
    <t>Jablonec nad Nisou</t>
  </si>
  <si>
    <t>Oprava a úprava vozidel TATRA T815 pro jednotku PO Jablonecké Paseky</t>
  </si>
  <si>
    <t>1010278</t>
  </si>
  <si>
    <t>Dopravní automobil pro předurčenou jednotku PO Kokonín</t>
  </si>
  <si>
    <t>1010279</t>
  </si>
  <si>
    <t>Janov nad Nisou</t>
  </si>
  <si>
    <t>Technické zhodnocení rekonstrukcí Tatry 815 CAS 32 pro JSDHO Janov nad Nisou</t>
  </si>
  <si>
    <t>1010280</t>
  </si>
  <si>
    <t>Jeřmanice</t>
  </si>
  <si>
    <t>Nákup vozidla DA</t>
  </si>
  <si>
    <t>1010281</t>
  </si>
  <si>
    <t>Kacanovy</t>
  </si>
  <si>
    <t>Obnova požární stříkačky a sacích elementů – SDH Kacanovy</t>
  </si>
  <si>
    <t>1010282</t>
  </si>
  <si>
    <t>Karlovice</t>
  </si>
  <si>
    <t>Rekonstrukce CAS 32 - T 815</t>
  </si>
  <si>
    <t>1010283</t>
  </si>
  <si>
    <t>Kořenov</t>
  </si>
  <si>
    <t>Nákup cisternové automobilové stříkačky</t>
  </si>
  <si>
    <t>1010284</t>
  </si>
  <si>
    <t xml:space="preserve">Košťálov </t>
  </si>
  <si>
    <t>Dovybavení a zvýšení akceschopnosti jednotky požární ochrany JPO III Košťálov</t>
  </si>
  <si>
    <t>1010285</t>
  </si>
  <si>
    <t>Kravaře</t>
  </si>
  <si>
    <t>Pořízení požárního příslušenství</t>
  </si>
  <si>
    <t>1010286</t>
  </si>
  <si>
    <t>Kruh</t>
  </si>
  <si>
    <t xml:space="preserve">Nákup technických a věcných prostředků, oprava osvětlení boxu v kabině vozidla </t>
  </si>
  <si>
    <t>1010287</t>
  </si>
  <si>
    <t>Ktová</t>
  </si>
  <si>
    <t>Pořízení dopravního automobilu</t>
  </si>
  <si>
    <t>1010288</t>
  </si>
  <si>
    <t>Liberec</t>
  </si>
  <si>
    <t>Nákup věcných prostředků PO a úprava úložných prostor mobilní požární techniky pro JSDHO, které jsou výslovně uvedeny v nařízení Libereckého kraje č. 2/2012 , a pořízení dopravního automobilu.</t>
  </si>
  <si>
    <t>1010289</t>
  </si>
  <si>
    <t>Libštát</t>
  </si>
  <si>
    <t>Oprava cisternové automobilové stříkačky LIAZ 101.860 CAS K 25, rok výroby 1985</t>
  </si>
  <si>
    <t>1010290</t>
  </si>
  <si>
    <t>Líšný</t>
  </si>
  <si>
    <t xml:space="preserve">Obec Líšný – nákup člunu a souvisejícího vybavení </t>
  </si>
  <si>
    <t>1010291</t>
  </si>
  <si>
    <t>Lomnice nad Popelkou</t>
  </si>
  <si>
    <t>Cisternová automobilová stříkačka</t>
  </si>
  <si>
    <t>1010292</t>
  </si>
  <si>
    <t xml:space="preserve">Oprava vozidla LIAZ CAS 25 </t>
  </si>
  <si>
    <t>1010293</t>
  </si>
  <si>
    <t>Mimoň</t>
  </si>
  <si>
    <t>Pořízení věcných prostředků požární ochrany</t>
  </si>
  <si>
    <t>1010294</t>
  </si>
  <si>
    <t>Mírová pod Kozákovem</t>
  </si>
  <si>
    <t>Nákup čtyřdílného žebříku</t>
  </si>
  <si>
    <t>1010295</t>
  </si>
  <si>
    <t>Nová Ves nad Popelkou</t>
  </si>
  <si>
    <t>Oprava vozidla CAS - 32 T - 148</t>
  </si>
  <si>
    <t>1010296</t>
  </si>
  <si>
    <t>Olešnice</t>
  </si>
  <si>
    <t>Obnova přívěsu pro hašení</t>
  </si>
  <si>
    <t>1010297</t>
  </si>
  <si>
    <t>Věcné prostředky požární ochrany</t>
  </si>
  <si>
    <t>1010298</t>
  </si>
  <si>
    <t>Osečná</t>
  </si>
  <si>
    <t>Oprava autožebříku IVECO MAGIRUS DEUTZ 170 D</t>
  </si>
  <si>
    <t>1010299</t>
  </si>
  <si>
    <t>Pěnčín</t>
  </si>
  <si>
    <t>1010300</t>
  </si>
  <si>
    <t>Poniklá</t>
  </si>
  <si>
    <t>Pořízení cisternové automobilové stříkačky</t>
  </si>
  <si>
    <t>1010301</t>
  </si>
  <si>
    <t>Oprava cisternové automobilové stříkačky</t>
  </si>
  <si>
    <t>1010302</t>
  </si>
  <si>
    <t>Příkrý</t>
  </si>
  <si>
    <t>Nákup požárních hadic a proudnic a ochranných prostředků PO</t>
  </si>
  <si>
    <t>1010303</t>
  </si>
  <si>
    <t xml:space="preserve">Příšovice </t>
  </si>
  <si>
    <t>Oprava CAS Tatra 815</t>
  </si>
  <si>
    <t>1010304</t>
  </si>
  <si>
    <t>Pořízení savic, sady hadic a brašen na masky Drager pro JSDH Příšovice</t>
  </si>
  <si>
    <t>1010305</t>
  </si>
  <si>
    <t>Rokytnice nad Jizerou</t>
  </si>
  <si>
    <t>Pořízení 9-místného dopravního automobilu</t>
  </si>
  <si>
    <t>1010306</t>
  </si>
  <si>
    <t>Roztoky u Jilemnice</t>
  </si>
  <si>
    <t>Nákup hasičské techniky</t>
  </si>
  <si>
    <t>1010307</t>
  </si>
  <si>
    <t>Semily</t>
  </si>
  <si>
    <t>Nákup dopravního automobilu</t>
  </si>
  <si>
    <t>1010308</t>
  </si>
  <si>
    <t>Pořízení zásahových hadic, ochranných obleků a obalů na kompozitní tlakové lahve</t>
  </si>
  <si>
    <t>1010309</t>
  </si>
  <si>
    <t>Skalice u České Lípy</t>
  </si>
  <si>
    <t>Obnova svítilen JSDHO Skalice u České Lípy</t>
  </si>
  <si>
    <t>1010310</t>
  </si>
  <si>
    <t>Smržovka</t>
  </si>
  <si>
    <t>Pořízení nové cisternové automobilové stříkačky (CAS)</t>
  </si>
  <si>
    <t>1010311</t>
  </si>
  <si>
    <t>Studenec</t>
  </si>
  <si>
    <t>Podpora jednotek PO obcí LK</t>
  </si>
  <si>
    <t>1010312</t>
  </si>
  <si>
    <t>Světlá pod Ještědem</t>
  </si>
  <si>
    <t>Přestavba karoserie Praga V3S</t>
  </si>
  <si>
    <t>1010313</t>
  </si>
  <si>
    <t xml:space="preserve">Svojkov </t>
  </si>
  <si>
    <t>Nákup hadic a savic</t>
  </si>
  <si>
    <t>1010314</t>
  </si>
  <si>
    <t>Nákup transportních nosítek</t>
  </si>
  <si>
    <t>1010315</t>
  </si>
  <si>
    <t>Tanvald</t>
  </si>
  <si>
    <t>Vybavení vozidla CAS</t>
  </si>
  <si>
    <t>Turnov</t>
  </si>
  <si>
    <t>1010316</t>
  </si>
  <si>
    <t>Velké Hamry</t>
  </si>
  <si>
    <t>1010317</t>
  </si>
  <si>
    <t>Zákupy</t>
  </si>
  <si>
    <t>Oprava vodního čerpadla CAS 24 TATRA 815 VVN</t>
  </si>
  <si>
    <t>1010318</t>
  </si>
  <si>
    <t>Nákup vysílačky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</si>
  <si>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</si>
  <si>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</si>
  <si>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</si>
  <si>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</si>
  <si>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</si>
  <si>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ZR-RO č.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</si>
  <si>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</si>
  <si>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</si>
  <si>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</si>
  <si>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</si>
  <si>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</si>
  <si>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</si>
  <si>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</si>
  <si>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</si>
  <si>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</si>
  <si>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</si>
  <si>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</si>
  <si>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</si>
  <si>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</si>
  <si>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</si>
  <si>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</si>
  <si>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</si>
  <si>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</si>
  <si>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</si>
  <si>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</si>
  <si>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</si>
  <si>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</si>
  <si>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</si>
  <si>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</si>
  <si>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</si>
  <si>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</si>
  <si>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</si>
  <si>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</si>
  <si>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</si>
  <si>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</si>
  <si>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</si>
  <si>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</si>
  <si>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</si>
  <si>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</si>
  <si>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</si>
  <si>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</si>
  <si>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</si>
  <si>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</si>
  <si>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</si>
  <si>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</si>
  <si>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</si>
  <si>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</si>
  <si>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</si>
  <si>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</si>
  <si>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</si>
  <si>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</si>
  <si>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</si>
  <si>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</si>
  <si>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</si>
  <si>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</si>
  <si>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</si>
  <si>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</si>
  <si>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</si>
  <si>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</si>
  <si>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</si>
  <si>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</si>
  <si>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Harrachov</t>
  </si>
  <si>
    <t>5011</t>
  </si>
  <si>
    <t>5014</t>
  </si>
  <si>
    <t>4001</t>
  </si>
  <si>
    <t>2002</t>
  </si>
  <si>
    <t>5017</t>
  </si>
  <si>
    <t>3002</t>
  </si>
  <si>
    <t>2020</t>
  </si>
  <si>
    <t>2007</t>
  </si>
  <si>
    <t>5003</t>
  </si>
  <si>
    <t>3001</t>
  </si>
  <si>
    <t>3013</t>
  </si>
  <si>
    <t>2026</t>
  </si>
  <si>
    <t>5026</t>
  </si>
  <si>
    <t>5027</t>
  </si>
  <si>
    <t>3019</t>
  </si>
  <si>
    <t>4028</t>
  </si>
  <si>
    <t>5031</t>
  </si>
  <si>
    <t>5030</t>
  </si>
  <si>
    <t>2001</t>
  </si>
  <si>
    <t>5033</t>
  </si>
  <si>
    <t>3020</t>
  </si>
  <si>
    <t>5002</t>
  </si>
  <si>
    <t>4007</t>
  </si>
  <si>
    <t>5039</t>
  </si>
  <si>
    <t>5041</t>
  </si>
  <si>
    <t>2038</t>
  </si>
  <si>
    <t>2040</t>
  </si>
  <si>
    <t>5044</t>
  </si>
  <si>
    <t>5046</t>
  </si>
  <si>
    <t>5102</t>
  </si>
  <si>
    <t>4044</t>
  </si>
  <si>
    <t>3004</t>
  </si>
  <si>
    <t>5054</t>
  </si>
  <si>
    <t>4051</t>
  </si>
  <si>
    <t>2048</t>
  </si>
  <si>
    <t>3005</t>
  </si>
  <si>
    <t>5008</t>
  </si>
  <si>
    <t>3006</t>
  </si>
  <si>
    <t>4010</t>
  </si>
  <si>
    <t>2043</t>
  </si>
  <si>
    <t>5006</t>
  </si>
  <si>
    <t>5050</t>
  </si>
  <si>
    <t>5106</t>
  </si>
  <si>
    <t>5005</t>
  </si>
  <si>
    <t>5029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</si>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</sst>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2" fillId="0" borderId="0"/>
  </cellStyleXfs>
  <cellXfs count="173">
    <xf numFmtId="0" fontId="0" fillId="0" borderId="0" xfId="0"/>
    <xf numFmtId="0" fontId="2" fillId="0" borderId="0" xfId="2" applyFont="1"/>
    <xf numFmtId="0" fontId="2" fillId="0" borderId="0" xfId="3" applyFont="1" applyFill="1" applyAlignment="1">
      <alignment horizontal="right"/>
    </xf>
    <xf numFmtId="0" fontId="2" fillId="0" borderId="0" xfId="4" applyFont="1"/>
    <xf numFmtId="0" fontId="4" fillId="0" borderId="0" xfId="2" applyFont="1" applyFill="1" applyAlignment="1">
      <alignment horizontal="center"/>
    </xf>
    <xf numFmtId="0" fontId="5" fillId="0" borderId="0" xfId="4" applyFont="1"/>
    <xf numFmtId="0" fontId="5" fillId="0" borderId="0" xfId="5" applyFont="1" applyFill="1" applyAlignment="1">
      <alignment horizontal="center"/>
    </xf>
    <xf numFmtId="0" fontId="2" fillId="0" borderId="0" xfId="5" applyFont="1"/>
    <xf numFmtId="0" fontId="2" fillId="0" borderId="0" xfId="5" applyFont="1" applyFill="1"/>
    <xf numFmtId="0" fontId="4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7" fillId="0" borderId="0" xfId="5" applyFont="1" applyFill="1" applyAlignment="1">
      <alignment horizontal="center"/>
    </xf>
    <xf numFmtId="0" fontId="7" fillId="0" borderId="1" xfId="4" applyFont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/>
    </xf>
    <xf numFmtId="0" fontId="7" fillId="2" borderId="8" xfId="4" applyFont="1" applyFill="1" applyBorder="1" applyAlignment="1">
      <alignment vertical="center" wrapText="1"/>
    </xf>
    <xf numFmtId="0" fontId="7" fillId="2" borderId="6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4" fontId="7" fillId="3" borderId="6" xfId="6" applyNumberFormat="1" applyFont="1" applyFill="1" applyBorder="1" applyAlignment="1">
      <alignment horizontal="right" vertical="center"/>
    </xf>
    <xf numFmtId="164" fontId="7" fillId="3" borderId="6" xfId="6" applyNumberFormat="1" applyFont="1" applyFill="1" applyBorder="1" applyAlignment="1">
      <alignment horizontal="right" vertical="center"/>
    </xf>
    <xf numFmtId="4" fontId="7" fillId="3" borderId="7" xfId="6" applyNumberFormat="1" applyFont="1" applyFill="1" applyBorder="1" applyAlignment="1">
      <alignment horizontal="right" vertical="center"/>
    </xf>
    <xf numFmtId="0" fontId="7" fillId="4" borderId="8" xfId="4" applyFont="1" applyFill="1" applyBorder="1" applyAlignment="1">
      <alignment vertical="center" wrapText="1"/>
    </xf>
    <xf numFmtId="0" fontId="7" fillId="4" borderId="9" xfId="4" applyFont="1" applyFill="1" applyBorder="1" applyAlignment="1">
      <alignment horizontal="center" vertical="center"/>
    </xf>
    <xf numFmtId="49" fontId="7" fillId="4" borderId="10" xfId="7" applyNumberFormat="1" applyFont="1" applyFill="1" applyBorder="1" applyAlignment="1">
      <alignment horizontal="center" vertical="center"/>
    </xf>
    <xf numFmtId="4" fontId="7" fillId="5" borderId="6" xfId="6" applyNumberFormat="1" applyFont="1" applyFill="1" applyBorder="1" applyAlignment="1">
      <alignment horizontal="right" vertical="center"/>
    </xf>
    <xf numFmtId="164" fontId="7" fillId="5" borderId="6" xfId="6" applyNumberFormat="1" applyFont="1" applyFill="1" applyBorder="1" applyAlignment="1">
      <alignment horizontal="right" vertical="center"/>
    </xf>
    <xf numFmtId="4" fontId="7" fillId="5" borderId="7" xfId="6" applyNumberFormat="1" applyFont="1" applyFill="1" applyBorder="1" applyAlignment="1">
      <alignment horizontal="right" vertical="center"/>
    </xf>
    <xf numFmtId="0" fontId="7" fillId="0" borderId="11" xfId="4" applyFont="1" applyBorder="1" applyAlignment="1">
      <alignment horizontal="center"/>
    </xf>
    <xf numFmtId="49" fontId="7" fillId="0" borderId="12" xfId="4" applyNumberFormat="1" applyFont="1" applyFill="1" applyBorder="1" applyAlignment="1">
      <alignment horizontal="center"/>
    </xf>
    <xf numFmtId="49" fontId="7" fillId="0" borderId="13" xfId="4" applyNumberFormat="1" applyFont="1" applyFill="1" applyBorder="1" applyAlignment="1"/>
    <xf numFmtId="0" fontId="7" fillId="0" borderId="14" xfId="4" applyFont="1" applyBorder="1" applyAlignment="1">
      <alignment horizontal="center"/>
    </xf>
    <xf numFmtId="0" fontId="7" fillId="0" borderId="12" xfId="4" applyFont="1" applyBorder="1" applyAlignment="1">
      <alignment horizontal="center"/>
    </xf>
    <xf numFmtId="4" fontId="7" fillId="0" borderId="15" xfId="4" applyNumberFormat="1" applyFont="1" applyFill="1" applyBorder="1" applyAlignment="1">
      <alignment vertical="center"/>
    </xf>
    <xf numFmtId="4" fontId="7" fillId="0" borderId="16" xfId="4" applyNumberFormat="1" applyFont="1" applyFill="1" applyBorder="1" applyAlignment="1">
      <alignment vertical="center"/>
    </xf>
    <xf numFmtId="0" fontId="12" fillId="0" borderId="17" xfId="4" applyFont="1" applyBorder="1" applyAlignment="1">
      <alignment horizontal="center"/>
    </xf>
    <xf numFmtId="49" fontId="12" fillId="0" borderId="18" xfId="4" applyNumberFormat="1" applyFont="1" applyFill="1" applyBorder="1" applyAlignment="1">
      <alignment horizontal="center"/>
    </xf>
    <xf numFmtId="49" fontId="12" fillId="0" borderId="19" xfId="4" applyNumberFormat="1" applyFont="1" applyFill="1" applyBorder="1" applyAlignment="1">
      <alignment horizontal="center"/>
    </xf>
    <xf numFmtId="1" fontId="13" fillId="0" borderId="20" xfId="4" applyNumberFormat="1" applyFont="1" applyBorder="1" applyAlignment="1">
      <alignment horizontal="center" vertical="center"/>
    </xf>
    <xf numFmtId="1" fontId="13" fillId="0" borderId="18" xfId="4" applyNumberFormat="1" applyFont="1" applyBorder="1" applyAlignment="1">
      <alignment horizontal="center" vertical="center"/>
    </xf>
    <xf numFmtId="0" fontId="13" fillId="0" borderId="18" xfId="4" applyFont="1" applyFill="1" applyBorder="1" applyAlignment="1">
      <alignment horizontal="left" wrapText="1"/>
    </xf>
    <xf numFmtId="0" fontId="13" fillId="0" borderId="19" xfId="4" applyFont="1" applyFill="1" applyBorder="1" applyAlignment="1">
      <alignment horizontal="left" wrapText="1"/>
    </xf>
    <xf numFmtId="4" fontId="13" fillId="0" borderId="20" xfId="4" applyNumberFormat="1" applyFont="1" applyFill="1" applyBorder="1" applyAlignment="1">
      <alignment vertical="center"/>
    </xf>
    <xf numFmtId="4" fontId="13" fillId="0" borderId="21" xfId="4" applyNumberFormat="1" applyFont="1" applyFill="1" applyBorder="1" applyAlignment="1">
      <alignment vertical="center"/>
    </xf>
    <xf numFmtId="0" fontId="2" fillId="0" borderId="0" xfId="4" applyFont="1" applyFill="1"/>
    <xf numFmtId="0" fontId="7" fillId="0" borderId="11" xfId="4" applyFont="1" applyBorder="1" applyAlignment="1">
      <alignment horizontal="center" vertical="center"/>
    </xf>
    <xf numFmtId="49" fontId="7" fillId="0" borderId="14" xfId="4" applyNumberFormat="1" applyFont="1" applyFill="1" applyBorder="1" applyAlignment="1">
      <alignment horizontal="center" vertical="center"/>
    </xf>
    <xf numFmtId="49" fontId="7" fillId="0" borderId="22" xfId="4" applyNumberFormat="1" applyFont="1" applyFill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2" xfId="5" applyFont="1" applyFill="1" applyBorder="1" applyAlignment="1" applyProtection="1">
      <alignment vertical="center" wrapText="1"/>
      <protection locked="0"/>
    </xf>
    <xf numFmtId="0" fontId="7" fillId="0" borderId="13" xfId="5" applyFont="1" applyFill="1" applyBorder="1" applyAlignment="1" applyProtection="1">
      <alignment vertical="center" wrapText="1"/>
      <protection locked="0"/>
    </xf>
    <xf numFmtId="4" fontId="7" fillId="0" borderId="14" xfId="5" applyNumberFormat="1" applyFont="1" applyFill="1" applyBorder="1" applyAlignment="1" applyProtection="1">
      <alignment horizontal="right" vertical="center" wrapText="1"/>
      <protection locked="0"/>
    </xf>
    <xf numFmtId="43" fontId="7" fillId="0" borderId="23" xfId="1" applyFont="1" applyFill="1" applyBorder="1" applyAlignment="1" applyProtection="1">
      <alignment horizontal="right" vertical="center" wrapText="1"/>
      <protection locked="0"/>
    </xf>
    <xf numFmtId="0" fontId="15" fillId="0" borderId="0" xfId="5" applyFont="1"/>
    <xf numFmtId="49" fontId="7" fillId="0" borderId="20" xfId="4" applyNumberFormat="1" applyFont="1" applyFill="1" applyBorder="1" applyAlignment="1">
      <alignment horizontal="center" vertical="center"/>
    </xf>
    <xf numFmtId="49" fontId="7" fillId="0" borderId="24" xfId="4" applyNumberFormat="1" applyFont="1" applyFill="1" applyBorder="1" applyAlignment="1">
      <alignment horizontal="center" vertical="center"/>
    </xf>
    <xf numFmtId="1" fontId="12" fillId="0" borderId="20" xfId="4" applyNumberFormat="1" applyFont="1" applyBorder="1" applyAlignment="1">
      <alignment horizontal="center" vertical="center"/>
    </xf>
    <xf numFmtId="1" fontId="12" fillId="0" borderId="20" xfId="4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 applyProtection="1">
      <alignment vertical="center" wrapText="1"/>
      <protection locked="0"/>
    </xf>
    <xf numFmtId="0" fontId="12" fillId="0" borderId="19" xfId="4" applyFont="1" applyFill="1" applyBorder="1" applyAlignment="1">
      <alignment horizontal="left"/>
    </xf>
    <xf numFmtId="4" fontId="12" fillId="0" borderId="20" xfId="5" applyNumberFormat="1" applyFont="1" applyFill="1" applyBorder="1" applyAlignment="1" applyProtection="1">
      <alignment horizontal="right" vertical="center" wrapText="1"/>
      <protection locked="0"/>
    </xf>
    <xf numFmtId="43" fontId="12" fillId="0" borderId="21" xfId="1" applyFont="1" applyFill="1" applyBorder="1" applyAlignment="1" applyProtection="1">
      <alignment horizontal="right" vertical="center" wrapText="1"/>
      <protection locked="0"/>
    </xf>
    <xf numFmtId="0" fontId="3" fillId="0" borderId="0" xfId="5"/>
    <xf numFmtId="49" fontId="7" fillId="0" borderId="15" xfId="4" applyNumberFormat="1" applyFont="1" applyFill="1" applyBorder="1" applyAlignment="1">
      <alignment horizontal="center" vertical="center"/>
    </xf>
    <xf numFmtId="49" fontId="7" fillId="0" borderId="25" xfId="4" applyNumberFormat="1" applyFont="1" applyFill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26" xfId="5" applyFont="1" applyFill="1" applyBorder="1" applyAlignment="1" applyProtection="1">
      <alignment vertical="center" wrapText="1"/>
      <protection locked="0"/>
    </xf>
    <xf numFmtId="0" fontId="7" fillId="0" borderId="27" xfId="5" applyFont="1" applyFill="1" applyBorder="1" applyAlignment="1" applyProtection="1">
      <alignment vertical="center" wrapText="1"/>
      <protection locked="0"/>
    </xf>
    <xf numFmtId="4" fontId="7" fillId="0" borderId="15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28" xfId="4" applyNumberFormat="1" applyFont="1" applyFill="1" applyBorder="1" applyAlignment="1">
      <alignment horizontal="center" vertical="center"/>
    </xf>
    <xf numFmtId="1" fontId="12" fillId="6" borderId="20" xfId="4" applyNumberFormat="1" applyFont="1" applyFill="1" applyBorder="1" applyAlignment="1">
      <alignment horizontal="center" vertical="center"/>
    </xf>
    <xf numFmtId="0" fontId="12" fillId="0" borderId="18" xfId="5" applyFont="1" applyFill="1" applyBorder="1" applyAlignment="1" applyProtection="1">
      <alignment vertical="center" wrapText="1"/>
      <protection locked="0"/>
    </xf>
    <xf numFmtId="0" fontId="16" fillId="0" borderId="19" xfId="5" applyFont="1" applyFill="1" applyBorder="1" applyAlignment="1" applyProtection="1">
      <alignment vertical="center"/>
      <protection locked="0"/>
    </xf>
    <xf numFmtId="43" fontId="7" fillId="0" borderId="16" xfId="1" applyFont="1" applyFill="1" applyBorder="1" applyAlignment="1" applyProtection="1">
      <alignment horizontal="right" vertical="center" wrapText="1"/>
      <protection locked="0"/>
    </xf>
    <xf numFmtId="0" fontId="12" fillId="0" borderId="29" xfId="4" applyFont="1" applyBorder="1" applyAlignment="1">
      <alignment horizontal="center"/>
    </xf>
    <xf numFmtId="49" fontId="7" fillId="0" borderId="30" xfId="4" applyNumberFormat="1" applyFont="1" applyFill="1" applyBorder="1" applyAlignment="1">
      <alignment horizontal="center" vertical="center"/>
    </xf>
    <xf numFmtId="49" fontId="7" fillId="0" borderId="31" xfId="4" applyNumberFormat="1" applyFont="1" applyFill="1" applyBorder="1" applyAlignment="1">
      <alignment horizontal="center" vertical="center"/>
    </xf>
    <xf numFmtId="1" fontId="12" fillId="0" borderId="32" xfId="4" applyNumberFormat="1" applyFont="1" applyBorder="1" applyAlignment="1">
      <alignment horizontal="center" vertical="center"/>
    </xf>
    <xf numFmtId="1" fontId="12" fillId="6" borderId="30" xfId="4" applyNumberFormat="1" applyFont="1" applyFill="1" applyBorder="1" applyAlignment="1">
      <alignment horizontal="center" vertical="center"/>
    </xf>
    <xf numFmtId="0" fontId="12" fillId="0" borderId="33" xfId="5" applyFont="1" applyFill="1" applyBorder="1" applyAlignment="1" applyProtection="1">
      <alignment vertical="center" wrapText="1"/>
      <protection locked="0"/>
    </xf>
    <xf numFmtId="0" fontId="16" fillId="0" borderId="32" xfId="5" applyFont="1" applyFill="1" applyBorder="1" applyAlignment="1" applyProtection="1">
      <alignment vertical="center"/>
      <protection locked="0"/>
    </xf>
    <xf numFmtId="4" fontId="12" fillId="0" borderId="30" xfId="5" applyNumberFormat="1" applyFont="1" applyFill="1" applyBorder="1" applyAlignment="1" applyProtection="1">
      <alignment horizontal="right" vertical="center" wrapText="1"/>
      <protection locked="0"/>
    </xf>
    <xf numFmtId="43" fontId="12" fillId="0" borderId="34" xfId="1" applyFont="1" applyFill="1" applyBorder="1" applyAlignment="1" applyProtection="1">
      <alignment horizontal="right" vertical="center" wrapText="1"/>
      <protection locked="0"/>
    </xf>
    <xf numFmtId="0" fontId="3" fillId="0" borderId="35" xfId="5" applyBorder="1"/>
    <xf numFmtId="43" fontId="7" fillId="0" borderId="36" xfId="1" applyFont="1" applyFill="1" applyBorder="1" applyAlignment="1" applyProtection="1">
      <alignment horizontal="right" vertical="center" wrapText="1"/>
      <protection locked="0"/>
    </xf>
    <xf numFmtId="0" fontId="12" fillId="0" borderId="27" xfId="5" applyFont="1" applyFill="1" applyBorder="1" applyAlignment="1" applyProtection="1">
      <alignment vertical="center" wrapText="1"/>
      <protection locked="0"/>
    </xf>
    <xf numFmtId="4" fontId="12" fillId="0" borderId="15" xfId="5" applyNumberFormat="1" applyFont="1" applyFill="1" applyBorder="1" applyAlignment="1" applyProtection="1">
      <alignment horizontal="right" vertical="center" wrapText="1"/>
      <protection locked="0"/>
    </xf>
    <xf numFmtId="1" fontId="12" fillId="0" borderId="17" xfId="4" applyNumberFormat="1" applyFont="1" applyBorder="1" applyAlignment="1">
      <alignment horizontal="center" vertical="center"/>
    </xf>
    <xf numFmtId="49" fontId="7" fillId="0" borderId="37" xfId="4" applyNumberFormat="1" applyFont="1" applyFill="1" applyBorder="1" applyAlignment="1">
      <alignment horizontal="center" vertical="center"/>
    </xf>
    <xf numFmtId="49" fontId="7" fillId="0" borderId="0" xfId="4" applyNumberFormat="1" applyFont="1" applyFill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0" fontId="7" fillId="0" borderId="38" xfId="5" applyFont="1" applyFill="1" applyBorder="1" applyAlignment="1" applyProtection="1">
      <alignment vertical="center" wrapText="1"/>
      <protection locked="0"/>
    </xf>
    <xf numFmtId="0" fontId="7" fillId="0" borderId="39" xfId="5" applyFont="1" applyFill="1" applyBorder="1" applyAlignment="1" applyProtection="1">
      <alignment vertical="center" wrapText="1"/>
      <protection locked="0"/>
    </xf>
    <xf numFmtId="4" fontId="7" fillId="0" borderId="37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37" xfId="5" applyFont="1" applyFill="1" applyBorder="1" applyAlignment="1" applyProtection="1">
      <alignment vertical="center" wrapText="1"/>
      <protection locked="0"/>
    </xf>
    <xf numFmtId="0" fontId="7" fillId="0" borderId="0" xfId="5" applyFont="1" applyFill="1" applyBorder="1" applyAlignment="1" applyProtection="1">
      <alignment vertical="center" wrapText="1"/>
      <protection locked="0"/>
    </xf>
    <xf numFmtId="0" fontId="12" fillId="0" borderId="20" xfId="5" applyFont="1" applyFill="1" applyBorder="1" applyAlignment="1" applyProtection="1">
      <alignment vertical="center" wrapText="1"/>
      <protection locked="0"/>
    </xf>
    <xf numFmtId="4" fontId="12" fillId="0" borderId="9" xfId="5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1" applyFont="1"/>
    <xf numFmtId="4" fontId="10" fillId="0" borderId="0" xfId="4" applyNumberFormat="1" applyFont="1" applyFill="1"/>
    <xf numFmtId="0" fontId="16" fillId="0" borderId="40" xfId="5" applyFont="1" applyFill="1" applyBorder="1" applyAlignment="1" applyProtection="1">
      <alignment vertical="center"/>
      <protection locked="0"/>
    </xf>
    <xf numFmtId="0" fontId="2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vertical="center"/>
    </xf>
    <xf numFmtId="4" fontId="7" fillId="0" borderId="14" xfId="4" applyNumberFormat="1" applyFont="1" applyFill="1" applyBorder="1" applyAlignment="1">
      <alignment vertical="center"/>
    </xf>
    <xf numFmtId="4" fontId="12" fillId="0" borderId="20" xfId="4" applyNumberFormat="1" applyFont="1" applyFill="1" applyBorder="1" applyAlignment="1">
      <alignment vertical="center"/>
    </xf>
    <xf numFmtId="4" fontId="12" fillId="0" borderId="30" xfId="4" applyNumberFormat="1" applyFont="1" applyFill="1" applyBorder="1" applyAlignment="1">
      <alignment vertical="center"/>
    </xf>
    <xf numFmtId="4" fontId="7" fillId="0" borderId="37" xfId="4" applyNumberFormat="1" applyFont="1" applyFill="1" applyBorder="1" applyAlignment="1">
      <alignment vertical="center"/>
    </xf>
    <xf numFmtId="0" fontId="3" fillId="0" borderId="0" xfId="5" applyAlignment="1">
      <alignment vertical="center"/>
    </xf>
    <xf numFmtId="0" fontId="6" fillId="0" borderId="0" xfId="8" applyFont="1" applyFill="1"/>
    <xf numFmtId="0" fontId="6" fillId="0" borderId="0" xfId="8" applyFont="1" applyFill="1" applyAlignment="1">
      <alignment horizontal="right"/>
    </xf>
    <xf numFmtId="0" fontId="22" fillId="0" borderId="0" xfId="8"/>
    <xf numFmtId="0" fontId="19" fillId="7" borderId="8" xfId="8" applyFont="1" applyFill="1" applyBorder="1" applyAlignment="1">
      <alignment horizontal="center" vertical="center" wrapText="1"/>
    </xf>
    <xf numFmtId="0" fontId="19" fillId="7" borderId="6" xfId="8" applyFont="1" applyFill="1" applyBorder="1" applyAlignment="1">
      <alignment horizontal="center" vertical="center" wrapText="1"/>
    </xf>
    <xf numFmtId="0" fontId="19" fillId="7" borderId="7" xfId="8" applyFont="1" applyFill="1" applyBorder="1" applyAlignment="1">
      <alignment horizontal="center" vertical="center" wrapText="1"/>
    </xf>
    <xf numFmtId="0" fontId="20" fillId="0" borderId="41" xfId="8" applyFont="1" applyBorder="1" applyAlignment="1">
      <alignment vertical="center" wrapText="1"/>
    </xf>
    <xf numFmtId="0" fontId="20" fillId="0" borderId="15" xfId="8" applyFont="1" applyBorder="1" applyAlignment="1">
      <alignment horizontal="right" vertical="center" wrapText="1"/>
    </xf>
    <xf numFmtId="4" fontId="20" fillId="0" borderId="15" xfId="8" applyNumberFormat="1" applyFont="1" applyBorder="1" applyAlignment="1">
      <alignment horizontal="right" vertical="center" wrapText="1"/>
    </xf>
    <xf numFmtId="4" fontId="20" fillId="0" borderId="16" xfId="8" applyNumberFormat="1" applyFont="1" applyBorder="1" applyAlignment="1">
      <alignment horizontal="right" vertical="center" wrapText="1"/>
    </xf>
    <xf numFmtId="0" fontId="21" fillId="0" borderId="29" xfId="8" applyFont="1" applyBorder="1" applyAlignment="1">
      <alignment vertical="center" wrapText="1"/>
    </xf>
    <xf numFmtId="0" fontId="21" fillId="0" borderId="31" xfId="8" applyFont="1" applyBorder="1" applyAlignment="1">
      <alignment horizontal="right" vertical="center" wrapText="1"/>
    </xf>
    <xf numFmtId="4" fontId="21" fillId="0" borderId="31" xfId="8" applyNumberFormat="1" applyFont="1" applyBorder="1" applyAlignment="1">
      <alignment horizontal="right" vertical="center" wrapText="1"/>
    </xf>
    <xf numFmtId="4" fontId="21" fillId="0" borderId="31" xfId="8" applyNumberFormat="1" applyFont="1" applyBorder="1" applyAlignment="1">
      <alignment vertical="center"/>
    </xf>
    <xf numFmtId="4" fontId="21" fillId="0" borderId="42" xfId="8" applyNumberFormat="1" applyFont="1" applyBorder="1" applyAlignment="1">
      <alignment vertical="center"/>
    </xf>
    <xf numFmtId="4" fontId="22" fillId="0" borderId="0" xfId="8" applyNumberFormat="1"/>
    <xf numFmtId="4" fontId="21" fillId="0" borderId="15" xfId="8" applyNumberFormat="1" applyFont="1" applyBorder="1" applyAlignment="1">
      <alignment horizontal="right" vertical="center" wrapText="1"/>
    </xf>
    <xf numFmtId="0" fontId="20" fillId="0" borderId="29" xfId="8" applyFont="1" applyBorder="1" applyAlignment="1">
      <alignment vertical="center" wrapText="1"/>
    </xf>
    <xf numFmtId="4" fontId="20" fillId="0" borderId="31" xfId="8" applyNumberFormat="1" applyFont="1" applyBorder="1" applyAlignment="1">
      <alignment horizontal="right" vertical="center" wrapText="1"/>
    </xf>
    <xf numFmtId="4" fontId="20" fillId="0" borderId="42" xfId="8" applyNumberFormat="1" applyFont="1" applyBorder="1" applyAlignment="1">
      <alignment horizontal="right" vertical="center" wrapText="1"/>
    </xf>
    <xf numFmtId="4" fontId="21" fillId="0" borderId="42" xfId="8" applyNumberFormat="1" applyFont="1" applyBorder="1" applyAlignment="1">
      <alignment horizontal="right" vertical="center" wrapText="1"/>
    </xf>
    <xf numFmtId="0" fontId="20" fillId="0" borderId="31" xfId="8" applyFont="1" applyBorder="1" applyAlignment="1">
      <alignment horizontal="right" vertical="center" wrapText="1"/>
    </xf>
    <xf numFmtId="0" fontId="21" fillId="0" borderId="43" xfId="8" applyFont="1" applyBorder="1" applyAlignment="1">
      <alignment vertical="center" wrapText="1"/>
    </xf>
    <xf numFmtId="0" fontId="21" fillId="0" borderId="30" xfId="8" applyFont="1" applyBorder="1" applyAlignment="1">
      <alignment horizontal="right" vertical="center" wrapText="1"/>
    </xf>
    <xf numFmtId="4" fontId="21" fillId="0" borderId="30" xfId="8" applyNumberFormat="1" applyFont="1" applyBorder="1" applyAlignment="1">
      <alignment horizontal="right" vertical="center" wrapText="1"/>
    </xf>
    <xf numFmtId="4" fontId="21" fillId="0" borderId="34" xfId="8" applyNumberFormat="1" applyFont="1" applyBorder="1" applyAlignment="1">
      <alignment horizontal="right" vertical="center" wrapText="1"/>
    </xf>
    <xf numFmtId="0" fontId="20" fillId="0" borderId="8" xfId="8" applyFont="1" applyBorder="1" applyAlignment="1">
      <alignment vertical="center" wrapText="1"/>
    </xf>
    <xf numFmtId="0" fontId="20" fillId="0" borderId="6" xfId="8" applyFont="1" applyBorder="1" applyAlignment="1">
      <alignment horizontal="right" vertical="center" wrapText="1"/>
    </xf>
    <xf numFmtId="4" fontId="20" fillId="0" borderId="6" xfId="8" applyNumberFormat="1" applyFont="1" applyBorder="1" applyAlignment="1">
      <alignment horizontal="right" vertical="center" wrapText="1"/>
    </xf>
    <xf numFmtId="4" fontId="20" fillId="0" borderId="7" xfId="8" applyNumberFormat="1" applyFont="1" applyBorder="1" applyAlignment="1">
      <alignment horizontal="right" vertical="center" wrapText="1"/>
    </xf>
    <xf numFmtId="0" fontId="6" fillId="0" borderId="0" xfId="8" applyFont="1" applyFill="1" applyBorder="1"/>
    <xf numFmtId="165" fontId="6" fillId="0" borderId="24" xfId="8" applyNumberFormat="1" applyFont="1" applyFill="1" applyBorder="1" applyAlignment="1">
      <alignment horizontal="right"/>
    </xf>
    <xf numFmtId="0" fontId="21" fillId="0" borderId="41" xfId="8" applyFont="1" applyBorder="1" applyAlignment="1">
      <alignment horizontal="left" vertical="center" wrapText="1"/>
    </xf>
    <xf numFmtId="0" fontId="21" fillId="0" borderId="15" xfId="8" applyFont="1" applyBorder="1" applyAlignment="1">
      <alignment horizontal="right" vertical="center" wrapText="1"/>
    </xf>
    <xf numFmtId="4" fontId="21" fillId="0" borderId="16" xfId="8" applyNumberFormat="1" applyFont="1" applyBorder="1" applyAlignment="1">
      <alignment horizontal="right" vertical="center" wrapText="1"/>
    </xf>
    <xf numFmtId="0" fontId="21" fillId="0" borderId="29" xfId="8" applyFont="1" applyBorder="1" applyAlignment="1">
      <alignment horizontal="left" vertical="center" wrapText="1"/>
    </xf>
    <xf numFmtId="0" fontId="20" fillId="0" borderId="8" xfId="8" applyFont="1" applyBorder="1" applyAlignment="1">
      <alignment horizontal="left" vertical="center" wrapText="1"/>
    </xf>
    <xf numFmtId="0" fontId="18" fillId="7" borderId="24" xfId="8" applyFont="1" applyFill="1" applyBorder="1" applyAlignment="1">
      <alignment horizontal="center"/>
    </xf>
    <xf numFmtId="49" fontId="7" fillId="2" borderId="2" xfId="4" applyNumberFormat="1" applyFont="1" applyFill="1" applyBorder="1" applyAlignment="1">
      <alignment horizontal="left" vertical="center"/>
    </xf>
    <xf numFmtId="0" fontId="9" fillId="2" borderId="3" xfId="5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horizontal="left" vertical="center" wrapText="1"/>
    </xf>
    <xf numFmtId="49" fontId="7" fillId="4" borderId="2" xfId="4" applyNumberFormat="1" applyFont="1" applyFill="1" applyBorder="1" applyAlignment="1">
      <alignment horizontal="center" vertical="center"/>
    </xf>
    <xf numFmtId="0" fontId="11" fillId="4" borderId="3" xfId="5" applyFont="1" applyFill="1" applyBorder="1" applyAlignment="1">
      <alignment horizontal="center" vertical="center"/>
    </xf>
    <xf numFmtId="0" fontId="7" fillId="4" borderId="2" xfId="4" applyFont="1" applyFill="1" applyBorder="1" applyAlignment="1">
      <alignment horizontal="left" vertical="center" wrapText="1"/>
    </xf>
    <xf numFmtId="0" fontId="7" fillId="4" borderId="3" xfId="4" applyFont="1" applyFill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3" xfId="4" applyFont="1" applyBorder="1" applyAlignment="1">
      <alignment horizontal="left" vertical="center" wrapText="1"/>
    </xf>
    <xf numFmtId="0" fontId="2" fillId="0" borderId="0" xfId="3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5" applyFont="1" applyFill="1" applyAlignment="1">
      <alignment horizontal="center"/>
    </xf>
    <xf numFmtId="0" fontId="5" fillId="0" borderId="0" xfId="5" applyFont="1" applyAlignment="1">
      <alignment horizont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3" fontId="7" fillId="0" borderId="44" xfId="1" applyFont="1" applyFill="1" applyBorder="1" applyAlignment="1" applyProtection="1">
      <alignment horizontal="right" vertical="center" wrapText="1"/>
      <protection locked="0"/>
    </xf>
    <xf numFmtId="49" fontId="7" fillId="0" borderId="4" xfId="4" applyNumberFormat="1" applyFont="1" applyFill="1" applyBorder="1" applyAlignment="1">
      <alignment horizontal="center" vertical="center"/>
    </xf>
    <xf numFmtId="49" fontId="7" fillId="0" borderId="45" xfId="4" applyNumberFormat="1" applyFont="1" applyFill="1" applyBorder="1" applyAlignment="1">
      <alignment horizontal="center" vertical="center"/>
    </xf>
    <xf numFmtId="0" fontId="7" fillId="0" borderId="5" xfId="5" applyFont="1" applyFill="1" applyBorder="1" applyAlignment="1" applyProtection="1">
      <alignment vertical="center" wrapText="1"/>
      <protection locked="0"/>
    </xf>
    <xf numFmtId="0" fontId="7" fillId="0" borderId="46" xfId="5" applyFont="1" applyFill="1" applyBorder="1" applyAlignment="1" applyProtection="1">
      <alignment vertical="center" wrapText="1"/>
      <protection locked="0"/>
    </xf>
    <xf numFmtId="4" fontId="7" fillId="0" borderId="4" xfId="4" applyNumberFormat="1" applyFont="1" applyFill="1" applyBorder="1" applyAlignment="1">
      <alignment vertical="center"/>
    </xf>
    <xf numFmtId="4" fontId="7" fillId="0" borderId="4" xfId="5" applyNumberFormat="1" applyFont="1" applyFill="1" applyBorder="1" applyAlignment="1" applyProtection="1">
      <alignment horizontal="right" vertical="center" wrapText="1"/>
      <protection locked="0"/>
    </xf>
  </cellXfs>
  <cellStyles count="9">
    <cellStyle name="Čárka" xfId="1" builtinId="3"/>
    <cellStyle name="čárky 2" xfId="6"/>
    <cellStyle name="Normální" xfId="0" builtinId="0"/>
    <cellStyle name="Normální 11" xfId="5"/>
    <cellStyle name="Normální 2" xfId="8"/>
    <cellStyle name="normální 2 2" xfId="7"/>
    <cellStyle name="normální_2. Rozpočet 2007 - tabulky" xfId="2"/>
    <cellStyle name="normální_Rozpis výdajů 03 bez PO 2" xfId="4"/>
    <cellStyle name="normální_Rozpočet 2004 (ZK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I16" sqref="I16"/>
    </sheetView>
  </sheetViews>
  <sheetFormatPr defaultRowHeight="12.75" x14ac:dyDescent="0.2"/>
  <cols>
    <col min="1" max="1" width="36.5703125" style="114" bestFit="1" customWidth="1"/>
    <col min="2" max="2" width="7.28515625" style="114" customWidth="1"/>
    <col min="3" max="3" width="13.85546875" style="114" customWidth="1"/>
    <col min="4" max="4" width="10" style="114" bestFit="1" customWidth="1"/>
    <col min="5" max="5" width="14.140625" style="114" customWidth="1"/>
    <col min="6" max="9" width="9.140625" style="114"/>
    <col min="10" max="10" width="11.7109375" style="114" bestFit="1" customWidth="1"/>
    <col min="11" max="256" width="9.140625" style="114"/>
    <col min="257" max="257" width="36.5703125" style="114" bestFit="1" customWidth="1"/>
    <col min="258" max="258" width="7.28515625" style="114" customWidth="1"/>
    <col min="259" max="259" width="13.85546875" style="114" customWidth="1"/>
    <col min="260" max="260" width="10" style="114" bestFit="1" customWidth="1"/>
    <col min="261" max="261" width="14.140625" style="114" customWidth="1"/>
    <col min="262" max="265" width="9.140625" style="114"/>
    <col min="266" max="266" width="11.7109375" style="114" bestFit="1" customWidth="1"/>
    <col min="267" max="512" width="9.140625" style="114"/>
    <col min="513" max="513" width="36.5703125" style="114" bestFit="1" customWidth="1"/>
    <col min="514" max="514" width="7.28515625" style="114" customWidth="1"/>
    <col min="515" max="515" width="13.85546875" style="114" customWidth="1"/>
    <col min="516" max="516" width="10" style="114" bestFit="1" customWidth="1"/>
    <col min="517" max="517" width="14.140625" style="114" customWidth="1"/>
    <col min="518" max="521" width="9.140625" style="114"/>
    <col min="522" max="522" width="11.7109375" style="114" bestFit="1" customWidth="1"/>
    <col min="523" max="768" width="9.140625" style="114"/>
    <col min="769" max="769" width="36.5703125" style="114" bestFit="1" customWidth="1"/>
    <col min="770" max="770" width="7.28515625" style="114" customWidth="1"/>
    <col min="771" max="771" width="13.85546875" style="114" customWidth="1"/>
    <col min="772" max="772" width="10" style="114" bestFit="1" customWidth="1"/>
    <col min="773" max="773" width="14.140625" style="114" customWidth="1"/>
    <col min="774" max="777" width="9.140625" style="114"/>
    <col min="778" max="778" width="11.7109375" style="114" bestFit="1" customWidth="1"/>
    <col min="779" max="1024" width="9.140625" style="114"/>
    <col min="1025" max="1025" width="36.5703125" style="114" bestFit="1" customWidth="1"/>
    <col min="1026" max="1026" width="7.28515625" style="114" customWidth="1"/>
    <col min="1027" max="1027" width="13.85546875" style="114" customWidth="1"/>
    <col min="1028" max="1028" width="10" style="114" bestFit="1" customWidth="1"/>
    <col min="1029" max="1029" width="14.140625" style="114" customWidth="1"/>
    <col min="1030" max="1033" width="9.140625" style="114"/>
    <col min="1034" max="1034" width="11.7109375" style="114" bestFit="1" customWidth="1"/>
    <col min="1035" max="1280" width="9.140625" style="114"/>
    <col min="1281" max="1281" width="36.5703125" style="114" bestFit="1" customWidth="1"/>
    <col min="1282" max="1282" width="7.28515625" style="114" customWidth="1"/>
    <col min="1283" max="1283" width="13.85546875" style="114" customWidth="1"/>
    <col min="1284" max="1284" width="10" style="114" bestFit="1" customWidth="1"/>
    <col min="1285" max="1285" width="14.140625" style="114" customWidth="1"/>
    <col min="1286" max="1289" width="9.140625" style="114"/>
    <col min="1290" max="1290" width="11.7109375" style="114" bestFit="1" customWidth="1"/>
    <col min="1291" max="1536" width="9.140625" style="114"/>
    <col min="1537" max="1537" width="36.5703125" style="114" bestFit="1" customWidth="1"/>
    <col min="1538" max="1538" width="7.28515625" style="114" customWidth="1"/>
    <col min="1539" max="1539" width="13.85546875" style="114" customWidth="1"/>
    <col min="1540" max="1540" width="10" style="114" bestFit="1" customWidth="1"/>
    <col min="1541" max="1541" width="14.140625" style="114" customWidth="1"/>
    <col min="1542" max="1545" width="9.140625" style="114"/>
    <col min="1546" max="1546" width="11.7109375" style="114" bestFit="1" customWidth="1"/>
    <col min="1547" max="1792" width="9.140625" style="114"/>
    <col min="1793" max="1793" width="36.5703125" style="114" bestFit="1" customWidth="1"/>
    <col min="1794" max="1794" width="7.28515625" style="114" customWidth="1"/>
    <col min="1795" max="1795" width="13.85546875" style="114" customWidth="1"/>
    <col min="1796" max="1796" width="10" style="114" bestFit="1" customWidth="1"/>
    <col min="1797" max="1797" width="14.140625" style="114" customWidth="1"/>
    <col min="1798" max="1801" width="9.140625" style="114"/>
    <col min="1802" max="1802" width="11.7109375" style="114" bestFit="1" customWidth="1"/>
    <col min="1803" max="2048" width="9.140625" style="114"/>
    <col min="2049" max="2049" width="36.5703125" style="114" bestFit="1" customWidth="1"/>
    <col min="2050" max="2050" width="7.28515625" style="114" customWidth="1"/>
    <col min="2051" max="2051" width="13.85546875" style="114" customWidth="1"/>
    <col min="2052" max="2052" width="10" style="114" bestFit="1" customWidth="1"/>
    <col min="2053" max="2053" width="14.140625" style="114" customWidth="1"/>
    <col min="2054" max="2057" width="9.140625" style="114"/>
    <col min="2058" max="2058" width="11.7109375" style="114" bestFit="1" customWidth="1"/>
    <col min="2059" max="2304" width="9.140625" style="114"/>
    <col min="2305" max="2305" width="36.5703125" style="114" bestFit="1" customWidth="1"/>
    <col min="2306" max="2306" width="7.28515625" style="114" customWidth="1"/>
    <col min="2307" max="2307" width="13.85546875" style="114" customWidth="1"/>
    <col min="2308" max="2308" width="10" style="114" bestFit="1" customWidth="1"/>
    <col min="2309" max="2309" width="14.140625" style="114" customWidth="1"/>
    <col min="2310" max="2313" width="9.140625" style="114"/>
    <col min="2314" max="2314" width="11.7109375" style="114" bestFit="1" customWidth="1"/>
    <col min="2315" max="2560" width="9.140625" style="114"/>
    <col min="2561" max="2561" width="36.5703125" style="114" bestFit="1" customWidth="1"/>
    <col min="2562" max="2562" width="7.28515625" style="114" customWidth="1"/>
    <col min="2563" max="2563" width="13.85546875" style="114" customWidth="1"/>
    <col min="2564" max="2564" width="10" style="114" bestFit="1" customWidth="1"/>
    <col min="2565" max="2565" width="14.140625" style="114" customWidth="1"/>
    <col min="2566" max="2569" width="9.140625" style="114"/>
    <col min="2570" max="2570" width="11.7109375" style="114" bestFit="1" customWidth="1"/>
    <col min="2571" max="2816" width="9.140625" style="114"/>
    <col min="2817" max="2817" width="36.5703125" style="114" bestFit="1" customWidth="1"/>
    <col min="2818" max="2818" width="7.28515625" style="114" customWidth="1"/>
    <col min="2819" max="2819" width="13.85546875" style="114" customWidth="1"/>
    <col min="2820" max="2820" width="10" style="114" bestFit="1" customWidth="1"/>
    <col min="2821" max="2821" width="14.140625" style="114" customWidth="1"/>
    <col min="2822" max="2825" width="9.140625" style="114"/>
    <col min="2826" max="2826" width="11.7109375" style="114" bestFit="1" customWidth="1"/>
    <col min="2827" max="3072" width="9.140625" style="114"/>
    <col min="3073" max="3073" width="36.5703125" style="114" bestFit="1" customWidth="1"/>
    <col min="3074" max="3074" width="7.28515625" style="114" customWidth="1"/>
    <col min="3075" max="3075" width="13.85546875" style="114" customWidth="1"/>
    <col min="3076" max="3076" width="10" style="114" bestFit="1" customWidth="1"/>
    <col min="3077" max="3077" width="14.140625" style="114" customWidth="1"/>
    <col min="3078" max="3081" width="9.140625" style="114"/>
    <col min="3082" max="3082" width="11.7109375" style="114" bestFit="1" customWidth="1"/>
    <col min="3083" max="3328" width="9.140625" style="114"/>
    <col min="3329" max="3329" width="36.5703125" style="114" bestFit="1" customWidth="1"/>
    <col min="3330" max="3330" width="7.28515625" style="114" customWidth="1"/>
    <col min="3331" max="3331" width="13.85546875" style="114" customWidth="1"/>
    <col min="3332" max="3332" width="10" style="114" bestFit="1" customWidth="1"/>
    <col min="3333" max="3333" width="14.140625" style="114" customWidth="1"/>
    <col min="3334" max="3337" width="9.140625" style="114"/>
    <col min="3338" max="3338" width="11.7109375" style="114" bestFit="1" customWidth="1"/>
    <col min="3339" max="3584" width="9.140625" style="114"/>
    <col min="3585" max="3585" width="36.5703125" style="114" bestFit="1" customWidth="1"/>
    <col min="3586" max="3586" width="7.28515625" style="114" customWidth="1"/>
    <col min="3587" max="3587" width="13.85546875" style="114" customWidth="1"/>
    <col min="3588" max="3588" width="10" style="114" bestFit="1" customWidth="1"/>
    <col min="3589" max="3589" width="14.140625" style="114" customWidth="1"/>
    <col min="3590" max="3593" width="9.140625" style="114"/>
    <col min="3594" max="3594" width="11.7109375" style="114" bestFit="1" customWidth="1"/>
    <col min="3595" max="3840" width="9.140625" style="114"/>
    <col min="3841" max="3841" width="36.5703125" style="114" bestFit="1" customWidth="1"/>
    <col min="3842" max="3842" width="7.28515625" style="114" customWidth="1"/>
    <col min="3843" max="3843" width="13.85546875" style="114" customWidth="1"/>
    <col min="3844" max="3844" width="10" style="114" bestFit="1" customWidth="1"/>
    <col min="3845" max="3845" width="14.140625" style="114" customWidth="1"/>
    <col min="3846" max="3849" width="9.140625" style="114"/>
    <col min="3850" max="3850" width="11.7109375" style="114" bestFit="1" customWidth="1"/>
    <col min="3851" max="4096" width="9.140625" style="114"/>
    <col min="4097" max="4097" width="36.5703125" style="114" bestFit="1" customWidth="1"/>
    <col min="4098" max="4098" width="7.28515625" style="114" customWidth="1"/>
    <col min="4099" max="4099" width="13.85546875" style="114" customWidth="1"/>
    <col min="4100" max="4100" width="10" style="114" bestFit="1" customWidth="1"/>
    <col min="4101" max="4101" width="14.140625" style="114" customWidth="1"/>
    <col min="4102" max="4105" width="9.140625" style="114"/>
    <col min="4106" max="4106" width="11.7109375" style="114" bestFit="1" customWidth="1"/>
    <col min="4107" max="4352" width="9.140625" style="114"/>
    <col min="4353" max="4353" width="36.5703125" style="114" bestFit="1" customWidth="1"/>
    <col min="4354" max="4354" width="7.28515625" style="114" customWidth="1"/>
    <col min="4355" max="4355" width="13.85546875" style="114" customWidth="1"/>
    <col min="4356" max="4356" width="10" style="114" bestFit="1" customWidth="1"/>
    <col min="4357" max="4357" width="14.140625" style="114" customWidth="1"/>
    <col min="4358" max="4361" width="9.140625" style="114"/>
    <col min="4362" max="4362" width="11.7109375" style="114" bestFit="1" customWidth="1"/>
    <col min="4363" max="4608" width="9.140625" style="114"/>
    <col min="4609" max="4609" width="36.5703125" style="114" bestFit="1" customWidth="1"/>
    <col min="4610" max="4610" width="7.28515625" style="114" customWidth="1"/>
    <col min="4611" max="4611" width="13.85546875" style="114" customWidth="1"/>
    <col min="4612" max="4612" width="10" style="114" bestFit="1" customWidth="1"/>
    <col min="4613" max="4613" width="14.140625" style="114" customWidth="1"/>
    <col min="4614" max="4617" width="9.140625" style="114"/>
    <col min="4618" max="4618" width="11.7109375" style="114" bestFit="1" customWidth="1"/>
    <col min="4619" max="4864" width="9.140625" style="114"/>
    <col min="4865" max="4865" width="36.5703125" style="114" bestFit="1" customWidth="1"/>
    <col min="4866" max="4866" width="7.28515625" style="114" customWidth="1"/>
    <col min="4867" max="4867" width="13.85546875" style="114" customWidth="1"/>
    <col min="4868" max="4868" width="10" style="114" bestFit="1" customWidth="1"/>
    <col min="4869" max="4869" width="14.140625" style="114" customWidth="1"/>
    <col min="4870" max="4873" width="9.140625" style="114"/>
    <col min="4874" max="4874" width="11.7109375" style="114" bestFit="1" customWidth="1"/>
    <col min="4875" max="5120" width="9.140625" style="114"/>
    <col min="5121" max="5121" width="36.5703125" style="114" bestFit="1" customWidth="1"/>
    <col min="5122" max="5122" width="7.28515625" style="114" customWidth="1"/>
    <col min="5123" max="5123" width="13.85546875" style="114" customWidth="1"/>
    <col min="5124" max="5124" width="10" style="114" bestFit="1" customWidth="1"/>
    <col min="5125" max="5125" width="14.140625" style="114" customWidth="1"/>
    <col min="5126" max="5129" width="9.140625" style="114"/>
    <col min="5130" max="5130" width="11.7109375" style="114" bestFit="1" customWidth="1"/>
    <col min="5131" max="5376" width="9.140625" style="114"/>
    <col min="5377" max="5377" width="36.5703125" style="114" bestFit="1" customWidth="1"/>
    <col min="5378" max="5378" width="7.28515625" style="114" customWidth="1"/>
    <col min="5379" max="5379" width="13.85546875" style="114" customWidth="1"/>
    <col min="5380" max="5380" width="10" style="114" bestFit="1" customWidth="1"/>
    <col min="5381" max="5381" width="14.140625" style="114" customWidth="1"/>
    <col min="5382" max="5385" width="9.140625" style="114"/>
    <col min="5386" max="5386" width="11.7109375" style="114" bestFit="1" customWidth="1"/>
    <col min="5387" max="5632" width="9.140625" style="114"/>
    <col min="5633" max="5633" width="36.5703125" style="114" bestFit="1" customWidth="1"/>
    <col min="5634" max="5634" width="7.28515625" style="114" customWidth="1"/>
    <col min="5635" max="5635" width="13.85546875" style="114" customWidth="1"/>
    <col min="5636" max="5636" width="10" style="114" bestFit="1" customWidth="1"/>
    <col min="5637" max="5637" width="14.140625" style="114" customWidth="1"/>
    <col min="5638" max="5641" width="9.140625" style="114"/>
    <col min="5642" max="5642" width="11.7109375" style="114" bestFit="1" customWidth="1"/>
    <col min="5643" max="5888" width="9.140625" style="114"/>
    <col min="5889" max="5889" width="36.5703125" style="114" bestFit="1" customWidth="1"/>
    <col min="5890" max="5890" width="7.28515625" style="114" customWidth="1"/>
    <col min="5891" max="5891" width="13.85546875" style="114" customWidth="1"/>
    <col min="5892" max="5892" width="10" style="114" bestFit="1" customWidth="1"/>
    <col min="5893" max="5893" width="14.140625" style="114" customWidth="1"/>
    <col min="5894" max="5897" width="9.140625" style="114"/>
    <col min="5898" max="5898" width="11.7109375" style="114" bestFit="1" customWidth="1"/>
    <col min="5899" max="6144" width="9.140625" style="114"/>
    <col min="6145" max="6145" width="36.5703125" style="114" bestFit="1" customWidth="1"/>
    <col min="6146" max="6146" width="7.28515625" style="114" customWidth="1"/>
    <col min="6147" max="6147" width="13.85546875" style="114" customWidth="1"/>
    <col min="6148" max="6148" width="10" style="114" bestFit="1" customWidth="1"/>
    <col min="6149" max="6149" width="14.140625" style="114" customWidth="1"/>
    <col min="6150" max="6153" width="9.140625" style="114"/>
    <col min="6154" max="6154" width="11.7109375" style="114" bestFit="1" customWidth="1"/>
    <col min="6155" max="6400" width="9.140625" style="114"/>
    <col min="6401" max="6401" width="36.5703125" style="114" bestFit="1" customWidth="1"/>
    <col min="6402" max="6402" width="7.28515625" style="114" customWidth="1"/>
    <col min="6403" max="6403" width="13.85546875" style="114" customWidth="1"/>
    <col min="6404" max="6404" width="10" style="114" bestFit="1" customWidth="1"/>
    <col min="6405" max="6405" width="14.140625" style="114" customWidth="1"/>
    <col min="6406" max="6409" width="9.140625" style="114"/>
    <col min="6410" max="6410" width="11.7109375" style="114" bestFit="1" customWidth="1"/>
    <col min="6411" max="6656" width="9.140625" style="114"/>
    <col min="6657" max="6657" width="36.5703125" style="114" bestFit="1" customWidth="1"/>
    <col min="6658" max="6658" width="7.28515625" style="114" customWidth="1"/>
    <col min="6659" max="6659" width="13.85546875" style="114" customWidth="1"/>
    <col min="6660" max="6660" width="10" style="114" bestFit="1" customWidth="1"/>
    <col min="6661" max="6661" width="14.140625" style="114" customWidth="1"/>
    <col min="6662" max="6665" width="9.140625" style="114"/>
    <col min="6666" max="6666" width="11.7109375" style="114" bestFit="1" customWidth="1"/>
    <col min="6667" max="6912" width="9.140625" style="114"/>
    <col min="6913" max="6913" width="36.5703125" style="114" bestFit="1" customWidth="1"/>
    <col min="6914" max="6914" width="7.28515625" style="114" customWidth="1"/>
    <col min="6915" max="6915" width="13.85546875" style="114" customWidth="1"/>
    <col min="6916" max="6916" width="10" style="114" bestFit="1" customWidth="1"/>
    <col min="6917" max="6917" width="14.140625" style="114" customWidth="1"/>
    <col min="6918" max="6921" width="9.140625" style="114"/>
    <col min="6922" max="6922" width="11.7109375" style="114" bestFit="1" customWidth="1"/>
    <col min="6923" max="7168" width="9.140625" style="114"/>
    <col min="7169" max="7169" width="36.5703125" style="114" bestFit="1" customWidth="1"/>
    <col min="7170" max="7170" width="7.28515625" style="114" customWidth="1"/>
    <col min="7171" max="7171" width="13.85546875" style="114" customWidth="1"/>
    <col min="7172" max="7172" width="10" style="114" bestFit="1" customWidth="1"/>
    <col min="7173" max="7173" width="14.140625" style="114" customWidth="1"/>
    <col min="7174" max="7177" width="9.140625" style="114"/>
    <col min="7178" max="7178" width="11.7109375" style="114" bestFit="1" customWidth="1"/>
    <col min="7179" max="7424" width="9.140625" style="114"/>
    <col min="7425" max="7425" width="36.5703125" style="114" bestFit="1" customWidth="1"/>
    <col min="7426" max="7426" width="7.28515625" style="114" customWidth="1"/>
    <col min="7427" max="7427" width="13.85546875" style="114" customWidth="1"/>
    <col min="7428" max="7428" width="10" style="114" bestFit="1" customWidth="1"/>
    <col min="7429" max="7429" width="14.140625" style="114" customWidth="1"/>
    <col min="7430" max="7433" width="9.140625" style="114"/>
    <col min="7434" max="7434" width="11.7109375" style="114" bestFit="1" customWidth="1"/>
    <col min="7435" max="7680" width="9.140625" style="114"/>
    <col min="7681" max="7681" width="36.5703125" style="114" bestFit="1" customWidth="1"/>
    <col min="7682" max="7682" width="7.28515625" style="114" customWidth="1"/>
    <col min="7683" max="7683" width="13.85546875" style="114" customWidth="1"/>
    <col min="7684" max="7684" width="10" style="114" bestFit="1" customWidth="1"/>
    <col min="7685" max="7685" width="14.140625" style="114" customWidth="1"/>
    <col min="7686" max="7689" width="9.140625" style="114"/>
    <col min="7690" max="7690" width="11.7109375" style="114" bestFit="1" customWidth="1"/>
    <col min="7691" max="7936" width="9.140625" style="114"/>
    <col min="7937" max="7937" width="36.5703125" style="114" bestFit="1" customWidth="1"/>
    <col min="7938" max="7938" width="7.28515625" style="114" customWidth="1"/>
    <col min="7939" max="7939" width="13.85546875" style="114" customWidth="1"/>
    <col min="7940" max="7940" width="10" style="114" bestFit="1" customWidth="1"/>
    <col min="7941" max="7941" width="14.140625" style="114" customWidth="1"/>
    <col min="7942" max="7945" width="9.140625" style="114"/>
    <col min="7946" max="7946" width="11.7109375" style="114" bestFit="1" customWidth="1"/>
    <col min="7947" max="8192" width="9.140625" style="114"/>
    <col min="8193" max="8193" width="36.5703125" style="114" bestFit="1" customWidth="1"/>
    <col min="8194" max="8194" width="7.28515625" style="114" customWidth="1"/>
    <col min="8195" max="8195" width="13.85546875" style="114" customWidth="1"/>
    <col min="8196" max="8196" width="10" style="114" bestFit="1" customWidth="1"/>
    <col min="8197" max="8197" width="14.140625" style="114" customWidth="1"/>
    <col min="8198" max="8201" width="9.140625" style="114"/>
    <col min="8202" max="8202" width="11.7109375" style="114" bestFit="1" customWidth="1"/>
    <col min="8203" max="8448" width="9.140625" style="114"/>
    <col min="8449" max="8449" width="36.5703125" style="114" bestFit="1" customWidth="1"/>
    <col min="8450" max="8450" width="7.28515625" style="114" customWidth="1"/>
    <col min="8451" max="8451" width="13.85546875" style="114" customWidth="1"/>
    <col min="8452" max="8452" width="10" style="114" bestFit="1" customWidth="1"/>
    <col min="8453" max="8453" width="14.140625" style="114" customWidth="1"/>
    <col min="8454" max="8457" width="9.140625" style="114"/>
    <col min="8458" max="8458" width="11.7109375" style="114" bestFit="1" customWidth="1"/>
    <col min="8459" max="8704" width="9.140625" style="114"/>
    <col min="8705" max="8705" width="36.5703125" style="114" bestFit="1" customWidth="1"/>
    <col min="8706" max="8706" width="7.28515625" style="114" customWidth="1"/>
    <col min="8707" max="8707" width="13.85546875" style="114" customWidth="1"/>
    <col min="8708" max="8708" width="10" style="114" bestFit="1" customWidth="1"/>
    <col min="8709" max="8709" width="14.140625" style="114" customWidth="1"/>
    <col min="8710" max="8713" width="9.140625" style="114"/>
    <col min="8714" max="8714" width="11.7109375" style="114" bestFit="1" customWidth="1"/>
    <col min="8715" max="8960" width="9.140625" style="114"/>
    <col min="8961" max="8961" width="36.5703125" style="114" bestFit="1" customWidth="1"/>
    <col min="8962" max="8962" width="7.28515625" style="114" customWidth="1"/>
    <col min="8963" max="8963" width="13.85546875" style="114" customWidth="1"/>
    <col min="8964" max="8964" width="10" style="114" bestFit="1" customWidth="1"/>
    <col min="8965" max="8965" width="14.140625" style="114" customWidth="1"/>
    <col min="8966" max="8969" width="9.140625" style="114"/>
    <col min="8970" max="8970" width="11.7109375" style="114" bestFit="1" customWidth="1"/>
    <col min="8971" max="9216" width="9.140625" style="114"/>
    <col min="9217" max="9217" width="36.5703125" style="114" bestFit="1" customWidth="1"/>
    <col min="9218" max="9218" width="7.28515625" style="114" customWidth="1"/>
    <col min="9219" max="9219" width="13.85546875" style="114" customWidth="1"/>
    <col min="9220" max="9220" width="10" style="114" bestFit="1" customWidth="1"/>
    <col min="9221" max="9221" width="14.140625" style="114" customWidth="1"/>
    <col min="9222" max="9225" width="9.140625" style="114"/>
    <col min="9226" max="9226" width="11.7109375" style="114" bestFit="1" customWidth="1"/>
    <col min="9227" max="9472" width="9.140625" style="114"/>
    <col min="9473" max="9473" width="36.5703125" style="114" bestFit="1" customWidth="1"/>
    <col min="9474" max="9474" width="7.28515625" style="114" customWidth="1"/>
    <col min="9475" max="9475" width="13.85546875" style="114" customWidth="1"/>
    <col min="9476" max="9476" width="10" style="114" bestFit="1" customWidth="1"/>
    <col min="9477" max="9477" width="14.140625" style="114" customWidth="1"/>
    <col min="9478" max="9481" width="9.140625" style="114"/>
    <col min="9482" max="9482" width="11.7109375" style="114" bestFit="1" customWidth="1"/>
    <col min="9483" max="9728" width="9.140625" style="114"/>
    <col min="9729" max="9729" width="36.5703125" style="114" bestFit="1" customWidth="1"/>
    <col min="9730" max="9730" width="7.28515625" style="114" customWidth="1"/>
    <col min="9731" max="9731" width="13.85546875" style="114" customWidth="1"/>
    <col min="9732" max="9732" width="10" style="114" bestFit="1" customWidth="1"/>
    <col min="9733" max="9733" width="14.140625" style="114" customWidth="1"/>
    <col min="9734" max="9737" width="9.140625" style="114"/>
    <col min="9738" max="9738" width="11.7109375" style="114" bestFit="1" customWidth="1"/>
    <col min="9739" max="9984" width="9.140625" style="114"/>
    <col min="9985" max="9985" width="36.5703125" style="114" bestFit="1" customWidth="1"/>
    <col min="9986" max="9986" width="7.28515625" style="114" customWidth="1"/>
    <col min="9987" max="9987" width="13.85546875" style="114" customWidth="1"/>
    <col min="9988" max="9988" width="10" style="114" bestFit="1" customWidth="1"/>
    <col min="9989" max="9989" width="14.140625" style="114" customWidth="1"/>
    <col min="9990" max="9993" width="9.140625" style="114"/>
    <col min="9994" max="9994" width="11.7109375" style="114" bestFit="1" customWidth="1"/>
    <col min="9995" max="10240" width="9.140625" style="114"/>
    <col min="10241" max="10241" width="36.5703125" style="114" bestFit="1" customWidth="1"/>
    <col min="10242" max="10242" width="7.28515625" style="114" customWidth="1"/>
    <col min="10243" max="10243" width="13.85546875" style="114" customWidth="1"/>
    <col min="10244" max="10244" width="10" style="114" bestFit="1" customWidth="1"/>
    <col min="10245" max="10245" width="14.140625" style="114" customWidth="1"/>
    <col min="10246" max="10249" width="9.140625" style="114"/>
    <col min="10250" max="10250" width="11.7109375" style="114" bestFit="1" customWidth="1"/>
    <col min="10251" max="10496" width="9.140625" style="114"/>
    <col min="10497" max="10497" width="36.5703125" style="114" bestFit="1" customWidth="1"/>
    <col min="10498" max="10498" width="7.28515625" style="114" customWidth="1"/>
    <col min="10499" max="10499" width="13.85546875" style="114" customWidth="1"/>
    <col min="10500" max="10500" width="10" style="114" bestFit="1" customWidth="1"/>
    <col min="10501" max="10501" width="14.140625" style="114" customWidth="1"/>
    <col min="10502" max="10505" width="9.140625" style="114"/>
    <col min="10506" max="10506" width="11.7109375" style="114" bestFit="1" customWidth="1"/>
    <col min="10507" max="10752" width="9.140625" style="114"/>
    <col min="10753" max="10753" width="36.5703125" style="114" bestFit="1" customWidth="1"/>
    <col min="10754" max="10754" width="7.28515625" style="114" customWidth="1"/>
    <col min="10755" max="10755" width="13.85546875" style="114" customWidth="1"/>
    <col min="10756" max="10756" width="10" style="114" bestFit="1" customWidth="1"/>
    <col min="10757" max="10757" width="14.140625" style="114" customWidth="1"/>
    <col min="10758" max="10761" width="9.140625" style="114"/>
    <col min="10762" max="10762" width="11.7109375" style="114" bestFit="1" customWidth="1"/>
    <col min="10763" max="11008" width="9.140625" style="114"/>
    <col min="11009" max="11009" width="36.5703125" style="114" bestFit="1" customWidth="1"/>
    <col min="11010" max="11010" width="7.28515625" style="114" customWidth="1"/>
    <col min="11011" max="11011" width="13.85546875" style="114" customWidth="1"/>
    <col min="11012" max="11012" width="10" style="114" bestFit="1" customWidth="1"/>
    <col min="11013" max="11013" width="14.140625" style="114" customWidth="1"/>
    <col min="11014" max="11017" width="9.140625" style="114"/>
    <col min="11018" max="11018" width="11.7109375" style="114" bestFit="1" customWidth="1"/>
    <col min="11019" max="11264" width="9.140625" style="114"/>
    <col min="11265" max="11265" width="36.5703125" style="114" bestFit="1" customWidth="1"/>
    <col min="11266" max="11266" width="7.28515625" style="114" customWidth="1"/>
    <col min="11267" max="11267" width="13.85546875" style="114" customWidth="1"/>
    <col min="11268" max="11268" width="10" style="114" bestFit="1" customWidth="1"/>
    <col min="11269" max="11269" width="14.140625" style="114" customWidth="1"/>
    <col min="11270" max="11273" width="9.140625" style="114"/>
    <col min="11274" max="11274" width="11.7109375" style="114" bestFit="1" customWidth="1"/>
    <col min="11275" max="11520" width="9.140625" style="114"/>
    <col min="11521" max="11521" width="36.5703125" style="114" bestFit="1" customWidth="1"/>
    <col min="11522" max="11522" width="7.28515625" style="114" customWidth="1"/>
    <col min="11523" max="11523" width="13.85546875" style="114" customWidth="1"/>
    <col min="11524" max="11524" width="10" style="114" bestFit="1" customWidth="1"/>
    <col min="11525" max="11525" width="14.140625" style="114" customWidth="1"/>
    <col min="11526" max="11529" width="9.140625" style="114"/>
    <col min="11530" max="11530" width="11.7109375" style="114" bestFit="1" customWidth="1"/>
    <col min="11531" max="11776" width="9.140625" style="114"/>
    <col min="11777" max="11777" width="36.5703125" style="114" bestFit="1" customWidth="1"/>
    <col min="11778" max="11778" width="7.28515625" style="114" customWidth="1"/>
    <col min="11779" max="11779" width="13.85546875" style="114" customWidth="1"/>
    <col min="11780" max="11780" width="10" style="114" bestFit="1" customWidth="1"/>
    <col min="11781" max="11781" width="14.140625" style="114" customWidth="1"/>
    <col min="11782" max="11785" width="9.140625" style="114"/>
    <col min="11786" max="11786" width="11.7109375" style="114" bestFit="1" customWidth="1"/>
    <col min="11787" max="12032" width="9.140625" style="114"/>
    <col min="12033" max="12033" width="36.5703125" style="114" bestFit="1" customWidth="1"/>
    <col min="12034" max="12034" width="7.28515625" style="114" customWidth="1"/>
    <col min="12035" max="12035" width="13.85546875" style="114" customWidth="1"/>
    <col min="12036" max="12036" width="10" style="114" bestFit="1" customWidth="1"/>
    <col min="12037" max="12037" width="14.140625" style="114" customWidth="1"/>
    <col min="12038" max="12041" width="9.140625" style="114"/>
    <col min="12042" max="12042" width="11.7109375" style="114" bestFit="1" customWidth="1"/>
    <col min="12043" max="12288" width="9.140625" style="114"/>
    <col min="12289" max="12289" width="36.5703125" style="114" bestFit="1" customWidth="1"/>
    <col min="12290" max="12290" width="7.28515625" style="114" customWidth="1"/>
    <col min="12291" max="12291" width="13.85546875" style="114" customWidth="1"/>
    <col min="12292" max="12292" width="10" style="114" bestFit="1" customWidth="1"/>
    <col min="12293" max="12293" width="14.140625" style="114" customWidth="1"/>
    <col min="12294" max="12297" width="9.140625" style="114"/>
    <col min="12298" max="12298" width="11.7109375" style="114" bestFit="1" customWidth="1"/>
    <col min="12299" max="12544" width="9.140625" style="114"/>
    <col min="12545" max="12545" width="36.5703125" style="114" bestFit="1" customWidth="1"/>
    <col min="12546" max="12546" width="7.28515625" style="114" customWidth="1"/>
    <col min="12547" max="12547" width="13.85546875" style="114" customWidth="1"/>
    <col min="12548" max="12548" width="10" style="114" bestFit="1" customWidth="1"/>
    <col min="12549" max="12549" width="14.140625" style="114" customWidth="1"/>
    <col min="12550" max="12553" width="9.140625" style="114"/>
    <col min="12554" max="12554" width="11.7109375" style="114" bestFit="1" customWidth="1"/>
    <col min="12555" max="12800" width="9.140625" style="114"/>
    <col min="12801" max="12801" width="36.5703125" style="114" bestFit="1" customWidth="1"/>
    <col min="12802" max="12802" width="7.28515625" style="114" customWidth="1"/>
    <col min="12803" max="12803" width="13.85546875" style="114" customWidth="1"/>
    <col min="12804" max="12804" width="10" style="114" bestFit="1" customWidth="1"/>
    <col min="12805" max="12805" width="14.140625" style="114" customWidth="1"/>
    <col min="12806" max="12809" width="9.140625" style="114"/>
    <col min="12810" max="12810" width="11.7109375" style="114" bestFit="1" customWidth="1"/>
    <col min="12811" max="13056" width="9.140625" style="114"/>
    <col min="13057" max="13057" width="36.5703125" style="114" bestFit="1" customWidth="1"/>
    <col min="13058" max="13058" width="7.28515625" style="114" customWidth="1"/>
    <col min="13059" max="13059" width="13.85546875" style="114" customWidth="1"/>
    <col min="13060" max="13060" width="10" style="114" bestFit="1" customWidth="1"/>
    <col min="13061" max="13061" width="14.140625" style="114" customWidth="1"/>
    <col min="13062" max="13065" width="9.140625" style="114"/>
    <col min="13066" max="13066" width="11.7109375" style="114" bestFit="1" customWidth="1"/>
    <col min="13067" max="13312" width="9.140625" style="114"/>
    <col min="13313" max="13313" width="36.5703125" style="114" bestFit="1" customWidth="1"/>
    <col min="13314" max="13314" width="7.28515625" style="114" customWidth="1"/>
    <col min="13315" max="13315" width="13.85546875" style="114" customWidth="1"/>
    <col min="13316" max="13316" width="10" style="114" bestFit="1" customWidth="1"/>
    <col min="13317" max="13317" width="14.140625" style="114" customWidth="1"/>
    <col min="13318" max="13321" width="9.140625" style="114"/>
    <col min="13322" max="13322" width="11.7109375" style="114" bestFit="1" customWidth="1"/>
    <col min="13323" max="13568" width="9.140625" style="114"/>
    <col min="13569" max="13569" width="36.5703125" style="114" bestFit="1" customWidth="1"/>
    <col min="13570" max="13570" width="7.28515625" style="114" customWidth="1"/>
    <col min="13571" max="13571" width="13.85546875" style="114" customWidth="1"/>
    <col min="13572" max="13572" width="10" style="114" bestFit="1" customWidth="1"/>
    <col min="13573" max="13573" width="14.140625" style="114" customWidth="1"/>
    <col min="13574" max="13577" width="9.140625" style="114"/>
    <col min="13578" max="13578" width="11.7109375" style="114" bestFit="1" customWidth="1"/>
    <col min="13579" max="13824" width="9.140625" style="114"/>
    <col min="13825" max="13825" width="36.5703125" style="114" bestFit="1" customWidth="1"/>
    <col min="13826" max="13826" width="7.28515625" style="114" customWidth="1"/>
    <col min="13827" max="13827" width="13.85546875" style="114" customWidth="1"/>
    <col min="13828" max="13828" width="10" style="114" bestFit="1" customWidth="1"/>
    <col min="13829" max="13829" width="14.140625" style="114" customWidth="1"/>
    <col min="13830" max="13833" width="9.140625" style="114"/>
    <col min="13834" max="13834" width="11.7109375" style="114" bestFit="1" customWidth="1"/>
    <col min="13835" max="14080" width="9.140625" style="114"/>
    <col min="14081" max="14081" width="36.5703125" style="114" bestFit="1" customWidth="1"/>
    <col min="14082" max="14082" width="7.28515625" style="114" customWidth="1"/>
    <col min="14083" max="14083" width="13.85546875" style="114" customWidth="1"/>
    <col min="14084" max="14084" width="10" style="114" bestFit="1" customWidth="1"/>
    <col min="14085" max="14085" width="14.140625" style="114" customWidth="1"/>
    <col min="14086" max="14089" width="9.140625" style="114"/>
    <col min="14090" max="14090" width="11.7109375" style="114" bestFit="1" customWidth="1"/>
    <col min="14091" max="14336" width="9.140625" style="114"/>
    <col min="14337" max="14337" width="36.5703125" style="114" bestFit="1" customWidth="1"/>
    <col min="14338" max="14338" width="7.28515625" style="114" customWidth="1"/>
    <col min="14339" max="14339" width="13.85546875" style="114" customWidth="1"/>
    <col min="14340" max="14340" width="10" style="114" bestFit="1" customWidth="1"/>
    <col min="14341" max="14341" width="14.140625" style="114" customWidth="1"/>
    <col min="14342" max="14345" width="9.140625" style="114"/>
    <col min="14346" max="14346" width="11.7109375" style="114" bestFit="1" customWidth="1"/>
    <col min="14347" max="14592" width="9.140625" style="114"/>
    <col min="14593" max="14593" width="36.5703125" style="114" bestFit="1" customWidth="1"/>
    <col min="14594" max="14594" width="7.28515625" style="114" customWidth="1"/>
    <col min="14595" max="14595" width="13.85546875" style="114" customWidth="1"/>
    <col min="14596" max="14596" width="10" style="114" bestFit="1" customWidth="1"/>
    <col min="14597" max="14597" width="14.140625" style="114" customWidth="1"/>
    <col min="14598" max="14601" width="9.140625" style="114"/>
    <col min="14602" max="14602" width="11.7109375" style="114" bestFit="1" customWidth="1"/>
    <col min="14603" max="14848" width="9.140625" style="114"/>
    <col min="14849" max="14849" width="36.5703125" style="114" bestFit="1" customWidth="1"/>
    <col min="14850" max="14850" width="7.28515625" style="114" customWidth="1"/>
    <col min="14851" max="14851" width="13.85546875" style="114" customWidth="1"/>
    <col min="14852" max="14852" width="10" style="114" bestFit="1" customWidth="1"/>
    <col min="14853" max="14853" width="14.140625" style="114" customWidth="1"/>
    <col min="14854" max="14857" width="9.140625" style="114"/>
    <col min="14858" max="14858" width="11.7109375" style="114" bestFit="1" customWidth="1"/>
    <col min="14859" max="15104" width="9.140625" style="114"/>
    <col min="15105" max="15105" width="36.5703125" style="114" bestFit="1" customWidth="1"/>
    <col min="15106" max="15106" width="7.28515625" style="114" customWidth="1"/>
    <col min="15107" max="15107" width="13.85546875" style="114" customWidth="1"/>
    <col min="15108" max="15108" width="10" style="114" bestFit="1" customWidth="1"/>
    <col min="15109" max="15109" width="14.140625" style="114" customWidth="1"/>
    <col min="15110" max="15113" width="9.140625" style="114"/>
    <col min="15114" max="15114" width="11.7109375" style="114" bestFit="1" customWidth="1"/>
    <col min="15115" max="15360" width="9.140625" style="114"/>
    <col min="15361" max="15361" width="36.5703125" style="114" bestFit="1" customWidth="1"/>
    <col min="15362" max="15362" width="7.28515625" style="114" customWidth="1"/>
    <col min="15363" max="15363" width="13.85546875" style="114" customWidth="1"/>
    <col min="15364" max="15364" width="10" style="114" bestFit="1" customWidth="1"/>
    <col min="15365" max="15365" width="14.140625" style="114" customWidth="1"/>
    <col min="15366" max="15369" width="9.140625" style="114"/>
    <col min="15370" max="15370" width="11.7109375" style="114" bestFit="1" customWidth="1"/>
    <col min="15371" max="15616" width="9.140625" style="114"/>
    <col min="15617" max="15617" width="36.5703125" style="114" bestFit="1" customWidth="1"/>
    <col min="15618" max="15618" width="7.28515625" style="114" customWidth="1"/>
    <col min="15619" max="15619" width="13.85546875" style="114" customWidth="1"/>
    <col min="15620" max="15620" width="10" style="114" bestFit="1" customWidth="1"/>
    <col min="15621" max="15621" width="14.140625" style="114" customWidth="1"/>
    <col min="15622" max="15625" width="9.140625" style="114"/>
    <col min="15626" max="15626" width="11.7109375" style="114" bestFit="1" customWidth="1"/>
    <col min="15627" max="15872" width="9.140625" style="114"/>
    <col min="15873" max="15873" width="36.5703125" style="114" bestFit="1" customWidth="1"/>
    <col min="15874" max="15874" width="7.28515625" style="114" customWidth="1"/>
    <col min="15875" max="15875" width="13.85546875" style="114" customWidth="1"/>
    <col min="15876" max="15876" width="10" style="114" bestFit="1" customWidth="1"/>
    <col min="15877" max="15877" width="14.140625" style="114" customWidth="1"/>
    <col min="15878" max="15881" width="9.140625" style="114"/>
    <col min="15882" max="15882" width="11.7109375" style="114" bestFit="1" customWidth="1"/>
    <col min="15883" max="16128" width="9.140625" style="114"/>
    <col min="16129" max="16129" width="36.5703125" style="114" bestFit="1" customWidth="1"/>
    <col min="16130" max="16130" width="7.28515625" style="114" customWidth="1"/>
    <col min="16131" max="16131" width="13.85546875" style="114" customWidth="1"/>
    <col min="16132" max="16132" width="10" style="114" bestFit="1" customWidth="1"/>
    <col min="16133" max="16133" width="14.140625" style="114" customWidth="1"/>
    <col min="16134" max="16137" width="9.140625" style="114"/>
    <col min="16138" max="16138" width="11.7109375" style="114" bestFit="1" customWidth="1"/>
    <col min="16139" max="16384" width="9.140625" style="114"/>
  </cols>
  <sheetData>
    <row r="1" spans="1:10" ht="13.5" thickBot="1" x14ac:dyDescent="0.25">
      <c r="A1" s="149" t="s">
        <v>178</v>
      </c>
      <c r="B1" s="149"/>
      <c r="C1" s="112"/>
      <c r="D1" s="112"/>
      <c r="E1" s="113" t="s">
        <v>179</v>
      </c>
    </row>
    <row r="2" spans="1:10" ht="24.75" thickBot="1" x14ac:dyDescent="0.25">
      <c r="A2" s="115" t="s">
        <v>180</v>
      </c>
      <c r="B2" s="116" t="s">
        <v>181</v>
      </c>
      <c r="C2" s="117" t="s">
        <v>182</v>
      </c>
      <c r="D2" s="117" t="s">
        <v>183</v>
      </c>
      <c r="E2" s="117" t="s">
        <v>182</v>
      </c>
    </row>
    <row r="3" spans="1:10" ht="15" customHeight="1" x14ac:dyDescent="0.2">
      <c r="A3" s="118" t="s">
        <v>184</v>
      </c>
      <c r="B3" s="119" t="s">
        <v>185</v>
      </c>
      <c r="C3" s="120">
        <f>C4+C5+C6</f>
        <v>2363083.33</v>
      </c>
      <c r="D3" s="120">
        <f>D4+D5+D6</f>
        <v>0</v>
      </c>
      <c r="E3" s="121">
        <f t="shared" ref="E3:E23" si="0">C3+D3</f>
        <v>2363083.33</v>
      </c>
    </row>
    <row r="4" spans="1:10" ht="15" customHeight="1" x14ac:dyDescent="0.2">
      <c r="A4" s="122" t="s">
        <v>186</v>
      </c>
      <c r="B4" s="123" t="s">
        <v>187</v>
      </c>
      <c r="C4" s="124">
        <v>2220140.21</v>
      </c>
      <c r="D4" s="125">
        <v>0</v>
      </c>
      <c r="E4" s="126">
        <f t="shared" si="0"/>
        <v>2220140.21</v>
      </c>
      <c r="J4" s="127"/>
    </row>
    <row r="5" spans="1:10" ht="15" customHeight="1" x14ac:dyDescent="0.2">
      <c r="A5" s="122" t="s">
        <v>188</v>
      </c>
      <c r="B5" s="123" t="s">
        <v>189</v>
      </c>
      <c r="C5" s="124">
        <v>141417.56</v>
      </c>
      <c r="D5" s="128">
        <v>0</v>
      </c>
      <c r="E5" s="126">
        <f t="shared" si="0"/>
        <v>141417.56</v>
      </c>
    </row>
    <row r="6" spans="1:10" ht="15" customHeight="1" x14ac:dyDescent="0.2">
      <c r="A6" s="122" t="s">
        <v>190</v>
      </c>
      <c r="B6" s="123" t="s">
        <v>191</v>
      </c>
      <c r="C6" s="124">
        <v>1525.56</v>
      </c>
      <c r="D6" s="124">
        <v>0</v>
      </c>
      <c r="E6" s="126">
        <f t="shared" si="0"/>
        <v>1525.56</v>
      </c>
    </row>
    <row r="7" spans="1:10" ht="15" customHeight="1" x14ac:dyDescent="0.2">
      <c r="A7" s="129" t="s">
        <v>192</v>
      </c>
      <c r="B7" s="123" t="s">
        <v>193</v>
      </c>
      <c r="C7" s="130">
        <f>C8+C13</f>
        <v>4840158.1100000003</v>
      </c>
      <c r="D7" s="130">
        <f>D8+D13</f>
        <v>0</v>
      </c>
      <c r="E7" s="131">
        <f t="shared" si="0"/>
        <v>4840158.1100000003</v>
      </c>
    </row>
    <row r="8" spans="1:10" ht="15" customHeight="1" x14ac:dyDescent="0.2">
      <c r="A8" s="122" t="s">
        <v>194</v>
      </c>
      <c r="B8" s="123" t="s">
        <v>195</v>
      </c>
      <c r="C8" s="124">
        <f>C9+C10+C11+C12</f>
        <v>4128726.04</v>
      </c>
      <c r="D8" s="124">
        <f>D9+D10+D11+D12</f>
        <v>0</v>
      </c>
      <c r="E8" s="132">
        <f t="shared" si="0"/>
        <v>4128726.04</v>
      </c>
    </row>
    <row r="9" spans="1:10" ht="15" customHeight="1" x14ac:dyDescent="0.2">
      <c r="A9" s="122" t="s">
        <v>196</v>
      </c>
      <c r="B9" s="123" t="s">
        <v>197</v>
      </c>
      <c r="C9" s="124">
        <v>61072</v>
      </c>
      <c r="D9" s="124">
        <v>0</v>
      </c>
      <c r="E9" s="132">
        <f t="shared" si="0"/>
        <v>61072</v>
      </c>
    </row>
    <row r="10" spans="1:10" ht="15" customHeight="1" x14ac:dyDescent="0.2">
      <c r="A10" s="122" t="s">
        <v>198</v>
      </c>
      <c r="B10" s="123" t="s">
        <v>195</v>
      </c>
      <c r="C10" s="124">
        <v>4032423.87</v>
      </c>
      <c r="D10" s="124">
        <v>0</v>
      </c>
      <c r="E10" s="132">
        <f t="shared" si="0"/>
        <v>4032423.87</v>
      </c>
    </row>
    <row r="11" spans="1:10" ht="15" customHeight="1" x14ac:dyDescent="0.2">
      <c r="A11" s="122" t="s">
        <v>199</v>
      </c>
      <c r="B11" s="123" t="s">
        <v>200</v>
      </c>
      <c r="C11" s="124">
        <v>10460.17</v>
      </c>
      <c r="D11" s="124">
        <v>0</v>
      </c>
      <c r="E11" s="132">
        <f>SUM(C11:D11)</f>
        <v>10460.17</v>
      </c>
    </row>
    <row r="12" spans="1:10" ht="15" customHeight="1" x14ac:dyDescent="0.2">
      <c r="A12" s="122" t="s">
        <v>201</v>
      </c>
      <c r="B12" s="123">
        <v>4121</v>
      </c>
      <c r="C12" s="124">
        <v>24770</v>
      </c>
      <c r="D12" s="124">
        <v>0</v>
      </c>
      <c r="E12" s="132">
        <f>SUM(C12:D12)</f>
        <v>24770</v>
      </c>
    </row>
    <row r="13" spans="1:10" ht="15" customHeight="1" x14ac:dyDescent="0.2">
      <c r="A13" s="122" t="s">
        <v>202</v>
      </c>
      <c r="B13" s="123" t="s">
        <v>203</v>
      </c>
      <c r="C13" s="124">
        <f>C14+C15+C16</f>
        <v>711432.07000000007</v>
      </c>
      <c r="D13" s="124">
        <f>D14+D15+D16</f>
        <v>0</v>
      </c>
      <c r="E13" s="132">
        <f t="shared" si="0"/>
        <v>711432.07000000007</v>
      </c>
    </row>
    <row r="14" spans="1:10" ht="15" customHeight="1" x14ac:dyDescent="0.2">
      <c r="A14" s="122" t="s">
        <v>204</v>
      </c>
      <c r="B14" s="123" t="s">
        <v>203</v>
      </c>
      <c r="C14" s="124">
        <v>709937.4</v>
      </c>
      <c r="D14" s="124">
        <v>0</v>
      </c>
      <c r="E14" s="132">
        <f t="shared" si="0"/>
        <v>709937.4</v>
      </c>
    </row>
    <row r="15" spans="1:10" ht="15" customHeight="1" x14ac:dyDescent="0.2">
      <c r="A15" s="122" t="s">
        <v>205</v>
      </c>
      <c r="B15" s="123">
        <v>4221</v>
      </c>
      <c r="C15" s="124">
        <v>0</v>
      </c>
      <c r="D15" s="124">
        <v>0</v>
      </c>
      <c r="E15" s="132">
        <f>SUM(C15:D15)</f>
        <v>0</v>
      </c>
    </row>
    <row r="16" spans="1:10" ht="15" customHeight="1" x14ac:dyDescent="0.2">
      <c r="A16" s="122" t="s">
        <v>206</v>
      </c>
      <c r="B16" s="123">
        <v>4232</v>
      </c>
      <c r="C16" s="124">
        <v>1494.67</v>
      </c>
      <c r="D16" s="124">
        <v>0</v>
      </c>
      <c r="E16" s="132">
        <f>SUM(C16:D16)</f>
        <v>1494.67</v>
      </c>
    </row>
    <row r="17" spans="1:5" ht="15" customHeight="1" x14ac:dyDescent="0.2">
      <c r="A17" s="129" t="s">
        <v>207</v>
      </c>
      <c r="B17" s="133" t="s">
        <v>208</v>
      </c>
      <c r="C17" s="130">
        <f>C3+C7</f>
        <v>7203241.4400000004</v>
      </c>
      <c r="D17" s="130">
        <f>D3+D7</f>
        <v>0</v>
      </c>
      <c r="E17" s="131">
        <f t="shared" si="0"/>
        <v>7203241.4400000004</v>
      </c>
    </row>
    <row r="18" spans="1:5" ht="15" customHeight="1" x14ac:dyDescent="0.2">
      <c r="A18" s="129" t="s">
        <v>209</v>
      </c>
      <c r="B18" s="133" t="s">
        <v>210</v>
      </c>
      <c r="C18" s="130">
        <f>SUM(C19:C22)</f>
        <v>940852.76</v>
      </c>
      <c r="D18" s="130">
        <f>SUM(D19:D22)</f>
        <v>0</v>
      </c>
      <c r="E18" s="131">
        <f t="shared" si="0"/>
        <v>940852.76</v>
      </c>
    </row>
    <row r="19" spans="1:5" ht="15" customHeight="1" x14ac:dyDescent="0.2">
      <c r="A19" s="122" t="s">
        <v>211</v>
      </c>
      <c r="B19" s="123" t="s">
        <v>212</v>
      </c>
      <c r="C19" s="124">
        <v>84875.51</v>
      </c>
      <c r="D19" s="124">
        <v>0</v>
      </c>
      <c r="E19" s="132">
        <f t="shared" si="0"/>
        <v>84875.51</v>
      </c>
    </row>
    <row r="20" spans="1:5" ht="15" customHeight="1" x14ac:dyDescent="0.2">
      <c r="A20" s="122" t="s">
        <v>213</v>
      </c>
      <c r="B20" s="123">
        <v>8115</v>
      </c>
      <c r="C20" s="124">
        <v>952852.25</v>
      </c>
      <c r="D20" s="124">
        <v>0</v>
      </c>
      <c r="E20" s="132">
        <f>SUM(C20:D20)</f>
        <v>952852.25</v>
      </c>
    </row>
    <row r="21" spans="1:5" ht="15" customHeight="1" x14ac:dyDescent="0.2">
      <c r="A21" s="122" t="s">
        <v>214</v>
      </c>
      <c r="B21" s="123">
        <v>8123</v>
      </c>
      <c r="C21" s="124">
        <v>0</v>
      </c>
      <c r="D21" s="124">
        <v>0</v>
      </c>
      <c r="E21" s="132">
        <f>C21+D21</f>
        <v>0</v>
      </c>
    </row>
    <row r="22" spans="1:5" ht="15" customHeight="1" thickBot="1" x14ac:dyDescent="0.25">
      <c r="A22" s="134" t="s">
        <v>215</v>
      </c>
      <c r="B22" s="135">
        <v>-8124</v>
      </c>
      <c r="C22" s="136">
        <v>-96875</v>
      </c>
      <c r="D22" s="136">
        <v>0</v>
      </c>
      <c r="E22" s="137">
        <f>C22+D22</f>
        <v>-96875</v>
      </c>
    </row>
    <row r="23" spans="1:5" ht="15" customHeight="1" thickBot="1" x14ac:dyDescent="0.25">
      <c r="A23" s="138" t="s">
        <v>216</v>
      </c>
      <c r="B23" s="139"/>
      <c r="C23" s="140">
        <f>C3+C7+C18</f>
        <v>8144094.2000000002</v>
      </c>
      <c r="D23" s="140">
        <f>D17+D18</f>
        <v>0</v>
      </c>
      <c r="E23" s="141">
        <f t="shared" si="0"/>
        <v>8144094.2000000002</v>
      </c>
    </row>
    <row r="24" spans="1:5" ht="13.5" thickBot="1" x14ac:dyDescent="0.25">
      <c r="A24" s="149" t="s">
        <v>217</v>
      </c>
      <c r="B24" s="149"/>
      <c r="C24" s="142"/>
      <c r="D24" s="142"/>
      <c r="E24" s="143" t="s">
        <v>179</v>
      </c>
    </row>
    <row r="25" spans="1:5" ht="24.75" thickBot="1" x14ac:dyDescent="0.25">
      <c r="A25" s="115" t="s">
        <v>218</v>
      </c>
      <c r="B25" s="116" t="s">
        <v>7</v>
      </c>
      <c r="C25" s="117" t="s">
        <v>182</v>
      </c>
      <c r="D25" s="117" t="s">
        <v>183</v>
      </c>
      <c r="E25" s="117" t="s">
        <v>182</v>
      </c>
    </row>
    <row r="26" spans="1:5" ht="15" customHeight="1" x14ac:dyDescent="0.2">
      <c r="A26" s="144" t="s">
        <v>219</v>
      </c>
      <c r="B26" s="145" t="s">
        <v>220</v>
      </c>
      <c r="C26" s="128">
        <v>26192.5</v>
      </c>
      <c r="D26" s="128">
        <v>0</v>
      </c>
      <c r="E26" s="146">
        <f>C26+D26</f>
        <v>26192.5</v>
      </c>
    </row>
    <row r="27" spans="1:5" ht="15" customHeight="1" x14ac:dyDescent="0.2">
      <c r="A27" s="147" t="s">
        <v>221</v>
      </c>
      <c r="B27" s="123" t="s">
        <v>220</v>
      </c>
      <c r="C27" s="124">
        <v>242489.92</v>
      </c>
      <c r="D27" s="128">
        <v>0</v>
      </c>
      <c r="E27" s="146">
        <f t="shared" ref="E27:E41" si="1">C27+D27</f>
        <v>242489.92</v>
      </c>
    </row>
    <row r="28" spans="1:5" ht="15" customHeight="1" x14ac:dyDescent="0.2">
      <c r="A28" s="147" t="s">
        <v>222</v>
      </c>
      <c r="B28" s="123" t="s">
        <v>220</v>
      </c>
      <c r="C28" s="124">
        <v>882990.86</v>
      </c>
      <c r="D28" s="128">
        <v>0</v>
      </c>
      <c r="E28" s="146">
        <f t="shared" si="1"/>
        <v>882990.86</v>
      </c>
    </row>
    <row r="29" spans="1:5" ht="15" customHeight="1" x14ac:dyDescent="0.2">
      <c r="A29" s="147" t="s">
        <v>223</v>
      </c>
      <c r="B29" s="123" t="s">
        <v>220</v>
      </c>
      <c r="C29" s="124">
        <v>649814.35000000009</v>
      </c>
      <c r="D29" s="128">
        <v>0</v>
      </c>
      <c r="E29" s="146">
        <f t="shared" si="1"/>
        <v>649814.35000000009</v>
      </c>
    </row>
    <row r="30" spans="1:5" ht="15" customHeight="1" x14ac:dyDescent="0.2">
      <c r="A30" s="147" t="s">
        <v>224</v>
      </c>
      <c r="B30" s="123" t="s">
        <v>220</v>
      </c>
      <c r="C30" s="124">
        <v>3621391.4999999995</v>
      </c>
      <c r="D30" s="128">
        <v>0</v>
      </c>
      <c r="E30" s="146">
        <f>C30+D30</f>
        <v>3621391.4999999995</v>
      </c>
    </row>
    <row r="31" spans="1:5" ht="15" customHeight="1" x14ac:dyDescent="0.2">
      <c r="A31" s="147" t="s">
        <v>225</v>
      </c>
      <c r="B31" s="123" t="s">
        <v>226</v>
      </c>
      <c r="C31" s="124">
        <v>453659.35999999993</v>
      </c>
      <c r="D31" s="128">
        <v>0</v>
      </c>
      <c r="E31" s="146">
        <f t="shared" si="1"/>
        <v>453659.35999999993</v>
      </c>
    </row>
    <row r="32" spans="1:5" ht="15" customHeight="1" x14ac:dyDescent="0.2">
      <c r="A32" s="147" t="s">
        <v>227</v>
      </c>
      <c r="B32" s="123" t="s">
        <v>220</v>
      </c>
      <c r="C32" s="124">
        <v>65586</v>
      </c>
      <c r="D32" s="128">
        <v>0</v>
      </c>
      <c r="E32" s="146">
        <f t="shared" si="1"/>
        <v>65586</v>
      </c>
    </row>
    <row r="33" spans="1:5" ht="15" customHeight="1" x14ac:dyDescent="0.2">
      <c r="A33" s="147" t="s">
        <v>228</v>
      </c>
      <c r="B33" s="123" t="s">
        <v>229</v>
      </c>
      <c r="C33" s="124">
        <v>932786.00999999989</v>
      </c>
      <c r="D33" s="128">
        <v>0</v>
      </c>
      <c r="E33" s="146">
        <f t="shared" si="1"/>
        <v>932786.00999999989</v>
      </c>
    </row>
    <row r="34" spans="1:5" ht="15" customHeight="1" x14ac:dyDescent="0.2">
      <c r="A34" s="147" t="s">
        <v>230</v>
      </c>
      <c r="B34" s="123" t="s">
        <v>229</v>
      </c>
      <c r="C34" s="124">
        <v>0</v>
      </c>
      <c r="D34" s="128">
        <v>0</v>
      </c>
      <c r="E34" s="146">
        <f t="shared" si="1"/>
        <v>0</v>
      </c>
    </row>
    <row r="35" spans="1:5" ht="15" customHeight="1" x14ac:dyDescent="0.2">
      <c r="A35" s="147" t="s">
        <v>231</v>
      </c>
      <c r="B35" s="123" t="s">
        <v>226</v>
      </c>
      <c r="C35" s="124">
        <v>1074867.06</v>
      </c>
      <c r="D35" s="128">
        <v>0</v>
      </c>
      <c r="E35" s="146">
        <f t="shared" si="1"/>
        <v>1074867.06</v>
      </c>
    </row>
    <row r="36" spans="1:5" ht="15" customHeight="1" x14ac:dyDescent="0.2">
      <c r="A36" s="147" t="s">
        <v>232</v>
      </c>
      <c r="B36" s="123" t="s">
        <v>226</v>
      </c>
      <c r="C36" s="124">
        <v>22000</v>
      </c>
      <c r="D36" s="128">
        <v>0</v>
      </c>
      <c r="E36" s="146">
        <f t="shared" si="1"/>
        <v>22000</v>
      </c>
    </row>
    <row r="37" spans="1:5" ht="15" customHeight="1" x14ac:dyDescent="0.2">
      <c r="A37" s="147" t="s">
        <v>233</v>
      </c>
      <c r="B37" s="123" t="s">
        <v>220</v>
      </c>
      <c r="C37" s="124">
        <v>5434.02</v>
      </c>
      <c r="D37" s="128">
        <v>0</v>
      </c>
      <c r="E37" s="146">
        <f t="shared" si="1"/>
        <v>5434.02</v>
      </c>
    </row>
    <row r="38" spans="1:5" ht="15" customHeight="1" x14ac:dyDescent="0.2">
      <c r="A38" s="147" t="s">
        <v>234</v>
      </c>
      <c r="B38" s="123" t="s">
        <v>226</v>
      </c>
      <c r="C38" s="124">
        <v>83923.1</v>
      </c>
      <c r="D38" s="128">
        <v>0</v>
      </c>
      <c r="E38" s="146">
        <f>C38+D38</f>
        <v>83923.1</v>
      </c>
    </row>
    <row r="39" spans="1:5" ht="15" customHeight="1" x14ac:dyDescent="0.2">
      <c r="A39" s="147" t="s">
        <v>235</v>
      </c>
      <c r="B39" s="123" t="s">
        <v>226</v>
      </c>
      <c r="C39" s="124">
        <v>5317.28</v>
      </c>
      <c r="D39" s="128">
        <v>0</v>
      </c>
      <c r="E39" s="146">
        <f t="shared" si="1"/>
        <v>5317.28</v>
      </c>
    </row>
    <row r="40" spans="1:5" ht="15" customHeight="1" x14ac:dyDescent="0.2">
      <c r="A40" s="147" t="s">
        <v>236</v>
      </c>
      <c r="B40" s="123" t="s">
        <v>226</v>
      </c>
      <c r="C40" s="124">
        <v>73602.25</v>
      </c>
      <c r="D40" s="128">
        <v>0</v>
      </c>
      <c r="E40" s="146">
        <f t="shared" si="1"/>
        <v>73602.25</v>
      </c>
    </row>
    <row r="41" spans="1:5" ht="15" customHeight="1" thickBot="1" x14ac:dyDescent="0.25">
      <c r="A41" s="147" t="s">
        <v>237</v>
      </c>
      <c r="B41" s="123" t="s">
        <v>226</v>
      </c>
      <c r="C41" s="124">
        <v>4039.9870000000001</v>
      </c>
      <c r="D41" s="128">
        <v>0</v>
      </c>
      <c r="E41" s="146">
        <f t="shared" si="1"/>
        <v>4039.9870000000001</v>
      </c>
    </row>
    <row r="42" spans="1:5" ht="15" customHeight="1" thickBot="1" x14ac:dyDescent="0.25">
      <c r="A42" s="148" t="s">
        <v>238</v>
      </c>
      <c r="B42" s="139"/>
      <c r="C42" s="140">
        <f>C26+C27+C28+C29+C30+C31+C32+C33+C34+C35+C36+C37+C38+C39+C40+C41</f>
        <v>8144094.1969999997</v>
      </c>
      <c r="D42" s="140">
        <f>SUM(D26:D41)</f>
        <v>0</v>
      </c>
      <c r="E42" s="141">
        <f>SUM(E26:E41)</f>
        <v>8144094.1969999997</v>
      </c>
    </row>
    <row r="43" spans="1:5" x14ac:dyDescent="0.2">
      <c r="C43" s="127"/>
      <c r="E43" s="127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&amp;RZR - RO č.180/15 - 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27"/>
  <sheetViews>
    <sheetView topLeftCell="A109" zoomScale="145" zoomScaleNormal="145" workbookViewId="0">
      <selection activeCell="J112" sqref="J112"/>
    </sheetView>
  </sheetViews>
  <sheetFormatPr defaultRowHeight="15" x14ac:dyDescent="0.25"/>
  <cols>
    <col min="1" max="1" width="3" style="65" customWidth="1"/>
    <col min="2" max="2" width="7" style="65" bestFit="1" customWidth="1"/>
    <col min="3" max="5" width="4.42578125" style="65" bestFit="1" customWidth="1"/>
    <col min="6" max="6" width="8.28515625" style="65" customWidth="1"/>
    <col min="7" max="7" width="21.28515625" style="65" customWidth="1"/>
    <col min="8" max="8" width="10.85546875" style="111" bestFit="1" customWidth="1"/>
    <col min="9" max="9" width="10.5703125" style="65" bestFit="1" customWidth="1"/>
    <col min="10" max="10" width="11.5703125" style="101" customWidth="1"/>
    <col min="11" max="16384" width="9.140625" style="65"/>
  </cols>
  <sheetData>
    <row r="1" spans="1:11" s="3" customFormat="1" ht="12.75" x14ac:dyDescent="0.2">
      <c r="A1" s="1"/>
      <c r="B1" s="1"/>
      <c r="C1" s="1"/>
      <c r="D1" s="1"/>
      <c r="E1" s="1"/>
      <c r="F1" s="1"/>
      <c r="G1" s="160" t="s">
        <v>0</v>
      </c>
      <c r="H1" s="160"/>
      <c r="I1" s="160"/>
      <c r="J1" s="160"/>
      <c r="K1" s="2"/>
    </row>
    <row r="2" spans="1:11" s="5" customFormat="1" ht="15.75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4"/>
      <c r="K2" s="4"/>
    </row>
    <row r="3" spans="1:11" s="3" customFormat="1" ht="15.75" x14ac:dyDescent="0.25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6"/>
      <c r="K3" s="6"/>
    </row>
    <row r="4" spans="1:11" s="3" customFormat="1" ht="2.25" customHeight="1" x14ac:dyDescent="0.2">
      <c r="A4" s="1"/>
      <c r="B4" s="1"/>
      <c r="C4" s="1"/>
      <c r="D4" s="1"/>
      <c r="E4" s="1"/>
      <c r="F4" s="1"/>
      <c r="G4" s="1"/>
      <c r="H4" s="104"/>
      <c r="I4" s="7"/>
      <c r="J4" s="8"/>
      <c r="K4" s="8"/>
    </row>
    <row r="5" spans="1:11" s="3" customFormat="1" ht="15.75" x14ac:dyDescent="0.25">
      <c r="A5" s="163" t="s">
        <v>3</v>
      </c>
      <c r="B5" s="163"/>
      <c r="C5" s="163"/>
      <c r="D5" s="163"/>
      <c r="E5" s="163"/>
      <c r="F5" s="163"/>
      <c r="G5" s="163"/>
      <c r="H5" s="163"/>
      <c r="I5" s="163"/>
      <c r="J5" s="6"/>
      <c r="K5" s="6"/>
    </row>
    <row r="6" spans="1:11" s="3" customFormat="1" ht="7.5" customHeight="1" thickBot="1" x14ac:dyDescent="0.3">
      <c r="A6" s="9"/>
      <c r="B6" s="9"/>
      <c r="C6" s="9"/>
      <c r="D6" s="9"/>
      <c r="E6" s="9"/>
      <c r="F6" s="9"/>
      <c r="G6" s="10"/>
      <c r="H6" s="105"/>
      <c r="I6" s="11"/>
      <c r="J6" s="12"/>
      <c r="K6" s="12"/>
    </row>
    <row r="7" spans="1:11" s="3" customFormat="1" ht="23.25" customHeight="1" thickBot="1" x14ac:dyDescent="0.25">
      <c r="A7" s="13" t="s">
        <v>4</v>
      </c>
      <c r="B7" s="164" t="s">
        <v>5</v>
      </c>
      <c r="C7" s="165"/>
      <c r="D7" s="14" t="s">
        <v>6</v>
      </c>
      <c r="E7" s="15" t="s">
        <v>7</v>
      </c>
      <c r="F7" s="164" t="s">
        <v>8</v>
      </c>
      <c r="G7" s="165"/>
      <c r="H7" s="16" t="s">
        <v>9</v>
      </c>
      <c r="I7" s="17" t="s">
        <v>10</v>
      </c>
      <c r="J7" s="18" t="s">
        <v>11</v>
      </c>
    </row>
    <row r="8" spans="1:11" s="3" customFormat="1" ht="21.75" thickBot="1" x14ac:dyDescent="0.25">
      <c r="A8" s="19" t="s">
        <v>12</v>
      </c>
      <c r="B8" s="150" t="s">
        <v>13</v>
      </c>
      <c r="C8" s="151"/>
      <c r="D8" s="20" t="s">
        <v>14</v>
      </c>
      <c r="E8" s="21" t="s">
        <v>14</v>
      </c>
      <c r="F8" s="152" t="s">
        <v>15</v>
      </c>
      <c r="G8" s="153"/>
      <c r="H8" s="22">
        <v>14617106.1</v>
      </c>
      <c r="I8" s="23"/>
      <c r="J8" s="24">
        <v>14617106.1</v>
      </c>
    </row>
    <row r="9" spans="1:11" s="3" customFormat="1" ht="21.75" thickBot="1" x14ac:dyDescent="0.25">
      <c r="A9" s="25" t="s">
        <v>12</v>
      </c>
      <c r="B9" s="154" t="s">
        <v>16</v>
      </c>
      <c r="C9" s="155"/>
      <c r="D9" s="26" t="s">
        <v>14</v>
      </c>
      <c r="E9" s="27" t="s">
        <v>14</v>
      </c>
      <c r="F9" s="156" t="s">
        <v>17</v>
      </c>
      <c r="G9" s="157"/>
      <c r="H9" s="28">
        <v>13476158.1</v>
      </c>
      <c r="I9" s="29"/>
      <c r="J9" s="30">
        <v>13476158.1</v>
      </c>
    </row>
    <row r="10" spans="1:11" s="3" customFormat="1" ht="21" customHeight="1" x14ac:dyDescent="0.2">
      <c r="A10" s="31" t="s">
        <v>12</v>
      </c>
      <c r="B10" s="32" t="s">
        <v>18</v>
      </c>
      <c r="C10" s="33" t="s">
        <v>19</v>
      </c>
      <c r="D10" s="34" t="s">
        <v>14</v>
      </c>
      <c r="E10" s="35" t="s">
        <v>14</v>
      </c>
      <c r="F10" s="158" t="s">
        <v>17</v>
      </c>
      <c r="G10" s="159"/>
      <c r="H10" s="36">
        <v>9438918.0999999996</v>
      </c>
      <c r="I10" s="36">
        <f>I11</f>
        <v>-9391072.6800000016</v>
      </c>
      <c r="J10" s="37">
        <f>SUM(H10:I10)</f>
        <v>47845.419999998063</v>
      </c>
    </row>
    <row r="11" spans="1:11" s="3" customFormat="1" ht="13.5" thickBot="1" x14ac:dyDescent="0.25">
      <c r="A11" s="38"/>
      <c r="B11" s="39"/>
      <c r="C11" s="40"/>
      <c r="D11" s="41">
        <v>5512</v>
      </c>
      <c r="E11" s="42">
        <v>5901</v>
      </c>
      <c r="F11" s="43"/>
      <c r="G11" s="44" t="s">
        <v>20</v>
      </c>
      <c r="H11" s="45">
        <v>9438918.0999999996</v>
      </c>
      <c r="I11" s="45">
        <f>-I12</f>
        <v>-9391072.6800000016</v>
      </c>
      <c r="J11" s="46">
        <f>SUM(H11:I11)</f>
        <v>47845.419999998063</v>
      </c>
    </row>
    <row r="12" spans="1:11" s="3" customFormat="1" ht="9" customHeight="1" thickBot="1" x14ac:dyDescent="0.25">
      <c r="G12" s="47"/>
      <c r="H12" s="106"/>
      <c r="I12" s="102">
        <f>SUM(I13:I305)/2</f>
        <v>9391072.6800000016</v>
      </c>
    </row>
    <row r="13" spans="1:11" s="56" customFormat="1" ht="21" x14ac:dyDescent="0.2">
      <c r="A13" s="48" t="s">
        <v>12</v>
      </c>
      <c r="B13" s="49" t="s">
        <v>21</v>
      </c>
      <c r="C13" s="50" t="s">
        <v>240</v>
      </c>
      <c r="D13" s="51" t="s">
        <v>14</v>
      </c>
      <c r="E13" s="51" t="s">
        <v>14</v>
      </c>
      <c r="F13" s="52" t="s">
        <v>22</v>
      </c>
      <c r="G13" s="53" t="s">
        <v>23</v>
      </c>
      <c r="H13" s="107">
        <v>0</v>
      </c>
      <c r="I13" s="54">
        <v>7591</v>
      </c>
      <c r="J13" s="55">
        <f>SUM(H13:I13)</f>
        <v>7591</v>
      </c>
    </row>
    <row r="14" spans="1:11" ht="13.5" thickBot="1" x14ac:dyDescent="0.25">
      <c r="A14" s="38"/>
      <c r="B14" s="57"/>
      <c r="C14" s="58"/>
      <c r="D14" s="59">
        <v>5512</v>
      </c>
      <c r="E14" s="60">
        <v>5321</v>
      </c>
      <c r="F14" s="61"/>
      <c r="G14" s="62" t="s">
        <v>24</v>
      </c>
      <c r="H14" s="108">
        <v>0</v>
      </c>
      <c r="I14" s="63">
        <v>7591</v>
      </c>
      <c r="J14" s="64">
        <f>SUM(H14:I14)</f>
        <v>7591</v>
      </c>
    </row>
    <row r="15" spans="1:11" s="56" customFormat="1" ht="31.5" x14ac:dyDescent="0.2">
      <c r="A15" s="48" t="s">
        <v>12</v>
      </c>
      <c r="B15" s="66" t="s">
        <v>25</v>
      </c>
      <c r="C15" s="67" t="s">
        <v>240</v>
      </c>
      <c r="D15" s="68" t="s">
        <v>14</v>
      </c>
      <c r="E15" s="68" t="s">
        <v>14</v>
      </c>
      <c r="F15" s="69" t="s">
        <v>22</v>
      </c>
      <c r="G15" s="70" t="s">
        <v>26</v>
      </c>
      <c r="H15" s="36">
        <v>0</v>
      </c>
      <c r="I15" s="71">
        <v>275000</v>
      </c>
      <c r="J15" s="55">
        <f t="shared" ref="J15:J28" si="0">SUM(H15:I15)</f>
        <v>275000</v>
      </c>
    </row>
    <row r="16" spans="1:11" ht="13.5" thickBot="1" x14ac:dyDescent="0.25">
      <c r="A16" s="38"/>
      <c r="B16" s="57"/>
      <c r="C16" s="72"/>
      <c r="D16" s="59">
        <v>5512</v>
      </c>
      <c r="E16" s="73">
        <v>6341</v>
      </c>
      <c r="F16" s="74"/>
      <c r="G16" s="75" t="s">
        <v>27</v>
      </c>
      <c r="H16" s="108">
        <v>0</v>
      </c>
      <c r="I16" s="63">
        <v>275000</v>
      </c>
      <c r="J16" s="64">
        <f t="shared" si="0"/>
        <v>275000</v>
      </c>
    </row>
    <row r="17" spans="1:10" s="56" customFormat="1" ht="21" x14ac:dyDescent="0.2">
      <c r="A17" s="48" t="s">
        <v>12</v>
      </c>
      <c r="B17" s="66" t="s">
        <v>28</v>
      </c>
      <c r="C17" s="67" t="s">
        <v>241</v>
      </c>
      <c r="D17" s="68" t="s">
        <v>14</v>
      </c>
      <c r="E17" s="68" t="s">
        <v>14</v>
      </c>
      <c r="F17" s="69" t="s">
        <v>29</v>
      </c>
      <c r="G17" s="70" t="s">
        <v>30</v>
      </c>
      <c r="H17" s="36">
        <v>0</v>
      </c>
      <c r="I17" s="71">
        <v>13220</v>
      </c>
      <c r="J17" s="55">
        <f t="shared" si="0"/>
        <v>13220</v>
      </c>
    </row>
    <row r="18" spans="1:10" ht="13.5" thickBot="1" x14ac:dyDescent="0.25">
      <c r="A18" s="38"/>
      <c r="B18" s="57"/>
      <c r="C18" s="72"/>
      <c r="D18" s="59">
        <v>5512</v>
      </c>
      <c r="E18" s="60">
        <v>5321</v>
      </c>
      <c r="F18" s="74"/>
      <c r="G18" s="75" t="s">
        <v>24</v>
      </c>
      <c r="H18" s="108">
        <v>0</v>
      </c>
      <c r="I18" s="63">
        <v>13220</v>
      </c>
      <c r="J18" s="64">
        <f t="shared" si="0"/>
        <v>13220</v>
      </c>
    </row>
    <row r="19" spans="1:10" s="56" customFormat="1" ht="21" x14ac:dyDescent="0.2">
      <c r="A19" s="48" t="s">
        <v>12</v>
      </c>
      <c r="B19" s="66" t="s">
        <v>31</v>
      </c>
      <c r="C19" s="67" t="s">
        <v>242</v>
      </c>
      <c r="D19" s="68" t="s">
        <v>14</v>
      </c>
      <c r="E19" s="68" t="s">
        <v>14</v>
      </c>
      <c r="F19" s="69" t="s">
        <v>32</v>
      </c>
      <c r="G19" s="70" t="s">
        <v>33</v>
      </c>
      <c r="H19" s="36">
        <v>0</v>
      </c>
      <c r="I19" s="71">
        <v>8400</v>
      </c>
      <c r="J19" s="55">
        <f t="shared" si="0"/>
        <v>8400</v>
      </c>
    </row>
    <row r="20" spans="1:10" ht="13.5" thickBot="1" x14ac:dyDescent="0.25">
      <c r="A20" s="38"/>
      <c r="B20" s="57"/>
      <c r="C20" s="72"/>
      <c r="D20" s="59">
        <v>5512</v>
      </c>
      <c r="E20" s="60">
        <v>5321</v>
      </c>
      <c r="F20" s="74"/>
      <c r="G20" s="75" t="s">
        <v>24</v>
      </c>
      <c r="H20" s="108">
        <v>0</v>
      </c>
      <c r="I20" s="63">
        <v>8400</v>
      </c>
      <c r="J20" s="64">
        <f t="shared" si="0"/>
        <v>8400</v>
      </c>
    </row>
    <row r="21" spans="1:10" s="56" customFormat="1" ht="21" x14ac:dyDescent="0.2">
      <c r="A21" s="48" t="s">
        <v>12</v>
      </c>
      <c r="B21" s="66" t="s">
        <v>34</v>
      </c>
      <c r="C21" s="67" t="s">
        <v>243</v>
      </c>
      <c r="D21" s="68" t="s">
        <v>14</v>
      </c>
      <c r="E21" s="68" t="s">
        <v>14</v>
      </c>
      <c r="F21" s="69" t="s">
        <v>35</v>
      </c>
      <c r="G21" s="70" t="s">
        <v>36</v>
      </c>
      <c r="H21" s="36">
        <v>0</v>
      </c>
      <c r="I21" s="71">
        <v>300000</v>
      </c>
      <c r="J21" s="55">
        <f t="shared" si="0"/>
        <v>300000</v>
      </c>
    </row>
    <row r="22" spans="1:10" ht="13.5" thickBot="1" x14ac:dyDescent="0.25">
      <c r="A22" s="38"/>
      <c r="B22" s="57"/>
      <c r="C22" s="72"/>
      <c r="D22" s="59">
        <v>5512</v>
      </c>
      <c r="E22" s="73">
        <v>6341</v>
      </c>
      <c r="F22" s="74"/>
      <c r="G22" s="75" t="s">
        <v>27</v>
      </c>
      <c r="H22" s="108">
        <v>0</v>
      </c>
      <c r="I22" s="63">
        <v>300000</v>
      </c>
      <c r="J22" s="64">
        <f t="shared" si="0"/>
        <v>300000</v>
      </c>
    </row>
    <row r="23" spans="1:10" s="56" customFormat="1" ht="31.5" x14ac:dyDescent="0.2">
      <c r="A23" s="48" t="s">
        <v>12</v>
      </c>
      <c r="B23" s="66" t="s">
        <v>37</v>
      </c>
      <c r="C23" s="67" t="s">
        <v>244</v>
      </c>
      <c r="D23" s="68" t="s">
        <v>14</v>
      </c>
      <c r="E23" s="68" t="s">
        <v>14</v>
      </c>
      <c r="F23" s="69" t="s">
        <v>38</v>
      </c>
      <c r="G23" s="70" t="s">
        <v>39</v>
      </c>
      <c r="H23" s="36">
        <v>0</v>
      </c>
      <c r="I23" s="71">
        <v>5000</v>
      </c>
      <c r="J23" s="55">
        <f t="shared" si="0"/>
        <v>5000</v>
      </c>
    </row>
    <row r="24" spans="1:10" ht="13.5" thickBot="1" x14ac:dyDescent="0.25">
      <c r="A24" s="38"/>
      <c r="B24" s="57"/>
      <c r="C24" s="72"/>
      <c r="D24" s="59">
        <v>5512</v>
      </c>
      <c r="E24" s="60">
        <v>5321</v>
      </c>
      <c r="F24" s="74"/>
      <c r="G24" s="75" t="s">
        <v>24</v>
      </c>
      <c r="H24" s="108">
        <v>0</v>
      </c>
      <c r="I24" s="63">
        <v>5000</v>
      </c>
      <c r="J24" s="64">
        <f t="shared" si="0"/>
        <v>5000</v>
      </c>
    </row>
    <row r="25" spans="1:10" s="56" customFormat="1" ht="21" x14ac:dyDescent="0.2">
      <c r="A25" s="48" t="s">
        <v>12</v>
      </c>
      <c r="B25" s="66" t="s">
        <v>40</v>
      </c>
      <c r="C25" s="67" t="s">
        <v>244</v>
      </c>
      <c r="D25" s="68" t="s">
        <v>14</v>
      </c>
      <c r="E25" s="68" t="s">
        <v>14</v>
      </c>
      <c r="F25" s="69" t="s">
        <v>38</v>
      </c>
      <c r="G25" s="70" t="s">
        <v>41</v>
      </c>
      <c r="H25" s="36">
        <v>0</v>
      </c>
      <c r="I25" s="71">
        <v>32000</v>
      </c>
      <c r="J25" s="55">
        <f t="shared" si="0"/>
        <v>32000</v>
      </c>
    </row>
    <row r="26" spans="1:10" ht="13.5" thickBot="1" x14ac:dyDescent="0.25">
      <c r="A26" s="38"/>
      <c r="B26" s="57"/>
      <c r="C26" s="72"/>
      <c r="D26" s="59">
        <v>5512</v>
      </c>
      <c r="E26" s="60">
        <v>5321</v>
      </c>
      <c r="F26" s="74"/>
      <c r="G26" s="75" t="s">
        <v>24</v>
      </c>
      <c r="H26" s="108">
        <v>0</v>
      </c>
      <c r="I26" s="63">
        <v>32000</v>
      </c>
      <c r="J26" s="64">
        <f t="shared" si="0"/>
        <v>32000</v>
      </c>
    </row>
    <row r="27" spans="1:10" s="56" customFormat="1" ht="12.75" x14ac:dyDescent="0.2">
      <c r="A27" s="48" t="s">
        <v>12</v>
      </c>
      <c r="B27" s="66" t="s">
        <v>42</v>
      </c>
      <c r="C27" s="67" t="s">
        <v>245</v>
      </c>
      <c r="D27" s="68" t="s">
        <v>14</v>
      </c>
      <c r="E27" s="68" t="s">
        <v>14</v>
      </c>
      <c r="F27" s="69" t="s">
        <v>43</v>
      </c>
      <c r="G27" s="70" t="s">
        <v>44</v>
      </c>
      <c r="H27" s="36">
        <v>0</v>
      </c>
      <c r="I27" s="71">
        <v>108000</v>
      </c>
      <c r="J27" s="55">
        <f t="shared" si="0"/>
        <v>108000</v>
      </c>
    </row>
    <row r="28" spans="1:10" ht="13.5" thickBot="1" x14ac:dyDescent="0.25">
      <c r="A28" s="38"/>
      <c r="B28" s="57"/>
      <c r="C28" s="72"/>
      <c r="D28" s="59">
        <v>5512</v>
      </c>
      <c r="E28" s="73">
        <v>6341</v>
      </c>
      <c r="F28" s="74"/>
      <c r="G28" s="62" t="s">
        <v>27</v>
      </c>
      <c r="H28" s="108">
        <v>0</v>
      </c>
      <c r="I28" s="63">
        <v>108000</v>
      </c>
      <c r="J28" s="64">
        <f t="shared" si="0"/>
        <v>108000</v>
      </c>
    </row>
    <row r="29" spans="1:10" s="56" customFormat="1" ht="21" x14ac:dyDescent="0.2">
      <c r="A29" s="48" t="s">
        <v>12</v>
      </c>
      <c r="B29" s="66" t="s">
        <v>45</v>
      </c>
      <c r="C29" s="67" t="s">
        <v>245</v>
      </c>
      <c r="D29" s="68" t="s">
        <v>14</v>
      </c>
      <c r="E29" s="68" t="s">
        <v>14</v>
      </c>
      <c r="F29" s="69" t="s">
        <v>43</v>
      </c>
      <c r="G29" s="70" t="s">
        <v>46</v>
      </c>
      <c r="H29" s="36">
        <v>0</v>
      </c>
      <c r="I29" s="71">
        <f>SUM(I30:I31)</f>
        <v>114000</v>
      </c>
      <c r="J29" s="76">
        <f>SUM(H29:I29)</f>
        <v>114000</v>
      </c>
    </row>
    <row r="30" spans="1:10" ht="12.75" x14ac:dyDescent="0.2">
      <c r="A30" s="77"/>
      <c r="B30" s="78"/>
      <c r="C30" s="79"/>
      <c r="D30" s="80">
        <v>5512</v>
      </c>
      <c r="E30" s="81">
        <v>6341</v>
      </c>
      <c r="F30" s="82"/>
      <c r="G30" s="83" t="s">
        <v>27</v>
      </c>
      <c r="H30" s="109">
        <v>0</v>
      </c>
      <c r="I30" s="84">
        <v>105000</v>
      </c>
      <c r="J30" s="85">
        <f>SUM(H30:I30)</f>
        <v>105000</v>
      </c>
    </row>
    <row r="31" spans="1:10" ht="13.5" thickBot="1" x14ac:dyDescent="0.25">
      <c r="A31" s="86"/>
      <c r="B31" s="57"/>
      <c r="C31" s="72"/>
      <c r="D31" s="59">
        <v>5512</v>
      </c>
      <c r="E31" s="60">
        <v>5321</v>
      </c>
      <c r="F31" s="74"/>
      <c r="G31" s="75" t="s">
        <v>24</v>
      </c>
      <c r="H31" s="108">
        <v>0</v>
      </c>
      <c r="I31" s="63">
        <v>9000</v>
      </c>
      <c r="J31" s="64">
        <f>SUM(H31:I31)</f>
        <v>9000</v>
      </c>
    </row>
    <row r="32" spans="1:10" s="56" customFormat="1" ht="12.75" x14ac:dyDescent="0.2">
      <c r="A32" s="48" t="s">
        <v>12</v>
      </c>
      <c r="B32" s="66" t="s">
        <v>47</v>
      </c>
      <c r="C32" s="67" t="s">
        <v>285</v>
      </c>
      <c r="D32" s="68" t="s">
        <v>14</v>
      </c>
      <c r="E32" s="68" t="s">
        <v>14</v>
      </c>
      <c r="F32" s="69" t="s">
        <v>48</v>
      </c>
      <c r="G32" s="70" t="s">
        <v>49</v>
      </c>
      <c r="H32" s="36">
        <v>0</v>
      </c>
      <c r="I32" s="71">
        <v>5700</v>
      </c>
      <c r="J32" s="87">
        <f>SUM(H32:I32)</f>
        <v>5700</v>
      </c>
    </row>
    <row r="33" spans="1:10" ht="13.5" thickBot="1" x14ac:dyDescent="0.25">
      <c r="A33" s="38"/>
      <c r="B33" s="57"/>
      <c r="C33" s="72"/>
      <c r="D33" s="59">
        <v>5512</v>
      </c>
      <c r="E33" s="60">
        <v>5321</v>
      </c>
      <c r="F33" s="74"/>
      <c r="G33" s="75" t="s">
        <v>24</v>
      </c>
      <c r="H33" s="108">
        <v>0</v>
      </c>
      <c r="I33" s="63">
        <v>5700</v>
      </c>
      <c r="J33" s="64">
        <f>SUM(H33:I33)</f>
        <v>5700</v>
      </c>
    </row>
    <row r="34" spans="1:10" s="56" customFormat="1" ht="21" x14ac:dyDescent="0.2">
      <c r="A34" s="48" t="s">
        <v>12</v>
      </c>
      <c r="B34" s="66" t="s">
        <v>50</v>
      </c>
      <c r="C34" s="67" t="s">
        <v>285</v>
      </c>
      <c r="D34" s="68" t="s">
        <v>14</v>
      </c>
      <c r="E34" s="68" t="s">
        <v>14</v>
      </c>
      <c r="F34" s="69" t="s">
        <v>48</v>
      </c>
      <c r="G34" s="70" t="s">
        <v>51</v>
      </c>
      <c r="H34" s="36">
        <v>0</v>
      </c>
      <c r="I34" s="71">
        <v>10400</v>
      </c>
      <c r="J34" s="87">
        <f t="shared" ref="J34:J97" si="1">SUM(H34:I34)</f>
        <v>10400</v>
      </c>
    </row>
    <row r="35" spans="1:10" ht="13.5" thickBot="1" x14ac:dyDescent="0.25">
      <c r="A35" s="38"/>
      <c r="B35" s="57"/>
      <c r="C35" s="72"/>
      <c r="D35" s="59">
        <v>5512</v>
      </c>
      <c r="E35" s="60">
        <v>5321</v>
      </c>
      <c r="F35" s="74"/>
      <c r="G35" s="75" t="s">
        <v>24</v>
      </c>
      <c r="H35" s="108">
        <v>0</v>
      </c>
      <c r="I35" s="63">
        <v>10400</v>
      </c>
      <c r="J35" s="64">
        <f t="shared" si="1"/>
        <v>10400</v>
      </c>
    </row>
    <row r="36" spans="1:10" ht="22.5" x14ac:dyDescent="0.2">
      <c r="A36" s="48" t="s">
        <v>12</v>
      </c>
      <c r="B36" s="66" t="s">
        <v>52</v>
      </c>
      <c r="C36" s="67" t="s">
        <v>246</v>
      </c>
      <c r="D36" s="68" t="s">
        <v>14</v>
      </c>
      <c r="E36" s="68" t="s">
        <v>14</v>
      </c>
      <c r="F36" s="69" t="s">
        <v>53</v>
      </c>
      <c r="G36" s="88" t="s">
        <v>54</v>
      </c>
      <c r="H36" s="36">
        <v>0</v>
      </c>
      <c r="I36" s="89">
        <v>23000</v>
      </c>
      <c r="J36" s="87">
        <f t="shared" si="1"/>
        <v>23000</v>
      </c>
    </row>
    <row r="37" spans="1:10" ht="13.5" thickBot="1" x14ac:dyDescent="0.25">
      <c r="A37" s="38"/>
      <c r="B37" s="57"/>
      <c r="C37" s="72"/>
      <c r="D37" s="59">
        <v>5512</v>
      </c>
      <c r="E37" s="60">
        <v>5321</v>
      </c>
      <c r="F37" s="74"/>
      <c r="G37" s="75" t="s">
        <v>24</v>
      </c>
      <c r="H37" s="108">
        <v>0</v>
      </c>
      <c r="I37" s="63">
        <v>23000</v>
      </c>
      <c r="J37" s="64">
        <f t="shared" si="1"/>
        <v>23000</v>
      </c>
    </row>
    <row r="38" spans="1:10" s="56" customFormat="1" ht="21" x14ac:dyDescent="0.2">
      <c r="A38" s="48" t="s">
        <v>12</v>
      </c>
      <c r="B38" s="66" t="s">
        <v>55</v>
      </c>
      <c r="C38" s="67" t="s">
        <v>247</v>
      </c>
      <c r="D38" s="68" t="s">
        <v>14</v>
      </c>
      <c r="E38" s="68" t="s">
        <v>14</v>
      </c>
      <c r="F38" s="69" t="s">
        <v>56</v>
      </c>
      <c r="G38" s="70" t="s">
        <v>57</v>
      </c>
      <c r="H38" s="36">
        <v>0</v>
      </c>
      <c r="I38" s="71">
        <v>300000</v>
      </c>
      <c r="J38" s="87">
        <f t="shared" si="1"/>
        <v>300000</v>
      </c>
    </row>
    <row r="39" spans="1:10" ht="13.5" thickBot="1" x14ac:dyDescent="0.25">
      <c r="A39" s="38"/>
      <c r="B39" s="57"/>
      <c r="C39" s="72"/>
      <c r="D39" s="59">
        <v>5512</v>
      </c>
      <c r="E39" s="73">
        <v>6341</v>
      </c>
      <c r="F39" s="74"/>
      <c r="G39" s="75" t="s">
        <v>27</v>
      </c>
      <c r="H39" s="108">
        <v>0</v>
      </c>
      <c r="I39" s="63">
        <v>300000</v>
      </c>
      <c r="J39" s="64">
        <f t="shared" si="1"/>
        <v>300000</v>
      </c>
    </row>
    <row r="40" spans="1:10" s="56" customFormat="1" ht="31.5" x14ac:dyDescent="0.2">
      <c r="A40" s="48" t="s">
        <v>12</v>
      </c>
      <c r="B40" s="66" t="s">
        <v>58</v>
      </c>
      <c r="C40" s="67" t="s">
        <v>248</v>
      </c>
      <c r="D40" s="68" t="s">
        <v>14</v>
      </c>
      <c r="E40" s="68" t="s">
        <v>14</v>
      </c>
      <c r="F40" s="69" t="s">
        <v>59</v>
      </c>
      <c r="G40" s="70" t="s">
        <v>60</v>
      </c>
      <c r="H40" s="36">
        <v>0</v>
      </c>
      <c r="I40" s="71">
        <v>20000</v>
      </c>
      <c r="J40" s="87">
        <f t="shared" si="1"/>
        <v>20000</v>
      </c>
    </row>
    <row r="41" spans="1:10" ht="13.5" thickBot="1" x14ac:dyDescent="0.25">
      <c r="A41" s="38"/>
      <c r="B41" s="57"/>
      <c r="C41" s="72"/>
      <c r="D41" s="59">
        <v>5512</v>
      </c>
      <c r="E41" s="60">
        <v>5321</v>
      </c>
      <c r="F41" s="74"/>
      <c r="G41" s="75" t="s">
        <v>24</v>
      </c>
      <c r="H41" s="108">
        <v>0</v>
      </c>
      <c r="I41" s="63">
        <v>20000</v>
      </c>
      <c r="J41" s="64">
        <f t="shared" si="1"/>
        <v>20000</v>
      </c>
    </row>
    <row r="42" spans="1:10" s="56" customFormat="1" ht="31.5" x14ac:dyDescent="0.2">
      <c r="A42" s="48" t="s">
        <v>12</v>
      </c>
      <c r="B42" s="49" t="s">
        <v>61</v>
      </c>
      <c r="C42" s="50" t="s">
        <v>249</v>
      </c>
      <c r="D42" s="51" t="s">
        <v>14</v>
      </c>
      <c r="E42" s="51" t="s">
        <v>14</v>
      </c>
      <c r="F42" s="52" t="s">
        <v>62</v>
      </c>
      <c r="G42" s="53" t="s">
        <v>63</v>
      </c>
      <c r="H42" s="107">
        <v>0</v>
      </c>
      <c r="I42" s="54">
        <v>120000</v>
      </c>
      <c r="J42" s="166">
        <f t="shared" si="1"/>
        <v>120000</v>
      </c>
    </row>
    <row r="43" spans="1:10" ht="13.5" thickBot="1" x14ac:dyDescent="0.25">
      <c r="A43" s="38"/>
      <c r="B43" s="57"/>
      <c r="C43" s="72"/>
      <c r="D43" s="59">
        <v>5512</v>
      </c>
      <c r="E43" s="60">
        <v>5321</v>
      </c>
      <c r="F43" s="74"/>
      <c r="G43" s="75" t="s">
        <v>24</v>
      </c>
      <c r="H43" s="108">
        <v>0</v>
      </c>
      <c r="I43" s="63">
        <v>120000</v>
      </c>
      <c r="J43" s="64">
        <f t="shared" si="1"/>
        <v>120000</v>
      </c>
    </row>
    <row r="44" spans="1:10" s="56" customFormat="1" ht="31.5" x14ac:dyDescent="0.2">
      <c r="A44" s="48" t="s">
        <v>12</v>
      </c>
      <c r="B44" s="49" t="s">
        <v>64</v>
      </c>
      <c r="C44" s="50" t="s">
        <v>249</v>
      </c>
      <c r="D44" s="51" t="s">
        <v>14</v>
      </c>
      <c r="E44" s="51" t="s">
        <v>14</v>
      </c>
      <c r="F44" s="52" t="s">
        <v>62</v>
      </c>
      <c r="G44" s="53" t="s">
        <v>65</v>
      </c>
      <c r="H44" s="107">
        <v>0</v>
      </c>
      <c r="I44" s="54">
        <v>300000</v>
      </c>
      <c r="J44" s="166">
        <f t="shared" si="1"/>
        <v>300000</v>
      </c>
    </row>
    <row r="45" spans="1:10" ht="13.5" thickBot="1" x14ac:dyDescent="0.25">
      <c r="A45" s="38"/>
      <c r="B45" s="57"/>
      <c r="C45" s="72"/>
      <c r="D45" s="90">
        <v>5512</v>
      </c>
      <c r="E45" s="73">
        <v>6341</v>
      </c>
      <c r="F45" s="74"/>
      <c r="G45" s="75" t="s">
        <v>27</v>
      </c>
      <c r="H45" s="108">
        <v>0</v>
      </c>
      <c r="I45" s="63">
        <v>300000</v>
      </c>
      <c r="J45" s="64">
        <f t="shared" si="1"/>
        <v>300000</v>
      </c>
    </row>
    <row r="46" spans="1:10" s="56" customFormat="1" ht="42" x14ac:dyDescent="0.2">
      <c r="A46" s="48" t="s">
        <v>12</v>
      </c>
      <c r="B46" s="91" t="s">
        <v>66</v>
      </c>
      <c r="C46" s="92" t="s">
        <v>250</v>
      </c>
      <c r="D46" s="93" t="s">
        <v>14</v>
      </c>
      <c r="E46" s="93" t="s">
        <v>14</v>
      </c>
      <c r="F46" s="94" t="s">
        <v>67</v>
      </c>
      <c r="G46" s="95" t="s">
        <v>68</v>
      </c>
      <c r="H46" s="110">
        <v>0</v>
      </c>
      <c r="I46" s="96">
        <v>600000</v>
      </c>
      <c r="J46" s="87">
        <f t="shared" si="1"/>
        <v>600000</v>
      </c>
    </row>
    <row r="47" spans="1:10" ht="13.5" thickBot="1" x14ac:dyDescent="0.25">
      <c r="A47" s="38"/>
      <c r="B47" s="57"/>
      <c r="C47" s="72"/>
      <c r="D47" s="59">
        <v>5512</v>
      </c>
      <c r="E47" s="73">
        <v>6341</v>
      </c>
      <c r="F47" s="74"/>
      <c r="G47" s="75" t="s">
        <v>27</v>
      </c>
      <c r="H47" s="108">
        <v>0</v>
      </c>
      <c r="I47" s="63">
        <v>600000</v>
      </c>
      <c r="J47" s="64">
        <f t="shared" si="1"/>
        <v>600000</v>
      </c>
    </row>
    <row r="48" spans="1:10" s="56" customFormat="1" ht="21" x14ac:dyDescent="0.2">
      <c r="A48" s="48" t="s">
        <v>12</v>
      </c>
      <c r="B48" s="91" t="s">
        <v>69</v>
      </c>
      <c r="C48" s="92" t="s">
        <v>251</v>
      </c>
      <c r="D48" s="93" t="s">
        <v>14</v>
      </c>
      <c r="E48" s="97"/>
      <c r="F48" s="94" t="s">
        <v>70</v>
      </c>
      <c r="G48" s="95" t="s">
        <v>71</v>
      </c>
      <c r="H48" s="110">
        <v>0</v>
      </c>
      <c r="I48" s="96">
        <v>245000</v>
      </c>
      <c r="J48" s="87">
        <f t="shared" si="1"/>
        <v>245000</v>
      </c>
    </row>
    <row r="49" spans="1:10" ht="13.5" thickBot="1" x14ac:dyDescent="0.25">
      <c r="A49" s="38"/>
      <c r="B49" s="57"/>
      <c r="C49" s="72"/>
      <c r="D49" s="59">
        <v>5512</v>
      </c>
      <c r="E49" s="73">
        <v>6341</v>
      </c>
      <c r="F49" s="74"/>
      <c r="G49" s="75" t="s">
        <v>27</v>
      </c>
      <c r="H49" s="108">
        <v>0</v>
      </c>
      <c r="I49" s="63">
        <v>245000</v>
      </c>
      <c r="J49" s="64">
        <f t="shared" si="1"/>
        <v>245000</v>
      </c>
    </row>
    <row r="50" spans="1:10" s="56" customFormat="1" ht="31.5" x14ac:dyDescent="0.2">
      <c r="A50" s="48" t="s">
        <v>12</v>
      </c>
      <c r="B50" s="66" t="s">
        <v>72</v>
      </c>
      <c r="C50" s="67" t="s">
        <v>252</v>
      </c>
      <c r="D50" s="68" t="s">
        <v>14</v>
      </c>
      <c r="E50" s="68" t="s">
        <v>14</v>
      </c>
      <c r="F50" s="69" t="s">
        <v>73</v>
      </c>
      <c r="G50" s="70" t="s">
        <v>74</v>
      </c>
      <c r="H50" s="36">
        <v>0</v>
      </c>
      <c r="I50" s="71">
        <v>74778</v>
      </c>
      <c r="J50" s="87">
        <f t="shared" si="1"/>
        <v>74778</v>
      </c>
    </row>
    <row r="51" spans="1:10" ht="13.5" thickBot="1" x14ac:dyDescent="0.25">
      <c r="A51" s="77"/>
      <c r="B51" s="57"/>
      <c r="C51" s="72"/>
      <c r="D51" s="90">
        <v>5512</v>
      </c>
      <c r="E51" s="73">
        <v>6341</v>
      </c>
      <c r="F51" s="74"/>
      <c r="G51" s="75" t="s">
        <v>27</v>
      </c>
      <c r="H51" s="108">
        <v>0</v>
      </c>
      <c r="I51" s="63">
        <v>74778</v>
      </c>
      <c r="J51" s="64">
        <f t="shared" si="1"/>
        <v>74778</v>
      </c>
    </row>
    <row r="52" spans="1:10" s="56" customFormat="1" ht="21" x14ac:dyDescent="0.2">
      <c r="A52" s="48" t="s">
        <v>12</v>
      </c>
      <c r="B52" s="91" t="s">
        <v>75</v>
      </c>
      <c r="C52" s="92" t="s">
        <v>253</v>
      </c>
      <c r="D52" s="93" t="s">
        <v>14</v>
      </c>
      <c r="E52" s="93" t="s">
        <v>14</v>
      </c>
      <c r="F52" s="94" t="s">
        <v>76</v>
      </c>
      <c r="G52" s="95" t="s">
        <v>77</v>
      </c>
      <c r="H52" s="110">
        <v>0</v>
      </c>
      <c r="I52" s="96">
        <v>600000</v>
      </c>
      <c r="J52" s="87">
        <f t="shared" si="1"/>
        <v>600000</v>
      </c>
    </row>
    <row r="53" spans="1:10" ht="13.5" thickBot="1" x14ac:dyDescent="0.25">
      <c r="A53" s="38"/>
      <c r="B53" s="57"/>
      <c r="C53" s="72"/>
      <c r="D53" s="59">
        <v>5512</v>
      </c>
      <c r="E53" s="73">
        <v>6341</v>
      </c>
      <c r="F53" s="74"/>
      <c r="G53" s="75" t="s">
        <v>27</v>
      </c>
      <c r="H53" s="108">
        <v>0</v>
      </c>
      <c r="I53" s="63">
        <v>600000</v>
      </c>
      <c r="J53" s="64">
        <f t="shared" si="1"/>
        <v>600000</v>
      </c>
    </row>
    <row r="54" spans="1:10" s="56" customFormat="1" ht="21" x14ac:dyDescent="0.2">
      <c r="A54" s="48" t="s">
        <v>12</v>
      </c>
      <c r="B54" s="91" t="s">
        <v>78</v>
      </c>
      <c r="C54" s="92" t="s">
        <v>254</v>
      </c>
      <c r="D54" s="93" t="s">
        <v>14</v>
      </c>
      <c r="E54" s="93" t="s">
        <v>14</v>
      </c>
      <c r="F54" s="94" t="s">
        <v>79</v>
      </c>
      <c r="G54" s="95" t="s">
        <v>80</v>
      </c>
      <c r="H54" s="110">
        <v>0</v>
      </c>
      <c r="I54" s="96">
        <v>1000000</v>
      </c>
      <c r="J54" s="87">
        <f t="shared" si="1"/>
        <v>1000000</v>
      </c>
    </row>
    <row r="55" spans="1:10" ht="13.5" thickBot="1" x14ac:dyDescent="0.25">
      <c r="A55" s="38"/>
      <c r="B55" s="57"/>
      <c r="C55" s="72"/>
      <c r="D55" s="59">
        <v>5512</v>
      </c>
      <c r="E55" s="73">
        <v>6341</v>
      </c>
      <c r="F55" s="74"/>
      <c r="G55" s="75" t="s">
        <v>27</v>
      </c>
      <c r="H55" s="108">
        <v>0</v>
      </c>
      <c r="I55" s="63">
        <v>1000000</v>
      </c>
      <c r="J55" s="64">
        <f t="shared" si="1"/>
        <v>1000000</v>
      </c>
    </row>
    <row r="56" spans="1:10" s="56" customFormat="1" ht="42" x14ac:dyDescent="0.2">
      <c r="A56" s="48" t="s">
        <v>12</v>
      </c>
      <c r="B56" s="91" t="s">
        <v>81</v>
      </c>
      <c r="C56" s="92" t="s">
        <v>284</v>
      </c>
      <c r="D56" s="93" t="s">
        <v>14</v>
      </c>
      <c r="E56" s="93" t="s">
        <v>14</v>
      </c>
      <c r="F56" s="94" t="s">
        <v>82</v>
      </c>
      <c r="G56" s="95" t="s">
        <v>83</v>
      </c>
      <c r="H56" s="110">
        <v>0</v>
      </c>
      <c r="I56" s="96">
        <v>28000</v>
      </c>
      <c r="J56" s="87">
        <f t="shared" si="1"/>
        <v>28000</v>
      </c>
    </row>
    <row r="57" spans="1:10" ht="13.5" thickBot="1" x14ac:dyDescent="0.25">
      <c r="A57" s="38"/>
      <c r="B57" s="57"/>
      <c r="C57" s="72"/>
      <c r="D57" s="59">
        <v>5512</v>
      </c>
      <c r="E57" s="60">
        <v>5321</v>
      </c>
      <c r="F57" s="74"/>
      <c r="G57" s="75" t="s">
        <v>24</v>
      </c>
      <c r="H57" s="108">
        <v>0</v>
      </c>
      <c r="I57" s="63">
        <v>28000</v>
      </c>
      <c r="J57" s="64">
        <f t="shared" si="1"/>
        <v>28000</v>
      </c>
    </row>
    <row r="58" spans="1:10" s="56" customFormat="1" ht="21" x14ac:dyDescent="0.2">
      <c r="A58" s="48" t="s">
        <v>12</v>
      </c>
      <c r="B58" s="91" t="s">
        <v>84</v>
      </c>
      <c r="C58" s="92" t="s">
        <v>255</v>
      </c>
      <c r="D58" s="93" t="s">
        <v>14</v>
      </c>
      <c r="E58" s="93" t="s">
        <v>14</v>
      </c>
      <c r="F58" s="94" t="s">
        <v>85</v>
      </c>
      <c r="G58" s="95" t="s">
        <v>86</v>
      </c>
      <c r="H58" s="110">
        <v>0</v>
      </c>
      <c r="I58" s="96">
        <v>42300</v>
      </c>
      <c r="J58" s="87">
        <f t="shared" si="1"/>
        <v>42300</v>
      </c>
    </row>
    <row r="59" spans="1:10" ht="13.5" thickBot="1" x14ac:dyDescent="0.25">
      <c r="A59" s="38"/>
      <c r="B59" s="57"/>
      <c r="C59" s="72"/>
      <c r="D59" s="59">
        <v>5512</v>
      </c>
      <c r="E59" s="60">
        <v>5321</v>
      </c>
      <c r="F59" s="74"/>
      <c r="G59" s="75" t="s">
        <v>24</v>
      </c>
      <c r="H59" s="108">
        <v>0</v>
      </c>
      <c r="I59" s="63">
        <v>42300</v>
      </c>
      <c r="J59" s="64">
        <f t="shared" si="1"/>
        <v>42300</v>
      </c>
    </row>
    <row r="60" spans="1:10" s="56" customFormat="1" ht="42" x14ac:dyDescent="0.2">
      <c r="A60" s="48" t="s">
        <v>12</v>
      </c>
      <c r="B60" s="91" t="s">
        <v>87</v>
      </c>
      <c r="C60" s="92" t="s">
        <v>257</v>
      </c>
      <c r="D60" s="93" t="s">
        <v>14</v>
      </c>
      <c r="E60" s="93" t="s">
        <v>14</v>
      </c>
      <c r="F60" s="94" t="s">
        <v>88</v>
      </c>
      <c r="G60" s="95" t="s">
        <v>89</v>
      </c>
      <c r="H60" s="110">
        <v>0</v>
      </c>
      <c r="I60" s="96">
        <v>8061</v>
      </c>
      <c r="J60" s="87">
        <f t="shared" si="1"/>
        <v>8061</v>
      </c>
    </row>
    <row r="61" spans="1:10" ht="13.5" thickBot="1" x14ac:dyDescent="0.25">
      <c r="A61" s="38"/>
      <c r="B61" s="57"/>
      <c r="C61" s="72"/>
      <c r="D61" s="59">
        <v>5512</v>
      </c>
      <c r="E61" s="60">
        <v>5321</v>
      </c>
      <c r="F61" s="74"/>
      <c r="G61" s="75" t="s">
        <v>24</v>
      </c>
      <c r="H61" s="108">
        <v>0</v>
      </c>
      <c r="I61" s="63">
        <v>8061</v>
      </c>
      <c r="J61" s="64">
        <f t="shared" si="1"/>
        <v>8061</v>
      </c>
    </row>
    <row r="62" spans="1:10" s="56" customFormat="1" ht="21" x14ac:dyDescent="0.2">
      <c r="A62" s="48" t="s">
        <v>12</v>
      </c>
      <c r="B62" s="91" t="s">
        <v>90</v>
      </c>
      <c r="C62" s="92" t="s">
        <v>256</v>
      </c>
      <c r="D62" s="93" t="s">
        <v>14</v>
      </c>
      <c r="E62" s="93" t="s">
        <v>14</v>
      </c>
      <c r="F62" s="94" t="s">
        <v>91</v>
      </c>
      <c r="G62" s="95" t="s">
        <v>92</v>
      </c>
      <c r="H62" s="110">
        <v>0</v>
      </c>
      <c r="I62" s="96">
        <v>174000</v>
      </c>
      <c r="J62" s="87">
        <f t="shared" si="1"/>
        <v>174000</v>
      </c>
    </row>
    <row r="63" spans="1:10" ht="13.5" thickBot="1" x14ac:dyDescent="0.25">
      <c r="A63" s="38"/>
      <c r="B63" s="57"/>
      <c r="C63" s="72"/>
      <c r="D63" s="59">
        <v>5512</v>
      </c>
      <c r="E63" s="73">
        <v>6341</v>
      </c>
      <c r="F63" s="74"/>
      <c r="G63" s="75" t="s">
        <v>27</v>
      </c>
      <c r="H63" s="108">
        <v>0</v>
      </c>
      <c r="I63" s="63">
        <v>174000</v>
      </c>
      <c r="J63" s="64">
        <f t="shared" si="1"/>
        <v>174000</v>
      </c>
    </row>
    <row r="64" spans="1:10" s="56" customFormat="1" ht="94.5" x14ac:dyDescent="0.2">
      <c r="A64" s="48" t="s">
        <v>12</v>
      </c>
      <c r="B64" s="66" t="s">
        <v>93</v>
      </c>
      <c r="C64" s="67" t="s">
        <v>258</v>
      </c>
      <c r="D64" s="68" t="s">
        <v>14</v>
      </c>
      <c r="E64" s="68" t="s">
        <v>14</v>
      </c>
      <c r="F64" s="69" t="s">
        <v>94</v>
      </c>
      <c r="G64" s="70" t="s">
        <v>95</v>
      </c>
      <c r="H64" s="36">
        <v>0</v>
      </c>
      <c r="I64" s="71">
        <v>400000</v>
      </c>
      <c r="J64" s="87">
        <f t="shared" si="1"/>
        <v>400000</v>
      </c>
    </row>
    <row r="65" spans="1:10" ht="13.5" thickBot="1" x14ac:dyDescent="0.25">
      <c r="A65" s="77"/>
      <c r="B65" s="57"/>
      <c r="C65" s="72"/>
      <c r="D65" s="90">
        <v>5512</v>
      </c>
      <c r="E65" s="73">
        <v>6341</v>
      </c>
      <c r="F65" s="74"/>
      <c r="G65" s="75" t="s">
        <v>27</v>
      </c>
      <c r="H65" s="108">
        <v>0</v>
      </c>
      <c r="I65" s="63">
        <v>400000</v>
      </c>
      <c r="J65" s="64">
        <f t="shared" si="1"/>
        <v>400000</v>
      </c>
    </row>
    <row r="66" spans="1:10" s="56" customFormat="1" ht="42" x14ac:dyDescent="0.2">
      <c r="A66" s="48" t="s">
        <v>12</v>
      </c>
      <c r="B66" s="91" t="s">
        <v>96</v>
      </c>
      <c r="C66" s="92" t="s">
        <v>259</v>
      </c>
      <c r="D66" s="93" t="s">
        <v>14</v>
      </c>
      <c r="E66" s="93" t="s">
        <v>14</v>
      </c>
      <c r="F66" s="94" t="s">
        <v>97</v>
      </c>
      <c r="G66" s="95" t="s">
        <v>98</v>
      </c>
      <c r="H66" s="110">
        <v>0</v>
      </c>
      <c r="I66" s="96">
        <v>253207</v>
      </c>
      <c r="J66" s="87">
        <f t="shared" si="1"/>
        <v>253207</v>
      </c>
    </row>
    <row r="67" spans="1:10" ht="13.5" thickBot="1" x14ac:dyDescent="0.25">
      <c r="A67" s="38"/>
      <c r="B67" s="57"/>
      <c r="C67" s="72"/>
      <c r="D67" s="59">
        <v>5512</v>
      </c>
      <c r="E67" s="60">
        <v>5321</v>
      </c>
      <c r="F67" s="74"/>
      <c r="G67" s="75" t="s">
        <v>24</v>
      </c>
      <c r="H67" s="108">
        <v>0</v>
      </c>
      <c r="I67" s="63">
        <v>253207</v>
      </c>
      <c r="J67" s="64">
        <f t="shared" si="1"/>
        <v>253207</v>
      </c>
    </row>
    <row r="68" spans="1:10" s="56" customFormat="1" ht="21" x14ac:dyDescent="0.2">
      <c r="A68" s="48" t="s">
        <v>12</v>
      </c>
      <c r="B68" s="91" t="s">
        <v>99</v>
      </c>
      <c r="C68" s="92" t="s">
        <v>260</v>
      </c>
      <c r="D68" s="93" t="s">
        <v>14</v>
      </c>
      <c r="E68" s="93" t="s">
        <v>14</v>
      </c>
      <c r="F68" s="94" t="s">
        <v>100</v>
      </c>
      <c r="G68" s="95" t="s">
        <v>101</v>
      </c>
      <c r="H68" s="110">
        <v>0</v>
      </c>
      <c r="I68" s="96">
        <v>58000</v>
      </c>
      <c r="J68" s="87">
        <f t="shared" si="1"/>
        <v>58000</v>
      </c>
    </row>
    <row r="69" spans="1:10" ht="13.5" thickBot="1" x14ac:dyDescent="0.25">
      <c r="A69" s="38"/>
      <c r="B69" s="57"/>
      <c r="C69" s="72"/>
      <c r="D69" s="59">
        <v>5512</v>
      </c>
      <c r="E69" s="60">
        <v>5321</v>
      </c>
      <c r="F69" s="74"/>
      <c r="G69" s="75" t="s">
        <v>24</v>
      </c>
      <c r="H69" s="108">
        <v>0</v>
      </c>
      <c r="I69" s="63">
        <v>58000</v>
      </c>
      <c r="J69" s="64">
        <f t="shared" si="1"/>
        <v>58000</v>
      </c>
    </row>
    <row r="70" spans="1:10" s="56" customFormat="1" ht="31.5" x14ac:dyDescent="0.2">
      <c r="A70" s="48" t="s">
        <v>12</v>
      </c>
      <c r="B70" s="91" t="s">
        <v>102</v>
      </c>
      <c r="C70" s="92" t="s">
        <v>283</v>
      </c>
      <c r="D70" s="93" t="s">
        <v>14</v>
      </c>
      <c r="E70" s="93" t="s">
        <v>14</v>
      </c>
      <c r="F70" s="94" t="s">
        <v>103</v>
      </c>
      <c r="G70" s="95" t="s">
        <v>104</v>
      </c>
      <c r="H70" s="110">
        <v>0</v>
      </c>
      <c r="I70" s="96">
        <v>1000000</v>
      </c>
      <c r="J70" s="87">
        <f t="shared" si="1"/>
        <v>1000000</v>
      </c>
    </row>
    <row r="71" spans="1:10" ht="13.5" thickBot="1" x14ac:dyDescent="0.25">
      <c r="A71" s="38"/>
      <c r="B71" s="57"/>
      <c r="C71" s="72"/>
      <c r="D71" s="59">
        <v>5512</v>
      </c>
      <c r="E71" s="73">
        <v>6341</v>
      </c>
      <c r="F71" s="74"/>
      <c r="G71" s="75" t="s">
        <v>27</v>
      </c>
      <c r="H71" s="108">
        <v>0</v>
      </c>
      <c r="I71" s="63">
        <v>1000000</v>
      </c>
      <c r="J71" s="64">
        <f t="shared" si="1"/>
        <v>1000000</v>
      </c>
    </row>
    <row r="72" spans="1:10" s="56" customFormat="1" ht="21" x14ac:dyDescent="0.2">
      <c r="A72" s="48" t="s">
        <v>12</v>
      </c>
      <c r="B72" s="91" t="s">
        <v>105</v>
      </c>
      <c r="C72" s="92" t="s">
        <v>261</v>
      </c>
      <c r="D72" s="93" t="s">
        <v>14</v>
      </c>
      <c r="E72" s="93" t="s">
        <v>14</v>
      </c>
      <c r="F72" s="94" t="s">
        <v>239</v>
      </c>
      <c r="G72" s="95" t="s">
        <v>106</v>
      </c>
      <c r="H72" s="110">
        <v>0</v>
      </c>
      <c r="I72" s="96">
        <v>74699</v>
      </c>
      <c r="J72" s="87">
        <f t="shared" si="1"/>
        <v>74699</v>
      </c>
    </row>
    <row r="73" spans="1:10" ht="13.5" thickBot="1" x14ac:dyDescent="0.25">
      <c r="A73" s="38"/>
      <c r="B73" s="57"/>
      <c r="C73" s="72"/>
      <c r="D73" s="59">
        <v>5512</v>
      </c>
      <c r="E73" s="60">
        <v>5321</v>
      </c>
      <c r="F73" s="74"/>
      <c r="G73" s="75" t="s">
        <v>24</v>
      </c>
      <c r="H73" s="108">
        <v>0</v>
      </c>
      <c r="I73" s="63">
        <v>74699</v>
      </c>
      <c r="J73" s="64">
        <f t="shared" si="1"/>
        <v>74699</v>
      </c>
    </row>
    <row r="74" spans="1:10" s="56" customFormat="1" ht="31.5" x14ac:dyDescent="0.2">
      <c r="A74" s="48" t="s">
        <v>12</v>
      </c>
      <c r="B74" s="167" t="s">
        <v>107</v>
      </c>
      <c r="C74" s="168" t="s">
        <v>262</v>
      </c>
      <c r="D74" s="14" t="s">
        <v>14</v>
      </c>
      <c r="E74" s="14" t="s">
        <v>14</v>
      </c>
      <c r="F74" s="169" t="s">
        <v>108</v>
      </c>
      <c r="G74" s="170" t="s">
        <v>109</v>
      </c>
      <c r="H74" s="171">
        <v>0</v>
      </c>
      <c r="I74" s="172">
        <v>22553.4</v>
      </c>
      <c r="J74" s="166">
        <f t="shared" si="1"/>
        <v>22553.4</v>
      </c>
    </row>
    <row r="75" spans="1:10" ht="13.5" thickBot="1" x14ac:dyDescent="0.25">
      <c r="A75" s="38"/>
      <c r="B75" s="57"/>
      <c r="C75" s="72"/>
      <c r="D75" s="59">
        <v>5512</v>
      </c>
      <c r="E75" s="60">
        <v>5321</v>
      </c>
      <c r="F75" s="74"/>
      <c r="G75" s="75" t="s">
        <v>24</v>
      </c>
      <c r="H75" s="108">
        <v>0</v>
      </c>
      <c r="I75" s="63">
        <v>22553.4</v>
      </c>
      <c r="J75" s="64">
        <f t="shared" si="1"/>
        <v>22553.4</v>
      </c>
    </row>
    <row r="76" spans="1:10" s="56" customFormat="1" ht="42" x14ac:dyDescent="0.2">
      <c r="A76" s="48" t="s">
        <v>12</v>
      </c>
      <c r="B76" s="167" t="s">
        <v>110</v>
      </c>
      <c r="C76" s="168" t="s">
        <v>282</v>
      </c>
      <c r="D76" s="14" t="s">
        <v>14</v>
      </c>
      <c r="E76" s="14" t="s">
        <v>14</v>
      </c>
      <c r="F76" s="169" t="s">
        <v>111</v>
      </c>
      <c r="G76" s="170" t="s">
        <v>112</v>
      </c>
      <c r="H76" s="171">
        <v>0</v>
      </c>
      <c r="I76" s="172">
        <v>10000</v>
      </c>
      <c r="J76" s="166">
        <f t="shared" si="1"/>
        <v>10000</v>
      </c>
    </row>
    <row r="77" spans="1:10" ht="13.5" thickBot="1" x14ac:dyDescent="0.25">
      <c r="A77" s="38"/>
      <c r="B77" s="57"/>
      <c r="C77" s="72"/>
      <c r="D77" s="59">
        <v>5512</v>
      </c>
      <c r="E77" s="60">
        <v>5321</v>
      </c>
      <c r="F77" s="74"/>
      <c r="G77" s="75" t="s">
        <v>24</v>
      </c>
      <c r="H77" s="108">
        <v>0</v>
      </c>
      <c r="I77" s="63">
        <v>10000</v>
      </c>
      <c r="J77" s="64">
        <f t="shared" si="1"/>
        <v>10000</v>
      </c>
    </row>
    <row r="78" spans="1:10" s="56" customFormat="1" ht="31.5" x14ac:dyDescent="0.2">
      <c r="A78" s="48" t="s">
        <v>12</v>
      </c>
      <c r="B78" s="91" t="s">
        <v>113</v>
      </c>
      <c r="C78" s="92" t="s">
        <v>263</v>
      </c>
      <c r="D78" s="93" t="s">
        <v>14</v>
      </c>
      <c r="E78" s="93" t="s">
        <v>14</v>
      </c>
      <c r="F78" s="94" t="s">
        <v>114</v>
      </c>
      <c r="G78" s="95" t="s">
        <v>115</v>
      </c>
      <c r="H78" s="110">
        <v>0</v>
      </c>
      <c r="I78" s="96">
        <v>27000</v>
      </c>
      <c r="J78" s="87">
        <f t="shared" si="1"/>
        <v>27000</v>
      </c>
    </row>
    <row r="79" spans="1:10" ht="13.5" thickBot="1" x14ac:dyDescent="0.25">
      <c r="A79" s="38"/>
      <c r="B79" s="57"/>
      <c r="C79" s="72"/>
      <c r="D79" s="59">
        <v>5512</v>
      </c>
      <c r="E79" s="60">
        <v>5321</v>
      </c>
      <c r="F79" s="74"/>
      <c r="G79" s="75" t="s">
        <v>24</v>
      </c>
      <c r="H79" s="108">
        <v>0</v>
      </c>
      <c r="I79" s="63">
        <v>27000</v>
      </c>
      <c r="J79" s="64">
        <f t="shared" si="1"/>
        <v>27000</v>
      </c>
    </row>
    <row r="80" spans="1:10" s="56" customFormat="1" ht="12.75" x14ac:dyDescent="0.2">
      <c r="A80" s="48" t="s">
        <v>12</v>
      </c>
      <c r="B80" s="91" t="s">
        <v>116</v>
      </c>
      <c r="C80" s="92" t="s">
        <v>264</v>
      </c>
      <c r="D80" s="93" t="s">
        <v>14</v>
      </c>
      <c r="E80" s="93" t="s">
        <v>14</v>
      </c>
      <c r="F80" s="94" t="s">
        <v>117</v>
      </c>
      <c r="G80" s="95" t="s">
        <v>118</v>
      </c>
      <c r="H80" s="110">
        <v>0</v>
      </c>
      <c r="I80" s="96">
        <v>18000</v>
      </c>
      <c r="J80" s="87">
        <f t="shared" si="1"/>
        <v>18000</v>
      </c>
    </row>
    <row r="81" spans="1:10" ht="13.5" thickBot="1" x14ac:dyDescent="0.25">
      <c r="A81" s="38"/>
      <c r="B81" s="57"/>
      <c r="C81" s="72"/>
      <c r="D81" s="59">
        <v>5512</v>
      </c>
      <c r="E81" s="60">
        <v>5321</v>
      </c>
      <c r="F81" s="74"/>
      <c r="G81" s="75" t="s">
        <v>24</v>
      </c>
      <c r="H81" s="108">
        <v>0</v>
      </c>
      <c r="I81" s="63">
        <v>18000</v>
      </c>
      <c r="J81" s="64">
        <f t="shared" si="1"/>
        <v>18000</v>
      </c>
    </row>
    <row r="82" spans="1:10" s="56" customFormat="1" ht="21" x14ac:dyDescent="0.2">
      <c r="A82" s="48" t="s">
        <v>12</v>
      </c>
      <c r="B82" s="91" t="s">
        <v>119</v>
      </c>
      <c r="C82" s="92" t="s">
        <v>264</v>
      </c>
      <c r="D82" s="93" t="s">
        <v>14</v>
      </c>
      <c r="E82" s="93" t="s">
        <v>14</v>
      </c>
      <c r="F82" s="94" t="s">
        <v>117</v>
      </c>
      <c r="G82" s="95" t="s">
        <v>120</v>
      </c>
      <c r="H82" s="110">
        <v>0</v>
      </c>
      <c r="I82" s="96">
        <v>25000</v>
      </c>
      <c r="J82" s="87">
        <f t="shared" si="1"/>
        <v>25000</v>
      </c>
    </row>
    <row r="83" spans="1:10" ht="13.5" thickBot="1" x14ac:dyDescent="0.25">
      <c r="A83" s="38"/>
      <c r="B83" s="57"/>
      <c r="C83" s="72"/>
      <c r="D83" s="59">
        <v>5512</v>
      </c>
      <c r="E83" s="60">
        <v>5321</v>
      </c>
      <c r="F83" s="74"/>
      <c r="G83" s="75" t="s">
        <v>24</v>
      </c>
      <c r="H83" s="108">
        <v>0</v>
      </c>
      <c r="I83" s="63">
        <v>25000</v>
      </c>
      <c r="J83" s="64">
        <f t="shared" si="1"/>
        <v>25000</v>
      </c>
    </row>
    <row r="84" spans="1:10" s="56" customFormat="1" ht="31.5" x14ac:dyDescent="0.2">
      <c r="A84" s="48" t="s">
        <v>12</v>
      </c>
      <c r="B84" s="91" t="s">
        <v>121</v>
      </c>
      <c r="C84" s="92" t="s">
        <v>265</v>
      </c>
      <c r="D84" s="93" t="s">
        <v>14</v>
      </c>
      <c r="E84" s="93" t="s">
        <v>14</v>
      </c>
      <c r="F84" s="94" t="s">
        <v>122</v>
      </c>
      <c r="G84" s="95" t="s">
        <v>123</v>
      </c>
      <c r="H84" s="110">
        <v>0</v>
      </c>
      <c r="I84" s="96">
        <v>42955</v>
      </c>
      <c r="J84" s="87">
        <f t="shared" si="1"/>
        <v>42955</v>
      </c>
    </row>
    <row r="85" spans="1:10" ht="13.5" thickBot="1" x14ac:dyDescent="0.25">
      <c r="A85" s="38"/>
      <c r="B85" s="57"/>
      <c r="C85" s="72"/>
      <c r="D85" s="59">
        <v>5512</v>
      </c>
      <c r="E85" s="60">
        <v>5321</v>
      </c>
      <c r="F85" s="74"/>
      <c r="G85" s="75" t="s">
        <v>24</v>
      </c>
      <c r="H85" s="108">
        <v>0</v>
      </c>
      <c r="I85" s="63">
        <v>42955</v>
      </c>
      <c r="J85" s="64">
        <f t="shared" si="1"/>
        <v>42955</v>
      </c>
    </row>
    <row r="86" spans="1:10" s="56" customFormat="1" ht="21" x14ac:dyDescent="0.2">
      <c r="A86" s="48" t="s">
        <v>12</v>
      </c>
      <c r="B86" s="91" t="s">
        <v>124</v>
      </c>
      <c r="C86" s="92" t="s">
        <v>266</v>
      </c>
      <c r="D86" s="93" t="s">
        <v>14</v>
      </c>
      <c r="E86" s="93" t="s">
        <v>14</v>
      </c>
      <c r="F86" s="94" t="s">
        <v>125</v>
      </c>
      <c r="G86" s="95" t="s">
        <v>23</v>
      </c>
      <c r="H86" s="110">
        <v>0</v>
      </c>
      <c r="I86" s="96">
        <v>24120</v>
      </c>
      <c r="J86" s="87">
        <f t="shared" si="1"/>
        <v>24120</v>
      </c>
    </row>
    <row r="87" spans="1:10" ht="13.5" thickBot="1" x14ac:dyDescent="0.25">
      <c r="A87" s="38"/>
      <c r="B87" s="57"/>
      <c r="C87" s="72"/>
      <c r="D87" s="59">
        <v>5512</v>
      </c>
      <c r="E87" s="60">
        <v>5321</v>
      </c>
      <c r="F87" s="74"/>
      <c r="G87" s="75" t="s">
        <v>24</v>
      </c>
      <c r="H87" s="108">
        <v>0</v>
      </c>
      <c r="I87" s="63">
        <v>24120</v>
      </c>
      <c r="J87" s="64">
        <f t="shared" si="1"/>
        <v>24120</v>
      </c>
    </row>
    <row r="88" spans="1:10" s="56" customFormat="1" ht="21" x14ac:dyDescent="0.2">
      <c r="A88" s="48" t="s">
        <v>12</v>
      </c>
      <c r="B88" s="91" t="s">
        <v>126</v>
      </c>
      <c r="C88" s="92" t="s">
        <v>267</v>
      </c>
      <c r="D88" s="93" t="s">
        <v>14</v>
      </c>
      <c r="E88" s="93" t="s">
        <v>14</v>
      </c>
      <c r="F88" s="94" t="s">
        <v>127</v>
      </c>
      <c r="G88" s="98" t="s">
        <v>128</v>
      </c>
      <c r="H88" s="110">
        <v>0</v>
      </c>
      <c r="I88" s="96">
        <v>269000</v>
      </c>
      <c r="J88" s="87">
        <f t="shared" si="1"/>
        <v>269000</v>
      </c>
    </row>
    <row r="89" spans="1:10" ht="13.5" thickBot="1" x14ac:dyDescent="0.25">
      <c r="A89" s="38"/>
      <c r="B89" s="57"/>
      <c r="C89" s="72"/>
      <c r="D89" s="59">
        <v>5512</v>
      </c>
      <c r="E89" s="73">
        <v>6341</v>
      </c>
      <c r="F89" s="74"/>
      <c r="G89" s="75" t="s">
        <v>27</v>
      </c>
      <c r="H89" s="108">
        <v>0</v>
      </c>
      <c r="I89" s="63">
        <v>269000</v>
      </c>
      <c r="J89" s="64">
        <f t="shared" si="1"/>
        <v>269000</v>
      </c>
    </row>
    <row r="90" spans="1:10" s="56" customFormat="1" ht="21" x14ac:dyDescent="0.2">
      <c r="A90" s="48" t="s">
        <v>12</v>
      </c>
      <c r="B90" s="91" t="s">
        <v>129</v>
      </c>
      <c r="C90" s="92" t="s">
        <v>267</v>
      </c>
      <c r="D90" s="93" t="s">
        <v>14</v>
      </c>
      <c r="E90" s="93" t="s">
        <v>14</v>
      </c>
      <c r="F90" s="94" t="s">
        <v>127</v>
      </c>
      <c r="G90" s="95" t="s">
        <v>130</v>
      </c>
      <c r="H90" s="110">
        <v>0</v>
      </c>
      <c r="I90" s="96">
        <v>46000</v>
      </c>
      <c r="J90" s="87">
        <f t="shared" si="1"/>
        <v>46000</v>
      </c>
    </row>
    <row r="91" spans="1:10" ht="13.5" thickBot="1" x14ac:dyDescent="0.25">
      <c r="A91" s="38"/>
      <c r="B91" s="57"/>
      <c r="C91" s="72"/>
      <c r="D91" s="59">
        <v>5512</v>
      </c>
      <c r="E91" s="60">
        <v>5321</v>
      </c>
      <c r="F91" s="74"/>
      <c r="G91" s="75" t="s">
        <v>24</v>
      </c>
      <c r="H91" s="108">
        <v>0</v>
      </c>
      <c r="I91" s="63">
        <v>46000</v>
      </c>
      <c r="J91" s="64">
        <f t="shared" si="1"/>
        <v>46000</v>
      </c>
    </row>
    <row r="92" spans="1:10" s="56" customFormat="1" ht="31.5" x14ac:dyDescent="0.2">
      <c r="A92" s="48" t="s">
        <v>12</v>
      </c>
      <c r="B92" s="91" t="s">
        <v>131</v>
      </c>
      <c r="C92" s="92" t="s">
        <v>268</v>
      </c>
      <c r="D92" s="93" t="s">
        <v>14</v>
      </c>
      <c r="E92" s="93" t="s">
        <v>14</v>
      </c>
      <c r="F92" s="94" t="s">
        <v>132</v>
      </c>
      <c r="G92" s="95" t="s">
        <v>133</v>
      </c>
      <c r="H92" s="110">
        <v>0</v>
      </c>
      <c r="I92" s="96">
        <v>22100</v>
      </c>
      <c r="J92" s="87">
        <f t="shared" si="1"/>
        <v>22100</v>
      </c>
    </row>
    <row r="93" spans="1:10" ht="13.5" thickBot="1" x14ac:dyDescent="0.25">
      <c r="A93" s="38"/>
      <c r="B93" s="57"/>
      <c r="C93" s="72"/>
      <c r="D93" s="59">
        <v>5512</v>
      </c>
      <c r="E93" s="60">
        <v>5321</v>
      </c>
      <c r="F93" s="74"/>
      <c r="G93" s="75" t="s">
        <v>24</v>
      </c>
      <c r="H93" s="108">
        <v>0</v>
      </c>
      <c r="I93" s="63">
        <v>22100</v>
      </c>
      <c r="J93" s="64">
        <f t="shared" si="1"/>
        <v>22100</v>
      </c>
    </row>
    <row r="94" spans="1:10" s="56" customFormat="1" ht="12.75" x14ac:dyDescent="0.2">
      <c r="A94" s="48" t="s">
        <v>12</v>
      </c>
      <c r="B94" s="91" t="s">
        <v>134</v>
      </c>
      <c r="C94" s="92" t="s">
        <v>279</v>
      </c>
      <c r="D94" s="93" t="s">
        <v>14</v>
      </c>
      <c r="E94" s="93" t="s">
        <v>14</v>
      </c>
      <c r="F94" s="94" t="s">
        <v>135</v>
      </c>
      <c r="G94" s="95" t="s">
        <v>136</v>
      </c>
      <c r="H94" s="110">
        <v>0</v>
      </c>
      <c r="I94" s="96">
        <v>12327</v>
      </c>
      <c r="J94" s="87">
        <f t="shared" si="1"/>
        <v>12327</v>
      </c>
    </row>
    <row r="95" spans="1:10" ht="13.5" thickBot="1" x14ac:dyDescent="0.25">
      <c r="A95" s="38"/>
      <c r="B95" s="57"/>
      <c r="C95" s="72"/>
      <c r="D95" s="59">
        <v>5512</v>
      </c>
      <c r="E95" s="60">
        <v>5321</v>
      </c>
      <c r="F95" s="74"/>
      <c r="G95" s="75" t="s">
        <v>24</v>
      </c>
      <c r="H95" s="108">
        <v>0</v>
      </c>
      <c r="I95" s="63">
        <v>12327</v>
      </c>
      <c r="J95" s="64">
        <f t="shared" si="1"/>
        <v>12327</v>
      </c>
    </row>
    <row r="96" spans="1:10" s="56" customFormat="1" ht="31.5" x14ac:dyDescent="0.2">
      <c r="A96" s="48" t="s">
        <v>12</v>
      </c>
      <c r="B96" s="91" t="s">
        <v>137</v>
      </c>
      <c r="C96" s="92" t="s">
        <v>279</v>
      </c>
      <c r="D96" s="93" t="s">
        <v>14</v>
      </c>
      <c r="E96" s="93" t="s">
        <v>14</v>
      </c>
      <c r="F96" s="94" t="s">
        <v>135</v>
      </c>
      <c r="G96" s="95" t="s">
        <v>138</v>
      </c>
      <c r="H96" s="110">
        <v>0</v>
      </c>
      <c r="I96" s="96">
        <v>16913</v>
      </c>
      <c r="J96" s="87">
        <f t="shared" si="1"/>
        <v>16913</v>
      </c>
    </row>
    <row r="97" spans="1:10" ht="13.5" thickBot="1" x14ac:dyDescent="0.25">
      <c r="A97" s="38"/>
      <c r="B97" s="57"/>
      <c r="C97" s="72"/>
      <c r="D97" s="59">
        <v>5512</v>
      </c>
      <c r="E97" s="60">
        <v>5321</v>
      </c>
      <c r="F97" s="74"/>
      <c r="G97" s="75" t="s">
        <v>24</v>
      </c>
      <c r="H97" s="108">
        <v>0</v>
      </c>
      <c r="I97" s="63">
        <v>16913</v>
      </c>
      <c r="J97" s="64">
        <f t="shared" si="1"/>
        <v>16913</v>
      </c>
    </row>
    <row r="98" spans="1:10" s="56" customFormat="1" ht="31.5" x14ac:dyDescent="0.2">
      <c r="A98" s="48" t="s">
        <v>12</v>
      </c>
      <c r="B98" s="91" t="s">
        <v>139</v>
      </c>
      <c r="C98" s="92" t="s">
        <v>280</v>
      </c>
      <c r="D98" s="93" t="s">
        <v>14</v>
      </c>
      <c r="E98" s="93" t="s">
        <v>14</v>
      </c>
      <c r="F98" s="94" t="s">
        <v>140</v>
      </c>
      <c r="G98" s="95" t="s">
        <v>141</v>
      </c>
      <c r="H98" s="110">
        <v>0</v>
      </c>
      <c r="I98" s="96">
        <v>300000</v>
      </c>
      <c r="J98" s="87">
        <f t="shared" ref="J98:J127" si="2">SUM(H98:I98)</f>
        <v>300000</v>
      </c>
    </row>
    <row r="99" spans="1:10" ht="13.5" thickBot="1" x14ac:dyDescent="0.25">
      <c r="A99" s="38"/>
      <c r="B99" s="57"/>
      <c r="C99" s="72"/>
      <c r="D99" s="59">
        <v>5512</v>
      </c>
      <c r="E99" s="73">
        <v>6341</v>
      </c>
      <c r="F99" s="74"/>
      <c r="G99" s="75" t="s">
        <v>27</v>
      </c>
      <c r="H99" s="108">
        <v>0</v>
      </c>
      <c r="I99" s="63">
        <v>300000</v>
      </c>
      <c r="J99" s="64">
        <f t="shared" si="2"/>
        <v>300000</v>
      </c>
    </row>
    <row r="100" spans="1:10" s="56" customFormat="1" ht="42" x14ac:dyDescent="0.2">
      <c r="A100" s="48" t="s">
        <v>12</v>
      </c>
      <c r="B100" s="91" t="s">
        <v>142</v>
      </c>
      <c r="C100" s="92" t="s">
        <v>281</v>
      </c>
      <c r="D100" s="93" t="s">
        <v>14</v>
      </c>
      <c r="E100" s="93" t="s">
        <v>14</v>
      </c>
      <c r="F100" s="94" t="s">
        <v>143</v>
      </c>
      <c r="G100" s="95" t="s">
        <v>144</v>
      </c>
      <c r="H100" s="110">
        <v>0</v>
      </c>
      <c r="I100" s="96">
        <v>290000</v>
      </c>
      <c r="J100" s="87">
        <f t="shared" si="2"/>
        <v>290000</v>
      </c>
    </row>
    <row r="101" spans="1:10" ht="13.5" thickBot="1" x14ac:dyDescent="0.25">
      <c r="A101" s="38"/>
      <c r="B101" s="57"/>
      <c r="C101" s="72"/>
      <c r="D101" s="59">
        <v>5512</v>
      </c>
      <c r="E101" s="73">
        <v>6341</v>
      </c>
      <c r="F101" s="74"/>
      <c r="G101" s="75" t="s">
        <v>27</v>
      </c>
      <c r="H101" s="108">
        <v>0</v>
      </c>
      <c r="I101" s="63">
        <v>290000</v>
      </c>
      <c r="J101" s="64">
        <f t="shared" si="2"/>
        <v>290000</v>
      </c>
    </row>
    <row r="102" spans="1:10" s="56" customFormat="1" ht="21" x14ac:dyDescent="0.2">
      <c r="A102" s="48" t="s">
        <v>12</v>
      </c>
      <c r="B102" s="91" t="s">
        <v>145</v>
      </c>
      <c r="C102" s="92" t="s">
        <v>269</v>
      </c>
      <c r="D102" s="93" t="s">
        <v>14</v>
      </c>
      <c r="E102" s="93" t="s">
        <v>14</v>
      </c>
      <c r="F102" s="94" t="s">
        <v>146</v>
      </c>
      <c r="G102" s="95" t="s">
        <v>147</v>
      </c>
      <c r="H102" s="110">
        <v>0</v>
      </c>
      <c r="I102" s="96">
        <v>300000</v>
      </c>
      <c r="J102" s="87">
        <f t="shared" si="2"/>
        <v>300000</v>
      </c>
    </row>
    <row r="103" spans="1:10" ht="13.5" thickBot="1" x14ac:dyDescent="0.25">
      <c r="A103" s="38"/>
      <c r="B103" s="57"/>
      <c r="C103" s="72"/>
      <c r="D103" s="59">
        <v>5512</v>
      </c>
      <c r="E103" s="73">
        <v>6341</v>
      </c>
      <c r="F103" s="74"/>
      <c r="G103" s="75" t="s">
        <v>27</v>
      </c>
      <c r="H103" s="108">
        <v>0</v>
      </c>
      <c r="I103" s="63">
        <v>300000</v>
      </c>
      <c r="J103" s="64">
        <f t="shared" si="2"/>
        <v>300000</v>
      </c>
    </row>
    <row r="104" spans="1:10" s="56" customFormat="1" ht="42" x14ac:dyDescent="0.2">
      <c r="A104" s="48" t="s">
        <v>12</v>
      </c>
      <c r="B104" s="91" t="s">
        <v>148</v>
      </c>
      <c r="C104" s="92" t="s">
        <v>269</v>
      </c>
      <c r="D104" s="93" t="s">
        <v>14</v>
      </c>
      <c r="E104" s="93" t="s">
        <v>14</v>
      </c>
      <c r="F104" s="94" t="s">
        <v>146</v>
      </c>
      <c r="G104" s="95" t="s">
        <v>149</v>
      </c>
      <c r="H104" s="110">
        <v>0</v>
      </c>
      <c r="I104" s="96">
        <v>24000</v>
      </c>
      <c r="J104" s="87">
        <f t="shared" si="2"/>
        <v>24000</v>
      </c>
    </row>
    <row r="105" spans="1:10" ht="13.5" thickBot="1" x14ac:dyDescent="0.25">
      <c r="A105" s="38"/>
      <c r="B105" s="57"/>
      <c r="C105" s="72"/>
      <c r="D105" s="59">
        <v>5512</v>
      </c>
      <c r="E105" s="60">
        <v>5321</v>
      </c>
      <c r="F105" s="74"/>
      <c r="G105" s="75" t="s">
        <v>24</v>
      </c>
      <c r="H105" s="108">
        <v>0</v>
      </c>
      <c r="I105" s="63">
        <v>24000</v>
      </c>
      <c r="J105" s="64">
        <f t="shared" si="2"/>
        <v>24000</v>
      </c>
    </row>
    <row r="106" spans="1:10" s="56" customFormat="1" ht="31.5" x14ac:dyDescent="0.2">
      <c r="A106" s="48" t="s">
        <v>12</v>
      </c>
      <c r="B106" s="91" t="s">
        <v>150</v>
      </c>
      <c r="C106" s="92" t="s">
        <v>270</v>
      </c>
      <c r="D106" s="93" t="s">
        <v>14</v>
      </c>
      <c r="E106" s="93" t="s">
        <v>14</v>
      </c>
      <c r="F106" s="94" t="s">
        <v>151</v>
      </c>
      <c r="G106" s="95" t="s">
        <v>152</v>
      </c>
      <c r="H106" s="110">
        <v>0</v>
      </c>
      <c r="I106" s="96">
        <v>42510</v>
      </c>
      <c r="J106" s="87">
        <f t="shared" si="2"/>
        <v>42510</v>
      </c>
    </row>
    <row r="107" spans="1:10" ht="13.5" thickBot="1" x14ac:dyDescent="0.25">
      <c r="A107" s="38"/>
      <c r="B107" s="57"/>
      <c r="C107" s="72"/>
      <c r="D107" s="59">
        <v>5512</v>
      </c>
      <c r="E107" s="60">
        <v>5321</v>
      </c>
      <c r="F107" s="74"/>
      <c r="G107" s="75" t="s">
        <v>24</v>
      </c>
      <c r="H107" s="108">
        <v>0</v>
      </c>
      <c r="I107" s="63">
        <v>42510</v>
      </c>
      <c r="J107" s="64">
        <f t="shared" si="2"/>
        <v>42510</v>
      </c>
    </row>
    <row r="108" spans="1:10" s="56" customFormat="1" ht="31.5" x14ac:dyDescent="0.2">
      <c r="A108" s="48" t="s">
        <v>12</v>
      </c>
      <c r="B108" s="91" t="s">
        <v>153</v>
      </c>
      <c r="C108" s="92" t="s">
        <v>271</v>
      </c>
      <c r="D108" s="93" t="s">
        <v>14</v>
      </c>
      <c r="E108" s="93" t="s">
        <v>14</v>
      </c>
      <c r="F108" s="94" t="s">
        <v>154</v>
      </c>
      <c r="G108" s="95" t="s">
        <v>155</v>
      </c>
      <c r="H108" s="110">
        <v>0</v>
      </c>
      <c r="I108" s="96">
        <v>1000000</v>
      </c>
      <c r="J108" s="87">
        <f t="shared" si="2"/>
        <v>1000000</v>
      </c>
    </row>
    <row r="109" spans="1:10" ht="13.5" thickBot="1" x14ac:dyDescent="0.25">
      <c r="A109" s="38"/>
      <c r="B109" s="57"/>
      <c r="C109" s="72"/>
      <c r="D109" s="59">
        <v>5512</v>
      </c>
      <c r="E109" s="73">
        <v>6341</v>
      </c>
      <c r="F109" s="74"/>
      <c r="G109" s="75" t="s">
        <v>27</v>
      </c>
      <c r="H109" s="108">
        <v>0</v>
      </c>
      <c r="I109" s="63">
        <v>1000000</v>
      </c>
      <c r="J109" s="64">
        <f t="shared" si="2"/>
        <v>1000000</v>
      </c>
    </row>
    <row r="110" spans="1:10" s="56" customFormat="1" ht="21" x14ac:dyDescent="0.2">
      <c r="A110" s="48" t="s">
        <v>12</v>
      </c>
      <c r="B110" s="167" t="s">
        <v>156</v>
      </c>
      <c r="C110" s="168" t="s">
        <v>272</v>
      </c>
      <c r="D110" s="14" t="s">
        <v>14</v>
      </c>
      <c r="E110" s="14" t="s">
        <v>14</v>
      </c>
      <c r="F110" s="169" t="s">
        <v>157</v>
      </c>
      <c r="G110" s="170" t="s">
        <v>158</v>
      </c>
      <c r="H110" s="171">
        <v>0</v>
      </c>
      <c r="I110" s="172">
        <v>55200</v>
      </c>
      <c r="J110" s="166">
        <f t="shared" si="2"/>
        <v>55200</v>
      </c>
    </row>
    <row r="111" spans="1:10" ht="13.5" thickBot="1" x14ac:dyDescent="0.25">
      <c r="A111" s="38"/>
      <c r="B111" s="57"/>
      <c r="C111" s="72"/>
      <c r="D111" s="59">
        <v>5512</v>
      </c>
      <c r="E111" s="60">
        <v>5321</v>
      </c>
      <c r="F111" s="74"/>
      <c r="G111" s="75" t="s">
        <v>24</v>
      </c>
      <c r="H111" s="108">
        <v>0</v>
      </c>
      <c r="I111" s="63">
        <v>55200</v>
      </c>
      <c r="J111" s="64">
        <f t="shared" si="2"/>
        <v>55200</v>
      </c>
    </row>
    <row r="112" spans="1:10" s="56" customFormat="1" ht="31.5" x14ac:dyDescent="0.2">
      <c r="A112" s="48" t="s">
        <v>12</v>
      </c>
      <c r="B112" s="167" t="s">
        <v>159</v>
      </c>
      <c r="C112" s="168" t="s">
        <v>274</v>
      </c>
      <c r="D112" s="14" t="s">
        <v>14</v>
      </c>
      <c r="E112" s="14" t="s">
        <v>14</v>
      </c>
      <c r="F112" s="169" t="s">
        <v>160</v>
      </c>
      <c r="G112" s="170" t="s">
        <v>161</v>
      </c>
      <c r="H112" s="171">
        <v>0</v>
      </c>
      <c r="I112" s="172">
        <v>21000</v>
      </c>
      <c r="J112" s="166">
        <f t="shared" si="2"/>
        <v>21000</v>
      </c>
    </row>
    <row r="113" spans="1:10" ht="13.5" thickBot="1" x14ac:dyDescent="0.25">
      <c r="A113" s="38"/>
      <c r="B113" s="57"/>
      <c r="C113" s="72"/>
      <c r="D113" s="59">
        <v>5512</v>
      </c>
      <c r="E113" s="73">
        <v>6341</v>
      </c>
      <c r="F113" s="74"/>
      <c r="G113" s="75" t="s">
        <v>27</v>
      </c>
      <c r="H113" s="108">
        <v>0</v>
      </c>
      <c r="I113" s="63">
        <v>21000</v>
      </c>
      <c r="J113" s="64">
        <f t="shared" si="2"/>
        <v>21000</v>
      </c>
    </row>
    <row r="114" spans="1:10" s="56" customFormat="1" ht="12.75" x14ac:dyDescent="0.2">
      <c r="A114" s="48" t="s">
        <v>12</v>
      </c>
      <c r="B114" s="66" t="s">
        <v>162</v>
      </c>
      <c r="C114" s="67" t="s">
        <v>273</v>
      </c>
      <c r="D114" s="68" t="s">
        <v>14</v>
      </c>
      <c r="E114" s="68" t="s">
        <v>14</v>
      </c>
      <c r="F114" s="69" t="s">
        <v>163</v>
      </c>
      <c r="G114" s="70" t="s">
        <v>164</v>
      </c>
      <c r="H114" s="36">
        <v>0</v>
      </c>
      <c r="I114" s="71">
        <v>19817</v>
      </c>
      <c r="J114" s="87">
        <f t="shared" si="2"/>
        <v>19817</v>
      </c>
    </row>
    <row r="115" spans="1:10" ht="13.5" thickBot="1" x14ac:dyDescent="0.25">
      <c r="A115" s="38"/>
      <c r="B115" s="57"/>
      <c r="C115" s="72"/>
      <c r="D115" s="59">
        <v>5512</v>
      </c>
      <c r="E115" s="99"/>
      <c r="F115" s="74"/>
      <c r="G115" s="75" t="s">
        <v>24</v>
      </c>
      <c r="H115" s="108">
        <v>0</v>
      </c>
      <c r="I115" s="63">
        <v>19817</v>
      </c>
      <c r="J115" s="64">
        <f t="shared" si="2"/>
        <v>19817</v>
      </c>
    </row>
    <row r="116" spans="1:10" s="56" customFormat="1" ht="21" x14ac:dyDescent="0.2">
      <c r="A116" s="48" t="s">
        <v>12</v>
      </c>
      <c r="B116" s="66" t="s">
        <v>165</v>
      </c>
      <c r="C116" s="67" t="s">
        <v>273</v>
      </c>
      <c r="D116" s="68" t="s">
        <v>14</v>
      </c>
      <c r="E116" s="68" t="s">
        <v>14</v>
      </c>
      <c r="F116" s="69" t="s">
        <v>163</v>
      </c>
      <c r="G116" s="70" t="s">
        <v>166</v>
      </c>
      <c r="H116" s="36">
        <v>0</v>
      </c>
      <c r="I116" s="71">
        <v>7039</v>
      </c>
      <c r="J116" s="87">
        <f t="shared" si="2"/>
        <v>7039</v>
      </c>
    </row>
    <row r="117" spans="1:10" ht="13.5" thickBot="1" x14ac:dyDescent="0.25">
      <c r="A117" s="38"/>
      <c r="B117" s="57"/>
      <c r="C117" s="72"/>
      <c r="D117" s="59">
        <v>5512</v>
      </c>
      <c r="E117" s="60">
        <v>5321</v>
      </c>
      <c r="F117" s="74"/>
      <c r="G117" s="75" t="s">
        <v>24</v>
      </c>
      <c r="H117" s="108">
        <v>0</v>
      </c>
      <c r="I117" s="63">
        <v>7039</v>
      </c>
      <c r="J117" s="64">
        <f t="shared" si="2"/>
        <v>7039</v>
      </c>
    </row>
    <row r="118" spans="1:10" s="56" customFormat="1" ht="12.75" x14ac:dyDescent="0.2">
      <c r="A118" s="48" t="s">
        <v>12</v>
      </c>
      <c r="B118" s="66" t="s">
        <v>167</v>
      </c>
      <c r="C118" s="67" t="s">
        <v>275</v>
      </c>
      <c r="D118" s="68" t="s">
        <v>14</v>
      </c>
      <c r="E118" s="68" t="s">
        <v>14</v>
      </c>
      <c r="F118" s="69" t="s">
        <v>168</v>
      </c>
      <c r="G118" s="70" t="s">
        <v>169</v>
      </c>
      <c r="H118" s="36">
        <v>0</v>
      </c>
      <c r="I118" s="71">
        <v>48000</v>
      </c>
      <c r="J118" s="87">
        <f t="shared" si="2"/>
        <v>48000</v>
      </c>
    </row>
    <row r="119" spans="1:10" ht="13.5" thickBot="1" x14ac:dyDescent="0.25">
      <c r="A119" s="38"/>
      <c r="B119" s="57"/>
      <c r="C119" s="72"/>
      <c r="D119" s="59">
        <v>5512</v>
      </c>
      <c r="E119" s="73">
        <v>6341</v>
      </c>
      <c r="F119" s="74"/>
      <c r="G119" s="75" t="s">
        <v>27</v>
      </c>
      <c r="H119" s="108">
        <v>0</v>
      </c>
      <c r="I119" s="63">
        <v>48000</v>
      </c>
      <c r="J119" s="64">
        <f t="shared" si="2"/>
        <v>48000</v>
      </c>
    </row>
    <row r="120" spans="1:10" s="56" customFormat="1" ht="21" x14ac:dyDescent="0.2">
      <c r="A120" s="48" t="s">
        <v>12</v>
      </c>
      <c r="B120" s="66" t="s">
        <v>167</v>
      </c>
      <c r="C120" s="67" t="s">
        <v>276</v>
      </c>
      <c r="D120" s="68" t="s">
        <v>14</v>
      </c>
      <c r="E120" s="68" t="s">
        <v>14</v>
      </c>
      <c r="F120" s="69" t="s">
        <v>170</v>
      </c>
      <c r="G120" s="70" t="s">
        <v>147</v>
      </c>
      <c r="H120" s="36">
        <v>0</v>
      </c>
      <c r="I120" s="71">
        <v>300000</v>
      </c>
      <c r="J120" s="87">
        <f t="shared" si="2"/>
        <v>300000</v>
      </c>
    </row>
    <row r="121" spans="1:10" ht="13.5" thickBot="1" x14ac:dyDescent="0.25">
      <c r="A121" s="38"/>
      <c r="B121" s="57"/>
      <c r="C121" s="72"/>
      <c r="D121" s="59">
        <v>5512</v>
      </c>
      <c r="E121" s="73">
        <v>6341</v>
      </c>
      <c r="F121" s="74"/>
      <c r="G121" s="75" t="s">
        <v>27</v>
      </c>
      <c r="H121" s="108">
        <v>0</v>
      </c>
      <c r="I121" s="63">
        <v>300000</v>
      </c>
      <c r="J121" s="64">
        <f t="shared" si="2"/>
        <v>300000</v>
      </c>
    </row>
    <row r="122" spans="1:10" s="56" customFormat="1" ht="31.5" x14ac:dyDescent="0.2">
      <c r="A122" s="48" t="s">
        <v>12</v>
      </c>
      <c r="B122" s="66" t="s">
        <v>171</v>
      </c>
      <c r="C122" s="67" t="s">
        <v>277</v>
      </c>
      <c r="D122" s="68" t="s">
        <v>14</v>
      </c>
      <c r="E122" s="68" t="s">
        <v>14</v>
      </c>
      <c r="F122" s="69" t="s">
        <v>172</v>
      </c>
      <c r="G122" s="70" t="s">
        <v>109</v>
      </c>
      <c r="H122" s="36">
        <v>0</v>
      </c>
      <c r="I122" s="71">
        <v>46000</v>
      </c>
      <c r="J122" s="87">
        <f t="shared" si="2"/>
        <v>46000</v>
      </c>
    </row>
    <row r="123" spans="1:10" ht="13.5" thickBot="1" x14ac:dyDescent="0.25">
      <c r="A123" s="38"/>
      <c r="B123" s="57"/>
      <c r="C123" s="72"/>
      <c r="D123" s="59">
        <v>5512</v>
      </c>
      <c r="E123" s="60">
        <v>5321</v>
      </c>
      <c r="F123" s="74"/>
      <c r="G123" s="75" t="s">
        <v>24</v>
      </c>
      <c r="H123" s="108">
        <v>0</v>
      </c>
      <c r="I123" s="63">
        <v>46000</v>
      </c>
      <c r="J123" s="64">
        <f t="shared" si="2"/>
        <v>46000</v>
      </c>
    </row>
    <row r="124" spans="1:10" s="56" customFormat="1" ht="21" x14ac:dyDescent="0.2">
      <c r="A124" s="48" t="s">
        <v>12</v>
      </c>
      <c r="B124" s="66" t="s">
        <v>173</v>
      </c>
      <c r="C124" s="67" t="s">
        <v>278</v>
      </c>
      <c r="D124" s="68" t="s">
        <v>14</v>
      </c>
      <c r="E124" s="68" t="s">
        <v>14</v>
      </c>
      <c r="F124" s="69" t="s">
        <v>174</v>
      </c>
      <c r="G124" s="70" t="s">
        <v>175</v>
      </c>
      <c r="H124" s="36">
        <v>0</v>
      </c>
      <c r="I124" s="71">
        <v>177000</v>
      </c>
      <c r="J124" s="87">
        <f t="shared" si="2"/>
        <v>177000</v>
      </c>
    </row>
    <row r="125" spans="1:10" ht="13.5" thickBot="1" x14ac:dyDescent="0.25">
      <c r="A125" s="38"/>
      <c r="B125" s="57"/>
      <c r="C125" s="72"/>
      <c r="D125" s="59">
        <v>5512</v>
      </c>
      <c r="E125" s="60">
        <v>5321</v>
      </c>
      <c r="F125" s="74"/>
      <c r="G125" s="75" t="s">
        <v>24</v>
      </c>
      <c r="H125" s="108">
        <v>0</v>
      </c>
      <c r="I125" s="63">
        <v>177000</v>
      </c>
      <c r="J125" s="64">
        <f t="shared" si="2"/>
        <v>177000</v>
      </c>
    </row>
    <row r="126" spans="1:10" s="56" customFormat="1" ht="12.75" x14ac:dyDescent="0.2">
      <c r="A126" s="48" t="s">
        <v>12</v>
      </c>
      <c r="B126" s="66" t="s">
        <v>176</v>
      </c>
      <c r="C126" s="92" t="s">
        <v>278</v>
      </c>
      <c r="D126" s="68" t="s">
        <v>14</v>
      </c>
      <c r="E126" s="68" t="s">
        <v>14</v>
      </c>
      <c r="F126" s="69" t="s">
        <v>174</v>
      </c>
      <c r="G126" s="53" t="s">
        <v>177</v>
      </c>
      <c r="H126" s="36">
        <v>0</v>
      </c>
      <c r="I126" s="71">
        <v>24182.28</v>
      </c>
      <c r="J126" s="87">
        <f t="shared" si="2"/>
        <v>24182.28</v>
      </c>
    </row>
    <row r="127" spans="1:10" ht="13.5" thickBot="1" x14ac:dyDescent="0.25">
      <c r="A127" s="38"/>
      <c r="B127" s="57"/>
      <c r="C127" s="72"/>
      <c r="D127" s="59">
        <v>5512</v>
      </c>
      <c r="E127" s="60">
        <v>5321</v>
      </c>
      <c r="F127" s="61"/>
      <c r="G127" s="103" t="s">
        <v>24</v>
      </c>
      <c r="H127" s="108">
        <v>0</v>
      </c>
      <c r="I127" s="100">
        <v>24182.28</v>
      </c>
      <c r="J127" s="64">
        <f t="shared" si="2"/>
        <v>24182.28</v>
      </c>
    </row>
  </sheetData>
  <mergeCells count="11">
    <mergeCell ref="G1:J1"/>
    <mergeCell ref="A2:I2"/>
    <mergeCell ref="A3:I3"/>
    <mergeCell ref="A5:I5"/>
    <mergeCell ref="B7:C7"/>
    <mergeCell ref="F7:G7"/>
    <mergeCell ref="B8:C8"/>
    <mergeCell ref="F8:G8"/>
    <mergeCell ref="B9:C9"/>
    <mergeCell ref="F9:G9"/>
    <mergeCell ref="F10:G1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ZR_RO_180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2015-07-23T13:15:33Z</cp:lastPrinted>
  <dcterms:created xsi:type="dcterms:W3CDTF">2015-07-22T15:35:05Z</dcterms:created>
  <dcterms:modified xsi:type="dcterms:W3CDTF">2015-07-23T13:15:37Z</dcterms:modified>
</cp:coreProperties>
</file>