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Bilance PaV" sheetId="1" r:id="rId1"/>
    <sheet name="919 03" sheetId="2" r:id="rId2"/>
    <sheet name="920 09" sheetId="3" r:id="rId3"/>
    <sheet name="926 07" sheetId="4" r:id="rId4"/>
    <sheet name="926 04" sheetId="5" r:id="rId5"/>
    <sheet name="914 01" sheetId="6" r:id="rId6"/>
    <sheet name="911 15" sheetId="7" r:id="rId7"/>
  </sheets>
  <definedNames/>
  <calcPr fullCalcOnLoad="1"/>
</workbook>
</file>

<file path=xl/sharedStrings.xml><?xml version="1.0" encoding="utf-8"?>
<sst xmlns="http://schemas.openxmlformats.org/spreadsheetml/2006/main" count="462" uniqueCount="184">
  <si>
    <t>Odbor zdravotnictví</t>
  </si>
  <si>
    <t>920 09 - Kapitálové výdaje</t>
  </si>
  <si>
    <t>v tis. Kč</t>
  </si>
  <si>
    <t>uk.</t>
  </si>
  <si>
    <t>č.a.</t>
  </si>
  <si>
    <t>§</t>
  </si>
  <si>
    <t>pol.</t>
  </si>
  <si>
    <t xml:space="preserve"> K A P I T Á L O V É  V Ý D A J E</t>
  </si>
  <si>
    <t>SR 2015</t>
  </si>
  <si>
    <t>SU</t>
  </si>
  <si>
    <t>x</t>
  </si>
  <si>
    <t>Kapitálové (investiční) výdaje resortu celkem</t>
  </si>
  <si>
    <t>099048</t>
  </si>
  <si>
    <t>1910</t>
  </si>
  <si>
    <t>ZZS LK - přístavba objektu LZZS</t>
  </si>
  <si>
    <t>inv.transfery zřízeným příspěvkovým organizacím</t>
  </si>
  <si>
    <t>099049</t>
  </si>
  <si>
    <t>0000</t>
  </si>
  <si>
    <t>NsP Česká Lípa,a.s. - Rekonstrukce střech objektů dílen, údržby a dopravy</t>
  </si>
  <si>
    <t>inv.transfery nefinančním podnik.subj.-právn.osob</t>
  </si>
  <si>
    <t>099050</t>
  </si>
  <si>
    <t>ZZS LK - stanoviště Rokytnice</t>
  </si>
  <si>
    <t>UR I. 2015</t>
  </si>
  <si>
    <t>UR  II. 2015</t>
  </si>
  <si>
    <t>Odbor kultury, památkové péče a cestovního ruchu</t>
  </si>
  <si>
    <t>926 07 - Dotační fond LK</t>
  </si>
  <si>
    <t>D O T A Č N Í  F O N D   L K</t>
  </si>
  <si>
    <t>z toho</t>
  </si>
  <si>
    <t>701000</t>
  </si>
  <si>
    <t>nespecifikované rezervy</t>
  </si>
  <si>
    <t>701xxxx</t>
  </si>
  <si>
    <t>xxxx</t>
  </si>
  <si>
    <t>702000</t>
  </si>
  <si>
    <t>702xxxx</t>
  </si>
  <si>
    <t>703000</t>
  </si>
  <si>
    <t>703xxxx</t>
  </si>
  <si>
    <t>704000</t>
  </si>
  <si>
    <t>704xxxx</t>
  </si>
  <si>
    <t>926 04 - Dotační fond LK</t>
  </si>
  <si>
    <t>Odbor školství, mládeže, tělovýchovy a sportu</t>
  </si>
  <si>
    <t>Program 7.1 - Kulturní aktivity v LK</t>
  </si>
  <si>
    <t>Program 7.2 - Záchrana a obnova památek v LK</t>
  </si>
  <si>
    <t>Program 7.3 - Stavebně historický průzkum</t>
  </si>
  <si>
    <t>Program 7.4 - Archeologie</t>
  </si>
  <si>
    <t>7. Oblast podpory kultura, památková péče a cestovní ruch</t>
  </si>
  <si>
    <t>4a. Oblast podpory školství a mládež</t>
  </si>
  <si>
    <t>4b.  Oblast podpory tělovýchova a sport</t>
  </si>
  <si>
    <t>304xxxx</t>
  </si>
  <si>
    <t>305xxxx</t>
  </si>
  <si>
    <t>306xxxx</t>
  </si>
  <si>
    <t>308xxxx</t>
  </si>
  <si>
    <t>309xxxx</t>
  </si>
  <si>
    <t>310xxxx</t>
  </si>
  <si>
    <t>Program 3.4. - Údržba, provoz a nájem sportovních zařízení</t>
  </si>
  <si>
    <t>Program 3.5. - Pravidelná činnost sportovních a tělovýchovných organizací</t>
  </si>
  <si>
    <t>Program 3.6. - Sport handicapovaných</t>
  </si>
  <si>
    <t>Program 3.8. - Sportovní akce</t>
  </si>
  <si>
    <t>Program 3.9. - Školní sport a tělovýchova</t>
  </si>
  <si>
    <t>Program (3.10) 4.25 - Sportovní reprezentace kraje</t>
  </si>
  <si>
    <t>307xxxx</t>
  </si>
  <si>
    <t>Program 3.7 - Vzdělávání ve sportu</t>
  </si>
  <si>
    <t>výdaje resortu celkem</t>
  </si>
  <si>
    <t>akce programu 3.10</t>
  </si>
  <si>
    <t>akce programu 7.4</t>
  </si>
  <si>
    <t>akce programu 7.3</t>
  </si>
  <si>
    <t>akce programu 7.2</t>
  </si>
  <si>
    <t>akce programu 7.1</t>
  </si>
  <si>
    <t>nespecifikované rezervy programu</t>
  </si>
  <si>
    <t>914 01 - Působnosti</t>
  </si>
  <si>
    <t>Odbor kancelář hejtmana</t>
  </si>
  <si>
    <t>Běžné (neinvestiční) výdaje resortu celkem</t>
  </si>
  <si>
    <t>Ostatní neinvestiční transfery jiným veřejným rozpočtům</t>
  </si>
  <si>
    <t>Finanční vypořádání dotace z roku 2014</t>
  </si>
  <si>
    <t>14018</t>
  </si>
  <si>
    <t>vratky VRÚÚ transferů poskytnutých v minulých rozp.obdobích</t>
  </si>
  <si>
    <t>DU</t>
  </si>
  <si>
    <t xml:space="preserve">Prevence a opatření pro krizové stavy </t>
  </si>
  <si>
    <t>Propagace a prezentace kraje</t>
  </si>
  <si>
    <t>RU</t>
  </si>
  <si>
    <t>025000</t>
  </si>
  <si>
    <t>Propagační předměty</t>
  </si>
  <si>
    <t>v tom</t>
  </si>
  <si>
    <t>911 15 - Krajský úřad</t>
  </si>
  <si>
    <t>Odbor kancelář ředitele</t>
  </si>
  <si>
    <t>001500</t>
  </si>
  <si>
    <t>platy zaměstnanců v pracovním poměru</t>
  </si>
  <si>
    <t>ostatní osobní výdaje</t>
  </si>
  <si>
    <t>odstupné</t>
  </si>
  <si>
    <t>náhrady mezd v době nemoci</t>
  </si>
  <si>
    <t>na sociální zabezpečení</t>
  </si>
  <si>
    <t>na veřejné zdravotní pojištění</t>
  </si>
  <si>
    <t>ostatní pojistné</t>
  </si>
  <si>
    <t>běžné provozní výdaje</t>
  </si>
  <si>
    <t>Osobní výdaje zaměstnanců kraje</t>
  </si>
  <si>
    <t>Běžné provozní výdaje na provoz objektů VÚTS</t>
  </si>
  <si>
    <t>Platy zaměstnanců a ostatní osobní výdaje</t>
  </si>
  <si>
    <t xml:space="preserve">Povinné pojistné za zaměstnance </t>
  </si>
  <si>
    <t>příloha č. 1 k ZR-RO č. 205/15</t>
  </si>
  <si>
    <t>Zdrojová část rozpočtu LK 2015</t>
  </si>
  <si>
    <t>ukazatel</t>
  </si>
  <si>
    <t xml:space="preserve">pol. </t>
  </si>
  <si>
    <t xml:space="preserve">upravený rozpočet </t>
  </si>
  <si>
    <t>ZR-RO č. 205/15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</si>
  <si>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</si>
  <si>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</si>
  <si>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</si>
  <si>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</si>
  <si>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</si>
  <si>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</si>
  <si>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</si>
  <si>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</si>
  <si>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</si>
  <si>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</si>
  <si>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</si>
  <si>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</si>
  <si>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</si>
  <si>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</si>
  <si>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</si>
  <si>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</si>
  <si>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</si>
  <si>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</si>
  <si>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</si>
  <si>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</si>
  <si>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</si>
  <si>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</si>
  <si>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</si>
  <si>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</si>
  <si>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</si>
  <si>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</si>
  <si>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</si>
  <si>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</si>
  <si>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</si>
  <si>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</si>
  <si>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</si>
  <si>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</si>
  <si>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</si>
  <si>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</si>
  <si>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</si>
  <si>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</si>
  <si>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</si>
  <si>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</si>
  <si>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</si>
  <si>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</si>
  <si>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</si>
  <si>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</si>
  <si>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</si>
  <si>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</si>
  <si>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</si>
  <si>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</si>
  <si>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</si>
  <si>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</si>
  <si>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</si>
  <si>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</si>
  <si>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</si>
  <si>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</si>
  <si>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</si>
  <si>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</si>
  <si>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</si>
  <si>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Změna rozpočtu - rozpočtové opatření č. 205/15</t>
  </si>
  <si>
    <t>Ekonomický odbor</t>
  </si>
  <si>
    <t>919 03 - Pokladní správa</t>
  </si>
  <si>
    <t>tis.Kč</t>
  </si>
  <si>
    <t>P O K L A D N Í    S P R Á V A</t>
  </si>
  <si>
    <t>UR I 2015</t>
  </si>
  <si>
    <t>UR II 2015</t>
  </si>
  <si>
    <t>031900</t>
  </si>
  <si>
    <t>rozpočtová finanční rezerva kraje dle zásad</t>
  </si>
  <si>
    <t>5901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</si>
  <si>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</si>
  <si>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</si>
  <si>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</si>
  <si>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</si>
  <si>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</si>
  <si>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</si>
  <si>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</si>
  <si>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</si>
  <si>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</si>
  <si>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</si>
  <si>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 xml:space="preserve">nákup materiálu </t>
  </si>
  <si>
    <t xml:space="preserve"> P Ů S O B N O S T I</t>
  </si>
  <si>
    <t xml:space="preserve"> K R A J S K Ý   Ú Ř A D</t>
  </si>
  <si>
    <t>upravený rozpočet I 2015</t>
  </si>
  <si>
    <t>upravený rozpočet II 2015</t>
  </si>
  <si>
    <t>4250000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</si>
</sst>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0.00000"/>
    <numFmt numFmtId="167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 CE"/>
      <family val="0"/>
    </font>
    <font>
      <u val="single"/>
      <sz val="11"/>
      <color indexed="12"/>
      <name val="Calibri"/>
      <family val="2"/>
    </font>
    <font>
      <sz val="10"/>
      <color indexed="30"/>
      <name val="Arial"/>
      <family val="2"/>
    </font>
    <font>
      <sz val="11"/>
      <color indexed="63"/>
      <name val="Arial"/>
      <family val="2"/>
    </font>
    <font>
      <sz val="8"/>
      <color indexed="30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"/>
      <family val="2"/>
    </font>
    <font>
      <sz val="8"/>
      <color indexed="12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1"/>
      <color rgb="FF333333"/>
      <name val="Arial"/>
      <family val="2"/>
    </font>
    <font>
      <sz val="8"/>
      <color rgb="FF0070C0"/>
      <name val="Arial"/>
      <family val="2"/>
    </font>
    <font>
      <b/>
      <sz val="8"/>
      <color rgb="FF0000CC"/>
      <name val="Arial"/>
      <family val="2"/>
    </font>
    <font>
      <b/>
      <sz val="8"/>
      <color rgb="FF0000CC"/>
      <name val="Arial CE"/>
      <family val="0"/>
    </font>
    <font>
      <sz val="8"/>
      <color rgb="FF0000CC"/>
      <name val="Arial"/>
      <family val="2"/>
    </font>
    <font>
      <sz val="8"/>
      <color rgb="FF0000CC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45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7" fillId="0" borderId="7" applyNumberFormat="0" applyFill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0" fillId="39" borderId="11" applyNumberFormat="0" applyFont="0" applyAlignment="0" applyProtection="0"/>
    <xf numFmtId="0" fontId="0" fillId="39" borderId="11" applyNumberFormat="0" applyFont="0" applyAlignment="0" applyProtection="0"/>
    <xf numFmtId="0" fontId="0" fillId="39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1" fillId="0" borderId="13" applyNumberFormat="0" applyFill="0" applyAlignment="0" applyProtection="0"/>
    <xf numFmtId="0" fontId="19" fillId="41" borderId="0">
      <alignment horizontal="left" vertical="center"/>
      <protection/>
    </xf>
    <xf numFmtId="0" fontId="52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54" fillId="43" borderId="15" applyNumberFormat="0" applyAlignment="0" applyProtection="0"/>
    <xf numFmtId="0" fontId="55" fillId="44" borderId="15" applyNumberFormat="0" applyAlignment="0" applyProtection="0"/>
    <xf numFmtId="0" fontId="23" fillId="45" borderId="16" applyNumberFormat="0" applyAlignment="0" applyProtection="0"/>
    <xf numFmtId="0" fontId="23" fillId="45" borderId="16" applyNumberFormat="0" applyAlignment="0" applyProtection="0"/>
    <xf numFmtId="0" fontId="55" fillId="44" borderId="15" applyNumberFormat="0" applyAlignment="0" applyProtection="0"/>
    <xf numFmtId="0" fontId="56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0" fontId="56" fillId="44" borderId="17" applyNumberFormat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41" fillId="54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2" fillId="0" borderId="0" xfId="194">
      <alignment/>
      <protection/>
    </xf>
    <xf numFmtId="0" fontId="3" fillId="0" borderId="0" xfId="190">
      <alignment/>
      <protection/>
    </xf>
    <xf numFmtId="0" fontId="2" fillId="0" borderId="0" xfId="173">
      <alignment/>
      <protection/>
    </xf>
    <xf numFmtId="0" fontId="2" fillId="0" borderId="0" xfId="172" applyAlignment="1">
      <alignment vertical="center"/>
      <protection/>
    </xf>
    <xf numFmtId="0" fontId="2" fillId="0" borderId="0" xfId="172" applyFill="1" applyAlignment="1">
      <alignment vertical="center"/>
      <protection/>
    </xf>
    <xf numFmtId="0" fontId="5" fillId="0" borderId="0" xfId="172" applyFont="1" applyFill="1" applyAlignment="1">
      <alignment horizontal="center" vertical="center"/>
      <protection/>
    </xf>
    <xf numFmtId="0" fontId="5" fillId="0" borderId="19" xfId="192" applyFont="1" applyBorder="1" applyAlignment="1">
      <alignment horizontal="center" vertical="center"/>
      <protection/>
    </xf>
    <xf numFmtId="0" fontId="5" fillId="0" borderId="19" xfId="192" applyFont="1" applyFill="1" applyBorder="1" applyAlignment="1">
      <alignment horizontal="center" vertical="center"/>
      <protection/>
    </xf>
    <xf numFmtId="0" fontId="5" fillId="0" borderId="20" xfId="192" applyFont="1" applyFill="1" applyBorder="1" applyAlignment="1">
      <alignment horizontal="center" vertical="center"/>
      <protection/>
    </xf>
    <xf numFmtId="0" fontId="5" fillId="0" borderId="20" xfId="173" applyFont="1" applyBorder="1" applyAlignment="1">
      <alignment horizontal="center" vertical="center" wrapText="1"/>
      <protection/>
    </xf>
    <xf numFmtId="0" fontId="5" fillId="0" borderId="21" xfId="173" applyFont="1" applyBorder="1" applyAlignment="1">
      <alignment horizontal="center" vertical="center" wrapText="1"/>
      <protection/>
    </xf>
    <xf numFmtId="0" fontId="5" fillId="0" borderId="20" xfId="192" applyFont="1" applyBorder="1" applyAlignment="1">
      <alignment horizontal="center" vertical="center"/>
      <protection/>
    </xf>
    <xf numFmtId="0" fontId="5" fillId="0" borderId="20" xfId="192" applyFont="1" applyFill="1" applyBorder="1" applyAlignment="1">
      <alignment horizontal="center" vertical="center"/>
      <protection/>
    </xf>
    <xf numFmtId="0" fontId="5" fillId="0" borderId="20" xfId="192" applyFont="1" applyFill="1" applyBorder="1" applyAlignment="1">
      <alignment horizontal="left" vertical="center"/>
      <protection/>
    </xf>
    <xf numFmtId="4" fontId="5" fillId="0" borderId="20" xfId="192" applyNumberFormat="1" applyFont="1" applyFill="1" applyBorder="1" applyAlignment="1">
      <alignment horizontal="right" vertical="center"/>
      <protection/>
    </xf>
    <xf numFmtId="0" fontId="5" fillId="0" borderId="22" xfId="172" applyFont="1" applyFill="1" applyBorder="1" applyAlignment="1">
      <alignment horizontal="center" vertical="center"/>
      <protection/>
    </xf>
    <xf numFmtId="49" fontId="5" fillId="0" borderId="23" xfId="192" applyNumberFormat="1" applyFont="1" applyFill="1" applyBorder="1" applyAlignment="1">
      <alignment horizontal="center" vertical="center"/>
      <protection/>
    </xf>
    <xf numFmtId="49" fontId="5" fillId="0" borderId="24" xfId="192" applyNumberFormat="1" applyFont="1" applyFill="1" applyBorder="1" applyAlignment="1">
      <alignment horizontal="center" vertical="center"/>
      <protection/>
    </xf>
    <xf numFmtId="1" fontId="5" fillId="0" borderId="22" xfId="192" applyNumberFormat="1" applyFont="1" applyFill="1" applyBorder="1" applyAlignment="1">
      <alignment horizontal="center" vertical="center"/>
      <protection/>
    </xf>
    <xf numFmtId="0" fontId="7" fillId="0" borderId="22" xfId="188" applyFont="1" applyFill="1" applyBorder="1" applyAlignment="1">
      <alignment vertical="center" wrapText="1"/>
      <protection/>
    </xf>
    <xf numFmtId="4" fontId="5" fillId="0" borderId="22" xfId="192" applyNumberFormat="1" applyFont="1" applyFill="1" applyBorder="1" applyAlignment="1">
      <alignment vertical="center"/>
      <protection/>
    </xf>
    <xf numFmtId="4" fontId="5" fillId="0" borderId="22" xfId="192" applyNumberFormat="1" applyFont="1" applyFill="1" applyBorder="1" applyAlignment="1">
      <alignment horizontal="right" wrapText="1"/>
      <protection/>
    </xf>
    <xf numFmtId="4" fontId="5" fillId="0" borderId="24" xfId="192" applyNumberFormat="1" applyFont="1" applyFill="1" applyBorder="1" applyAlignment="1">
      <alignment horizontal="right" vertical="center"/>
      <protection/>
    </xf>
    <xf numFmtId="0" fontId="6" fillId="0" borderId="25" xfId="172" applyFont="1" applyFill="1" applyBorder="1" applyAlignment="1">
      <alignment horizontal="center" vertical="center"/>
      <protection/>
    </xf>
    <xf numFmtId="49" fontId="6" fillId="0" borderId="26" xfId="192" applyNumberFormat="1" applyFont="1" applyFill="1" applyBorder="1" applyAlignment="1">
      <alignment horizontal="center" vertical="center"/>
      <protection/>
    </xf>
    <xf numFmtId="49" fontId="6" fillId="0" borderId="27" xfId="192" applyNumberFormat="1" applyFont="1" applyFill="1" applyBorder="1" applyAlignment="1">
      <alignment horizontal="center" vertical="center"/>
      <protection/>
    </xf>
    <xf numFmtId="1" fontId="6" fillId="0" borderId="25" xfId="192" applyNumberFormat="1" applyFont="1" applyFill="1" applyBorder="1" applyAlignment="1">
      <alignment horizontal="center" vertical="center"/>
      <protection/>
    </xf>
    <xf numFmtId="0" fontId="8" fillId="0" borderId="25" xfId="188" applyFont="1" applyFill="1" applyBorder="1" applyAlignment="1">
      <alignment vertical="center" wrapText="1"/>
      <protection/>
    </xf>
    <xf numFmtId="4" fontId="6" fillId="0" borderId="25" xfId="192" applyNumberFormat="1" applyFont="1" applyFill="1" applyBorder="1" applyAlignment="1">
      <alignment vertical="center"/>
      <protection/>
    </xf>
    <xf numFmtId="4" fontId="6" fillId="0" borderId="25" xfId="192" applyNumberFormat="1" applyFont="1" applyFill="1" applyBorder="1" applyAlignment="1">
      <alignment horizontal="right" wrapText="1"/>
      <protection/>
    </xf>
    <xf numFmtId="4" fontId="6" fillId="0" borderId="27" xfId="192" applyNumberFormat="1" applyFont="1" applyFill="1" applyBorder="1" applyAlignment="1">
      <alignment horizontal="right" vertical="center"/>
      <protection/>
    </xf>
    <xf numFmtId="4" fontId="5" fillId="0" borderId="22" xfId="192" applyNumberFormat="1" applyFont="1" applyFill="1" applyBorder="1" applyAlignment="1">
      <alignment horizontal="right" vertical="center" wrapText="1"/>
      <protection/>
    </xf>
    <xf numFmtId="0" fontId="6" fillId="0" borderId="28" xfId="172" applyFont="1" applyFill="1" applyBorder="1" applyAlignment="1">
      <alignment horizontal="center" vertical="center"/>
      <protection/>
    </xf>
    <xf numFmtId="49" fontId="6" fillId="0" borderId="29" xfId="192" applyNumberFormat="1" applyFont="1" applyFill="1" applyBorder="1" applyAlignment="1">
      <alignment horizontal="center" vertical="center"/>
      <protection/>
    </xf>
    <xf numFmtId="49" fontId="6" fillId="0" borderId="30" xfId="192" applyNumberFormat="1" applyFont="1" applyFill="1" applyBorder="1" applyAlignment="1">
      <alignment horizontal="center" vertical="center"/>
      <protection/>
    </xf>
    <xf numFmtId="1" fontId="6" fillId="0" borderId="28" xfId="192" applyNumberFormat="1" applyFont="1" applyFill="1" applyBorder="1" applyAlignment="1">
      <alignment horizontal="center" vertical="center"/>
      <protection/>
    </xf>
    <xf numFmtId="0" fontId="8" fillId="0" borderId="28" xfId="188" applyFont="1" applyFill="1" applyBorder="1" applyAlignment="1">
      <alignment vertical="center" wrapText="1"/>
      <protection/>
    </xf>
    <xf numFmtId="4" fontId="6" fillId="0" borderId="28" xfId="192" applyNumberFormat="1" applyFont="1" applyFill="1" applyBorder="1" applyAlignment="1">
      <alignment vertical="center"/>
      <protection/>
    </xf>
    <xf numFmtId="4" fontId="6" fillId="0" borderId="28" xfId="192" applyNumberFormat="1" applyFont="1" applyFill="1" applyBorder="1" applyAlignment="1">
      <alignment horizontal="right" wrapText="1"/>
      <protection/>
    </xf>
    <xf numFmtId="4" fontId="6" fillId="0" borderId="30" xfId="192" applyNumberFormat="1" applyFont="1" applyFill="1" applyBorder="1" applyAlignment="1">
      <alignment horizontal="right" vertical="center"/>
      <protection/>
    </xf>
    <xf numFmtId="4" fontId="2" fillId="0" borderId="0" xfId="194" applyNumberFormat="1">
      <alignment/>
      <protection/>
    </xf>
    <xf numFmtId="4" fontId="5" fillId="0" borderId="20" xfId="192" applyNumberFormat="1" applyFont="1" applyFill="1" applyBorder="1" applyAlignment="1">
      <alignment horizontal="right" vertical="center"/>
      <protection/>
    </xf>
    <xf numFmtId="0" fontId="58" fillId="0" borderId="0" xfId="194" applyFont="1">
      <alignment/>
      <protection/>
    </xf>
    <xf numFmtId="0" fontId="5" fillId="0" borderId="25" xfId="172" applyFont="1" applyFill="1" applyBorder="1" applyAlignment="1">
      <alignment horizontal="center" vertical="center"/>
      <protection/>
    </xf>
    <xf numFmtId="49" fontId="5" fillId="0" borderId="26" xfId="192" applyNumberFormat="1" applyFont="1" applyFill="1" applyBorder="1" applyAlignment="1">
      <alignment horizontal="center" vertical="center"/>
      <protection/>
    </xf>
    <xf numFmtId="49" fontId="5" fillId="0" borderId="27" xfId="192" applyNumberFormat="1" applyFont="1" applyFill="1" applyBorder="1" applyAlignment="1">
      <alignment horizontal="center" vertical="center"/>
      <protection/>
    </xf>
    <xf numFmtId="1" fontId="5" fillId="0" borderId="25" xfId="192" applyNumberFormat="1" applyFont="1" applyFill="1" applyBorder="1" applyAlignment="1">
      <alignment horizontal="center" vertical="center"/>
      <protection/>
    </xf>
    <xf numFmtId="0" fontId="7" fillId="0" borderId="25" xfId="188" applyFont="1" applyFill="1" applyBorder="1" applyAlignment="1">
      <alignment vertical="center" wrapText="1"/>
      <protection/>
    </xf>
    <xf numFmtId="4" fontId="5" fillId="0" borderId="25" xfId="192" applyNumberFormat="1" applyFont="1" applyFill="1" applyBorder="1" applyAlignment="1">
      <alignment vertical="center"/>
      <protection/>
    </xf>
    <xf numFmtId="4" fontId="5" fillId="0" borderId="25" xfId="192" applyNumberFormat="1" applyFont="1" applyFill="1" applyBorder="1" applyAlignment="1">
      <alignment horizontal="right" wrapText="1"/>
      <protection/>
    </xf>
    <xf numFmtId="0" fontId="26" fillId="0" borderId="0" xfId="194" applyFont="1">
      <alignment/>
      <protection/>
    </xf>
    <xf numFmtId="165" fontId="5" fillId="0" borderId="25" xfId="192" applyNumberFormat="1" applyFont="1" applyFill="1" applyBorder="1" applyAlignment="1">
      <alignment vertical="center"/>
      <protection/>
    </xf>
    <xf numFmtId="165" fontId="5" fillId="0" borderId="27" xfId="192" applyNumberFormat="1" applyFont="1" applyFill="1" applyBorder="1" applyAlignment="1">
      <alignment horizontal="right" vertical="center"/>
      <protection/>
    </xf>
    <xf numFmtId="166" fontId="5" fillId="0" borderId="22" xfId="192" applyNumberFormat="1" applyFont="1" applyFill="1" applyBorder="1" applyAlignment="1">
      <alignment vertical="center"/>
      <protection/>
    </xf>
    <xf numFmtId="166" fontId="6" fillId="0" borderId="28" xfId="192" applyNumberFormat="1" applyFont="1" applyFill="1" applyBorder="1" applyAlignment="1">
      <alignment vertical="center"/>
      <protection/>
    </xf>
    <xf numFmtId="166" fontId="5" fillId="0" borderId="25" xfId="192" applyNumberFormat="1" applyFont="1" applyFill="1" applyBorder="1" applyAlignment="1">
      <alignment vertical="center"/>
      <protection/>
    </xf>
    <xf numFmtId="166" fontId="5" fillId="0" borderId="24" xfId="192" applyNumberFormat="1" applyFont="1" applyFill="1" applyBorder="1" applyAlignment="1">
      <alignment horizontal="right" vertical="center"/>
      <protection/>
    </xf>
    <xf numFmtId="166" fontId="6" fillId="0" borderId="30" xfId="192" applyNumberFormat="1" applyFont="1" applyFill="1" applyBorder="1" applyAlignment="1">
      <alignment horizontal="right" vertical="center"/>
      <protection/>
    </xf>
    <xf numFmtId="166" fontId="5" fillId="0" borderId="27" xfId="192" applyNumberFormat="1" applyFont="1" applyFill="1" applyBorder="1" applyAlignment="1">
      <alignment horizontal="right" vertical="center"/>
      <protection/>
    </xf>
    <xf numFmtId="0" fontId="5" fillId="32" borderId="22" xfId="172" applyFont="1" applyFill="1" applyBorder="1" applyAlignment="1">
      <alignment horizontal="center" vertical="center"/>
      <protection/>
    </xf>
    <xf numFmtId="49" fontId="5" fillId="32" borderId="23" xfId="192" applyNumberFormat="1" applyFont="1" applyFill="1" applyBorder="1" applyAlignment="1">
      <alignment horizontal="center" vertical="center"/>
      <protection/>
    </xf>
    <xf numFmtId="49" fontId="5" fillId="32" borderId="24" xfId="192" applyNumberFormat="1" applyFont="1" applyFill="1" applyBorder="1" applyAlignment="1">
      <alignment horizontal="center" vertical="center"/>
      <protection/>
    </xf>
    <xf numFmtId="1" fontId="5" fillId="32" borderId="22" xfId="192" applyNumberFormat="1" applyFont="1" applyFill="1" applyBorder="1" applyAlignment="1">
      <alignment horizontal="center" vertical="center"/>
      <protection/>
    </xf>
    <xf numFmtId="0" fontId="7" fillId="32" borderId="22" xfId="188" applyFont="1" applyFill="1" applyBorder="1" applyAlignment="1">
      <alignment vertical="center" wrapText="1"/>
      <protection/>
    </xf>
    <xf numFmtId="4" fontId="5" fillId="32" borderId="22" xfId="192" applyNumberFormat="1" applyFont="1" applyFill="1" applyBorder="1" applyAlignment="1">
      <alignment vertical="center"/>
      <protection/>
    </xf>
    <xf numFmtId="164" fontId="5" fillId="32" borderId="22" xfId="192" applyNumberFormat="1" applyFont="1" applyFill="1" applyBorder="1" applyAlignment="1">
      <alignment vertical="center"/>
      <protection/>
    </xf>
    <xf numFmtId="4" fontId="5" fillId="32" borderId="22" xfId="192" applyNumberFormat="1" applyFont="1" applyFill="1" applyBorder="1" applyAlignment="1">
      <alignment horizontal="right" vertical="center" wrapText="1"/>
      <protection/>
    </xf>
    <xf numFmtId="164" fontId="5" fillId="32" borderId="24" xfId="192" applyNumberFormat="1" applyFont="1" applyFill="1" applyBorder="1" applyAlignment="1">
      <alignment horizontal="right" vertical="center"/>
      <protection/>
    </xf>
    <xf numFmtId="0" fontId="5" fillId="12" borderId="22" xfId="172" applyFont="1" applyFill="1" applyBorder="1" applyAlignment="1">
      <alignment horizontal="center" vertical="center"/>
      <protection/>
    </xf>
    <xf numFmtId="49" fontId="5" fillId="12" borderId="23" xfId="192" applyNumberFormat="1" applyFont="1" applyFill="1" applyBorder="1" applyAlignment="1">
      <alignment horizontal="center" vertical="center"/>
      <protection/>
    </xf>
    <xf numFmtId="49" fontId="5" fillId="12" borderId="24" xfId="192" applyNumberFormat="1" applyFont="1" applyFill="1" applyBorder="1" applyAlignment="1">
      <alignment horizontal="center" vertical="center"/>
      <protection/>
    </xf>
    <xf numFmtId="1" fontId="5" fillId="12" borderId="22" xfId="192" applyNumberFormat="1" applyFont="1" applyFill="1" applyBorder="1" applyAlignment="1">
      <alignment horizontal="center" vertical="center"/>
      <protection/>
    </xf>
    <xf numFmtId="0" fontId="7" fillId="12" borderId="22" xfId="188" applyFont="1" applyFill="1" applyBorder="1" applyAlignment="1">
      <alignment vertical="center" wrapText="1"/>
      <protection/>
    </xf>
    <xf numFmtId="4" fontId="5" fillId="12" borderId="22" xfId="192" applyNumberFormat="1" applyFont="1" applyFill="1" applyBorder="1" applyAlignment="1">
      <alignment vertical="center"/>
      <protection/>
    </xf>
    <xf numFmtId="166" fontId="5" fillId="12" borderId="22" xfId="192" applyNumberFormat="1" applyFont="1" applyFill="1" applyBorder="1" applyAlignment="1">
      <alignment vertical="center"/>
      <protection/>
    </xf>
    <xf numFmtId="4" fontId="5" fillId="12" borderId="22" xfId="192" applyNumberFormat="1" applyFont="1" applyFill="1" applyBorder="1" applyAlignment="1">
      <alignment horizontal="right" vertical="center" wrapText="1"/>
      <protection/>
    </xf>
    <xf numFmtId="166" fontId="5" fillId="12" borderId="24" xfId="192" applyNumberFormat="1" applyFont="1" applyFill="1" applyBorder="1" applyAlignment="1">
      <alignment horizontal="right" vertical="center"/>
      <protection/>
    </xf>
    <xf numFmtId="0" fontId="6" fillId="0" borderId="31" xfId="172" applyFont="1" applyFill="1" applyBorder="1" applyAlignment="1">
      <alignment horizontal="center" vertical="center"/>
      <protection/>
    </xf>
    <xf numFmtId="49" fontId="6" fillId="0" borderId="0" xfId="192" applyNumberFormat="1" applyFont="1" applyFill="1" applyBorder="1" applyAlignment="1">
      <alignment horizontal="center" vertical="center"/>
      <protection/>
    </xf>
    <xf numFmtId="49" fontId="6" fillId="0" borderId="32" xfId="192" applyNumberFormat="1" applyFont="1" applyFill="1" applyBorder="1" applyAlignment="1">
      <alignment horizontal="center" vertical="center"/>
      <protection/>
    </xf>
    <xf numFmtId="1" fontId="6" fillId="0" borderId="31" xfId="192" applyNumberFormat="1" applyFont="1" applyFill="1" applyBorder="1" applyAlignment="1">
      <alignment horizontal="center" vertical="center"/>
      <protection/>
    </xf>
    <xf numFmtId="0" fontId="8" fillId="0" borderId="31" xfId="188" applyFont="1" applyFill="1" applyBorder="1" applyAlignment="1">
      <alignment vertical="center" wrapText="1"/>
      <protection/>
    </xf>
    <xf numFmtId="4" fontId="6" fillId="0" borderId="31" xfId="192" applyNumberFormat="1" applyFont="1" applyFill="1" applyBorder="1" applyAlignment="1">
      <alignment vertical="center"/>
      <protection/>
    </xf>
    <xf numFmtId="0" fontId="5" fillId="0" borderId="20" xfId="192" applyFont="1" applyBorder="1" applyAlignment="1">
      <alignment horizontal="center" vertical="center"/>
      <protection/>
    </xf>
    <xf numFmtId="0" fontId="5" fillId="32" borderId="20" xfId="172" applyFont="1" applyFill="1" applyBorder="1" applyAlignment="1">
      <alignment horizontal="center" vertical="center"/>
      <protection/>
    </xf>
    <xf numFmtId="1" fontId="5" fillId="32" borderId="20" xfId="192" applyNumberFormat="1" applyFont="1" applyFill="1" applyBorder="1" applyAlignment="1">
      <alignment horizontal="center" vertical="center"/>
      <protection/>
    </xf>
    <xf numFmtId="0" fontId="7" fillId="32" borderId="20" xfId="188" applyFont="1" applyFill="1" applyBorder="1" applyAlignment="1">
      <alignment vertical="center" wrapText="1"/>
      <protection/>
    </xf>
    <xf numFmtId="0" fontId="6" fillId="0" borderId="20" xfId="172" applyFont="1" applyFill="1" applyBorder="1" applyAlignment="1">
      <alignment horizontal="center" vertical="center"/>
      <protection/>
    </xf>
    <xf numFmtId="1" fontId="6" fillId="0" borderId="20" xfId="192" applyNumberFormat="1" applyFont="1" applyFill="1" applyBorder="1" applyAlignment="1">
      <alignment horizontal="center" vertical="center"/>
      <protection/>
    </xf>
    <xf numFmtId="0" fontId="8" fillId="0" borderId="20" xfId="188" applyFont="1" applyFill="1" applyBorder="1" applyAlignment="1">
      <alignment vertical="center" wrapText="1"/>
      <protection/>
    </xf>
    <xf numFmtId="0" fontId="43" fillId="0" borderId="0" xfId="124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49" fontId="5" fillId="32" borderId="33" xfId="192" applyNumberFormat="1" applyFont="1" applyFill="1" applyBorder="1" applyAlignment="1">
      <alignment horizontal="center" vertical="center"/>
      <protection/>
    </xf>
    <xf numFmtId="49" fontId="6" fillId="0" borderId="33" xfId="192" applyNumberFormat="1" applyFont="1" applyFill="1" applyBorder="1" applyAlignment="1">
      <alignment horizontal="center" vertical="center"/>
      <protection/>
    </xf>
    <xf numFmtId="49" fontId="5" fillId="32" borderId="21" xfId="192" applyNumberFormat="1" applyFont="1" applyFill="1" applyBorder="1" applyAlignment="1">
      <alignment horizontal="center" vertical="center"/>
      <protection/>
    </xf>
    <xf numFmtId="49" fontId="6" fillId="0" borderId="21" xfId="192" applyNumberFormat="1" applyFont="1" applyFill="1" applyBorder="1" applyAlignment="1">
      <alignment horizontal="center" vertical="center"/>
      <protection/>
    </xf>
    <xf numFmtId="165" fontId="5" fillId="0" borderId="24" xfId="192" applyNumberFormat="1" applyFont="1" applyFill="1" applyBorder="1" applyAlignment="1">
      <alignment horizontal="right" vertical="center"/>
      <protection/>
    </xf>
    <xf numFmtId="165" fontId="6" fillId="0" borderId="30" xfId="192" applyNumberFormat="1" applyFont="1" applyFill="1" applyBorder="1" applyAlignment="1">
      <alignment horizontal="right" vertical="center"/>
      <protection/>
    </xf>
    <xf numFmtId="165" fontId="5" fillId="32" borderId="20" xfId="192" applyNumberFormat="1" applyFont="1" applyFill="1" applyBorder="1" applyAlignment="1">
      <alignment vertical="center"/>
      <protection/>
    </xf>
    <xf numFmtId="165" fontId="5" fillId="32" borderId="20" xfId="192" applyNumberFormat="1" applyFont="1" applyFill="1" applyBorder="1" applyAlignment="1">
      <alignment horizontal="right" vertical="center" wrapText="1"/>
      <protection/>
    </xf>
    <xf numFmtId="165" fontId="5" fillId="32" borderId="20" xfId="192" applyNumberFormat="1" applyFont="1" applyFill="1" applyBorder="1" applyAlignment="1">
      <alignment horizontal="right" vertical="center"/>
      <protection/>
    </xf>
    <xf numFmtId="165" fontId="6" fillId="0" borderId="20" xfId="192" applyNumberFormat="1" applyFont="1" applyFill="1" applyBorder="1" applyAlignment="1">
      <alignment vertical="center"/>
      <protection/>
    </xf>
    <xf numFmtId="165" fontId="6" fillId="0" borderId="20" xfId="192" applyNumberFormat="1" applyFont="1" applyFill="1" applyBorder="1" applyAlignment="1">
      <alignment horizontal="right" wrapText="1"/>
      <protection/>
    </xf>
    <xf numFmtId="165" fontId="6" fillId="0" borderId="20" xfId="192" applyNumberFormat="1" applyFont="1" applyFill="1" applyBorder="1" applyAlignment="1">
      <alignment horizontal="right" vertical="center"/>
      <protection/>
    </xf>
    <xf numFmtId="165" fontId="5" fillId="0" borderId="20" xfId="192" applyNumberFormat="1" applyFont="1" applyFill="1" applyBorder="1" applyAlignment="1">
      <alignment horizontal="right" vertical="center"/>
      <protection/>
    </xf>
    <xf numFmtId="165" fontId="5" fillId="0" borderId="22" xfId="192" applyNumberFormat="1" applyFont="1" applyFill="1" applyBorder="1" applyAlignment="1">
      <alignment vertical="center"/>
      <protection/>
    </xf>
    <xf numFmtId="165" fontId="5" fillId="0" borderId="22" xfId="192" applyNumberFormat="1" applyFont="1" applyFill="1" applyBorder="1" applyAlignment="1">
      <alignment horizontal="right" vertical="center" wrapText="1"/>
      <protection/>
    </xf>
    <xf numFmtId="165" fontId="6" fillId="0" borderId="25" xfId="192" applyNumberFormat="1" applyFont="1" applyFill="1" applyBorder="1" applyAlignment="1">
      <alignment vertical="center"/>
      <protection/>
    </xf>
    <xf numFmtId="165" fontId="6" fillId="0" borderId="28" xfId="192" applyNumberFormat="1" applyFont="1" applyFill="1" applyBorder="1" applyAlignment="1">
      <alignment vertical="center"/>
      <protection/>
    </xf>
    <xf numFmtId="165" fontId="6" fillId="0" borderId="28" xfId="192" applyNumberFormat="1" applyFont="1" applyFill="1" applyBorder="1" applyAlignment="1">
      <alignment horizontal="right" wrapText="1"/>
      <protection/>
    </xf>
    <xf numFmtId="165" fontId="5" fillId="0" borderId="25" xfId="192" applyNumberFormat="1" applyFont="1" applyFill="1" applyBorder="1" applyAlignment="1">
      <alignment horizontal="right" wrapText="1"/>
      <protection/>
    </xf>
    <xf numFmtId="0" fontId="5" fillId="0" borderId="33" xfId="192" applyFont="1" applyFill="1" applyBorder="1" applyAlignment="1">
      <alignment horizontal="center" vertical="center"/>
      <protection/>
    </xf>
    <xf numFmtId="0" fontId="2" fillId="0" borderId="21" xfId="172" applyFill="1" applyBorder="1" applyAlignment="1">
      <alignment horizontal="center" vertical="center"/>
      <protection/>
    </xf>
    <xf numFmtId="165" fontId="5" fillId="0" borderId="20" xfId="192" applyNumberFormat="1" applyFont="1" applyFill="1" applyBorder="1" applyAlignment="1">
      <alignment horizontal="center" vertical="center"/>
      <protection/>
    </xf>
    <xf numFmtId="165" fontId="5" fillId="0" borderId="20" xfId="173" applyNumberFormat="1" applyFont="1" applyBorder="1" applyAlignment="1">
      <alignment horizontal="center" vertical="center" wrapText="1"/>
      <protection/>
    </xf>
    <xf numFmtId="0" fontId="5" fillId="12" borderId="20" xfId="172" applyFont="1" applyFill="1" applyBorder="1" applyAlignment="1">
      <alignment horizontal="center" vertical="center"/>
      <protection/>
    </xf>
    <xf numFmtId="49" fontId="5" fillId="12" borderId="33" xfId="192" applyNumberFormat="1" applyFont="1" applyFill="1" applyBorder="1" applyAlignment="1">
      <alignment horizontal="center" vertical="center"/>
      <protection/>
    </xf>
    <xf numFmtId="49" fontId="5" fillId="12" borderId="21" xfId="192" applyNumberFormat="1" applyFont="1" applyFill="1" applyBorder="1" applyAlignment="1">
      <alignment horizontal="center" vertical="center"/>
      <protection/>
    </xf>
    <xf numFmtId="1" fontId="5" fillId="12" borderId="20" xfId="192" applyNumberFormat="1" applyFont="1" applyFill="1" applyBorder="1" applyAlignment="1">
      <alignment horizontal="center" vertical="center"/>
      <protection/>
    </xf>
    <xf numFmtId="0" fontId="7" fillId="12" borderId="20" xfId="188" applyFont="1" applyFill="1" applyBorder="1" applyAlignment="1">
      <alignment vertical="center" wrapText="1"/>
      <protection/>
    </xf>
    <xf numFmtId="165" fontId="5" fillId="12" borderId="20" xfId="192" applyNumberFormat="1" applyFont="1" applyFill="1" applyBorder="1" applyAlignment="1">
      <alignment vertical="center"/>
      <protection/>
    </xf>
    <xf numFmtId="165" fontId="5" fillId="12" borderId="20" xfId="192" applyNumberFormat="1" applyFont="1" applyFill="1" applyBorder="1" applyAlignment="1">
      <alignment horizontal="right" wrapText="1"/>
      <protection/>
    </xf>
    <xf numFmtId="165" fontId="5" fillId="12" borderId="20" xfId="192" applyNumberFormat="1" applyFont="1" applyFill="1" applyBorder="1" applyAlignment="1">
      <alignment horizontal="right" vertical="center"/>
      <protection/>
    </xf>
    <xf numFmtId="0" fontId="5" fillId="12" borderId="20" xfId="195" applyFont="1" applyFill="1" applyBorder="1" applyAlignment="1">
      <alignment horizontal="center"/>
      <protection/>
    </xf>
    <xf numFmtId="0" fontId="5" fillId="12" borderId="20" xfId="195" applyFont="1" applyFill="1" applyBorder="1" applyAlignment="1">
      <alignment horizontal="left" wrapText="1"/>
      <protection/>
    </xf>
    <xf numFmtId="165" fontId="5" fillId="12" borderId="20" xfId="192" applyNumberFormat="1" applyFont="1" applyFill="1" applyBorder="1" applyAlignment="1">
      <alignment horizontal="right" vertical="center" wrapText="1"/>
      <protection/>
    </xf>
    <xf numFmtId="164" fontId="5" fillId="0" borderId="20" xfId="192" applyNumberFormat="1" applyFont="1" applyFill="1" applyBorder="1" applyAlignment="1">
      <alignment horizontal="right" vertical="center"/>
      <protection/>
    </xf>
    <xf numFmtId="164" fontId="6" fillId="0" borderId="25" xfId="192" applyNumberFormat="1" applyFont="1" applyFill="1" applyBorder="1" applyAlignment="1">
      <alignment vertical="center"/>
      <protection/>
    </xf>
    <xf numFmtId="164" fontId="6" fillId="0" borderId="27" xfId="192" applyNumberFormat="1" applyFont="1" applyFill="1" applyBorder="1" applyAlignment="1">
      <alignment horizontal="right" vertical="center"/>
      <protection/>
    </xf>
    <xf numFmtId="0" fontId="6" fillId="0" borderId="34" xfId="172" applyFont="1" applyFill="1" applyBorder="1" applyAlignment="1">
      <alignment horizontal="center" vertical="center"/>
      <protection/>
    </xf>
    <xf numFmtId="49" fontId="6" fillId="0" borderId="35" xfId="192" applyNumberFormat="1" applyFont="1" applyFill="1" applyBorder="1" applyAlignment="1">
      <alignment horizontal="center" vertical="center"/>
      <protection/>
    </xf>
    <xf numFmtId="49" fontId="6" fillId="0" borderId="36" xfId="192" applyNumberFormat="1" applyFont="1" applyFill="1" applyBorder="1" applyAlignment="1">
      <alignment horizontal="center" vertical="center"/>
      <protection/>
    </xf>
    <xf numFmtId="1" fontId="6" fillId="0" borderId="34" xfId="192" applyNumberFormat="1" applyFont="1" applyFill="1" applyBorder="1" applyAlignment="1">
      <alignment horizontal="center" vertical="center"/>
      <protection/>
    </xf>
    <xf numFmtId="0" fontId="8" fillId="0" borderId="34" xfId="188" applyFont="1" applyFill="1" applyBorder="1" applyAlignment="1">
      <alignment vertical="center" wrapText="1"/>
      <protection/>
    </xf>
    <xf numFmtId="4" fontId="6" fillId="0" borderId="34" xfId="192" applyNumberFormat="1" applyFont="1" applyFill="1" applyBorder="1" applyAlignment="1">
      <alignment vertical="center"/>
      <protection/>
    </xf>
    <xf numFmtId="0" fontId="60" fillId="0" borderId="19" xfId="172" applyFont="1" applyFill="1" applyBorder="1" applyAlignment="1">
      <alignment horizontal="center" vertical="center"/>
      <protection/>
    </xf>
    <xf numFmtId="49" fontId="60" fillId="0" borderId="37" xfId="192" applyNumberFormat="1" applyFont="1" applyFill="1" applyBorder="1" applyAlignment="1">
      <alignment horizontal="center" vertical="center"/>
      <protection/>
    </xf>
    <xf numFmtId="49" fontId="60" fillId="0" borderId="38" xfId="192" applyNumberFormat="1" applyFont="1" applyFill="1" applyBorder="1" applyAlignment="1">
      <alignment horizontal="center" vertical="center"/>
      <protection/>
    </xf>
    <xf numFmtId="1" fontId="60" fillId="0" borderId="19" xfId="192" applyNumberFormat="1" applyFont="1" applyFill="1" applyBorder="1" applyAlignment="1">
      <alignment horizontal="center" vertical="center"/>
      <protection/>
    </xf>
    <xf numFmtId="4" fontId="60" fillId="0" borderId="19" xfId="192" applyNumberFormat="1" applyFont="1" applyFill="1" applyBorder="1" applyAlignment="1">
      <alignment vertical="center"/>
      <protection/>
    </xf>
    <xf numFmtId="0" fontId="8" fillId="0" borderId="19" xfId="188" applyFont="1" applyFill="1" applyBorder="1" applyAlignment="1">
      <alignment vertical="center" wrapText="1"/>
      <protection/>
    </xf>
    <xf numFmtId="0" fontId="6" fillId="0" borderId="39" xfId="172" applyFont="1" applyFill="1" applyBorder="1" applyAlignment="1">
      <alignment horizontal="center" vertical="center"/>
      <protection/>
    </xf>
    <xf numFmtId="49" fontId="6" fillId="0" borderId="40" xfId="192" applyNumberFormat="1" applyFont="1" applyFill="1" applyBorder="1" applyAlignment="1">
      <alignment horizontal="center" vertical="center"/>
      <protection/>
    </xf>
    <xf numFmtId="49" fontId="6" fillId="0" borderId="41" xfId="192" applyNumberFormat="1" applyFont="1" applyFill="1" applyBorder="1" applyAlignment="1">
      <alignment horizontal="center" vertical="center"/>
      <protection/>
    </xf>
    <xf numFmtId="1" fontId="6" fillId="0" borderId="39" xfId="192" applyNumberFormat="1" applyFont="1" applyFill="1" applyBorder="1" applyAlignment="1">
      <alignment horizontal="center" vertical="center"/>
      <protection/>
    </xf>
    <xf numFmtId="0" fontId="8" fillId="0" borderId="39" xfId="188" applyFont="1" applyFill="1" applyBorder="1" applyAlignment="1">
      <alignment vertical="center" wrapText="1"/>
      <protection/>
    </xf>
    <xf numFmtId="165" fontId="6" fillId="0" borderId="39" xfId="192" applyNumberFormat="1" applyFont="1" applyFill="1" applyBorder="1" applyAlignment="1">
      <alignment vertical="center"/>
      <protection/>
    </xf>
    <xf numFmtId="165" fontId="6" fillId="0" borderId="41" xfId="192" applyNumberFormat="1" applyFont="1" applyFill="1" applyBorder="1" applyAlignment="1">
      <alignment horizontal="right" vertical="center"/>
      <protection/>
    </xf>
    <xf numFmtId="0" fontId="5" fillId="0" borderId="34" xfId="172" applyFont="1" applyFill="1" applyBorder="1" applyAlignment="1">
      <alignment horizontal="center" vertical="center"/>
      <protection/>
    </xf>
    <xf numFmtId="49" fontId="5" fillId="0" borderId="35" xfId="192" applyNumberFormat="1" applyFont="1" applyFill="1" applyBorder="1" applyAlignment="1">
      <alignment horizontal="center" vertical="center"/>
      <protection/>
    </xf>
    <xf numFmtId="49" fontId="5" fillId="0" borderId="36" xfId="192" applyNumberFormat="1" applyFont="1" applyFill="1" applyBorder="1" applyAlignment="1">
      <alignment horizontal="center" vertical="center"/>
      <protection/>
    </xf>
    <xf numFmtId="1" fontId="5" fillId="0" borderId="34" xfId="192" applyNumberFormat="1" applyFont="1" applyFill="1" applyBorder="1" applyAlignment="1">
      <alignment horizontal="center" vertical="center"/>
      <protection/>
    </xf>
    <xf numFmtId="0" fontId="7" fillId="0" borderId="34" xfId="188" applyFont="1" applyFill="1" applyBorder="1" applyAlignment="1">
      <alignment vertical="center" wrapText="1"/>
      <protection/>
    </xf>
    <xf numFmtId="165" fontId="5" fillId="0" borderId="34" xfId="192" applyNumberFormat="1" applyFont="1" applyFill="1" applyBorder="1" applyAlignment="1">
      <alignment vertical="center"/>
      <protection/>
    </xf>
    <xf numFmtId="165" fontId="5" fillId="0" borderId="36" xfId="192" applyNumberFormat="1" applyFont="1" applyFill="1" applyBorder="1" applyAlignment="1">
      <alignment horizontal="right" vertical="center"/>
      <protection/>
    </xf>
    <xf numFmtId="0" fontId="5" fillId="0" borderId="39" xfId="172" applyFont="1" applyFill="1" applyBorder="1" applyAlignment="1">
      <alignment horizontal="center" vertical="center"/>
      <protection/>
    </xf>
    <xf numFmtId="49" fontId="5" fillId="0" borderId="40" xfId="192" applyNumberFormat="1" applyFont="1" applyFill="1" applyBorder="1" applyAlignment="1">
      <alignment horizontal="center" vertical="center"/>
      <protection/>
    </xf>
    <xf numFmtId="49" fontId="5" fillId="0" borderId="41" xfId="192" applyNumberFormat="1" applyFont="1" applyFill="1" applyBorder="1" applyAlignment="1">
      <alignment horizontal="center" vertical="center"/>
      <protection/>
    </xf>
    <xf numFmtId="1" fontId="5" fillId="0" borderId="39" xfId="192" applyNumberFormat="1" applyFont="1" applyFill="1" applyBorder="1" applyAlignment="1">
      <alignment horizontal="center" vertical="center"/>
      <protection/>
    </xf>
    <xf numFmtId="0" fontId="7" fillId="0" borderId="39" xfId="188" applyFont="1" applyFill="1" applyBorder="1" applyAlignment="1">
      <alignment vertical="center" wrapText="1"/>
      <protection/>
    </xf>
    <xf numFmtId="165" fontId="5" fillId="0" borderId="39" xfId="192" applyNumberFormat="1" applyFont="1" applyFill="1" applyBorder="1" applyAlignment="1">
      <alignment vertical="center"/>
      <protection/>
    </xf>
    <xf numFmtId="165" fontId="5" fillId="0" borderId="41" xfId="192" applyNumberFormat="1" applyFont="1" applyFill="1" applyBorder="1" applyAlignment="1">
      <alignment horizontal="right" vertical="center"/>
      <protection/>
    </xf>
    <xf numFmtId="165" fontId="6" fillId="0" borderId="31" xfId="192" applyNumberFormat="1" applyFont="1" applyFill="1" applyBorder="1" applyAlignment="1">
      <alignment vertical="center"/>
      <protection/>
    </xf>
    <xf numFmtId="165" fontId="6" fillId="0" borderId="32" xfId="192" applyNumberFormat="1" applyFont="1" applyFill="1" applyBorder="1" applyAlignment="1">
      <alignment horizontal="right" vertical="center"/>
      <protection/>
    </xf>
    <xf numFmtId="0" fontId="4" fillId="0" borderId="0" xfId="173" applyFont="1" applyFill="1" applyAlignment="1">
      <alignment horizontal="center"/>
      <protection/>
    </xf>
    <xf numFmtId="0" fontId="2" fillId="0" borderId="0" xfId="181">
      <alignment/>
      <protection/>
    </xf>
    <xf numFmtId="0" fontId="6" fillId="0" borderId="0" xfId="196" applyFont="1" applyFill="1" applyAlignment="1">
      <alignment horizontal="right"/>
      <protection/>
    </xf>
    <xf numFmtId="0" fontId="28" fillId="0" borderId="0" xfId="181" applyFont="1" applyFill="1">
      <alignment/>
      <protection/>
    </xf>
    <xf numFmtId="0" fontId="29" fillId="45" borderId="42" xfId="181" applyFont="1" applyFill="1" applyBorder="1" applyAlignment="1">
      <alignment horizontal="center" vertical="center" wrapText="1"/>
      <protection/>
    </xf>
    <xf numFmtId="0" fontId="29" fillId="45" borderId="43" xfId="181" applyFont="1" applyFill="1" applyBorder="1" applyAlignment="1">
      <alignment horizontal="center" vertical="center" wrapText="1"/>
      <protection/>
    </xf>
    <xf numFmtId="0" fontId="29" fillId="45" borderId="44" xfId="181" applyFont="1" applyFill="1" applyBorder="1" applyAlignment="1">
      <alignment horizontal="center" vertical="center" wrapText="1"/>
      <protection/>
    </xf>
    <xf numFmtId="0" fontId="30" fillId="0" borderId="45" xfId="181" applyFont="1" applyBorder="1" applyAlignment="1">
      <alignment vertical="center" wrapText="1"/>
      <protection/>
    </xf>
    <xf numFmtId="0" fontId="30" fillId="0" borderId="46" xfId="181" applyFont="1" applyBorder="1" applyAlignment="1">
      <alignment horizontal="right" vertical="center" wrapText="1"/>
      <protection/>
    </xf>
    <xf numFmtId="4" fontId="30" fillId="0" borderId="46" xfId="181" applyNumberFormat="1" applyFont="1" applyBorder="1" applyAlignment="1">
      <alignment horizontal="right" vertical="center" wrapText="1"/>
      <protection/>
    </xf>
    <xf numFmtId="4" fontId="30" fillId="0" borderId="47" xfId="181" applyNumberFormat="1" applyFont="1" applyBorder="1" applyAlignment="1">
      <alignment horizontal="right" vertical="center" wrapText="1"/>
      <protection/>
    </xf>
    <xf numFmtId="0" fontId="31" fillId="0" borderId="48" xfId="181" applyFont="1" applyBorder="1" applyAlignment="1">
      <alignment vertical="center" wrapText="1"/>
      <protection/>
    </xf>
    <xf numFmtId="0" fontId="31" fillId="0" borderId="49" xfId="181" applyFont="1" applyBorder="1" applyAlignment="1">
      <alignment horizontal="right" vertical="center" wrapText="1"/>
      <protection/>
    </xf>
    <xf numFmtId="4" fontId="31" fillId="0" borderId="49" xfId="181" applyNumberFormat="1" applyFont="1" applyBorder="1" applyAlignment="1">
      <alignment horizontal="right" vertical="center" wrapText="1"/>
      <protection/>
    </xf>
    <xf numFmtId="4" fontId="31" fillId="0" borderId="49" xfId="181" applyNumberFormat="1" applyFont="1" applyBorder="1" applyAlignment="1">
      <alignment vertical="center"/>
      <protection/>
    </xf>
    <xf numFmtId="4" fontId="31" fillId="0" borderId="50" xfId="181" applyNumberFormat="1" applyFont="1" applyBorder="1" applyAlignment="1">
      <alignment vertical="center"/>
      <protection/>
    </xf>
    <xf numFmtId="4" fontId="2" fillId="0" borderId="0" xfId="181" applyNumberFormat="1">
      <alignment/>
      <protection/>
    </xf>
    <xf numFmtId="4" fontId="31" fillId="0" borderId="46" xfId="181" applyNumberFormat="1" applyFont="1" applyBorder="1" applyAlignment="1">
      <alignment horizontal="right" vertical="center" wrapText="1"/>
      <protection/>
    </xf>
    <xf numFmtId="0" fontId="30" fillId="0" borderId="48" xfId="181" applyFont="1" applyBorder="1" applyAlignment="1">
      <alignment vertical="center" wrapText="1"/>
      <protection/>
    </xf>
    <xf numFmtId="4" fontId="30" fillId="0" borderId="49" xfId="181" applyNumberFormat="1" applyFont="1" applyBorder="1" applyAlignment="1">
      <alignment horizontal="right" vertical="center" wrapText="1"/>
      <protection/>
    </xf>
    <xf numFmtId="4" fontId="30" fillId="0" borderId="50" xfId="181" applyNumberFormat="1" applyFont="1" applyBorder="1" applyAlignment="1">
      <alignment horizontal="right" vertical="center" wrapText="1"/>
      <protection/>
    </xf>
    <xf numFmtId="4" fontId="31" fillId="0" borderId="50" xfId="181" applyNumberFormat="1" applyFont="1" applyBorder="1" applyAlignment="1">
      <alignment horizontal="right" vertical="center" wrapText="1"/>
      <protection/>
    </xf>
    <xf numFmtId="0" fontId="30" fillId="0" borderId="49" xfId="181" applyFont="1" applyBorder="1" applyAlignment="1">
      <alignment horizontal="right" vertical="center" wrapText="1"/>
      <protection/>
    </xf>
    <xf numFmtId="0" fontId="31" fillId="0" borderId="51" xfId="181" applyFont="1" applyBorder="1" applyAlignment="1">
      <alignment vertical="center" wrapText="1"/>
      <protection/>
    </xf>
    <xf numFmtId="0" fontId="31" fillId="0" borderId="52" xfId="181" applyFont="1" applyBorder="1" applyAlignment="1">
      <alignment horizontal="right" vertical="center" wrapText="1"/>
      <protection/>
    </xf>
    <xf numFmtId="4" fontId="31" fillId="0" borderId="52" xfId="181" applyNumberFormat="1" applyFont="1" applyBorder="1" applyAlignment="1">
      <alignment horizontal="right" vertical="center" wrapText="1"/>
      <protection/>
    </xf>
    <xf numFmtId="4" fontId="31" fillId="0" borderId="53" xfId="181" applyNumberFormat="1" applyFont="1" applyBorder="1" applyAlignment="1">
      <alignment horizontal="right" vertical="center" wrapText="1"/>
      <protection/>
    </xf>
    <xf numFmtId="0" fontId="30" fillId="0" borderId="42" xfId="181" applyFont="1" applyBorder="1" applyAlignment="1">
      <alignment vertical="center" wrapText="1"/>
      <protection/>
    </xf>
    <xf numFmtId="0" fontId="30" fillId="0" borderId="43" xfId="181" applyFont="1" applyBorder="1" applyAlignment="1">
      <alignment horizontal="right" vertical="center" wrapText="1"/>
      <protection/>
    </xf>
    <xf numFmtId="4" fontId="30" fillId="0" borderId="43" xfId="181" applyNumberFormat="1" applyFont="1" applyBorder="1" applyAlignment="1">
      <alignment horizontal="right" vertical="center" wrapText="1"/>
      <protection/>
    </xf>
    <xf numFmtId="4" fontId="30" fillId="0" borderId="44" xfId="181" applyNumberFormat="1" applyFont="1" applyBorder="1" applyAlignment="1">
      <alignment horizontal="right" vertical="center" wrapText="1"/>
      <protection/>
    </xf>
    <xf numFmtId="0" fontId="28" fillId="0" borderId="0" xfId="181" applyFont="1" applyFill="1" applyBorder="1">
      <alignment/>
      <protection/>
    </xf>
    <xf numFmtId="167" fontId="28" fillId="0" borderId="29" xfId="181" applyNumberFormat="1" applyFont="1" applyFill="1" applyBorder="1" applyAlignment="1">
      <alignment horizontal="right"/>
      <protection/>
    </xf>
    <xf numFmtId="0" fontId="31" fillId="0" borderId="45" xfId="181" applyFont="1" applyBorder="1" applyAlignment="1">
      <alignment horizontal="left" vertical="center" wrapText="1"/>
      <protection/>
    </xf>
    <xf numFmtId="0" fontId="31" fillId="0" borderId="46" xfId="181" applyFont="1" applyBorder="1" applyAlignment="1">
      <alignment horizontal="right" vertical="center" wrapText="1"/>
      <protection/>
    </xf>
    <xf numFmtId="4" fontId="31" fillId="0" borderId="47" xfId="181" applyNumberFormat="1" applyFont="1" applyBorder="1" applyAlignment="1">
      <alignment horizontal="right" vertical="center" wrapText="1"/>
      <protection/>
    </xf>
    <xf numFmtId="0" fontId="31" fillId="0" borderId="48" xfId="181" applyFont="1" applyBorder="1" applyAlignment="1">
      <alignment horizontal="left" vertical="center" wrapText="1"/>
      <protection/>
    </xf>
    <xf numFmtId="0" fontId="30" fillId="0" borderId="42" xfId="181" applyFont="1" applyBorder="1" applyAlignment="1">
      <alignment horizontal="left" vertical="center" wrapText="1"/>
      <protection/>
    </xf>
    <xf numFmtId="0" fontId="2" fillId="0" borderId="0" xfId="193">
      <alignment/>
      <protection/>
    </xf>
    <xf numFmtId="0" fontId="2" fillId="0" borderId="0" xfId="173" applyAlignment="1">
      <alignment/>
      <protection/>
    </xf>
    <xf numFmtId="0" fontId="6" fillId="0" borderId="0" xfId="193" applyFont="1" applyAlignment="1">
      <alignment horizontal="right"/>
      <protection/>
    </xf>
    <xf numFmtId="0" fontId="2" fillId="0" borderId="0" xfId="172">
      <alignment/>
      <protection/>
    </xf>
    <xf numFmtId="0" fontId="2" fillId="0" borderId="0" xfId="191">
      <alignment/>
      <protection/>
    </xf>
    <xf numFmtId="0" fontId="5" fillId="0" borderId="0" xfId="172" applyFont="1" applyAlignment="1">
      <alignment horizontal="center"/>
      <protection/>
    </xf>
    <xf numFmtId="0" fontId="26" fillId="0" borderId="0" xfId="191" applyFont="1" applyFill="1" applyAlignment="1">
      <alignment horizontal="center"/>
      <protection/>
    </xf>
    <xf numFmtId="4" fontId="26" fillId="0" borderId="0" xfId="191" applyNumberFormat="1" applyFont="1" applyFill="1" applyAlignment="1">
      <alignment horizontal="center"/>
      <protection/>
    </xf>
    <xf numFmtId="0" fontId="5" fillId="0" borderId="0" xfId="191" applyFont="1" applyFill="1" applyAlignment="1">
      <alignment horizontal="center"/>
      <protection/>
    </xf>
    <xf numFmtId="0" fontId="2" fillId="0" borderId="0" xfId="191" applyFill="1">
      <alignment/>
      <protection/>
    </xf>
    <xf numFmtId="0" fontId="5" fillId="0" borderId="54" xfId="191" applyFont="1" applyFill="1" applyBorder="1" applyAlignment="1">
      <alignment horizontal="center" vertical="center" wrapText="1"/>
      <protection/>
    </xf>
    <xf numFmtId="0" fontId="5" fillId="0" borderId="55" xfId="191" applyFont="1" applyFill="1" applyBorder="1" applyAlignment="1">
      <alignment horizontal="center" vertical="center" wrapText="1"/>
      <protection/>
    </xf>
    <xf numFmtId="0" fontId="5" fillId="0" borderId="56" xfId="191" applyFont="1" applyFill="1" applyBorder="1" applyAlignment="1">
      <alignment horizontal="center" vertical="center" wrapText="1"/>
      <protection/>
    </xf>
    <xf numFmtId="0" fontId="5" fillId="0" borderId="43" xfId="181" applyFont="1" applyFill="1" applyBorder="1" applyAlignment="1">
      <alignment horizontal="center" vertical="center" wrapText="1"/>
      <protection/>
    </xf>
    <xf numFmtId="0" fontId="5" fillId="0" borderId="57" xfId="187" applyFont="1" applyBorder="1" applyAlignment="1">
      <alignment horizontal="center" vertical="center" wrapText="1"/>
      <protection/>
    </xf>
    <xf numFmtId="0" fontId="5" fillId="0" borderId="21" xfId="181" applyFont="1" applyFill="1" applyBorder="1" applyAlignment="1">
      <alignment horizontal="center" vertical="center" wrapText="1"/>
      <protection/>
    </xf>
    <xf numFmtId="0" fontId="2" fillId="0" borderId="0" xfId="191" applyFill="1" applyAlignment="1">
      <alignment vertical="center" wrapText="1"/>
      <protection/>
    </xf>
    <xf numFmtId="0" fontId="5" fillId="0" borderId="42" xfId="191" applyFont="1" applyFill="1" applyBorder="1" applyAlignment="1">
      <alignment horizontal="center"/>
      <protection/>
    </xf>
    <xf numFmtId="0" fontId="5" fillId="0" borderId="58" xfId="191" applyFont="1" applyFill="1" applyBorder="1" applyAlignment="1">
      <alignment horizontal="center"/>
      <protection/>
    </xf>
    <xf numFmtId="0" fontId="5" fillId="0" borderId="43" xfId="191" applyFont="1" applyFill="1" applyBorder="1" applyAlignment="1">
      <alignment horizontal="center"/>
      <protection/>
    </xf>
    <xf numFmtId="0" fontId="5" fillId="0" borderId="43" xfId="191" applyFont="1" applyFill="1" applyBorder="1" applyAlignment="1">
      <alignment horizontal="left"/>
      <protection/>
    </xf>
    <xf numFmtId="4" fontId="5" fillId="0" borderId="57" xfId="191" applyNumberFormat="1" applyFont="1" applyFill="1" applyBorder="1">
      <alignment/>
      <protection/>
    </xf>
    <xf numFmtId="4" fontId="5" fillId="0" borderId="21" xfId="191" applyNumberFormat="1" applyFont="1" applyFill="1" applyBorder="1">
      <alignment/>
      <protection/>
    </xf>
    <xf numFmtId="0" fontId="5" fillId="0" borderId="59" xfId="191" applyFont="1" applyFill="1" applyBorder="1" applyAlignment="1">
      <alignment horizontal="center" vertical="center"/>
      <protection/>
    </xf>
    <xf numFmtId="49" fontId="5" fillId="0" borderId="60" xfId="191" applyNumberFormat="1" applyFont="1" applyFill="1" applyBorder="1" applyAlignment="1">
      <alignment horizontal="center" vertical="center"/>
      <protection/>
    </xf>
    <xf numFmtId="49" fontId="5" fillId="0" borderId="61" xfId="191" applyNumberFormat="1" applyFont="1" applyFill="1" applyBorder="1" applyAlignment="1">
      <alignment horizontal="center" vertical="center"/>
      <protection/>
    </xf>
    <xf numFmtId="0" fontId="5" fillId="0" borderId="62" xfId="191" applyFont="1" applyFill="1" applyBorder="1" applyAlignment="1">
      <alignment horizontal="center" vertical="center"/>
      <protection/>
    </xf>
    <xf numFmtId="0" fontId="5" fillId="0" borderId="60" xfId="191" applyFont="1" applyFill="1" applyBorder="1" applyAlignment="1">
      <alignment horizontal="center" vertical="center"/>
      <protection/>
    </xf>
    <xf numFmtId="0" fontId="5" fillId="0" borderId="62" xfId="191" applyFont="1" applyFill="1" applyBorder="1" applyAlignment="1">
      <alignment vertical="center"/>
      <protection/>
    </xf>
    <xf numFmtId="4" fontId="5" fillId="0" borderId="61" xfId="118" applyNumberFormat="1" applyFont="1" applyFill="1" applyBorder="1" applyAlignment="1">
      <alignment horizontal="right" vertical="center"/>
    </xf>
    <xf numFmtId="4" fontId="5" fillId="0" borderId="24" xfId="118" applyNumberFormat="1" applyFont="1" applyFill="1" applyBorder="1" applyAlignment="1">
      <alignment horizontal="right" vertical="center"/>
    </xf>
    <xf numFmtId="0" fontId="6" fillId="0" borderId="63" xfId="191" applyFont="1" applyFill="1" applyBorder="1" applyAlignment="1">
      <alignment horizontal="center" vertical="center"/>
      <protection/>
    </xf>
    <xf numFmtId="49" fontId="6" fillId="0" borderId="64" xfId="191" applyNumberFormat="1" applyFont="1" applyFill="1" applyBorder="1" applyAlignment="1">
      <alignment horizontal="center" vertical="center"/>
      <protection/>
    </xf>
    <xf numFmtId="49" fontId="6" fillId="0" borderId="65" xfId="191" applyNumberFormat="1" applyFont="1" applyFill="1" applyBorder="1" applyAlignment="1">
      <alignment horizontal="center" vertical="center"/>
      <protection/>
    </xf>
    <xf numFmtId="0" fontId="6" fillId="0" borderId="66" xfId="191" applyFont="1" applyFill="1" applyBorder="1" applyAlignment="1">
      <alignment horizontal="center" vertical="center"/>
      <protection/>
    </xf>
    <xf numFmtId="49" fontId="8" fillId="0" borderId="67" xfId="172" applyNumberFormat="1" applyFont="1" applyFill="1" applyBorder="1" applyAlignment="1">
      <alignment horizontal="center" vertical="center"/>
      <protection/>
    </xf>
    <xf numFmtId="0" fontId="8" fillId="0" borderId="66" xfId="189" applyFont="1" applyFill="1" applyBorder="1" applyAlignment="1">
      <alignment vertical="center"/>
      <protection/>
    </xf>
    <xf numFmtId="4" fontId="6" fillId="0" borderId="68" xfId="118" applyNumberFormat="1" applyFont="1" applyFill="1" applyBorder="1" applyAlignment="1">
      <alignment horizontal="right" vertical="center"/>
    </xf>
    <xf numFmtId="4" fontId="6" fillId="0" borderId="66" xfId="191" applyNumberFormat="1" applyFont="1" applyFill="1" applyBorder="1" applyAlignment="1">
      <alignment vertical="center"/>
      <protection/>
    </xf>
    <xf numFmtId="4" fontId="6" fillId="0" borderId="27" xfId="118" applyNumberFormat="1" applyFont="1" applyFill="1" applyBorder="1" applyAlignment="1">
      <alignment horizontal="right" vertical="center"/>
    </xf>
    <xf numFmtId="0" fontId="5" fillId="0" borderId="62" xfId="191" applyFont="1" applyFill="1" applyBorder="1" applyAlignment="1">
      <alignment vertical="center" wrapText="1"/>
      <protection/>
    </xf>
    <xf numFmtId="4" fontId="2" fillId="0" borderId="0" xfId="191" applyNumberFormat="1">
      <alignment/>
      <protection/>
    </xf>
    <xf numFmtId="0" fontId="5" fillId="0" borderId="0" xfId="172" applyFont="1" applyFill="1" applyAlignment="1">
      <alignment horizontal="right" vertical="center"/>
      <protection/>
    </xf>
    <xf numFmtId="164" fontId="5" fillId="0" borderId="57" xfId="191" applyNumberFormat="1" applyFont="1" applyFill="1" applyBorder="1">
      <alignment/>
      <protection/>
    </xf>
    <xf numFmtId="164" fontId="5" fillId="0" borderId="62" xfId="191" applyNumberFormat="1" applyFont="1" applyFill="1" applyBorder="1" applyAlignment="1">
      <alignment vertical="center"/>
      <protection/>
    </xf>
    <xf numFmtId="164" fontId="6" fillId="0" borderId="66" xfId="191" applyNumberFormat="1" applyFont="1" applyFill="1" applyBorder="1" applyAlignment="1">
      <alignment vertical="center"/>
      <protection/>
    </xf>
    <xf numFmtId="164" fontId="5" fillId="0" borderId="61" xfId="118" applyNumberFormat="1" applyFont="1" applyFill="1" applyBorder="1" applyAlignment="1">
      <alignment horizontal="right" vertical="center"/>
    </xf>
    <xf numFmtId="164" fontId="2" fillId="0" borderId="0" xfId="191" applyNumberFormat="1">
      <alignment/>
      <protection/>
    </xf>
    <xf numFmtId="0" fontId="61" fillId="0" borderId="19" xfId="172" applyFont="1" applyFill="1" applyBorder="1" applyAlignment="1">
      <alignment horizontal="center" vertical="center"/>
      <protection/>
    </xf>
    <xf numFmtId="49" fontId="61" fillId="0" borderId="37" xfId="192" applyNumberFormat="1" applyFont="1" applyFill="1" applyBorder="1" applyAlignment="1">
      <alignment horizontal="center" vertical="center"/>
      <protection/>
    </xf>
    <xf numFmtId="49" fontId="61" fillId="0" borderId="38" xfId="192" applyNumberFormat="1" applyFont="1" applyFill="1" applyBorder="1" applyAlignment="1">
      <alignment horizontal="center" vertical="center"/>
      <protection/>
    </xf>
    <xf numFmtId="1" fontId="61" fillId="0" borderId="19" xfId="192" applyNumberFormat="1" applyFont="1" applyFill="1" applyBorder="1" applyAlignment="1">
      <alignment horizontal="center" vertical="center"/>
      <protection/>
    </xf>
    <xf numFmtId="0" fontId="62" fillId="0" borderId="19" xfId="188" applyFont="1" applyFill="1" applyBorder="1" applyAlignment="1">
      <alignment vertical="center" wrapText="1"/>
      <protection/>
    </xf>
    <xf numFmtId="165" fontId="61" fillId="0" borderId="19" xfId="192" applyNumberFormat="1" applyFont="1" applyFill="1" applyBorder="1" applyAlignment="1">
      <alignment vertical="center"/>
      <protection/>
    </xf>
    <xf numFmtId="165" fontId="61" fillId="0" borderId="38" xfId="192" applyNumberFormat="1" applyFont="1" applyFill="1" applyBorder="1" applyAlignment="1">
      <alignment horizontal="right" vertical="center"/>
      <protection/>
    </xf>
    <xf numFmtId="0" fontId="61" fillId="0" borderId="20" xfId="172" applyFont="1" applyFill="1" applyBorder="1" applyAlignment="1">
      <alignment horizontal="center" vertical="center"/>
      <protection/>
    </xf>
    <xf numFmtId="49" fontId="61" fillId="0" borderId="69" xfId="192" applyNumberFormat="1" applyFont="1" applyFill="1" applyBorder="1" applyAlignment="1">
      <alignment horizontal="center" vertical="center"/>
      <protection/>
    </xf>
    <xf numFmtId="49" fontId="61" fillId="0" borderId="21" xfId="192" applyNumberFormat="1" applyFont="1" applyFill="1" applyBorder="1" applyAlignment="1">
      <alignment horizontal="center" vertical="center"/>
      <protection/>
    </xf>
    <xf numFmtId="1" fontId="61" fillId="0" borderId="20" xfId="192" applyNumberFormat="1" applyFont="1" applyFill="1" applyBorder="1" applyAlignment="1">
      <alignment horizontal="center" vertical="center"/>
      <protection/>
    </xf>
    <xf numFmtId="0" fontId="62" fillId="0" borderId="20" xfId="188" applyFont="1" applyFill="1" applyBorder="1" applyAlignment="1">
      <alignment vertical="center" wrapText="1"/>
      <protection/>
    </xf>
    <xf numFmtId="165" fontId="61" fillId="0" borderId="20" xfId="192" applyNumberFormat="1" applyFont="1" applyFill="1" applyBorder="1" applyAlignment="1">
      <alignment vertical="center"/>
      <protection/>
    </xf>
    <xf numFmtId="164" fontId="61" fillId="0" borderId="20" xfId="192" applyNumberFormat="1" applyFont="1" applyFill="1" applyBorder="1" applyAlignment="1">
      <alignment vertical="center"/>
      <protection/>
    </xf>
    <xf numFmtId="164" fontId="61" fillId="0" borderId="21" xfId="192" applyNumberFormat="1" applyFont="1" applyFill="1" applyBorder="1" applyAlignment="1">
      <alignment horizontal="right" vertical="center"/>
      <protection/>
    </xf>
    <xf numFmtId="0" fontId="61" fillId="0" borderId="28" xfId="172" applyFont="1" applyFill="1" applyBorder="1" applyAlignment="1">
      <alignment horizontal="center" vertical="center"/>
      <protection/>
    </xf>
    <xf numFmtId="49" fontId="61" fillId="0" borderId="29" xfId="192" applyNumberFormat="1" applyFont="1" applyFill="1" applyBorder="1" applyAlignment="1">
      <alignment horizontal="center" vertical="center"/>
      <protection/>
    </xf>
    <xf numFmtId="49" fontId="61" fillId="0" borderId="30" xfId="192" applyNumberFormat="1" applyFont="1" applyFill="1" applyBorder="1" applyAlignment="1">
      <alignment horizontal="center" vertical="center"/>
      <protection/>
    </xf>
    <xf numFmtId="1" fontId="61" fillId="0" borderId="28" xfId="192" applyNumberFormat="1" applyFont="1" applyFill="1" applyBorder="1" applyAlignment="1">
      <alignment horizontal="center" vertical="center"/>
      <protection/>
    </xf>
    <xf numFmtId="0" fontId="62" fillId="0" borderId="28" xfId="188" applyFont="1" applyFill="1" applyBorder="1" applyAlignment="1">
      <alignment vertical="center" wrapText="1"/>
      <protection/>
    </xf>
    <xf numFmtId="165" fontId="61" fillId="0" borderId="28" xfId="192" applyNumberFormat="1" applyFont="1" applyFill="1" applyBorder="1" applyAlignment="1">
      <alignment vertical="center"/>
      <protection/>
    </xf>
    <xf numFmtId="165" fontId="61" fillId="0" borderId="30" xfId="192" applyNumberFormat="1" applyFont="1" applyFill="1" applyBorder="1" applyAlignment="1">
      <alignment horizontal="right" vertical="center"/>
      <protection/>
    </xf>
    <xf numFmtId="0" fontId="63" fillId="0" borderId="20" xfId="172" applyFont="1" applyFill="1" applyBorder="1" applyAlignment="1">
      <alignment horizontal="center" vertical="center"/>
      <protection/>
    </xf>
    <xf numFmtId="49" fontId="63" fillId="0" borderId="69" xfId="192" applyNumberFormat="1" applyFont="1" applyFill="1" applyBorder="1" applyAlignment="1">
      <alignment horizontal="center" vertical="center"/>
      <protection/>
    </xf>
    <xf numFmtId="49" fontId="63" fillId="0" borderId="21" xfId="192" applyNumberFormat="1" applyFont="1" applyFill="1" applyBorder="1" applyAlignment="1">
      <alignment horizontal="center" vertical="center"/>
      <protection/>
    </xf>
    <xf numFmtId="1" fontId="63" fillId="0" borderId="20" xfId="192" applyNumberFormat="1" applyFont="1" applyFill="1" applyBorder="1" applyAlignment="1">
      <alignment horizontal="center" vertical="center"/>
      <protection/>
    </xf>
    <xf numFmtId="0" fontId="64" fillId="0" borderId="20" xfId="188" applyFont="1" applyFill="1" applyBorder="1" applyAlignment="1">
      <alignment vertical="center" wrapText="1"/>
      <protection/>
    </xf>
    <xf numFmtId="4" fontId="63" fillId="0" borderId="20" xfId="192" applyNumberFormat="1" applyFont="1" applyFill="1" applyBorder="1" applyAlignment="1">
      <alignment vertical="center"/>
      <protection/>
    </xf>
    <xf numFmtId="164" fontId="31" fillId="0" borderId="49" xfId="181" applyNumberFormat="1" applyFont="1" applyBorder="1" applyAlignment="1">
      <alignment horizontal="right" vertical="center" wrapText="1"/>
      <protection/>
    </xf>
    <xf numFmtId="164" fontId="31" fillId="0" borderId="46" xfId="181" applyNumberFormat="1" applyFont="1" applyBorder="1" applyAlignment="1">
      <alignment horizontal="right" vertical="center" wrapText="1"/>
      <protection/>
    </xf>
    <xf numFmtId="164" fontId="30" fillId="0" borderId="43" xfId="181" applyNumberFormat="1" applyFont="1" applyBorder="1" applyAlignment="1">
      <alignment horizontal="right" vertical="center" wrapText="1"/>
      <protection/>
    </xf>
    <xf numFmtId="0" fontId="29" fillId="0" borderId="0" xfId="181" applyFont="1" applyFill="1" applyAlignment="1">
      <alignment horizontal="right"/>
      <protection/>
    </xf>
    <xf numFmtId="164" fontId="30" fillId="0" borderId="49" xfId="181" applyNumberFormat="1" applyFont="1" applyBorder="1" applyAlignment="1">
      <alignment horizontal="right" vertical="center" wrapText="1"/>
      <protection/>
    </xf>
    <xf numFmtId="4" fontId="61" fillId="0" borderId="19" xfId="192" applyNumberFormat="1" applyFont="1" applyFill="1" applyBorder="1" applyAlignment="1">
      <alignment horizontal="right" vertical="center" wrapText="1"/>
      <protection/>
    </xf>
    <xf numFmtId="4" fontId="5" fillId="0" borderId="34" xfId="192" applyNumberFormat="1" applyFont="1" applyFill="1" applyBorder="1" applyAlignment="1">
      <alignment horizontal="right" vertical="center" wrapText="1"/>
      <protection/>
    </xf>
    <xf numFmtId="4" fontId="6" fillId="0" borderId="39" xfId="192" applyNumberFormat="1" applyFont="1" applyFill="1" applyBorder="1" applyAlignment="1">
      <alignment horizontal="right" vertical="center" wrapText="1"/>
      <protection/>
    </xf>
    <xf numFmtId="4" fontId="5" fillId="0" borderId="39" xfId="192" applyNumberFormat="1" applyFont="1" applyFill="1" applyBorder="1" applyAlignment="1">
      <alignment horizontal="right" vertical="center" wrapText="1"/>
      <protection/>
    </xf>
    <xf numFmtId="4" fontId="6" fillId="0" borderId="31" xfId="192" applyNumberFormat="1" applyFont="1" applyFill="1" applyBorder="1" applyAlignment="1">
      <alignment horizontal="right" vertical="center" wrapText="1"/>
      <protection/>
    </xf>
    <xf numFmtId="4" fontId="61" fillId="0" borderId="20" xfId="192" applyNumberFormat="1" applyFont="1" applyFill="1" applyBorder="1" applyAlignment="1">
      <alignment horizontal="right" vertical="center" wrapText="1"/>
      <protection/>
    </xf>
    <xf numFmtId="4" fontId="61" fillId="0" borderId="28" xfId="192" applyNumberFormat="1" applyFont="1" applyFill="1" applyBorder="1" applyAlignment="1">
      <alignment horizontal="right" vertical="center" wrapText="1"/>
      <protection/>
    </xf>
    <xf numFmtId="4" fontId="6" fillId="0" borderId="34" xfId="192" applyNumberFormat="1" applyFont="1" applyFill="1" applyBorder="1" applyAlignment="1">
      <alignment horizontal="right" vertical="center" wrapText="1"/>
      <protection/>
    </xf>
    <xf numFmtId="4" fontId="63" fillId="0" borderId="20" xfId="192" applyNumberFormat="1" applyFont="1" applyFill="1" applyBorder="1" applyAlignment="1">
      <alignment horizontal="right" vertical="center" wrapText="1"/>
      <protection/>
    </xf>
    <xf numFmtId="4" fontId="60" fillId="0" borderId="19" xfId="192" applyNumberFormat="1" applyFont="1" applyFill="1" applyBorder="1" applyAlignment="1">
      <alignment horizontal="right" vertical="center" wrapText="1"/>
      <protection/>
    </xf>
    <xf numFmtId="4" fontId="6" fillId="0" borderId="36" xfId="192" applyNumberFormat="1" applyFont="1" applyFill="1" applyBorder="1" applyAlignment="1">
      <alignment horizontal="right" vertical="center"/>
      <protection/>
    </xf>
    <xf numFmtId="4" fontId="6" fillId="0" borderId="32" xfId="192" applyNumberFormat="1" applyFont="1" applyFill="1" applyBorder="1" applyAlignment="1">
      <alignment horizontal="right" vertical="center"/>
      <protection/>
    </xf>
    <xf numFmtId="4" fontId="63" fillId="0" borderId="21" xfId="192" applyNumberFormat="1" applyFont="1" applyFill="1" applyBorder="1" applyAlignment="1">
      <alignment horizontal="right" vertical="center"/>
      <protection/>
    </xf>
    <xf numFmtId="4" fontId="60" fillId="0" borderId="38" xfId="192" applyNumberFormat="1" applyFont="1" applyFill="1" applyBorder="1" applyAlignment="1">
      <alignment horizontal="right" vertical="center"/>
      <protection/>
    </xf>
    <xf numFmtId="0" fontId="27" fillId="45" borderId="29" xfId="181" applyFont="1" applyFill="1" applyBorder="1" applyAlignment="1">
      <alignment horizontal="center"/>
      <protection/>
    </xf>
    <xf numFmtId="0" fontId="32" fillId="0" borderId="0" xfId="190" applyFont="1" applyAlignment="1">
      <alignment horizontal="center"/>
      <protection/>
    </xf>
    <xf numFmtId="0" fontId="4" fillId="0" borderId="0" xfId="172" applyFont="1" applyFill="1" applyAlignment="1">
      <alignment horizontal="center"/>
      <protection/>
    </xf>
    <xf numFmtId="0" fontId="4" fillId="0" borderId="0" xfId="181" applyFont="1" applyAlignment="1">
      <alignment horizontal="center"/>
      <protection/>
    </xf>
    <xf numFmtId="0" fontId="5" fillId="0" borderId="58" xfId="191" applyFont="1" applyFill="1" applyBorder="1" applyAlignment="1">
      <alignment horizontal="center" vertical="center" wrapText="1"/>
      <protection/>
    </xf>
    <xf numFmtId="0" fontId="5" fillId="0" borderId="57" xfId="191" applyFont="1" applyFill="1" applyBorder="1" applyAlignment="1">
      <alignment horizontal="center" vertical="center" wrapText="1"/>
      <protection/>
    </xf>
    <xf numFmtId="0" fontId="5" fillId="0" borderId="58" xfId="191" applyFont="1" applyFill="1" applyBorder="1" applyAlignment="1">
      <alignment horizontal="center"/>
      <protection/>
    </xf>
    <xf numFmtId="0" fontId="5" fillId="0" borderId="57" xfId="191" applyFont="1" applyFill="1" applyBorder="1" applyAlignment="1">
      <alignment horizontal="center"/>
      <protection/>
    </xf>
    <xf numFmtId="4" fontId="2" fillId="0" borderId="0" xfId="194" applyNumberFormat="1" applyAlignment="1">
      <alignment horizontal="right"/>
      <protection/>
    </xf>
    <xf numFmtId="0" fontId="4" fillId="0" borderId="0" xfId="173" applyFont="1" applyFill="1" applyAlignment="1">
      <alignment horizontal="center"/>
      <protection/>
    </xf>
    <xf numFmtId="0" fontId="4" fillId="0" borderId="0" xfId="190" applyFont="1" applyAlignment="1">
      <alignment horizontal="center"/>
      <protection/>
    </xf>
    <xf numFmtId="0" fontId="5" fillId="0" borderId="37" xfId="192" applyFont="1" applyFill="1" applyBorder="1" applyAlignment="1">
      <alignment horizontal="center" vertical="center"/>
      <protection/>
    </xf>
    <xf numFmtId="0" fontId="2" fillId="0" borderId="38" xfId="172" applyFill="1" applyBorder="1" applyAlignment="1">
      <alignment horizontal="center" vertical="center"/>
      <protection/>
    </xf>
    <xf numFmtId="0" fontId="5" fillId="0" borderId="57" xfId="192" applyFont="1" applyFill="1" applyBorder="1" applyAlignment="1">
      <alignment horizontal="center" vertical="center"/>
      <protection/>
    </xf>
    <xf numFmtId="0" fontId="5" fillId="0" borderId="44" xfId="192" applyFont="1" applyFill="1" applyBorder="1" applyAlignment="1">
      <alignment horizontal="center" vertical="center"/>
      <protection/>
    </xf>
    <xf numFmtId="0" fontId="5" fillId="0" borderId="20" xfId="192" applyFont="1" applyFill="1" applyBorder="1" applyAlignment="1">
      <alignment horizontal="center" vertical="center"/>
      <protection/>
    </xf>
    <xf numFmtId="0" fontId="2" fillId="0" borderId="20" xfId="172" applyFill="1" applyBorder="1" applyAlignment="1">
      <alignment horizontal="center" vertical="center"/>
      <protection/>
    </xf>
  </cellXfs>
  <cellStyles count="243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Hyperlink" xfId="124"/>
    <cellStyle name="Chybně" xfId="125"/>
    <cellStyle name="Chybně 2" xfId="126"/>
    <cellStyle name="Chybně 3" xfId="127"/>
    <cellStyle name="Chybně 4" xfId="128"/>
    <cellStyle name="Kontrolní buňka" xfId="129"/>
    <cellStyle name="Kontrolní buňka 2" xfId="130"/>
    <cellStyle name="Kontrolní buňka 3" xfId="131"/>
    <cellStyle name="Kontrolní buňka 4" xfId="132"/>
    <cellStyle name="Currency" xfId="133"/>
    <cellStyle name="Currency [0]" xfId="134"/>
    <cellStyle name="Nadpis 1" xfId="135"/>
    <cellStyle name="Nadpis 1 2" xfId="136"/>
    <cellStyle name="Nadpis 1 3" xfId="137"/>
    <cellStyle name="Nadpis 1 4" xfId="138"/>
    <cellStyle name="Nadpis 2" xfId="139"/>
    <cellStyle name="Nadpis 2 2" xfId="140"/>
    <cellStyle name="Nadpis 2 3" xfId="141"/>
    <cellStyle name="Nadpis 2 4" xfId="142"/>
    <cellStyle name="Nadpis 3" xfId="143"/>
    <cellStyle name="Nadpis 3 2" xfId="144"/>
    <cellStyle name="Nadpis 3 3" xfId="145"/>
    <cellStyle name="Nadpis 3 4" xfId="146"/>
    <cellStyle name="Nadpis 4" xfId="147"/>
    <cellStyle name="Nadpis 4 2" xfId="148"/>
    <cellStyle name="Nadpis 4 3" xfId="149"/>
    <cellStyle name="Nadpis 4 4" xfId="150"/>
    <cellStyle name="Název" xfId="151"/>
    <cellStyle name="Název 2" xfId="152"/>
    <cellStyle name="Název 3" xfId="153"/>
    <cellStyle name="Název 4" xfId="154"/>
    <cellStyle name="Neutrální" xfId="155"/>
    <cellStyle name="Neutrální 2" xfId="156"/>
    <cellStyle name="Neutrální 3" xfId="157"/>
    <cellStyle name="Neutrální 4" xfId="158"/>
    <cellStyle name="Normální 10" xfId="159"/>
    <cellStyle name="Normální 10 2" xfId="160"/>
    <cellStyle name="Normální 11" xfId="161"/>
    <cellStyle name="Normální 11 2" xfId="162"/>
    <cellStyle name="Normální 12" xfId="163"/>
    <cellStyle name="Normální 13" xfId="164"/>
    <cellStyle name="Normální 14" xfId="165"/>
    <cellStyle name="Normální 14 2" xfId="166"/>
    <cellStyle name="Normální 15" xfId="167"/>
    <cellStyle name="Normální 16" xfId="168"/>
    <cellStyle name="Normální 17" xfId="169"/>
    <cellStyle name="Normální 18" xfId="170"/>
    <cellStyle name="Normální 2" xfId="171"/>
    <cellStyle name="normální 2 2" xfId="172"/>
    <cellStyle name="Normální 3" xfId="173"/>
    <cellStyle name="Normální 3 2" xfId="174"/>
    <cellStyle name="Normální 3 2 2" xfId="175"/>
    <cellStyle name="Normální 3 3" xfId="176"/>
    <cellStyle name="Normální 4" xfId="177"/>
    <cellStyle name="Normální 4 2" xfId="178"/>
    <cellStyle name="Normální 4 2 2" xfId="179"/>
    <cellStyle name="Normální 4 3" xfId="180"/>
    <cellStyle name="Normální 5" xfId="181"/>
    <cellStyle name="Normální 6" xfId="182"/>
    <cellStyle name="Normální 7" xfId="183"/>
    <cellStyle name="Normální 8" xfId="184"/>
    <cellStyle name="Normální 9" xfId="185"/>
    <cellStyle name="Normální 9 2" xfId="186"/>
    <cellStyle name="normální_04 - OSMTVS" xfId="187"/>
    <cellStyle name="normální_2. čtení rozpočtu 2006 - příjmy" xfId="188"/>
    <cellStyle name="normální_2. čtení rozpočtu 2006 - příjmy 2" xfId="189"/>
    <cellStyle name="normální_2. Rozpočet 2007 - tabulky" xfId="190"/>
    <cellStyle name="normální_Rozpis výdajů 03 bez PO 2" xfId="191"/>
    <cellStyle name="normální_Rozpis výdajů 03 bez PO 2 2" xfId="192"/>
    <cellStyle name="normální_Rozpis výdajů 03 bez PO 3" xfId="193"/>
    <cellStyle name="normální_Rozpis výdajů 03 bez PO 3 2" xfId="194"/>
    <cellStyle name="normální_Rozpis výdajů 03 bez PO_04 - OSMTVS" xfId="195"/>
    <cellStyle name="normální_Rozpočet 2004 (ZK)" xfId="196"/>
    <cellStyle name="Poznámka" xfId="197"/>
    <cellStyle name="Poznámka 2" xfId="198"/>
    <cellStyle name="Poznámka 3" xfId="199"/>
    <cellStyle name="Poznámka 4" xfId="200"/>
    <cellStyle name="Poznámka 5" xfId="201"/>
    <cellStyle name="Poznámka 6" xfId="202"/>
    <cellStyle name="Percent" xfId="203"/>
    <cellStyle name="Propojená buňka" xfId="204"/>
    <cellStyle name="Propojená buňka 2" xfId="205"/>
    <cellStyle name="Propojená buňka 3" xfId="206"/>
    <cellStyle name="Propojená buňka 4" xfId="207"/>
    <cellStyle name="S8M1" xfId="208"/>
    <cellStyle name="Správně" xfId="209"/>
    <cellStyle name="Správně 2" xfId="210"/>
    <cellStyle name="Správně 3" xfId="211"/>
    <cellStyle name="Správně 4" xfId="212"/>
    <cellStyle name="Text upozornění" xfId="213"/>
    <cellStyle name="Text upozornění 2" xfId="214"/>
    <cellStyle name="Text upozornění 3" xfId="215"/>
    <cellStyle name="Text upozornění 4" xfId="216"/>
    <cellStyle name="Vstup" xfId="217"/>
    <cellStyle name="Vstup 2" xfId="218"/>
    <cellStyle name="Vstup 3" xfId="219"/>
    <cellStyle name="Vstup 4" xfId="220"/>
    <cellStyle name="Výpočet" xfId="221"/>
    <cellStyle name="Výpočet 2" xfId="222"/>
    <cellStyle name="Výpočet 3" xfId="223"/>
    <cellStyle name="Výpočet 4" xfId="224"/>
    <cellStyle name="Výstup" xfId="225"/>
    <cellStyle name="Výstup 2" xfId="226"/>
    <cellStyle name="Výstup 3" xfId="227"/>
    <cellStyle name="Výstup 4" xfId="228"/>
    <cellStyle name="Vysvětlující text" xfId="229"/>
    <cellStyle name="Vysvětlující text 2" xfId="230"/>
    <cellStyle name="Vysvětlující text 3" xfId="231"/>
    <cellStyle name="Vysvětlující text 4" xfId="232"/>
    <cellStyle name="Zvýraznění 1" xfId="233"/>
    <cellStyle name="Zvýraznění 1 2" xfId="234"/>
    <cellStyle name="Zvýraznění 1 3" xfId="235"/>
    <cellStyle name="Zvýraznění 1 4" xfId="236"/>
    <cellStyle name="Zvýraznění 2" xfId="237"/>
    <cellStyle name="Zvýraznění 2 2" xfId="238"/>
    <cellStyle name="Zvýraznění 2 3" xfId="239"/>
    <cellStyle name="Zvýraznění 2 4" xfId="240"/>
    <cellStyle name="Zvýraznění 3" xfId="241"/>
    <cellStyle name="Zvýraznění 3 2" xfId="242"/>
    <cellStyle name="Zvýraznění 3 3" xfId="243"/>
    <cellStyle name="Zvýraznění 3 4" xfId="244"/>
    <cellStyle name="Zvýraznění 4" xfId="245"/>
    <cellStyle name="Zvýraznění 4 2" xfId="246"/>
    <cellStyle name="Zvýraznění 4 3" xfId="247"/>
    <cellStyle name="Zvýraznění 4 4" xfId="248"/>
    <cellStyle name="Zvýraznění 5" xfId="249"/>
    <cellStyle name="Zvýraznění 5 2" xfId="250"/>
    <cellStyle name="Zvýraznění 5 3" xfId="251"/>
    <cellStyle name="Zvýraznění 5 4" xfId="252"/>
    <cellStyle name="Zvýraznění 6" xfId="253"/>
    <cellStyle name="Zvýraznění 6 2" xfId="254"/>
    <cellStyle name="Zvýraznění 6 3" xfId="255"/>
    <cellStyle name="Zvýraznění 6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16" sqref="J16"/>
    </sheetView>
  </sheetViews>
  <sheetFormatPr defaultColWidth="9.140625" defaultRowHeight="15"/>
  <cols>
    <col min="1" max="1" width="36.57421875" style="167" bestFit="1" customWidth="1"/>
    <col min="2" max="2" width="7.28125" style="167" customWidth="1"/>
    <col min="3" max="3" width="13.8515625" style="167" customWidth="1"/>
    <col min="4" max="4" width="14.00390625" style="167" customWidth="1"/>
    <col min="5" max="5" width="14.140625" style="167" customWidth="1"/>
    <col min="6" max="9" width="9.140625" style="167" customWidth="1"/>
    <col min="10" max="10" width="11.7109375" style="167" bestFit="1" customWidth="1"/>
    <col min="11" max="16384" width="9.140625" style="167" customWidth="1"/>
  </cols>
  <sheetData>
    <row r="1" ht="12.75">
      <c r="E1" s="168" t="s">
        <v>97</v>
      </c>
    </row>
    <row r="3" spans="1:5" ht="13.5" thickBot="1">
      <c r="A3" s="299" t="s">
        <v>98</v>
      </c>
      <c r="B3" s="299"/>
      <c r="C3" s="169"/>
      <c r="D3" s="169"/>
      <c r="E3" s="283" t="s">
        <v>2</v>
      </c>
    </row>
    <row r="4" spans="1:5" ht="24.75" thickBot="1">
      <c r="A4" s="170" t="s">
        <v>99</v>
      </c>
      <c r="B4" s="171" t="s">
        <v>100</v>
      </c>
      <c r="C4" s="172" t="s">
        <v>181</v>
      </c>
      <c r="D4" s="172" t="s">
        <v>102</v>
      </c>
      <c r="E4" s="172" t="s">
        <v>182</v>
      </c>
    </row>
    <row r="5" spans="1:5" ht="15" customHeight="1">
      <c r="A5" s="173" t="s">
        <v>103</v>
      </c>
      <c r="B5" s="174" t="s">
        <v>104</v>
      </c>
      <c r="C5" s="175">
        <f>C6+C7+C8</f>
        <v>2363083.33</v>
      </c>
      <c r="D5" s="175">
        <f>D6+D7+D8</f>
        <v>0</v>
      </c>
      <c r="E5" s="176">
        <f aca="true" t="shared" si="0" ref="E5:E25">C5+D5</f>
        <v>2363083.33</v>
      </c>
    </row>
    <row r="6" spans="1:10" ht="15" customHeight="1">
      <c r="A6" s="177" t="s">
        <v>105</v>
      </c>
      <c r="B6" s="178" t="s">
        <v>106</v>
      </c>
      <c r="C6" s="179">
        <v>2220140.21</v>
      </c>
      <c r="D6" s="180">
        <v>0</v>
      </c>
      <c r="E6" s="181">
        <f t="shared" si="0"/>
        <v>2220140.21</v>
      </c>
      <c r="J6" s="182"/>
    </row>
    <row r="7" spans="1:5" ht="15" customHeight="1">
      <c r="A7" s="177" t="s">
        <v>107</v>
      </c>
      <c r="B7" s="178" t="s">
        <v>108</v>
      </c>
      <c r="C7" s="179">
        <v>141417.56</v>
      </c>
      <c r="D7" s="183">
        <v>0</v>
      </c>
      <c r="E7" s="181">
        <f t="shared" si="0"/>
        <v>141417.56</v>
      </c>
    </row>
    <row r="8" spans="1:5" ht="15" customHeight="1">
      <c r="A8" s="177" t="s">
        <v>109</v>
      </c>
      <c r="B8" s="178" t="s">
        <v>110</v>
      </c>
      <c r="C8" s="179">
        <v>1525.56</v>
      </c>
      <c r="D8" s="179">
        <v>0</v>
      </c>
      <c r="E8" s="181">
        <f t="shared" si="0"/>
        <v>1525.56</v>
      </c>
    </row>
    <row r="9" spans="1:5" ht="15" customHeight="1">
      <c r="A9" s="184" t="s">
        <v>111</v>
      </c>
      <c r="B9" s="178" t="s">
        <v>112</v>
      </c>
      <c r="C9" s="185">
        <f>C10+C15</f>
        <v>4840158.11</v>
      </c>
      <c r="D9" s="185">
        <f>D10+D15</f>
        <v>0</v>
      </c>
      <c r="E9" s="186">
        <f t="shared" si="0"/>
        <v>4840158.11</v>
      </c>
    </row>
    <row r="10" spans="1:5" ht="15" customHeight="1">
      <c r="A10" s="177" t="s">
        <v>113</v>
      </c>
      <c r="B10" s="178" t="s">
        <v>114</v>
      </c>
      <c r="C10" s="179">
        <f>C11+C12+C13+C14</f>
        <v>4128726.04</v>
      </c>
      <c r="D10" s="179">
        <f>D11+D12+D13+D14</f>
        <v>0</v>
      </c>
      <c r="E10" s="187">
        <f t="shared" si="0"/>
        <v>4128726.04</v>
      </c>
    </row>
    <row r="11" spans="1:5" ht="15" customHeight="1">
      <c r="A11" s="177" t="s">
        <v>115</v>
      </c>
      <c r="B11" s="178" t="s">
        <v>116</v>
      </c>
      <c r="C11" s="179">
        <v>61072</v>
      </c>
      <c r="D11" s="179">
        <v>0</v>
      </c>
      <c r="E11" s="187">
        <f t="shared" si="0"/>
        <v>61072</v>
      </c>
    </row>
    <row r="12" spans="1:5" ht="15" customHeight="1">
      <c r="A12" s="177" t="s">
        <v>117</v>
      </c>
      <c r="B12" s="178" t="s">
        <v>114</v>
      </c>
      <c r="C12" s="179">
        <v>4032423.87</v>
      </c>
      <c r="D12" s="179">
        <v>0</v>
      </c>
      <c r="E12" s="187">
        <f t="shared" si="0"/>
        <v>4032423.87</v>
      </c>
    </row>
    <row r="13" spans="1:5" ht="15" customHeight="1">
      <c r="A13" s="177" t="s">
        <v>118</v>
      </c>
      <c r="B13" s="178" t="s">
        <v>119</v>
      </c>
      <c r="C13" s="179">
        <v>10460.17</v>
      </c>
      <c r="D13" s="179">
        <v>0</v>
      </c>
      <c r="E13" s="187">
        <f>SUM(C13:D13)</f>
        <v>10460.17</v>
      </c>
    </row>
    <row r="14" spans="1:5" ht="15" customHeight="1">
      <c r="A14" s="177" t="s">
        <v>120</v>
      </c>
      <c r="B14" s="178">
        <v>4121</v>
      </c>
      <c r="C14" s="179">
        <v>24770</v>
      </c>
      <c r="D14" s="179">
        <v>0</v>
      </c>
      <c r="E14" s="187">
        <f>SUM(C14:D14)</f>
        <v>24770</v>
      </c>
    </row>
    <row r="15" spans="1:5" ht="15" customHeight="1">
      <c r="A15" s="177" t="s">
        <v>121</v>
      </c>
      <c r="B15" s="178" t="s">
        <v>122</v>
      </c>
      <c r="C15" s="179">
        <f>C16+C17+C18</f>
        <v>711432.0700000001</v>
      </c>
      <c r="D15" s="179">
        <f>D16+D17+D18</f>
        <v>0</v>
      </c>
      <c r="E15" s="187">
        <f t="shared" si="0"/>
        <v>711432.0700000001</v>
      </c>
    </row>
    <row r="16" spans="1:5" ht="15" customHeight="1">
      <c r="A16" s="177" t="s">
        <v>123</v>
      </c>
      <c r="B16" s="178" t="s">
        <v>122</v>
      </c>
      <c r="C16" s="179">
        <v>709937.4</v>
      </c>
      <c r="D16" s="179">
        <v>0</v>
      </c>
      <c r="E16" s="187">
        <f t="shared" si="0"/>
        <v>709937.4</v>
      </c>
    </row>
    <row r="17" spans="1:5" ht="15" customHeight="1">
      <c r="A17" s="177" t="s">
        <v>124</v>
      </c>
      <c r="B17" s="178">
        <v>4221</v>
      </c>
      <c r="C17" s="179">
        <v>0</v>
      </c>
      <c r="D17" s="179">
        <v>0</v>
      </c>
      <c r="E17" s="187">
        <f>SUM(C17:D17)</f>
        <v>0</v>
      </c>
    </row>
    <row r="18" spans="1:5" ht="15" customHeight="1">
      <c r="A18" s="177" t="s">
        <v>125</v>
      </c>
      <c r="B18" s="178">
        <v>4232</v>
      </c>
      <c r="C18" s="179">
        <v>1494.67</v>
      </c>
      <c r="D18" s="179">
        <v>0</v>
      </c>
      <c r="E18" s="187">
        <f>SUM(C18:D18)</f>
        <v>1494.67</v>
      </c>
    </row>
    <row r="19" spans="1:5" ht="15" customHeight="1">
      <c r="A19" s="184" t="s">
        <v>126</v>
      </c>
      <c r="B19" s="188" t="s">
        <v>127</v>
      </c>
      <c r="C19" s="185">
        <f>C5+C9</f>
        <v>7203241.44</v>
      </c>
      <c r="D19" s="185">
        <f>D5+D9</f>
        <v>0</v>
      </c>
      <c r="E19" s="186">
        <f t="shared" si="0"/>
        <v>7203241.44</v>
      </c>
    </row>
    <row r="20" spans="1:5" ht="15" customHeight="1">
      <c r="A20" s="184" t="s">
        <v>128</v>
      </c>
      <c r="B20" s="188" t="s">
        <v>129</v>
      </c>
      <c r="C20" s="185">
        <f>SUM(C21:C24)</f>
        <v>940852.76</v>
      </c>
      <c r="D20" s="284">
        <f>SUM(D21:D24)</f>
        <v>47871.76454</v>
      </c>
      <c r="E20" s="186">
        <f t="shared" si="0"/>
        <v>988724.52454</v>
      </c>
    </row>
    <row r="21" spans="1:5" ht="15" customHeight="1">
      <c r="A21" s="177" t="s">
        <v>130</v>
      </c>
      <c r="B21" s="178" t="s">
        <v>131</v>
      </c>
      <c r="C21" s="179">
        <v>84875.51</v>
      </c>
      <c r="D21" s="179">
        <v>0</v>
      </c>
      <c r="E21" s="187">
        <f t="shared" si="0"/>
        <v>84875.51</v>
      </c>
    </row>
    <row r="22" spans="1:5" ht="15" customHeight="1">
      <c r="A22" s="177" t="s">
        <v>132</v>
      </c>
      <c r="B22" s="178">
        <v>8115</v>
      </c>
      <c r="C22" s="179">
        <v>952852.25</v>
      </c>
      <c r="D22" s="280">
        <v>47871.76454</v>
      </c>
      <c r="E22" s="187">
        <f>SUM(C22:D22)</f>
        <v>1000724.01454</v>
      </c>
    </row>
    <row r="23" spans="1:5" ht="15" customHeight="1">
      <c r="A23" s="177" t="s">
        <v>133</v>
      </c>
      <c r="B23" s="178">
        <v>8123</v>
      </c>
      <c r="C23" s="179">
        <v>0</v>
      </c>
      <c r="D23" s="179">
        <v>0</v>
      </c>
      <c r="E23" s="187">
        <f>C23+D23</f>
        <v>0</v>
      </c>
    </row>
    <row r="24" spans="1:5" ht="15" customHeight="1" thickBot="1">
      <c r="A24" s="189" t="s">
        <v>134</v>
      </c>
      <c r="B24" s="190">
        <v>-8124</v>
      </c>
      <c r="C24" s="191">
        <v>-96875</v>
      </c>
      <c r="D24" s="191">
        <v>0</v>
      </c>
      <c r="E24" s="192">
        <f>C24+D24</f>
        <v>-96875</v>
      </c>
    </row>
    <row r="25" spans="1:5" ht="15" customHeight="1" thickBot="1">
      <c r="A25" s="193" t="s">
        <v>135</v>
      </c>
      <c r="B25" s="194"/>
      <c r="C25" s="195">
        <f>C5+C9+C20</f>
        <v>8144094.2</v>
      </c>
      <c r="D25" s="282">
        <f>D19+D20</f>
        <v>47871.76454</v>
      </c>
      <c r="E25" s="196">
        <f t="shared" si="0"/>
        <v>8191965.96454</v>
      </c>
    </row>
    <row r="26" spans="1:5" ht="13.5" thickBot="1">
      <c r="A26" s="299" t="s">
        <v>136</v>
      </c>
      <c r="B26" s="299"/>
      <c r="C26" s="197"/>
      <c r="D26" s="197"/>
      <c r="E26" s="198" t="s">
        <v>2</v>
      </c>
    </row>
    <row r="27" spans="1:5" ht="24.75" thickBot="1">
      <c r="A27" s="170" t="s">
        <v>137</v>
      </c>
      <c r="B27" s="171" t="s">
        <v>6</v>
      </c>
      <c r="C27" s="172" t="s">
        <v>101</v>
      </c>
      <c r="D27" s="172" t="s">
        <v>102</v>
      </c>
      <c r="E27" s="172" t="s">
        <v>101</v>
      </c>
    </row>
    <row r="28" spans="1:5" ht="15" customHeight="1">
      <c r="A28" s="199" t="s">
        <v>138</v>
      </c>
      <c r="B28" s="200" t="s">
        <v>139</v>
      </c>
      <c r="C28" s="183">
        <v>26192.5</v>
      </c>
      <c r="D28" s="183">
        <v>0</v>
      </c>
      <c r="E28" s="201">
        <f>C28+D28</f>
        <v>26192.5</v>
      </c>
    </row>
    <row r="29" spans="1:5" ht="15" customHeight="1">
      <c r="A29" s="202" t="s">
        <v>140</v>
      </c>
      <c r="B29" s="178" t="s">
        <v>139</v>
      </c>
      <c r="C29" s="179">
        <v>242489.92</v>
      </c>
      <c r="D29" s="183">
        <v>130</v>
      </c>
      <c r="E29" s="201">
        <f aca="true" t="shared" si="1" ref="E29:E43">C29+D29</f>
        <v>242619.92</v>
      </c>
    </row>
    <row r="30" spans="1:5" ht="15" customHeight="1">
      <c r="A30" s="202" t="s">
        <v>141</v>
      </c>
      <c r="B30" s="178" t="s">
        <v>139</v>
      </c>
      <c r="C30" s="179">
        <v>882990.86</v>
      </c>
      <c r="D30" s="183">
        <v>0</v>
      </c>
      <c r="E30" s="201">
        <f t="shared" si="1"/>
        <v>882990.86</v>
      </c>
    </row>
    <row r="31" spans="1:5" ht="15" customHeight="1">
      <c r="A31" s="202" t="s">
        <v>142</v>
      </c>
      <c r="B31" s="178" t="s">
        <v>139</v>
      </c>
      <c r="C31" s="179">
        <v>649814.3500000001</v>
      </c>
      <c r="D31" s="183">
        <v>400</v>
      </c>
      <c r="E31" s="201">
        <f t="shared" si="1"/>
        <v>650214.3500000001</v>
      </c>
    </row>
    <row r="32" spans="1:5" ht="15" customHeight="1">
      <c r="A32" s="202" t="s">
        <v>143</v>
      </c>
      <c r="B32" s="178" t="s">
        <v>139</v>
      </c>
      <c r="C32" s="179">
        <v>3621391.4999999995</v>
      </c>
      <c r="D32" s="183">
        <v>0</v>
      </c>
      <c r="E32" s="201">
        <f>C32+D32</f>
        <v>3621391.4999999995</v>
      </c>
    </row>
    <row r="33" spans="1:5" ht="15" customHeight="1">
      <c r="A33" s="202" t="s">
        <v>144</v>
      </c>
      <c r="B33" s="178" t="s">
        <v>145</v>
      </c>
      <c r="C33" s="179">
        <v>453659.3599999999</v>
      </c>
      <c r="D33" s="183">
        <v>0</v>
      </c>
      <c r="E33" s="201">
        <f t="shared" si="1"/>
        <v>453659.3599999999</v>
      </c>
    </row>
    <row r="34" spans="1:5" ht="15" customHeight="1">
      <c r="A34" s="202" t="s">
        <v>146</v>
      </c>
      <c r="B34" s="178" t="s">
        <v>139</v>
      </c>
      <c r="C34" s="179">
        <v>65586</v>
      </c>
      <c r="D34" s="281">
        <v>21841.76454</v>
      </c>
      <c r="E34" s="201">
        <f t="shared" si="1"/>
        <v>87427.76454</v>
      </c>
    </row>
    <row r="35" spans="1:5" ht="15" customHeight="1">
      <c r="A35" s="202" t="s">
        <v>147</v>
      </c>
      <c r="B35" s="178" t="s">
        <v>148</v>
      </c>
      <c r="C35" s="179">
        <v>932786.0099999999</v>
      </c>
      <c r="D35" s="183">
        <v>500</v>
      </c>
      <c r="E35" s="201">
        <f t="shared" si="1"/>
        <v>933286.0099999999</v>
      </c>
    </row>
    <row r="36" spans="1:5" ht="15" customHeight="1">
      <c r="A36" s="202" t="s">
        <v>149</v>
      </c>
      <c r="B36" s="178" t="s">
        <v>148</v>
      </c>
      <c r="C36" s="179">
        <v>0</v>
      </c>
      <c r="D36" s="183">
        <v>0</v>
      </c>
      <c r="E36" s="201">
        <f t="shared" si="1"/>
        <v>0</v>
      </c>
    </row>
    <row r="37" spans="1:5" ht="15" customHeight="1">
      <c r="A37" s="202" t="s">
        <v>150</v>
      </c>
      <c r="B37" s="178" t="s">
        <v>145</v>
      </c>
      <c r="C37" s="179">
        <v>1074867.06</v>
      </c>
      <c r="D37" s="183">
        <v>0</v>
      </c>
      <c r="E37" s="201">
        <f t="shared" si="1"/>
        <v>1074867.06</v>
      </c>
    </row>
    <row r="38" spans="1:5" ht="15" customHeight="1">
      <c r="A38" s="202" t="s">
        <v>151</v>
      </c>
      <c r="B38" s="178" t="s">
        <v>145</v>
      </c>
      <c r="C38" s="179">
        <v>22000</v>
      </c>
      <c r="D38" s="183">
        <v>0</v>
      </c>
      <c r="E38" s="201">
        <f t="shared" si="1"/>
        <v>22000</v>
      </c>
    </row>
    <row r="39" spans="1:5" ht="15" customHeight="1">
      <c r="A39" s="202" t="s">
        <v>152</v>
      </c>
      <c r="B39" s="178" t="s">
        <v>139</v>
      </c>
      <c r="C39" s="179">
        <v>5434.02</v>
      </c>
      <c r="D39" s="183">
        <v>0</v>
      </c>
      <c r="E39" s="201">
        <f t="shared" si="1"/>
        <v>5434.02</v>
      </c>
    </row>
    <row r="40" spans="1:5" ht="15" customHeight="1">
      <c r="A40" s="202" t="s">
        <v>153</v>
      </c>
      <c r="B40" s="178" t="s">
        <v>145</v>
      </c>
      <c r="C40" s="179">
        <v>83923.1</v>
      </c>
      <c r="D40" s="183">
        <v>25000</v>
      </c>
      <c r="E40" s="201">
        <f>C40+D40</f>
        <v>108923.1</v>
      </c>
    </row>
    <row r="41" spans="1:5" ht="15" customHeight="1">
      <c r="A41" s="202" t="s">
        <v>154</v>
      </c>
      <c r="B41" s="178" t="s">
        <v>145</v>
      </c>
      <c r="C41" s="179">
        <v>5317.28</v>
      </c>
      <c r="D41" s="183">
        <v>0</v>
      </c>
      <c r="E41" s="201">
        <f t="shared" si="1"/>
        <v>5317.28</v>
      </c>
    </row>
    <row r="42" spans="1:5" ht="15" customHeight="1">
      <c r="A42" s="202" t="s">
        <v>155</v>
      </c>
      <c r="B42" s="178" t="s">
        <v>145</v>
      </c>
      <c r="C42" s="179">
        <v>73602.25</v>
      </c>
      <c r="D42" s="183">
        <v>0</v>
      </c>
      <c r="E42" s="201">
        <f t="shared" si="1"/>
        <v>73602.25</v>
      </c>
    </row>
    <row r="43" spans="1:5" ht="15" customHeight="1" thickBot="1">
      <c r="A43" s="202" t="s">
        <v>156</v>
      </c>
      <c r="B43" s="178" t="s">
        <v>145</v>
      </c>
      <c r="C43" s="179">
        <v>4039.987</v>
      </c>
      <c r="D43" s="183">
        <v>0</v>
      </c>
      <c r="E43" s="201">
        <f t="shared" si="1"/>
        <v>4039.987</v>
      </c>
    </row>
    <row r="44" spans="1:5" ht="15" customHeight="1" thickBot="1">
      <c r="A44" s="203" t="s">
        <v>157</v>
      </c>
      <c r="B44" s="194"/>
      <c r="C44" s="195">
        <f>C28+C29+C30+C31+C32+C33+C34+C35+C36+C37+C38+C39+C40+C41+C42+C43</f>
        <v>8144094.197</v>
      </c>
      <c r="D44" s="282">
        <f>SUM(D28:D43)</f>
        <v>47871.764540000004</v>
      </c>
      <c r="E44" s="196">
        <f>SUM(E28:E43)</f>
        <v>8191965.96154</v>
      </c>
    </row>
    <row r="45" spans="3:5" ht="12.75">
      <c r="C45" s="182"/>
      <c r="E45" s="182"/>
    </row>
  </sheetData>
  <sheetProtection/>
  <mergeCells count="2">
    <mergeCell ref="A3:B3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.140625" style="208" customWidth="1"/>
    <col min="2" max="2" width="6.140625" style="208" bestFit="1" customWidth="1"/>
    <col min="3" max="4" width="4.7109375" style="208" customWidth="1"/>
    <col min="5" max="5" width="4.421875" style="208" bestFit="1" customWidth="1"/>
    <col min="6" max="6" width="38.7109375" style="208" customWidth="1"/>
    <col min="7" max="8" width="9.28125" style="245" customWidth="1"/>
    <col min="9" max="9" width="10.421875" style="208" bestFit="1" customWidth="1"/>
    <col min="10" max="10" width="8.8515625" style="208" customWidth="1"/>
    <col min="11" max="16384" width="9.140625" style="208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2.75">
      <c r="A4" s="2"/>
      <c r="B4" s="2"/>
      <c r="C4" s="2"/>
      <c r="D4" s="2"/>
      <c r="E4" s="2"/>
      <c r="F4" s="2"/>
      <c r="G4" s="2"/>
      <c r="H4" s="2"/>
      <c r="I4" s="207"/>
      <c r="J4" s="207"/>
    </row>
    <row r="5" spans="1:10" ht="15.75">
      <c r="A5" s="301" t="s">
        <v>159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>
      <c r="A6" s="2"/>
      <c r="B6" s="2"/>
      <c r="C6" s="2"/>
      <c r="D6" s="2"/>
      <c r="E6" s="2"/>
      <c r="F6" s="2"/>
      <c r="G6" s="2"/>
      <c r="H6" s="2"/>
      <c r="I6" s="207"/>
      <c r="J6" s="207"/>
    </row>
    <row r="7" spans="1:10" ht="15.75">
      <c r="A7" s="302" t="s">
        <v>160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2"/>
      <c r="B8" s="2"/>
      <c r="C8" s="2"/>
      <c r="D8" s="2"/>
      <c r="G8" s="207"/>
      <c r="H8" s="207"/>
      <c r="I8" s="207"/>
      <c r="J8" s="209"/>
    </row>
    <row r="9" spans="1:10" s="213" customFormat="1" ht="13.5" thickBot="1">
      <c r="A9" s="210"/>
      <c r="B9" s="210"/>
      <c r="C9" s="210"/>
      <c r="D9" s="210"/>
      <c r="E9" s="210"/>
      <c r="F9" s="210"/>
      <c r="G9" s="211"/>
      <c r="H9" s="211"/>
      <c r="I9" s="212"/>
      <c r="J9" s="212" t="s">
        <v>161</v>
      </c>
    </row>
    <row r="10" spans="1:10" s="220" customFormat="1" ht="23.25" thickBot="1">
      <c r="A10" s="214" t="s">
        <v>3</v>
      </c>
      <c r="B10" s="303" t="s">
        <v>4</v>
      </c>
      <c r="C10" s="304"/>
      <c r="D10" s="215" t="s">
        <v>5</v>
      </c>
      <c r="E10" s="216" t="s">
        <v>6</v>
      </c>
      <c r="F10" s="215" t="s">
        <v>162</v>
      </c>
      <c r="G10" s="217" t="s">
        <v>8</v>
      </c>
      <c r="H10" s="217" t="s">
        <v>163</v>
      </c>
      <c r="I10" s="218" t="s">
        <v>102</v>
      </c>
      <c r="J10" s="219" t="s">
        <v>164</v>
      </c>
    </row>
    <row r="11" spans="1:10" s="213" customFormat="1" ht="13.5" thickBot="1">
      <c r="A11" s="221" t="s">
        <v>9</v>
      </c>
      <c r="B11" s="305" t="s">
        <v>10</v>
      </c>
      <c r="C11" s="306"/>
      <c r="D11" s="223" t="s">
        <v>10</v>
      </c>
      <c r="E11" s="222" t="s">
        <v>10</v>
      </c>
      <c r="F11" s="224" t="s">
        <v>70</v>
      </c>
      <c r="G11" s="225">
        <f>G12+G14+G16+G18+G20+G22</f>
        <v>96358</v>
      </c>
      <c r="H11" s="225">
        <f>H12+H14+H16+H18+H20+H22</f>
        <v>65586</v>
      </c>
      <c r="I11" s="247">
        <f>I12+I14+I16+I18+I20+I22</f>
        <v>21841.76454</v>
      </c>
      <c r="J11" s="226">
        <f>H11+I11</f>
        <v>87427.76454</v>
      </c>
    </row>
    <row r="12" spans="1:10" s="213" customFormat="1" ht="12.75">
      <c r="A12" s="227" t="s">
        <v>9</v>
      </c>
      <c r="B12" s="228" t="s">
        <v>165</v>
      </c>
      <c r="C12" s="229" t="s">
        <v>17</v>
      </c>
      <c r="D12" s="230" t="s">
        <v>10</v>
      </c>
      <c r="E12" s="231" t="s">
        <v>10</v>
      </c>
      <c r="F12" s="232" t="s">
        <v>166</v>
      </c>
      <c r="G12" s="233">
        <f>G13</f>
        <v>22100</v>
      </c>
      <c r="H12" s="233">
        <f>H13</f>
        <v>22100</v>
      </c>
      <c r="I12" s="248"/>
      <c r="J12" s="234">
        <f>H12+I12</f>
        <v>22100</v>
      </c>
    </row>
    <row r="13" spans="1:10" s="213" customFormat="1" ht="12.75" customHeight="1" thickBot="1">
      <c r="A13" s="235"/>
      <c r="B13" s="236"/>
      <c r="C13" s="237"/>
      <c r="D13" s="238">
        <v>6172</v>
      </c>
      <c r="E13" s="239" t="s">
        <v>167</v>
      </c>
      <c r="F13" s="240" t="s">
        <v>29</v>
      </c>
      <c r="G13" s="241">
        <v>22100</v>
      </c>
      <c r="H13" s="241">
        <v>22100</v>
      </c>
      <c r="I13" s="249"/>
      <c r="J13" s="243">
        <f>H13+I13</f>
        <v>22100</v>
      </c>
    </row>
    <row r="14" spans="1:10" s="213" customFormat="1" ht="13.5" customHeight="1">
      <c r="A14" s="227" t="s">
        <v>9</v>
      </c>
      <c r="B14" s="228" t="s">
        <v>168</v>
      </c>
      <c r="C14" s="229" t="s">
        <v>17</v>
      </c>
      <c r="D14" s="230" t="s">
        <v>10</v>
      </c>
      <c r="E14" s="231" t="s">
        <v>10</v>
      </c>
      <c r="F14" s="244" t="s">
        <v>169</v>
      </c>
      <c r="G14" s="233">
        <f>G15</f>
        <v>33258</v>
      </c>
      <c r="H14" s="233">
        <f>H15</f>
        <v>28486</v>
      </c>
      <c r="I14" s="250">
        <f>I15</f>
        <v>6495.76454</v>
      </c>
      <c r="J14" s="234">
        <f>J15</f>
        <v>34981.764540000004</v>
      </c>
    </row>
    <row r="15" spans="1:10" s="213" customFormat="1" ht="12.75" customHeight="1" thickBot="1">
      <c r="A15" s="235"/>
      <c r="B15" s="236"/>
      <c r="C15" s="237"/>
      <c r="D15" s="238">
        <v>6172</v>
      </c>
      <c r="E15" s="239" t="s">
        <v>167</v>
      </c>
      <c r="F15" s="240" t="s">
        <v>29</v>
      </c>
      <c r="G15" s="241">
        <v>33258</v>
      </c>
      <c r="H15" s="241">
        <v>28486</v>
      </c>
      <c r="I15" s="249">
        <v>6495.76454</v>
      </c>
      <c r="J15" s="243">
        <f aca="true" t="shared" si="0" ref="J15:J23">H15+I15</f>
        <v>34981.764540000004</v>
      </c>
    </row>
    <row r="16" spans="1:10" s="213" customFormat="1" ht="22.5" customHeight="1">
      <c r="A16" s="227" t="s">
        <v>9</v>
      </c>
      <c r="B16" s="228" t="s">
        <v>170</v>
      </c>
      <c r="C16" s="229" t="s">
        <v>17</v>
      </c>
      <c r="D16" s="230" t="s">
        <v>10</v>
      </c>
      <c r="E16" s="231" t="s">
        <v>10</v>
      </c>
      <c r="F16" s="244" t="s">
        <v>171</v>
      </c>
      <c r="G16" s="233">
        <f>G17</f>
        <v>0</v>
      </c>
      <c r="H16" s="233">
        <f>H17</f>
        <v>0</v>
      </c>
      <c r="I16" s="233"/>
      <c r="J16" s="234">
        <f t="shared" si="0"/>
        <v>0</v>
      </c>
    </row>
    <row r="17" spans="1:10" s="213" customFormat="1" ht="12.75" customHeight="1" thickBot="1">
      <c r="A17" s="235"/>
      <c r="B17" s="236"/>
      <c r="C17" s="237"/>
      <c r="D17" s="238">
        <v>6172</v>
      </c>
      <c r="E17" s="239" t="s">
        <v>167</v>
      </c>
      <c r="F17" s="240" t="s">
        <v>29</v>
      </c>
      <c r="G17" s="241">
        <v>0</v>
      </c>
      <c r="H17" s="241">
        <v>0</v>
      </c>
      <c r="I17" s="242"/>
      <c r="J17" s="243">
        <f t="shared" si="0"/>
        <v>0</v>
      </c>
    </row>
    <row r="18" spans="1:10" s="213" customFormat="1" ht="22.5" customHeight="1">
      <c r="A18" s="227" t="s">
        <v>9</v>
      </c>
      <c r="B18" s="228" t="s">
        <v>172</v>
      </c>
      <c r="C18" s="229" t="s">
        <v>17</v>
      </c>
      <c r="D18" s="230" t="s">
        <v>10</v>
      </c>
      <c r="E18" s="231" t="s">
        <v>10</v>
      </c>
      <c r="F18" s="244" t="s">
        <v>173</v>
      </c>
      <c r="G18" s="233">
        <f>G19</f>
        <v>20000</v>
      </c>
      <c r="H18" s="233">
        <f>H19</f>
        <v>0</v>
      </c>
      <c r="I18" s="233"/>
      <c r="J18" s="234">
        <f t="shared" si="0"/>
        <v>0</v>
      </c>
    </row>
    <row r="19" spans="1:10" s="213" customFormat="1" ht="12.75" customHeight="1" thickBot="1">
      <c r="A19" s="235"/>
      <c r="B19" s="236"/>
      <c r="C19" s="237"/>
      <c r="D19" s="238">
        <v>6172</v>
      </c>
      <c r="E19" s="239" t="s">
        <v>167</v>
      </c>
      <c r="F19" s="240" t="s">
        <v>29</v>
      </c>
      <c r="G19" s="241">
        <v>20000</v>
      </c>
      <c r="H19" s="241">
        <v>0</v>
      </c>
      <c r="I19" s="242"/>
      <c r="J19" s="243">
        <f t="shared" si="0"/>
        <v>0</v>
      </c>
    </row>
    <row r="20" spans="1:10" s="213" customFormat="1" ht="22.5" customHeight="1">
      <c r="A20" s="227" t="s">
        <v>9</v>
      </c>
      <c r="B20" s="228" t="s">
        <v>174</v>
      </c>
      <c r="C20" s="229" t="s">
        <v>17</v>
      </c>
      <c r="D20" s="230" t="s">
        <v>10</v>
      </c>
      <c r="E20" s="231" t="s">
        <v>10</v>
      </c>
      <c r="F20" s="244" t="s">
        <v>175</v>
      </c>
      <c r="G20" s="233">
        <f>G21</f>
        <v>15000</v>
      </c>
      <c r="H20" s="233">
        <f>H21</f>
        <v>15000</v>
      </c>
      <c r="I20" s="233">
        <f>I21</f>
        <v>15346</v>
      </c>
      <c r="J20" s="234">
        <f t="shared" si="0"/>
        <v>30346</v>
      </c>
    </row>
    <row r="21" spans="1:10" s="213" customFormat="1" ht="12.75" customHeight="1" thickBot="1">
      <c r="A21" s="235"/>
      <c r="B21" s="236"/>
      <c r="C21" s="237"/>
      <c r="D21" s="238">
        <v>6172</v>
      </c>
      <c r="E21" s="239" t="s">
        <v>167</v>
      </c>
      <c r="F21" s="240" t="s">
        <v>29</v>
      </c>
      <c r="G21" s="241">
        <v>15000</v>
      </c>
      <c r="H21" s="241">
        <v>15000</v>
      </c>
      <c r="I21" s="242">
        <v>15346</v>
      </c>
      <c r="J21" s="243">
        <f t="shared" si="0"/>
        <v>30346</v>
      </c>
    </row>
    <row r="22" spans="1:10" s="213" customFormat="1" ht="22.5" customHeight="1">
      <c r="A22" s="227" t="s">
        <v>9</v>
      </c>
      <c r="B22" s="228" t="s">
        <v>176</v>
      </c>
      <c r="C22" s="229" t="s">
        <v>17</v>
      </c>
      <c r="D22" s="230" t="s">
        <v>10</v>
      </c>
      <c r="E22" s="231" t="s">
        <v>10</v>
      </c>
      <c r="F22" s="244" t="s">
        <v>177</v>
      </c>
      <c r="G22" s="233">
        <f>G23</f>
        <v>6000</v>
      </c>
      <c r="H22" s="233">
        <f>H23</f>
        <v>0</v>
      </c>
      <c r="I22" s="233"/>
      <c r="J22" s="234">
        <f t="shared" si="0"/>
        <v>0</v>
      </c>
    </row>
    <row r="23" spans="1:10" s="213" customFormat="1" ht="12.75" customHeight="1" thickBot="1">
      <c r="A23" s="235"/>
      <c r="B23" s="236"/>
      <c r="C23" s="237"/>
      <c r="D23" s="238">
        <v>6172</v>
      </c>
      <c r="E23" s="239" t="s">
        <v>167</v>
      </c>
      <c r="F23" s="240" t="s">
        <v>29</v>
      </c>
      <c r="G23" s="241">
        <v>6000</v>
      </c>
      <c r="H23" s="241">
        <f>6000-6000</f>
        <v>0</v>
      </c>
      <c r="I23" s="242"/>
      <c r="J23" s="243">
        <f t="shared" si="0"/>
        <v>0</v>
      </c>
    </row>
    <row r="30" ht="12.75">
      <c r="F30" s="251"/>
    </row>
    <row r="31" ht="12.75">
      <c r="F31" s="251"/>
    </row>
    <row r="32" ht="12.75">
      <c r="F32" s="251"/>
    </row>
    <row r="33" ht="12.75">
      <c r="F33" s="251"/>
    </row>
    <row r="34" ht="12.75">
      <c r="F34" s="251"/>
    </row>
    <row r="35" ht="12.75">
      <c r="F35" s="251"/>
    </row>
    <row r="36" ht="12.75">
      <c r="F36" s="251"/>
    </row>
  </sheetData>
  <sheetProtection/>
  <mergeCells count="5">
    <mergeCell ref="A3:J3"/>
    <mergeCell ref="A5:J5"/>
    <mergeCell ref="A7:J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1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.7109375" style="1" customWidth="1"/>
    <col min="5" max="5" width="4.8515625" style="1" customWidth="1"/>
    <col min="6" max="6" width="39.57421875" style="1" customWidth="1"/>
    <col min="7" max="7" width="9.7109375" style="1" customWidth="1"/>
    <col min="8" max="8" width="9.7109375" style="41" customWidth="1"/>
    <col min="9" max="10" width="9.7109375" style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8:10" ht="12.75">
      <c r="H4" s="307"/>
      <c r="I4" s="307"/>
      <c r="J4" s="307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5.75">
      <c r="A6" s="308" t="s">
        <v>0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>
      <c r="A8" s="309" t="s">
        <v>1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3.5" thickBot="1">
      <c r="A9" s="4"/>
      <c r="B9" s="5"/>
      <c r="C9" s="5"/>
      <c r="D9" s="5"/>
      <c r="E9" s="5"/>
      <c r="F9" s="5"/>
      <c r="G9" s="5"/>
      <c r="H9" s="6"/>
      <c r="I9" s="5"/>
      <c r="J9" s="246" t="s">
        <v>2</v>
      </c>
    </row>
    <row r="10" spans="1:10" ht="26.25" customHeight="1" thickBot="1">
      <c r="A10" s="7" t="s">
        <v>3</v>
      </c>
      <c r="B10" s="310" t="s">
        <v>4</v>
      </c>
      <c r="C10" s="311"/>
      <c r="D10" s="8" t="s">
        <v>5</v>
      </c>
      <c r="E10" s="8" t="s">
        <v>6</v>
      </c>
      <c r="F10" s="9" t="s">
        <v>7</v>
      </c>
      <c r="G10" s="9" t="s">
        <v>8</v>
      </c>
      <c r="H10" s="10" t="s">
        <v>22</v>
      </c>
      <c r="I10" s="218" t="s">
        <v>102</v>
      </c>
      <c r="J10" s="11" t="s">
        <v>23</v>
      </c>
    </row>
    <row r="11" spans="1:10" ht="13.5" customHeight="1" thickBot="1">
      <c r="A11" s="12" t="s">
        <v>9</v>
      </c>
      <c r="B11" s="312" t="s">
        <v>10</v>
      </c>
      <c r="C11" s="313"/>
      <c r="D11" s="13" t="s">
        <v>10</v>
      </c>
      <c r="E11" s="13" t="s">
        <v>10</v>
      </c>
      <c r="F11" s="14" t="s">
        <v>11</v>
      </c>
      <c r="G11" s="42">
        <f>G12+G14+G16</f>
        <v>1500</v>
      </c>
      <c r="H11" s="15">
        <f>H12+H14+H16</f>
        <v>3937</v>
      </c>
      <c r="I11" s="15">
        <f>I12+I14+I16</f>
        <v>500</v>
      </c>
      <c r="J11" s="15">
        <f>J12+J14+J16</f>
        <v>4437</v>
      </c>
    </row>
    <row r="12" spans="1:10" ht="15" customHeight="1">
      <c r="A12" s="16" t="s">
        <v>9</v>
      </c>
      <c r="B12" s="17" t="s">
        <v>12</v>
      </c>
      <c r="C12" s="18" t="s">
        <v>13</v>
      </c>
      <c r="D12" s="19" t="s">
        <v>10</v>
      </c>
      <c r="E12" s="19" t="s">
        <v>10</v>
      </c>
      <c r="F12" s="20" t="s">
        <v>14</v>
      </c>
      <c r="G12" s="21">
        <f>G13</f>
        <v>1500</v>
      </c>
      <c r="H12" s="21">
        <f>H13</f>
        <v>1500</v>
      </c>
      <c r="I12" s="22">
        <f>I13</f>
        <v>0</v>
      </c>
      <c r="J12" s="23">
        <f>J13</f>
        <v>1500</v>
      </c>
    </row>
    <row r="13" spans="1:10" ht="15.75" customHeight="1" thickBot="1">
      <c r="A13" s="24"/>
      <c r="B13" s="25"/>
      <c r="C13" s="26"/>
      <c r="D13" s="27">
        <v>3533</v>
      </c>
      <c r="E13" s="27">
        <v>6351</v>
      </c>
      <c r="F13" s="28" t="s">
        <v>15</v>
      </c>
      <c r="G13" s="29">
        <v>1500</v>
      </c>
      <c r="H13" s="29">
        <v>1500</v>
      </c>
      <c r="I13" s="30">
        <v>0</v>
      </c>
      <c r="J13" s="31">
        <f>H13+I13</f>
        <v>1500</v>
      </c>
    </row>
    <row r="14" spans="1:10" ht="22.5">
      <c r="A14" s="16" t="s">
        <v>9</v>
      </c>
      <c r="B14" s="17" t="s">
        <v>16</v>
      </c>
      <c r="C14" s="18" t="s">
        <v>17</v>
      </c>
      <c r="D14" s="19" t="s">
        <v>10</v>
      </c>
      <c r="E14" s="19" t="s">
        <v>10</v>
      </c>
      <c r="F14" s="20" t="s">
        <v>18</v>
      </c>
      <c r="G14" s="21">
        <f>G15</f>
        <v>0</v>
      </c>
      <c r="H14" s="21">
        <f>H15</f>
        <v>2437</v>
      </c>
      <c r="I14" s="32">
        <f>I15</f>
        <v>0</v>
      </c>
      <c r="J14" s="23">
        <f>J15</f>
        <v>2437</v>
      </c>
    </row>
    <row r="15" spans="1:10" ht="15.75" customHeight="1" thickBot="1">
      <c r="A15" s="33"/>
      <c r="B15" s="34"/>
      <c r="C15" s="35"/>
      <c r="D15" s="36">
        <v>3522</v>
      </c>
      <c r="E15" s="36">
        <v>6313</v>
      </c>
      <c r="F15" s="37" t="s">
        <v>19</v>
      </c>
      <c r="G15" s="29">
        <v>0</v>
      </c>
      <c r="H15" s="38">
        <v>2437</v>
      </c>
      <c r="I15" s="39">
        <v>0</v>
      </c>
      <c r="J15" s="40">
        <f>H15+I15</f>
        <v>2437</v>
      </c>
    </row>
    <row r="16" spans="1:10" ht="15" customHeight="1">
      <c r="A16" s="16" t="s">
        <v>9</v>
      </c>
      <c r="B16" s="17" t="s">
        <v>20</v>
      </c>
      <c r="C16" s="18" t="s">
        <v>13</v>
      </c>
      <c r="D16" s="19" t="s">
        <v>10</v>
      </c>
      <c r="E16" s="19" t="s">
        <v>10</v>
      </c>
      <c r="F16" s="20" t="s">
        <v>21</v>
      </c>
      <c r="G16" s="21">
        <f>G17</f>
        <v>0</v>
      </c>
      <c r="H16" s="21">
        <f>H17</f>
        <v>0</v>
      </c>
      <c r="I16" s="22">
        <f>I17</f>
        <v>500</v>
      </c>
      <c r="J16" s="23">
        <f>J17</f>
        <v>500</v>
      </c>
    </row>
    <row r="17" spans="1:10" ht="15.75" customHeight="1" thickBot="1">
      <c r="A17" s="24"/>
      <c r="B17" s="25"/>
      <c r="C17" s="26"/>
      <c r="D17" s="27">
        <v>3533</v>
      </c>
      <c r="E17" s="27">
        <v>6351</v>
      </c>
      <c r="F17" s="28" t="s">
        <v>15</v>
      </c>
      <c r="G17" s="29">
        <v>0</v>
      </c>
      <c r="H17" s="29">
        <v>0</v>
      </c>
      <c r="I17" s="30">
        <v>500</v>
      </c>
      <c r="J17" s="31">
        <f>H17+I17</f>
        <v>500</v>
      </c>
    </row>
  </sheetData>
  <sheetProtection/>
  <mergeCells count="6">
    <mergeCell ref="H4:J4"/>
    <mergeCell ref="A6:J6"/>
    <mergeCell ref="A8:J8"/>
    <mergeCell ref="B10:C10"/>
    <mergeCell ref="B11:C11"/>
    <mergeCell ref="A3:J3"/>
  </mergeCells>
  <printOptions horizontalCentered="1"/>
  <pageMargins left="0.1968503937007874" right="0.1968503937007874" top="0.5905511811023623" bottom="0.7874015748031497" header="0.5118110236220472" footer="0.5118110236220472"/>
  <pageSetup fitToHeight="0" fitToWidth="0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8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.7109375" style="1" customWidth="1"/>
    <col min="5" max="5" width="4.8515625" style="1" customWidth="1"/>
    <col min="6" max="6" width="38.140625" style="1" customWidth="1"/>
    <col min="7" max="7" width="6.8515625" style="1" bestFit="1" customWidth="1"/>
    <col min="8" max="8" width="9.7109375" style="41" customWidth="1"/>
    <col min="9" max="9" width="9.7109375" style="1" customWidth="1"/>
    <col min="10" max="10" width="10.7109375" style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8:10" ht="12.75">
      <c r="H4" s="307"/>
      <c r="I4" s="307"/>
      <c r="J4" s="307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5.75">
      <c r="A6" s="308" t="s">
        <v>24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>
      <c r="A8" s="309" t="s">
        <v>25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3.5" thickBot="1">
      <c r="A9" s="4"/>
      <c r="B9" s="5"/>
      <c r="C9" s="5"/>
      <c r="D9" s="5"/>
      <c r="E9" s="5"/>
      <c r="F9" s="5"/>
      <c r="G9" s="5"/>
      <c r="H9" s="6"/>
      <c r="I9" s="5"/>
      <c r="J9" s="246" t="s">
        <v>2</v>
      </c>
    </row>
    <row r="10" spans="1:10" ht="26.25" customHeight="1" thickBot="1">
      <c r="A10" s="7" t="s">
        <v>3</v>
      </c>
      <c r="B10" s="310" t="s">
        <v>4</v>
      </c>
      <c r="C10" s="311"/>
      <c r="D10" s="8" t="s">
        <v>5</v>
      </c>
      <c r="E10" s="8" t="s">
        <v>6</v>
      </c>
      <c r="F10" s="9" t="s">
        <v>26</v>
      </c>
      <c r="G10" s="9" t="s">
        <v>8</v>
      </c>
      <c r="H10" s="10" t="s">
        <v>22</v>
      </c>
      <c r="I10" s="218" t="s">
        <v>102</v>
      </c>
      <c r="J10" s="11" t="s">
        <v>23</v>
      </c>
    </row>
    <row r="11" spans="1:10" ht="27" customHeight="1">
      <c r="A11" s="60" t="s">
        <v>9</v>
      </c>
      <c r="B11" s="61" t="s">
        <v>10</v>
      </c>
      <c r="C11" s="62"/>
      <c r="D11" s="63" t="s">
        <v>10</v>
      </c>
      <c r="E11" s="63" t="s">
        <v>10</v>
      </c>
      <c r="F11" s="64" t="s">
        <v>44</v>
      </c>
      <c r="G11" s="65">
        <f>G13+G17+G21+G25</f>
        <v>0</v>
      </c>
      <c r="H11" s="66">
        <f>H13+H17+H21+H25</f>
        <v>8425.50387</v>
      </c>
      <c r="I11" s="67">
        <f>I13+I17+I21+I25</f>
        <v>5000</v>
      </c>
      <c r="J11" s="68">
        <f>J13+J17+J21+J25</f>
        <v>13425.503869999999</v>
      </c>
    </row>
    <row r="12" spans="1:10" ht="12" customHeight="1" thickBot="1">
      <c r="A12" s="24"/>
      <c r="B12" s="25"/>
      <c r="C12" s="26"/>
      <c r="D12" s="27"/>
      <c r="E12" s="27"/>
      <c r="F12" s="28" t="s">
        <v>27</v>
      </c>
      <c r="G12" s="29"/>
      <c r="H12" s="29"/>
      <c r="I12" s="30"/>
      <c r="J12" s="31"/>
    </row>
    <row r="13" spans="1:10" s="43" customFormat="1" ht="15.75" customHeight="1" thickBot="1">
      <c r="A13" s="69" t="s">
        <v>9</v>
      </c>
      <c r="B13" s="70" t="s">
        <v>10</v>
      </c>
      <c r="C13" s="71"/>
      <c r="D13" s="72" t="s">
        <v>10</v>
      </c>
      <c r="E13" s="72" t="s">
        <v>10</v>
      </c>
      <c r="F13" s="73" t="s">
        <v>40</v>
      </c>
      <c r="G13" s="74">
        <f>G14+G16</f>
        <v>0</v>
      </c>
      <c r="H13" s="75">
        <f>H14+H16</f>
        <v>694.02523</v>
      </c>
      <c r="I13" s="76">
        <f>I14+I16</f>
        <v>0</v>
      </c>
      <c r="J13" s="77">
        <f>J14+J16</f>
        <v>694.02523</v>
      </c>
    </row>
    <row r="14" spans="1:10" ht="15.75" customHeight="1">
      <c r="A14" s="16" t="s">
        <v>9</v>
      </c>
      <c r="B14" s="17" t="s">
        <v>28</v>
      </c>
      <c r="C14" s="18" t="s">
        <v>17</v>
      </c>
      <c r="D14" s="19" t="s">
        <v>10</v>
      </c>
      <c r="E14" s="19" t="s">
        <v>10</v>
      </c>
      <c r="F14" s="20" t="s">
        <v>67</v>
      </c>
      <c r="G14" s="21">
        <f>G15</f>
        <v>0</v>
      </c>
      <c r="H14" s="54">
        <f>H15</f>
        <v>12.02523</v>
      </c>
      <c r="I14" s="32">
        <f>I15</f>
        <v>0</v>
      </c>
      <c r="J14" s="57">
        <f>J15</f>
        <v>12.02523</v>
      </c>
    </row>
    <row r="15" spans="1:10" ht="15" customHeight="1" thickBot="1">
      <c r="A15" s="33"/>
      <c r="B15" s="34"/>
      <c r="C15" s="35"/>
      <c r="D15" s="36">
        <v>3319</v>
      </c>
      <c r="E15" s="36">
        <v>5901</v>
      </c>
      <c r="F15" s="37" t="s">
        <v>29</v>
      </c>
      <c r="G15" s="29">
        <v>0</v>
      </c>
      <c r="H15" s="55">
        <v>12.02523</v>
      </c>
      <c r="I15" s="39">
        <v>0</v>
      </c>
      <c r="J15" s="58">
        <f>H15+I15</f>
        <v>12.02523</v>
      </c>
    </row>
    <row r="16" spans="1:10" s="51" customFormat="1" ht="15.75" customHeight="1" thickBot="1">
      <c r="A16" s="44" t="s">
        <v>9</v>
      </c>
      <c r="B16" s="45" t="s">
        <v>30</v>
      </c>
      <c r="C16" s="46" t="s">
        <v>31</v>
      </c>
      <c r="D16" s="47" t="s">
        <v>10</v>
      </c>
      <c r="E16" s="47" t="s">
        <v>10</v>
      </c>
      <c r="F16" s="48" t="s">
        <v>66</v>
      </c>
      <c r="G16" s="49">
        <v>0</v>
      </c>
      <c r="H16" s="56">
        <v>682</v>
      </c>
      <c r="I16" s="50">
        <v>0</v>
      </c>
      <c r="J16" s="59">
        <f>H16+I16</f>
        <v>682</v>
      </c>
    </row>
    <row r="17" spans="1:10" s="51" customFormat="1" ht="15.75" customHeight="1" thickBot="1">
      <c r="A17" s="69" t="s">
        <v>9</v>
      </c>
      <c r="B17" s="70" t="s">
        <v>10</v>
      </c>
      <c r="C17" s="71"/>
      <c r="D17" s="72" t="s">
        <v>10</v>
      </c>
      <c r="E17" s="72" t="s">
        <v>10</v>
      </c>
      <c r="F17" s="73" t="s">
        <v>41</v>
      </c>
      <c r="G17" s="74">
        <f>G18+G20</f>
        <v>0</v>
      </c>
      <c r="H17" s="75">
        <f>H18+H20</f>
        <v>6791.05851</v>
      </c>
      <c r="I17" s="76">
        <f>I18+I20</f>
        <v>5000</v>
      </c>
      <c r="J17" s="77">
        <f>J18+J20</f>
        <v>11791.058509999999</v>
      </c>
    </row>
    <row r="18" spans="1:10" s="51" customFormat="1" ht="15.75" customHeight="1">
      <c r="A18" s="16" t="s">
        <v>9</v>
      </c>
      <c r="B18" s="17" t="s">
        <v>32</v>
      </c>
      <c r="C18" s="18" t="s">
        <v>17</v>
      </c>
      <c r="D18" s="19" t="s">
        <v>10</v>
      </c>
      <c r="E18" s="19" t="s">
        <v>10</v>
      </c>
      <c r="F18" s="20" t="s">
        <v>67</v>
      </c>
      <c r="G18" s="21">
        <f>G19</f>
        <v>0</v>
      </c>
      <c r="H18" s="54">
        <f>H19</f>
        <v>237.71451</v>
      </c>
      <c r="I18" s="32">
        <f>I19</f>
        <v>5000</v>
      </c>
      <c r="J18" s="57">
        <f>J19</f>
        <v>5237.71451</v>
      </c>
    </row>
    <row r="19" spans="1:10" s="51" customFormat="1" ht="15.75" customHeight="1" thickBot="1">
      <c r="A19" s="33"/>
      <c r="B19" s="34"/>
      <c r="C19" s="35"/>
      <c r="D19" s="36">
        <v>3322</v>
      </c>
      <c r="E19" s="36">
        <v>5901</v>
      </c>
      <c r="F19" s="37" t="s">
        <v>29</v>
      </c>
      <c r="G19" s="29">
        <v>0</v>
      </c>
      <c r="H19" s="55">
        <v>237.71451</v>
      </c>
      <c r="I19" s="39">
        <v>5000</v>
      </c>
      <c r="J19" s="58">
        <f>H19+I19</f>
        <v>5237.71451</v>
      </c>
    </row>
    <row r="20" spans="1:10" s="51" customFormat="1" ht="15.75" customHeight="1" thickBot="1">
      <c r="A20" s="44" t="s">
        <v>9</v>
      </c>
      <c r="B20" s="45" t="s">
        <v>33</v>
      </c>
      <c r="C20" s="46" t="s">
        <v>31</v>
      </c>
      <c r="D20" s="47" t="s">
        <v>10</v>
      </c>
      <c r="E20" s="47" t="s">
        <v>10</v>
      </c>
      <c r="F20" s="48" t="s">
        <v>65</v>
      </c>
      <c r="G20" s="49">
        <v>0</v>
      </c>
      <c r="H20" s="56">
        <v>6553.344</v>
      </c>
      <c r="I20" s="50">
        <v>0</v>
      </c>
      <c r="J20" s="59">
        <f>H20+I20</f>
        <v>6553.344</v>
      </c>
    </row>
    <row r="21" spans="1:10" s="51" customFormat="1" ht="15.75" customHeight="1" thickBot="1">
      <c r="A21" s="69" t="s">
        <v>9</v>
      </c>
      <c r="B21" s="70" t="s">
        <v>10</v>
      </c>
      <c r="C21" s="71"/>
      <c r="D21" s="72" t="s">
        <v>10</v>
      </c>
      <c r="E21" s="72" t="s">
        <v>10</v>
      </c>
      <c r="F21" s="73" t="s">
        <v>42</v>
      </c>
      <c r="G21" s="74">
        <f>G22+G24</f>
        <v>0</v>
      </c>
      <c r="H21" s="75">
        <f>H22+H24</f>
        <v>361.38413</v>
      </c>
      <c r="I21" s="76">
        <f>I22+I24</f>
        <v>0</v>
      </c>
      <c r="J21" s="77">
        <f>J22+J24</f>
        <v>361.38413</v>
      </c>
    </row>
    <row r="22" spans="1:10" s="51" customFormat="1" ht="15.75" customHeight="1">
      <c r="A22" s="16" t="s">
        <v>9</v>
      </c>
      <c r="B22" s="17" t="s">
        <v>34</v>
      </c>
      <c r="C22" s="18" t="s">
        <v>17</v>
      </c>
      <c r="D22" s="19" t="s">
        <v>10</v>
      </c>
      <c r="E22" s="19" t="s">
        <v>10</v>
      </c>
      <c r="F22" s="20" t="s">
        <v>67</v>
      </c>
      <c r="G22" s="21">
        <f>G23</f>
        <v>0</v>
      </c>
      <c r="H22" s="54">
        <f>H23</f>
        <v>91.43013</v>
      </c>
      <c r="I22" s="32">
        <f>I23</f>
        <v>0</v>
      </c>
      <c r="J22" s="57">
        <f>J23</f>
        <v>91.43013</v>
      </c>
    </row>
    <row r="23" spans="1:10" s="51" customFormat="1" ht="15.75" customHeight="1" thickBot="1">
      <c r="A23" s="33"/>
      <c r="B23" s="34"/>
      <c r="C23" s="35"/>
      <c r="D23" s="36">
        <v>3322</v>
      </c>
      <c r="E23" s="36">
        <v>5901</v>
      </c>
      <c r="F23" s="37" t="s">
        <v>29</v>
      </c>
      <c r="G23" s="29">
        <v>0</v>
      </c>
      <c r="H23" s="55">
        <v>91.43013</v>
      </c>
      <c r="I23" s="39">
        <v>0</v>
      </c>
      <c r="J23" s="58">
        <f>H23+I23</f>
        <v>91.43013</v>
      </c>
    </row>
    <row r="24" spans="1:10" s="51" customFormat="1" ht="15.75" customHeight="1" thickBot="1">
      <c r="A24" s="44" t="s">
        <v>9</v>
      </c>
      <c r="B24" s="45" t="s">
        <v>35</v>
      </c>
      <c r="C24" s="46" t="s">
        <v>31</v>
      </c>
      <c r="D24" s="47" t="s">
        <v>10</v>
      </c>
      <c r="E24" s="47" t="s">
        <v>10</v>
      </c>
      <c r="F24" s="48" t="s">
        <v>64</v>
      </c>
      <c r="G24" s="49">
        <v>0</v>
      </c>
      <c r="H24" s="56">
        <v>269.954</v>
      </c>
      <c r="I24" s="50">
        <v>0</v>
      </c>
      <c r="J24" s="59">
        <f>H24+I24</f>
        <v>269.954</v>
      </c>
    </row>
    <row r="25" spans="1:10" s="51" customFormat="1" ht="15.75" customHeight="1" thickBot="1">
      <c r="A25" s="69" t="s">
        <v>9</v>
      </c>
      <c r="B25" s="70" t="s">
        <v>10</v>
      </c>
      <c r="C25" s="71"/>
      <c r="D25" s="72" t="s">
        <v>10</v>
      </c>
      <c r="E25" s="72" t="s">
        <v>10</v>
      </c>
      <c r="F25" s="73" t="s">
        <v>43</v>
      </c>
      <c r="G25" s="74">
        <f>G26+G28</f>
        <v>0</v>
      </c>
      <c r="H25" s="75">
        <f>H26+H28</f>
        <v>579.0360000000001</v>
      </c>
      <c r="I25" s="76">
        <f>I26+I28</f>
        <v>0</v>
      </c>
      <c r="J25" s="77">
        <f>J26+J28</f>
        <v>579.0360000000001</v>
      </c>
    </row>
    <row r="26" spans="1:10" ht="12.75">
      <c r="A26" s="16" t="s">
        <v>9</v>
      </c>
      <c r="B26" s="17" t="s">
        <v>36</v>
      </c>
      <c r="C26" s="18" t="s">
        <v>17</v>
      </c>
      <c r="D26" s="19" t="s">
        <v>10</v>
      </c>
      <c r="E26" s="19" t="s">
        <v>10</v>
      </c>
      <c r="F26" s="20" t="s">
        <v>67</v>
      </c>
      <c r="G26" s="21">
        <f>G27</f>
        <v>0</v>
      </c>
      <c r="H26" s="54">
        <f>H27</f>
        <v>401.908</v>
      </c>
      <c r="I26" s="32">
        <f>I27</f>
        <v>0</v>
      </c>
      <c r="J26" s="57">
        <f>J27</f>
        <v>401.908</v>
      </c>
    </row>
    <row r="27" spans="1:10" ht="13.5" thickBot="1">
      <c r="A27" s="33"/>
      <c r="B27" s="34"/>
      <c r="C27" s="35"/>
      <c r="D27" s="36">
        <v>3326</v>
      </c>
      <c r="E27" s="36">
        <v>5901</v>
      </c>
      <c r="F27" s="37" t="s">
        <v>29</v>
      </c>
      <c r="G27" s="29">
        <v>0</v>
      </c>
      <c r="H27" s="55">
        <v>401.908</v>
      </c>
      <c r="I27" s="39">
        <v>0</v>
      </c>
      <c r="J27" s="58">
        <f>H27+I27</f>
        <v>401.908</v>
      </c>
    </row>
    <row r="28" spans="1:10" ht="13.5" thickBot="1">
      <c r="A28" s="44" t="s">
        <v>9</v>
      </c>
      <c r="B28" s="45" t="s">
        <v>37</v>
      </c>
      <c r="C28" s="46" t="s">
        <v>31</v>
      </c>
      <c r="D28" s="47" t="s">
        <v>10</v>
      </c>
      <c r="E28" s="47" t="s">
        <v>10</v>
      </c>
      <c r="F28" s="48" t="s">
        <v>63</v>
      </c>
      <c r="G28" s="49">
        <v>0</v>
      </c>
      <c r="H28" s="56">
        <v>177.128</v>
      </c>
      <c r="I28" s="50">
        <v>0</v>
      </c>
      <c r="J28" s="59">
        <f>H28+I28</f>
        <v>177.128</v>
      </c>
    </row>
  </sheetData>
  <sheetProtection/>
  <mergeCells count="5">
    <mergeCell ref="H4:J4"/>
    <mergeCell ref="A6:J6"/>
    <mergeCell ref="A8:J8"/>
    <mergeCell ref="B10:C10"/>
    <mergeCell ref="A3:J3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0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24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.7109375" style="1" customWidth="1"/>
    <col min="5" max="5" width="4.8515625" style="1" customWidth="1"/>
    <col min="6" max="6" width="40.8515625" style="1" customWidth="1"/>
    <col min="7" max="7" width="9.7109375" style="1" customWidth="1"/>
    <col min="8" max="8" width="9.7109375" style="41" customWidth="1"/>
    <col min="9" max="9" width="9.7109375" style="1" customWidth="1"/>
    <col min="10" max="10" width="10.7109375" style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8:10" ht="12.75">
      <c r="H4" s="307"/>
      <c r="I4" s="307"/>
      <c r="J4" s="307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5.75">
      <c r="A6" s="308" t="s">
        <v>39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>
      <c r="A8" s="309" t="s">
        <v>38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3.5" thickBot="1">
      <c r="A9" s="4"/>
      <c r="B9" s="5"/>
      <c r="C9" s="5"/>
      <c r="D9" s="5"/>
      <c r="E9" s="5"/>
      <c r="F9" s="5"/>
      <c r="G9" s="5"/>
      <c r="H9" s="6"/>
      <c r="I9" s="5"/>
      <c r="J9" s="246" t="s">
        <v>2</v>
      </c>
    </row>
    <row r="10" spans="1:10" ht="26.25" customHeight="1" thickBot="1">
      <c r="A10" s="84" t="s">
        <v>3</v>
      </c>
      <c r="B10" s="314" t="s">
        <v>4</v>
      </c>
      <c r="C10" s="315"/>
      <c r="D10" s="9" t="s">
        <v>5</v>
      </c>
      <c r="E10" s="9" t="s">
        <v>6</v>
      </c>
      <c r="F10" s="9" t="s">
        <v>26</v>
      </c>
      <c r="G10" s="9" t="s">
        <v>8</v>
      </c>
      <c r="H10" s="10" t="s">
        <v>22</v>
      </c>
      <c r="I10" s="218" t="s">
        <v>102</v>
      </c>
      <c r="J10" s="10" t="s">
        <v>23</v>
      </c>
    </row>
    <row r="11" spans="1:10" ht="15.75" customHeight="1" thickBot="1">
      <c r="A11" s="84"/>
      <c r="B11" s="113"/>
      <c r="C11" s="114"/>
      <c r="D11" s="9"/>
      <c r="E11" s="9"/>
      <c r="F11" s="9" t="s">
        <v>61</v>
      </c>
      <c r="G11" s="115">
        <f>G12+G13</f>
        <v>15000</v>
      </c>
      <c r="H11" s="116">
        <f>H12+H13</f>
        <v>25562.900999999998</v>
      </c>
      <c r="I11" s="116">
        <f>I12+I13</f>
        <v>20000</v>
      </c>
      <c r="J11" s="116">
        <f>J12+J13</f>
        <v>45562.901000000005</v>
      </c>
    </row>
    <row r="12" spans="1:10" ht="15.75" customHeight="1" thickBot="1">
      <c r="A12" s="85" t="s">
        <v>9</v>
      </c>
      <c r="B12" s="94" t="s">
        <v>10</v>
      </c>
      <c r="C12" s="96"/>
      <c r="D12" s="86" t="s">
        <v>10</v>
      </c>
      <c r="E12" s="86" t="s">
        <v>10</v>
      </c>
      <c r="F12" s="87" t="s">
        <v>45</v>
      </c>
      <c r="G12" s="100">
        <v>0</v>
      </c>
      <c r="H12" s="100">
        <v>5140.707</v>
      </c>
      <c r="I12" s="101">
        <v>0</v>
      </c>
      <c r="J12" s="102">
        <f>G12+H12+I12</f>
        <v>5140.707</v>
      </c>
    </row>
    <row r="13" spans="1:10" ht="15.75" customHeight="1" thickBot="1">
      <c r="A13" s="85" t="s">
        <v>9</v>
      </c>
      <c r="B13" s="94" t="s">
        <v>10</v>
      </c>
      <c r="C13" s="96"/>
      <c r="D13" s="86" t="s">
        <v>10</v>
      </c>
      <c r="E13" s="86" t="s">
        <v>10</v>
      </c>
      <c r="F13" s="87" t="s">
        <v>46</v>
      </c>
      <c r="G13" s="100">
        <f>G15+G16+G17+G18+G19+G20+G21</f>
        <v>15000</v>
      </c>
      <c r="H13" s="100">
        <f>H15+H16+H17+H18+H19+H20+H21</f>
        <v>20422.194</v>
      </c>
      <c r="I13" s="101">
        <f>I15+I16+I17+I18+I19+I20+I21</f>
        <v>20000</v>
      </c>
      <c r="J13" s="102">
        <f>J15+J16+J17+J18+J19+J20+J21</f>
        <v>40422.194</v>
      </c>
    </row>
    <row r="14" spans="1:10" ht="15.75" customHeight="1" thickBot="1">
      <c r="A14" s="88"/>
      <c r="B14" s="95"/>
      <c r="C14" s="97"/>
      <c r="D14" s="89"/>
      <c r="E14" s="89"/>
      <c r="F14" s="90" t="s">
        <v>27</v>
      </c>
      <c r="G14" s="103"/>
      <c r="H14" s="103"/>
      <c r="I14" s="104"/>
      <c r="J14" s="105"/>
    </row>
    <row r="15" spans="1:10" ht="25.5" customHeight="1" thickBot="1">
      <c r="A15" s="117" t="s">
        <v>9</v>
      </c>
      <c r="B15" s="118" t="s">
        <v>47</v>
      </c>
      <c r="C15" s="119" t="s">
        <v>31</v>
      </c>
      <c r="D15" s="120" t="s">
        <v>10</v>
      </c>
      <c r="E15" s="120" t="s">
        <v>10</v>
      </c>
      <c r="F15" s="121" t="s">
        <v>53</v>
      </c>
      <c r="G15" s="122">
        <v>5500</v>
      </c>
      <c r="H15" s="122">
        <v>7763.358</v>
      </c>
      <c r="I15" s="127">
        <v>0</v>
      </c>
      <c r="J15" s="124">
        <f>H15+I15</f>
        <v>7763.358</v>
      </c>
    </row>
    <row r="16" spans="1:13" ht="25.5" customHeight="1" thickBot="1">
      <c r="A16" s="117" t="s">
        <v>9</v>
      </c>
      <c r="B16" s="118" t="s">
        <v>48</v>
      </c>
      <c r="C16" s="119" t="s">
        <v>31</v>
      </c>
      <c r="D16" s="125" t="s">
        <v>10</v>
      </c>
      <c r="E16" s="125" t="s">
        <v>10</v>
      </c>
      <c r="F16" s="126" t="s">
        <v>54</v>
      </c>
      <c r="G16" s="122">
        <v>5200</v>
      </c>
      <c r="H16" s="122">
        <v>6845.977</v>
      </c>
      <c r="I16" s="127">
        <v>0</v>
      </c>
      <c r="J16" s="124">
        <f>H16+I16</f>
        <v>6845.977</v>
      </c>
      <c r="M16" s="91"/>
    </row>
    <row r="17" spans="1:13" ht="15" customHeight="1" thickBot="1">
      <c r="A17" s="117" t="s">
        <v>9</v>
      </c>
      <c r="B17" s="118" t="s">
        <v>49</v>
      </c>
      <c r="C17" s="119" t="s">
        <v>31</v>
      </c>
      <c r="D17" s="125" t="s">
        <v>10</v>
      </c>
      <c r="E17" s="125" t="s">
        <v>10</v>
      </c>
      <c r="F17" s="126" t="s">
        <v>55</v>
      </c>
      <c r="G17" s="122">
        <v>400</v>
      </c>
      <c r="H17" s="122">
        <v>597</v>
      </c>
      <c r="I17" s="123">
        <v>0</v>
      </c>
      <c r="J17" s="124">
        <f>H17+I17</f>
        <v>597</v>
      </c>
      <c r="M17" s="91"/>
    </row>
    <row r="18" spans="1:13" ht="15" customHeight="1" thickBot="1">
      <c r="A18" s="117" t="s">
        <v>9</v>
      </c>
      <c r="B18" s="118" t="s">
        <v>59</v>
      </c>
      <c r="C18" s="119" t="s">
        <v>31</v>
      </c>
      <c r="D18" s="125" t="s">
        <v>10</v>
      </c>
      <c r="E18" s="125" t="s">
        <v>10</v>
      </c>
      <c r="F18" s="126" t="s">
        <v>60</v>
      </c>
      <c r="G18" s="122">
        <v>0</v>
      </c>
      <c r="H18" s="122">
        <v>8.869</v>
      </c>
      <c r="I18" s="123">
        <v>0</v>
      </c>
      <c r="J18" s="124">
        <f>G18+H18+I18</f>
        <v>8.869</v>
      </c>
      <c r="M18" s="91"/>
    </row>
    <row r="19" spans="1:13" ht="15.75" customHeight="1" thickBot="1">
      <c r="A19" s="117" t="s">
        <v>9</v>
      </c>
      <c r="B19" s="118" t="s">
        <v>50</v>
      </c>
      <c r="C19" s="119" t="s">
        <v>31</v>
      </c>
      <c r="D19" s="125" t="s">
        <v>10</v>
      </c>
      <c r="E19" s="125" t="s">
        <v>10</v>
      </c>
      <c r="F19" s="126" t="s">
        <v>56</v>
      </c>
      <c r="G19" s="122">
        <v>3300</v>
      </c>
      <c r="H19" s="122">
        <v>4528.99</v>
      </c>
      <c r="I19" s="123">
        <v>0</v>
      </c>
      <c r="J19" s="124">
        <f>H19+I19</f>
        <v>4528.99</v>
      </c>
      <c r="M19" s="91"/>
    </row>
    <row r="20" spans="1:13" ht="15.75" customHeight="1" thickBot="1">
      <c r="A20" s="117" t="s">
        <v>9</v>
      </c>
      <c r="B20" s="118" t="s">
        <v>51</v>
      </c>
      <c r="C20" s="119" t="s">
        <v>31</v>
      </c>
      <c r="D20" s="125" t="s">
        <v>10</v>
      </c>
      <c r="E20" s="125" t="s">
        <v>10</v>
      </c>
      <c r="F20" s="126" t="s">
        <v>57</v>
      </c>
      <c r="G20" s="122">
        <v>400</v>
      </c>
      <c r="H20" s="122">
        <v>455</v>
      </c>
      <c r="I20" s="123">
        <v>0</v>
      </c>
      <c r="J20" s="124">
        <f>H20+I20</f>
        <v>455</v>
      </c>
      <c r="M20" s="92"/>
    </row>
    <row r="21" spans="1:13" ht="15.75" customHeight="1" thickBot="1">
      <c r="A21" s="117" t="s">
        <v>9</v>
      </c>
      <c r="B21" s="118"/>
      <c r="C21" s="119"/>
      <c r="D21" s="125" t="s">
        <v>10</v>
      </c>
      <c r="E21" s="125" t="s">
        <v>10</v>
      </c>
      <c r="F21" s="126" t="s">
        <v>58</v>
      </c>
      <c r="G21" s="122">
        <f>G22+G24</f>
        <v>200</v>
      </c>
      <c r="H21" s="122">
        <f>H22+H24</f>
        <v>223</v>
      </c>
      <c r="I21" s="123">
        <f>I22+I24</f>
        <v>20000</v>
      </c>
      <c r="J21" s="124">
        <f>J22+J24</f>
        <v>20223</v>
      </c>
      <c r="M21" s="91"/>
    </row>
    <row r="22" spans="1:13" ht="15.75" customHeight="1">
      <c r="A22" s="16" t="s">
        <v>9</v>
      </c>
      <c r="B22" s="17" t="s">
        <v>183</v>
      </c>
      <c r="C22" s="18" t="s">
        <v>17</v>
      </c>
      <c r="D22" s="19" t="s">
        <v>10</v>
      </c>
      <c r="E22" s="19" t="s">
        <v>10</v>
      </c>
      <c r="F22" s="20" t="s">
        <v>67</v>
      </c>
      <c r="G22" s="107">
        <f>G23</f>
        <v>200</v>
      </c>
      <c r="H22" s="107">
        <f>H23</f>
        <v>202</v>
      </c>
      <c r="I22" s="108">
        <f>I23</f>
        <v>20000</v>
      </c>
      <c r="J22" s="98">
        <f>J23</f>
        <v>20202</v>
      </c>
      <c r="M22" s="91"/>
    </row>
    <row r="23" spans="1:13" ht="15.75" customHeight="1" thickBot="1">
      <c r="A23" s="33"/>
      <c r="B23" s="34"/>
      <c r="C23" s="35"/>
      <c r="D23" s="36">
        <v>3419</v>
      </c>
      <c r="E23" s="36">
        <v>5901</v>
      </c>
      <c r="F23" s="37" t="s">
        <v>29</v>
      </c>
      <c r="G23" s="109">
        <v>200</v>
      </c>
      <c r="H23" s="110">
        <v>202</v>
      </c>
      <c r="I23" s="111">
        <v>20000</v>
      </c>
      <c r="J23" s="99">
        <f>H23+I23</f>
        <v>20202</v>
      </c>
      <c r="M23" s="93"/>
    </row>
    <row r="24" spans="1:10" ht="13.5" thickBot="1">
      <c r="A24" s="44" t="s">
        <v>9</v>
      </c>
      <c r="B24" s="45" t="s">
        <v>52</v>
      </c>
      <c r="C24" s="46" t="s">
        <v>31</v>
      </c>
      <c r="D24" s="47" t="s">
        <v>10</v>
      </c>
      <c r="E24" s="47" t="s">
        <v>10</v>
      </c>
      <c r="F24" s="48" t="s">
        <v>62</v>
      </c>
      <c r="G24" s="52">
        <v>0</v>
      </c>
      <c r="H24" s="52">
        <v>21</v>
      </c>
      <c r="I24" s="112">
        <v>0</v>
      </c>
      <c r="J24" s="53">
        <f>H24+I24</f>
        <v>21</v>
      </c>
    </row>
  </sheetData>
  <sheetProtection/>
  <mergeCells count="5">
    <mergeCell ref="H4:J4"/>
    <mergeCell ref="A6:J6"/>
    <mergeCell ref="A8:J8"/>
    <mergeCell ref="B10:C10"/>
    <mergeCell ref="A3:J3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0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20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.7109375" style="1" customWidth="1"/>
    <col min="5" max="5" width="4.8515625" style="1" customWidth="1"/>
    <col min="6" max="6" width="38.28125" style="1" customWidth="1"/>
    <col min="7" max="7" width="7.8515625" style="1" bestFit="1" customWidth="1"/>
    <col min="8" max="8" width="8.140625" style="41" bestFit="1" customWidth="1"/>
    <col min="9" max="9" width="9.7109375" style="1" customWidth="1"/>
    <col min="10" max="10" width="10.7109375" style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8:10" ht="12.75">
      <c r="H4" s="307"/>
      <c r="I4" s="307"/>
      <c r="J4" s="307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5.75">
      <c r="A6" s="308" t="s">
        <v>69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>
      <c r="A8" s="309" t="s">
        <v>68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3.5" thickBot="1">
      <c r="A9" s="4"/>
      <c r="B9" s="5"/>
      <c r="C9" s="5"/>
      <c r="D9" s="5"/>
      <c r="E9" s="5"/>
      <c r="F9" s="5"/>
      <c r="G9" s="5"/>
      <c r="H9" s="6"/>
      <c r="I9" s="5"/>
      <c r="J9" s="246" t="s">
        <v>2</v>
      </c>
    </row>
    <row r="10" spans="1:10" ht="26.25" customHeight="1" thickBot="1">
      <c r="A10" s="7" t="s">
        <v>3</v>
      </c>
      <c r="B10" s="310" t="s">
        <v>4</v>
      </c>
      <c r="C10" s="311"/>
      <c r="D10" s="8" t="s">
        <v>5</v>
      </c>
      <c r="E10" s="8" t="s">
        <v>6</v>
      </c>
      <c r="F10" s="9" t="s">
        <v>179</v>
      </c>
      <c r="G10" s="9" t="s">
        <v>8</v>
      </c>
      <c r="H10" s="10" t="s">
        <v>22</v>
      </c>
      <c r="I10" s="218" t="s">
        <v>102</v>
      </c>
      <c r="J10" s="11" t="s">
        <v>23</v>
      </c>
    </row>
    <row r="11" spans="1:10" ht="13.5" customHeight="1" thickBot="1">
      <c r="A11" s="12" t="s">
        <v>9</v>
      </c>
      <c r="B11" s="312" t="s">
        <v>10</v>
      </c>
      <c r="C11" s="313"/>
      <c r="D11" s="13" t="s">
        <v>10</v>
      </c>
      <c r="E11" s="13" t="s">
        <v>10</v>
      </c>
      <c r="F11" s="14" t="s">
        <v>70</v>
      </c>
      <c r="G11" s="42">
        <f>G13+G16+G17</f>
        <v>11897</v>
      </c>
      <c r="H11" s="15">
        <f>H13+H16+H17</f>
        <v>11981.55085</v>
      </c>
      <c r="I11" s="15">
        <f>I13+I16+I17</f>
        <v>400</v>
      </c>
      <c r="J11" s="15">
        <f>J13+J16+J17</f>
        <v>12381.55085</v>
      </c>
    </row>
    <row r="12" spans="1:10" ht="13.5" customHeight="1" thickBot="1">
      <c r="A12" s="24"/>
      <c r="B12" s="25"/>
      <c r="C12" s="26"/>
      <c r="D12" s="27"/>
      <c r="E12" s="27"/>
      <c r="F12" s="28" t="s">
        <v>27</v>
      </c>
      <c r="G12" s="29"/>
      <c r="H12" s="29"/>
      <c r="I12" s="30"/>
      <c r="J12" s="31"/>
    </row>
    <row r="13" spans="1:10" ht="25.5" customHeight="1">
      <c r="A13" s="16"/>
      <c r="B13" s="17" t="s">
        <v>10</v>
      </c>
      <c r="C13" s="18"/>
      <c r="D13" s="19" t="s">
        <v>10</v>
      </c>
      <c r="E13" s="19" t="s">
        <v>10</v>
      </c>
      <c r="F13" s="20" t="s">
        <v>71</v>
      </c>
      <c r="G13" s="21">
        <f>G14</f>
        <v>0</v>
      </c>
      <c r="H13" s="21">
        <f>H14</f>
        <v>9.55085</v>
      </c>
      <c r="I13" s="32">
        <f>I14</f>
        <v>0</v>
      </c>
      <c r="J13" s="23">
        <f>J14</f>
        <v>9.55085</v>
      </c>
    </row>
    <row r="14" spans="1:10" ht="15.75" customHeight="1">
      <c r="A14" s="131"/>
      <c r="B14" s="132" t="s">
        <v>73</v>
      </c>
      <c r="C14" s="133"/>
      <c r="D14" s="134" t="s">
        <v>10</v>
      </c>
      <c r="E14" s="134" t="s">
        <v>10</v>
      </c>
      <c r="F14" s="135" t="s">
        <v>72</v>
      </c>
      <c r="G14" s="136">
        <f>G15</f>
        <v>0</v>
      </c>
      <c r="H14" s="136">
        <f>H15</f>
        <v>9.55085</v>
      </c>
      <c r="I14" s="292"/>
      <c r="J14" s="295">
        <f>H14+I14</f>
        <v>9.55085</v>
      </c>
    </row>
    <row r="15" spans="1:10" ht="25.5" customHeight="1" thickBot="1">
      <c r="A15" s="78"/>
      <c r="B15" s="79"/>
      <c r="C15" s="80"/>
      <c r="D15" s="81">
        <v>6402</v>
      </c>
      <c r="E15" s="81">
        <v>5364</v>
      </c>
      <c r="F15" s="82" t="s">
        <v>74</v>
      </c>
      <c r="G15" s="83">
        <v>0</v>
      </c>
      <c r="H15" s="83">
        <v>9.55085</v>
      </c>
      <c r="I15" s="289"/>
      <c r="J15" s="296">
        <f>H15+I15</f>
        <v>9.55085</v>
      </c>
    </row>
    <row r="16" spans="1:10" ht="15.75" customHeight="1" thickBot="1">
      <c r="A16" s="274" t="s">
        <v>75</v>
      </c>
      <c r="B16" s="275" t="s">
        <v>10</v>
      </c>
      <c r="C16" s="276"/>
      <c r="D16" s="277" t="s">
        <v>10</v>
      </c>
      <c r="E16" s="277" t="s">
        <v>10</v>
      </c>
      <c r="F16" s="278" t="s">
        <v>76</v>
      </c>
      <c r="G16" s="279">
        <v>1615</v>
      </c>
      <c r="H16" s="279">
        <v>1615</v>
      </c>
      <c r="I16" s="293">
        <v>0</v>
      </c>
      <c r="J16" s="297">
        <f>H16+I16</f>
        <v>1615</v>
      </c>
    </row>
    <row r="17" spans="1:10" ht="15.75" customHeight="1" thickBot="1">
      <c r="A17" s="274" t="s">
        <v>75</v>
      </c>
      <c r="B17" s="275" t="s">
        <v>10</v>
      </c>
      <c r="C17" s="276"/>
      <c r="D17" s="277" t="s">
        <v>10</v>
      </c>
      <c r="E17" s="277" t="s">
        <v>10</v>
      </c>
      <c r="F17" s="278" t="s">
        <v>77</v>
      </c>
      <c r="G17" s="279">
        <v>10282</v>
      </c>
      <c r="H17" s="279">
        <v>10357</v>
      </c>
      <c r="I17" s="293">
        <f>I19</f>
        <v>400</v>
      </c>
      <c r="J17" s="297">
        <f>H17+I17</f>
        <v>10757</v>
      </c>
    </row>
    <row r="18" spans="1:10" ht="13.5" customHeight="1" thickBot="1">
      <c r="A18" s="137"/>
      <c r="B18" s="138"/>
      <c r="C18" s="139"/>
      <c r="D18" s="140"/>
      <c r="E18" s="140"/>
      <c r="F18" s="142" t="s">
        <v>81</v>
      </c>
      <c r="G18" s="141"/>
      <c r="H18" s="141"/>
      <c r="I18" s="294"/>
      <c r="J18" s="298"/>
    </row>
    <row r="19" spans="1:10" ht="12.75">
      <c r="A19" s="16" t="s">
        <v>78</v>
      </c>
      <c r="B19" s="17" t="s">
        <v>79</v>
      </c>
      <c r="C19" s="18" t="s">
        <v>17</v>
      </c>
      <c r="D19" s="19" t="s">
        <v>10</v>
      </c>
      <c r="E19" s="19" t="s">
        <v>10</v>
      </c>
      <c r="F19" s="20" t="s">
        <v>80</v>
      </c>
      <c r="G19" s="21">
        <f>G20</f>
        <v>1440</v>
      </c>
      <c r="H19" s="21">
        <f>H20</f>
        <v>1890</v>
      </c>
      <c r="I19" s="32">
        <f>I20</f>
        <v>400</v>
      </c>
      <c r="J19" s="23">
        <f>J20</f>
        <v>2290</v>
      </c>
    </row>
    <row r="20" spans="1:10" ht="15.75" customHeight="1" thickBot="1">
      <c r="A20" s="33"/>
      <c r="B20" s="34"/>
      <c r="C20" s="35"/>
      <c r="D20" s="36">
        <v>6172</v>
      </c>
      <c r="E20" s="36">
        <v>5139</v>
      </c>
      <c r="F20" s="37" t="s">
        <v>178</v>
      </c>
      <c r="G20" s="29">
        <v>1440</v>
      </c>
      <c r="H20" s="38">
        <v>1890</v>
      </c>
      <c r="I20" s="39">
        <v>400</v>
      </c>
      <c r="J20" s="40">
        <f>H20+I20</f>
        <v>2290</v>
      </c>
    </row>
  </sheetData>
  <sheetProtection/>
  <mergeCells count="6">
    <mergeCell ref="H4:J4"/>
    <mergeCell ref="A6:J6"/>
    <mergeCell ref="A8:J8"/>
    <mergeCell ref="B10:C10"/>
    <mergeCell ref="B11:C11"/>
    <mergeCell ref="A3:J3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0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.140625" style="1" customWidth="1"/>
    <col min="2" max="2" width="6.421875" style="1" customWidth="1"/>
    <col min="3" max="4" width="4.7109375" style="1" customWidth="1"/>
    <col min="5" max="5" width="4.8515625" style="1" customWidth="1"/>
    <col min="6" max="6" width="35.57421875" style="1" customWidth="1"/>
    <col min="7" max="7" width="9.7109375" style="1" customWidth="1"/>
    <col min="8" max="8" width="11.57421875" style="41" customWidth="1"/>
    <col min="9" max="9" width="9.7109375" style="1" customWidth="1"/>
    <col min="10" max="10" width="11.421875" style="1" customWidth="1"/>
    <col min="11" max="12" width="9.140625" style="1" customWidth="1"/>
    <col min="13" max="13" width="10.140625" style="1" bestFit="1" customWidth="1"/>
    <col min="14" max="16384" width="9.140625" style="1" customWidth="1"/>
  </cols>
  <sheetData>
    <row r="1" spans="6:10" s="204" customFormat="1" ht="12.75">
      <c r="F1" s="205"/>
      <c r="I1" s="205"/>
      <c r="J1" s="168" t="s">
        <v>97</v>
      </c>
    </row>
    <row r="2" spans="6:10" s="204" customFormat="1" ht="12.75">
      <c r="F2" s="205"/>
      <c r="I2" s="205"/>
      <c r="J2" s="206"/>
    </row>
    <row r="3" spans="1:10" s="204" customFormat="1" ht="18">
      <c r="A3" s="300" t="s">
        <v>158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8:10" ht="12.75">
      <c r="H4" s="307"/>
      <c r="I4" s="307"/>
      <c r="J4" s="307"/>
    </row>
    <row r="5" spans="1:10" ht="12.75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5.75">
      <c r="A6" s="308" t="s">
        <v>83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5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>
      <c r="A8" s="309" t="s">
        <v>82</v>
      </c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3.5" thickBot="1">
      <c r="A9" s="4"/>
      <c r="B9" s="5"/>
      <c r="C9" s="5"/>
      <c r="D9" s="5"/>
      <c r="E9" s="5"/>
      <c r="F9" s="5"/>
      <c r="G9" s="5"/>
      <c r="H9" s="6"/>
      <c r="I9" s="5"/>
      <c r="J9" s="246" t="s">
        <v>2</v>
      </c>
    </row>
    <row r="10" spans="1:10" ht="26.25" customHeight="1" thickBot="1">
      <c r="A10" s="7" t="s">
        <v>3</v>
      </c>
      <c r="B10" s="310" t="s">
        <v>4</v>
      </c>
      <c r="C10" s="311"/>
      <c r="D10" s="8" t="s">
        <v>5</v>
      </c>
      <c r="E10" s="8" t="s">
        <v>6</v>
      </c>
      <c r="F10" s="9" t="s">
        <v>180</v>
      </c>
      <c r="G10" s="9" t="s">
        <v>8</v>
      </c>
      <c r="H10" s="10" t="s">
        <v>22</v>
      </c>
      <c r="I10" s="218" t="s">
        <v>102</v>
      </c>
      <c r="J10" s="11" t="s">
        <v>23</v>
      </c>
    </row>
    <row r="11" spans="1:10" ht="13.5" customHeight="1" thickBot="1">
      <c r="A11" s="12" t="s">
        <v>9</v>
      </c>
      <c r="B11" s="312" t="s">
        <v>10</v>
      </c>
      <c r="C11" s="313"/>
      <c r="D11" s="13" t="s">
        <v>10</v>
      </c>
      <c r="E11" s="13" t="s">
        <v>10</v>
      </c>
      <c r="F11" s="14" t="s">
        <v>70</v>
      </c>
      <c r="G11" s="106">
        <f>G13+G23+G24</f>
        <v>238156.72000000003</v>
      </c>
      <c r="H11" s="128">
        <f>H13+H23+H24</f>
        <v>242489.92708000002</v>
      </c>
      <c r="I11" s="15">
        <f>I13+I23+I24</f>
        <v>130</v>
      </c>
      <c r="J11" s="128">
        <f>J13+J23+J24</f>
        <v>242619.92708000002</v>
      </c>
    </row>
    <row r="12" spans="1:10" ht="13.5" customHeight="1" thickBot="1">
      <c r="A12" s="24"/>
      <c r="B12" s="25"/>
      <c r="C12" s="26"/>
      <c r="D12" s="27"/>
      <c r="E12" s="27"/>
      <c r="F12" s="28" t="s">
        <v>27</v>
      </c>
      <c r="G12" s="109"/>
      <c r="H12" s="129"/>
      <c r="I12" s="30"/>
      <c r="J12" s="130"/>
    </row>
    <row r="13" spans="1:10" ht="15.75" customHeight="1">
      <c r="A13" s="252" t="s">
        <v>75</v>
      </c>
      <c r="B13" s="253" t="s">
        <v>10</v>
      </c>
      <c r="C13" s="254"/>
      <c r="D13" s="255" t="s">
        <v>10</v>
      </c>
      <c r="E13" s="255" t="s">
        <v>10</v>
      </c>
      <c r="F13" s="256" t="s">
        <v>93</v>
      </c>
      <c r="G13" s="257">
        <f>G14+G19</f>
        <v>189166.47000000003</v>
      </c>
      <c r="H13" s="257">
        <f>H14+H19</f>
        <v>192767.23500000002</v>
      </c>
      <c r="I13" s="285">
        <f>I14+I19</f>
        <v>130</v>
      </c>
      <c r="J13" s="258">
        <f>J14+J19</f>
        <v>192897.23500000002</v>
      </c>
    </row>
    <row r="14" spans="1:10" ht="15.75" customHeight="1">
      <c r="A14" s="150" t="s">
        <v>78</v>
      </c>
      <c r="B14" s="151" t="s">
        <v>84</v>
      </c>
      <c r="C14" s="152" t="s">
        <v>17</v>
      </c>
      <c r="D14" s="153" t="s">
        <v>10</v>
      </c>
      <c r="E14" s="153" t="s">
        <v>10</v>
      </c>
      <c r="F14" s="154" t="s">
        <v>95</v>
      </c>
      <c r="G14" s="155">
        <f>SUM(G15:G18)</f>
        <v>141212.64</v>
      </c>
      <c r="H14" s="155">
        <f>SUM(H15:H18)</f>
        <v>143897.431</v>
      </c>
      <c r="I14" s="286">
        <f>SUM(I15:I18)</f>
        <v>97</v>
      </c>
      <c r="J14" s="156">
        <f>SUM(J15:J18)</f>
        <v>143994.431</v>
      </c>
    </row>
    <row r="15" spans="1:10" ht="15.75" customHeight="1">
      <c r="A15" s="143"/>
      <c r="B15" s="144"/>
      <c r="C15" s="145"/>
      <c r="D15" s="146">
        <v>6172</v>
      </c>
      <c r="E15" s="146">
        <v>5011</v>
      </c>
      <c r="F15" s="147" t="s">
        <v>85</v>
      </c>
      <c r="G15" s="148">
        <v>138812.64</v>
      </c>
      <c r="H15" s="148">
        <v>141497.431</v>
      </c>
      <c r="I15" s="287">
        <v>97</v>
      </c>
      <c r="J15" s="149">
        <f>H15+I15</f>
        <v>141594.431</v>
      </c>
    </row>
    <row r="16" spans="1:10" ht="15.75" customHeight="1">
      <c r="A16" s="143"/>
      <c r="B16" s="144"/>
      <c r="C16" s="145"/>
      <c r="D16" s="146">
        <v>6172</v>
      </c>
      <c r="E16" s="146">
        <v>5021</v>
      </c>
      <c r="F16" s="147" t="s">
        <v>86</v>
      </c>
      <c r="G16" s="148">
        <v>300</v>
      </c>
      <c r="H16" s="148">
        <v>300</v>
      </c>
      <c r="I16" s="287"/>
      <c r="J16" s="149">
        <f>H16+I16</f>
        <v>300</v>
      </c>
    </row>
    <row r="17" spans="1:10" ht="15.75" customHeight="1">
      <c r="A17" s="143"/>
      <c r="B17" s="144"/>
      <c r="C17" s="145"/>
      <c r="D17" s="146">
        <v>6172</v>
      </c>
      <c r="E17" s="146">
        <v>5024</v>
      </c>
      <c r="F17" s="147" t="s">
        <v>87</v>
      </c>
      <c r="G17" s="148">
        <v>1450</v>
      </c>
      <c r="H17" s="148">
        <v>1450</v>
      </c>
      <c r="I17" s="287"/>
      <c r="J17" s="149">
        <f>H17+I17</f>
        <v>1450</v>
      </c>
    </row>
    <row r="18" spans="1:10" ht="15.75" customHeight="1">
      <c r="A18" s="143"/>
      <c r="B18" s="144"/>
      <c r="C18" s="145"/>
      <c r="D18" s="146">
        <v>6172</v>
      </c>
      <c r="E18" s="146">
        <v>5424</v>
      </c>
      <c r="F18" s="147" t="s">
        <v>88</v>
      </c>
      <c r="G18" s="148">
        <v>650</v>
      </c>
      <c r="H18" s="148">
        <v>650</v>
      </c>
      <c r="I18" s="287"/>
      <c r="J18" s="149">
        <f>H18+I18</f>
        <v>650</v>
      </c>
    </row>
    <row r="19" spans="1:10" ht="15.75" customHeight="1">
      <c r="A19" s="157" t="s">
        <v>78</v>
      </c>
      <c r="B19" s="158" t="s">
        <v>84</v>
      </c>
      <c r="C19" s="159" t="s">
        <v>17</v>
      </c>
      <c r="D19" s="160" t="s">
        <v>10</v>
      </c>
      <c r="E19" s="160" t="s">
        <v>10</v>
      </c>
      <c r="F19" s="161" t="s">
        <v>96</v>
      </c>
      <c r="G19" s="162">
        <f>SUM(G20:G22)</f>
        <v>47953.83</v>
      </c>
      <c r="H19" s="162">
        <f>SUM(H20:H22)</f>
        <v>48869.804</v>
      </c>
      <c r="I19" s="288">
        <f>SUM(I20:I22)</f>
        <v>33</v>
      </c>
      <c r="J19" s="163">
        <f>SUM(J20:J22)</f>
        <v>48902.804000000004</v>
      </c>
    </row>
    <row r="20" spans="1:10" ht="15.75" customHeight="1">
      <c r="A20" s="143"/>
      <c r="B20" s="144"/>
      <c r="C20" s="145"/>
      <c r="D20" s="146">
        <v>6172</v>
      </c>
      <c r="E20" s="146">
        <v>5031</v>
      </c>
      <c r="F20" s="147" t="s">
        <v>89</v>
      </c>
      <c r="G20" s="148">
        <v>34746</v>
      </c>
      <c r="H20" s="148">
        <v>35419.507</v>
      </c>
      <c r="I20" s="287">
        <v>24.3</v>
      </c>
      <c r="J20" s="149">
        <f>H20+I20</f>
        <v>35443.807</v>
      </c>
    </row>
    <row r="21" spans="1:10" ht="15.75" customHeight="1">
      <c r="A21" s="143"/>
      <c r="B21" s="144"/>
      <c r="C21" s="145"/>
      <c r="D21" s="146">
        <v>6172</v>
      </c>
      <c r="E21" s="146">
        <v>5032</v>
      </c>
      <c r="F21" s="147" t="s">
        <v>90</v>
      </c>
      <c r="G21" s="148">
        <v>12507.83</v>
      </c>
      <c r="H21" s="148">
        <v>12750.297</v>
      </c>
      <c r="I21" s="287">
        <v>8.7</v>
      </c>
      <c r="J21" s="149">
        <f>H21+I21</f>
        <v>12758.997000000001</v>
      </c>
    </row>
    <row r="22" spans="1:10" ht="15.75" customHeight="1" thickBot="1">
      <c r="A22" s="78"/>
      <c r="B22" s="79"/>
      <c r="C22" s="80"/>
      <c r="D22" s="81">
        <v>6172</v>
      </c>
      <c r="E22" s="81">
        <v>5038</v>
      </c>
      <c r="F22" s="82" t="s">
        <v>91</v>
      </c>
      <c r="G22" s="164">
        <v>700</v>
      </c>
      <c r="H22" s="164">
        <v>700</v>
      </c>
      <c r="I22" s="289"/>
      <c r="J22" s="165">
        <f>H22+I22</f>
        <v>700</v>
      </c>
    </row>
    <row r="23" spans="1:10" ht="15.75" customHeight="1" thickBot="1">
      <c r="A23" s="259" t="s">
        <v>75</v>
      </c>
      <c r="B23" s="260" t="s">
        <v>10</v>
      </c>
      <c r="C23" s="261"/>
      <c r="D23" s="262" t="s">
        <v>10</v>
      </c>
      <c r="E23" s="262" t="s">
        <v>10</v>
      </c>
      <c r="F23" s="263" t="s">
        <v>92</v>
      </c>
      <c r="G23" s="264">
        <v>41490.25</v>
      </c>
      <c r="H23" s="265">
        <v>42222.69208</v>
      </c>
      <c r="I23" s="290">
        <v>0</v>
      </c>
      <c r="J23" s="266">
        <f>H23+I23</f>
        <v>42222.69208</v>
      </c>
    </row>
    <row r="24" spans="1:10" ht="28.5" customHeight="1" thickBot="1">
      <c r="A24" s="267" t="s">
        <v>75</v>
      </c>
      <c r="B24" s="268" t="s">
        <v>10</v>
      </c>
      <c r="C24" s="269"/>
      <c r="D24" s="270" t="s">
        <v>10</v>
      </c>
      <c r="E24" s="270" t="s">
        <v>10</v>
      </c>
      <c r="F24" s="271" t="s">
        <v>94</v>
      </c>
      <c r="G24" s="272">
        <v>7500</v>
      </c>
      <c r="H24" s="272">
        <v>7500</v>
      </c>
      <c r="I24" s="291">
        <v>0</v>
      </c>
      <c r="J24" s="273">
        <f>H24+I24</f>
        <v>7500</v>
      </c>
    </row>
  </sheetData>
  <sheetProtection/>
  <mergeCells count="6">
    <mergeCell ref="H4:J4"/>
    <mergeCell ref="A6:J6"/>
    <mergeCell ref="A8:J8"/>
    <mergeCell ref="B10:C10"/>
    <mergeCell ref="B11:C11"/>
    <mergeCell ref="A3:J3"/>
  </mergeCells>
  <printOptions horizontalCentered="1"/>
  <pageMargins left="0.1968503937007874" right="0.1968503937007874" top="0.5905511811023623" bottom="0.7874015748031497" header="0.5118110236220472" footer="0.5118110236220472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Flecknova Vendulka</cp:lastModifiedBy>
  <cp:lastPrinted>2015-07-29T06:12:35Z</cp:lastPrinted>
  <dcterms:created xsi:type="dcterms:W3CDTF">2015-07-28T05:33:40Z</dcterms:created>
  <dcterms:modified xsi:type="dcterms:W3CDTF">2015-08-10T06:30:46Z</dcterms:modified>
  <cp:category/>
  <cp:version/>
  <cp:contentType/>
  <cp:contentStatus/>
</cp:coreProperties>
</file>