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3955" windowHeight="11580" activeTab="3"/>
  </bookViews>
  <sheets>
    <sheet name="Bilance PaV" sheetId="6" r:id="rId1"/>
    <sheet name="tabulka ZR-RO příprava" sheetId="4" r:id="rId2"/>
    <sheet name="923 03" sheetId="3" r:id="rId3"/>
    <sheet name="92302" sheetId="8" r:id="rId4"/>
    <sheet name="92314" sheetId="7" r:id="rId5"/>
  </sheets>
  <definedNames>
    <definedName name="_xlnm._FilterDatabase" localSheetId="2" hidden="1">'923 03'!$C$5:$D$5</definedName>
    <definedName name="_xlnm._FilterDatabase" localSheetId="1" hidden="1">'tabulka ZR-RO příprava'!$B$9:$J$35</definedName>
  </definedNames>
  <calcPr calcId="145621"/>
</workbook>
</file>

<file path=xl/calcChain.xml><?xml version="1.0" encoding="utf-8"?>
<calcChain xmlns="http://schemas.openxmlformats.org/spreadsheetml/2006/main">
  <c r="H9" i="4" l="1"/>
  <c r="J12" i="8"/>
  <c r="I12" i="8"/>
  <c r="K29" i="7"/>
  <c r="K28" i="7"/>
  <c r="K27" i="7"/>
  <c r="K26" i="7"/>
  <c r="K25" i="7"/>
  <c r="K24" i="7"/>
  <c r="K23" i="7"/>
  <c r="K22" i="7"/>
  <c r="J21" i="7"/>
  <c r="K20" i="7"/>
  <c r="K19" i="7"/>
  <c r="K18" i="7"/>
  <c r="K17" i="7"/>
  <c r="K16" i="7"/>
  <c r="K15" i="7"/>
  <c r="K14" i="7"/>
  <c r="K13" i="7"/>
  <c r="J12" i="7"/>
  <c r="I12" i="7"/>
  <c r="K21" i="7" l="1"/>
  <c r="K12" i="7"/>
  <c r="K32" i="8" l="1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 s="1"/>
  <c r="J19" i="3"/>
  <c r="J17" i="3"/>
  <c r="J15" i="3"/>
  <c r="J14" i="3"/>
  <c r="J12" i="3"/>
  <c r="I18" i="3"/>
  <c r="H18" i="3"/>
  <c r="J18" i="3" s="1"/>
  <c r="I16" i="3"/>
  <c r="H16" i="3"/>
  <c r="I13" i="3"/>
  <c r="H13" i="3"/>
  <c r="I11" i="3"/>
  <c r="H11" i="3"/>
  <c r="H10" i="3" s="1"/>
  <c r="J13" i="3" l="1"/>
  <c r="J16" i="3"/>
  <c r="I10" i="3"/>
  <c r="J10" i="3" s="1"/>
  <c r="J11" i="3"/>
  <c r="E17" i="6" l="1"/>
  <c r="E13" i="6"/>
  <c r="D45" i="6"/>
  <c r="C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45" i="6" s="1"/>
  <c r="E25" i="6"/>
  <c r="E24" i="6"/>
  <c r="E23" i="6"/>
  <c r="E22" i="6"/>
  <c r="D21" i="6"/>
  <c r="C21" i="6"/>
  <c r="E21" i="6" s="1"/>
  <c r="E19" i="6"/>
  <c r="E18" i="6"/>
  <c r="E16" i="6"/>
  <c r="D15" i="6"/>
  <c r="C15" i="6"/>
  <c r="E14" i="6"/>
  <c r="E12" i="6"/>
  <c r="E11" i="6"/>
  <c r="E10" i="6"/>
  <c r="D9" i="6"/>
  <c r="C9" i="6"/>
  <c r="D8" i="6"/>
  <c r="C8" i="6"/>
  <c r="E7" i="6"/>
  <c r="E6" i="6"/>
  <c r="E5" i="6"/>
  <c r="D4" i="6"/>
  <c r="C4" i="6"/>
  <c r="C26" i="6" s="1"/>
  <c r="E15" i="6" l="1"/>
  <c r="D20" i="6"/>
  <c r="D26" i="6" s="1"/>
  <c r="E26" i="6" s="1"/>
  <c r="E8" i="6"/>
  <c r="E9" i="6"/>
  <c r="E4" i="6"/>
  <c r="C20" i="6"/>
  <c r="E20" i="6" s="1"/>
  <c r="J35" i="4" l="1"/>
  <c r="J34" i="4"/>
  <c r="I33" i="4"/>
  <c r="H33" i="4"/>
  <c r="J33" i="4" s="1"/>
  <c r="J32" i="4"/>
  <c r="J31" i="4"/>
  <c r="I30" i="4"/>
  <c r="H30" i="4"/>
  <c r="J30" i="4" s="1"/>
  <c r="J29" i="4"/>
  <c r="I28" i="4"/>
  <c r="H28" i="4"/>
  <c r="J27" i="4"/>
  <c r="J26" i="4"/>
  <c r="I25" i="4"/>
  <c r="H25" i="4"/>
  <c r="J24" i="4"/>
  <c r="J23" i="4"/>
  <c r="I22" i="4"/>
  <c r="H22" i="4"/>
  <c r="J22" i="4" s="1"/>
  <c r="J21" i="4"/>
  <c r="J20" i="4"/>
  <c r="I19" i="4"/>
  <c r="H19" i="4"/>
  <c r="J19" i="4" s="1"/>
  <c r="J18" i="4"/>
  <c r="J17" i="4"/>
  <c r="I16" i="4"/>
  <c r="H16" i="4"/>
  <c r="J16" i="4" s="1"/>
  <c r="J15" i="4"/>
  <c r="J14" i="4"/>
  <c r="I13" i="4"/>
  <c r="H13" i="4"/>
  <c r="J13" i="4" s="1"/>
  <c r="J12" i="4"/>
  <c r="J11" i="4"/>
  <c r="I10" i="4"/>
  <c r="I9" i="4" s="1"/>
  <c r="H10" i="4"/>
  <c r="J9" i="4" s="1"/>
  <c r="J25" i="4" l="1"/>
  <c r="J28" i="4"/>
  <c r="J10" i="4"/>
</calcChain>
</file>

<file path=xl/sharedStrings.xml><?xml version="1.0" encoding="utf-8"?>
<sst xmlns="http://schemas.openxmlformats.org/spreadsheetml/2006/main" count="368" uniqueCount="153">
  <si>
    <t>Příjmy a finanční zdroje 2015</t>
  </si>
  <si>
    <t>Přijaté transfery (dotace) a vratky</t>
  </si>
  <si>
    <t>v Kč</t>
  </si>
  <si>
    <t>ORJ</t>
  </si>
  <si>
    <t>č.a.</t>
  </si>
  <si>
    <t>§</t>
  </si>
  <si>
    <t>pol.</t>
  </si>
  <si>
    <t>ÚZ</t>
  </si>
  <si>
    <t>ukazatel</t>
  </si>
  <si>
    <t>SR 2015</t>
  </si>
  <si>
    <t>UR 2015</t>
  </si>
  <si>
    <t>x</t>
  </si>
  <si>
    <t>Přijaté dotace a příspěvky</t>
  </si>
  <si>
    <t>2301</t>
  </si>
  <si>
    <t>Přeshraniční integrace informací, nástrojů, přístupů a opatření při předcházení a řešení povodní a katastrof</t>
  </si>
  <si>
    <t>neinvestiční převody z Národního fondu</t>
  </si>
  <si>
    <t>41500000</t>
  </si>
  <si>
    <t>neinvestiční přijaté transfery od mezinárodních institucí</t>
  </si>
  <si>
    <t>4116</t>
  </si>
  <si>
    <t>ostatní neinvestiční přijaté transfery ze státního rozpočtu</t>
  </si>
  <si>
    <t>2302</t>
  </si>
  <si>
    <t>TP programu ČR-Sasko</t>
  </si>
  <si>
    <t>TP programu ČR-Polsko</t>
  </si>
  <si>
    <t>neinvestiční přijaté transfery od regionálních rad</t>
  </si>
  <si>
    <t>investiční přijaté transfery od regionálních rad</t>
  </si>
  <si>
    <t>2314</t>
  </si>
  <si>
    <t>256131702</t>
  </si>
  <si>
    <t>Modernizace expozic Severočeského muzea v Liberci - 1. etapa</t>
  </si>
  <si>
    <t>256420000</t>
  </si>
  <si>
    <t>Lůžkový hospic v Libereckém kraji</t>
  </si>
  <si>
    <t>ostatní investiční přijaté transfery ze státního rozpočtu</t>
  </si>
  <si>
    <t>investiční přijaté transfery ze státních fondů</t>
  </si>
  <si>
    <t>2305</t>
  </si>
  <si>
    <t>DAKK- Dalším krokem ke kvalitě</t>
  </si>
  <si>
    <t>Zlepšení TTV obvodových konstrukcí - SŠ gastronomie a služeb, Liberec, Dvorská 447/29, p.o., pavilony C,D,E a F</t>
  </si>
  <si>
    <t>Zlepšení TTV obvodových konstrukcí budov - Gymnázium, Česká Lípa, Žitavská 2969, p.o.</t>
  </si>
  <si>
    <t>SŠ hospodářská a lesnická Frýdlant - zateplení hlavní budovy 01, domov mládeže</t>
  </si>
  <si>
    <t>ZR-RO č.  206/15</t>
  </si>
  <si>
    <t>Zdrojová část rozpočtu LK 2015</t>
  </si>
  <si>
    <t>v tis. Kč</t>
  </si>
  <si>
    <t xml:space="preserve">pol.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</si>
  <si>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</si>
  <si>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</si>
  <si>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</si>
  <si>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</si>
  <si>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</si>
  <si>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</si>
  <si>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</si>
  <si>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</si>
  <si>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</si>
  <si>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</si>
  <si>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</si>
  <si>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</si>
  <si>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</si>
  <si>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</si>
  <si>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</si>
  <si>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</si>
  <si>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</si>
  <si>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</si>
  <si>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</si>
  <si>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</si>
  <si>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</si>
  <si>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</si>
  <si>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</si>
  <si>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</si>
  <si>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</si>
  <si>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</si>
  <si>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</si>
  <si>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</si>
  <si>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</si>
  <si>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</si>
  <si>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</si>
  <si>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</si>
  <si>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</si>
  <si>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</si>
  <si>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</si>
  <si>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</si>
  <si>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</si>
  <si>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</si>
  <si>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</si>
  <si>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</si>
  <si>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</si>
  <si>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</si>
  <si>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</si>
  <si>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</si>
  <si>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</si>
  <si>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</si>
  <si>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</si>
  <si>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</si>
  <si>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</si>
  <si>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</si>
  <si>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</si>
  <si>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</si>
  <si>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</si>
  <si>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 xml:space="preserve">   neinv. dotace od reg. rad</t>
  </si>
  <si>
    <t xml:space="preserve">    investiční dotace od reg. rad</t>
  </si>
  <si>
    <t>Ekonomický odbor</t>
  </si>
  <si>
    <t>uk.</t>
  </si>
  <si>
    <t>č.a. (ORG)</t>
  </si>
  <si>
    <t>S P O L U F I N A N C O V Á N Í   E U</t>
  </si>
  <si>
    <t>Příjmy a výdaje kapitoly v resortu celkem</t>
  </si>
  <si>
    <t>SU</t>
  </si>
  <si>
    <t>0000</t>
  </si>
  <si>
    <t>Kofinancování ROP a TOP</t>
  </si>
  <si>
    <t>Nespecifikované rezervy</t>
  </si>
  <si>
    <t>Realizované kurzové zprávy</t>
  </si>
  <si>
    <t>Služby peněžních ústavů</t>
  </si>
  <si>
    <t>Vratky z předfin. projektů EU resortu dopravy</t>
  </si>
  <si>
    <t>ROP - podíl SR - silniční infrastruktura</t>
  </si>
  <si>
    <t>Kapitola 923 03 - Spolufinancování EU</t>
  </si>
  <si>
    <t>UR I  2015</t>
  </si>
  <si>
    <t>změny ZR-RO 206/15</t>
  </si>
  <si>
    <t>Změna rozpočtu - rozpočtové opatření č. 206/15</t>
  </si>
  <si>
    <t>příloha č. 1 k ZR-RO č. 206/15</t>
  </si>
  <si>
    <t>ZR-RO č. 206/15</t>
  </si>
  <si>
    <t>Odbor investic a správy nemovitého majetku</t>
  </si>
  <si>
    <t>Kapitola 923 14 - Spolufinancování EU</t>
  </si>
  <si>
    <t>tis.Kč</t>
  </si>
  <si>
    <t>UR II 2015</t>
  </si>
  <si>
    <t>0256420000</t>
  </si>
  <si>
    <t>00000000</t>
  </si>
  <si>
    <t>budovy, haly a stavby</t>
  </si>
  <si>
    <t>38100000</t>
  </si>
  <si>
    <t>38585505</t>
  </si>
  <si>
    <t>0000000</t>
  </si>
  <si>
    <t>stroje , přístroje  a zařízení</t>
  </si>
  <si>
    <t>drobný hmotný dlouhodobý majetek</t>
  </si>
  <si>
    <t>38585005</t>
  </si>
  <si>
    <t>nákup materiálu jinde nezařazený</t>
  </si>
  <si>
    <t>0256131702</t>
  </si>
  <si>
    <t>nákup ostatních služeb</t>
  </si>
  <si>
    <t>Kapitola 923 02 - Spolufinancování EU</t>
  </si>
  <si>
    <t>6172</t>
  </si>
  <si>
    <t>36100000</t>
  </si>
  <si>
    <t>platy zaměstnanců v pracovním poměru</t>
  </si>
  <si>
    <t>36517003</t>
  </si>
  <si>
    <t>povinné poj.na soc.zab.a přísp.na st.pol.zaměstnan</t>
  </si>
  <si>
    <t>povinné poj. na veřejné zdravotní pojištění</t>
  </si>
  <si>
    <t>drobný hmotný dlohodobý majetek</t>
  </si>
  <si>
    <t>Nákup materiálu j.n.</t>
  </si>
  <si>
    <t>Zpracování dat a služby související s inf.a kom. tech.</t>
  </si>
  <si>
    <t>programové vybavení</t>
  </si>
  <si>
    <t>36517871</t>
  </si>
  <si>
    <t>Ostatní nákupy dlouhodobého nehmotného majetku</t>
  </si>
  <si>
    <t>výpočetní technika</t>
  </si>
  <si>
    <r>
      <t xml:space="preserve">1. </t>
    </r>
    <r>
      <rPr>
        <b/>
        <sz val="8"/>
        <rFont val="Arial"/>
        <family val="2"/>
        <charset val="238"/>
      </rPr>
      <t xml:space="preserve">neinvestiční </t>
    </r>
    <r>
      <rPr>
        <sz val="8"/>
        <rFont val="Arial"/>
        <family val="2"/>
        <charset val="238"/>
      </rPr>
      <t>dotace</t>
    </r>
  </si>
  <si>
    <r>
      <t xml:space="preserve">2. </t>
    </r>
    <r>
      <rPr>
        <b/>
        <sz val="8"/>
        <rFont val="Arial"/>
        <family val="2"/>
        <charset val="238"/>
      </rPr>
      <t xml:space="preserve">investiční </t>
    </r>
    <r>
      <rPr>
        <sz val="8"/>
        <rFont val="Arial"/>
        <family val="2"/>
        <charset val="238"/>
      </rPr>
      <t>dot.</t>
    </r>
  </si>
  <si>
    <t>upravený rozpočet I  2015</t>
  </si>
  <si>
    <t>upravený rozpočet II  2015</t>
  </si>
  <si>
    <t>Rozvoj služeb eGovernmentu v LK, Tech. Centrum</t>
  </si>
  <si>
    <t>Lůžkový hospic v LK </t>
  </si>
  <si>
    <t>Odbor regionálního rozvoje a evropských projektů</t>
  </si>
  <si>
    <t>Kurzové rozdíly a transakční náklady projektů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</si>
</sst>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0"/>
    <numFmt numFmtId="165" formatCode="#,##0.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b/>
      <sz val="14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color rgb="FF0000FF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6">
    <xf numFmtId="0" fontId="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7" fillId="1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7" fillId="1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7" fillId="20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24" applyNumberFormat="0" applyFill="0" applyAlignment="0" applyProtection="0"/>
    <xf numFmtId="0" fontId="30" fillId="0" borderId="24" applyNumberFormat="0" applyFill="0" applyAlignment="0" applyProtection="0"/>
    <xf numFmtId="0" fontId="16" fillId="0" borderId="9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32" fillId="49" borderId="25" applyNumberFormat="0" applyAlignment="0" applyProtection="0"/>
    <xf numFmtId="0" fontId="32" fillId="49" borderId="25" applyNumberFormat="0" applyAlignment="0" applyProtection="0"/>
    <xf numFmtId="0" fontId="13" fillId="7" borderId="7" applyNumberFormat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" fillId="0" borderId="1" applyNumberFormat="0" applyFill="0" applyAlignment="0" applyProtection="0"/>
    <xf numFmtId="0" fontId="34" fillId="0" borderId="27" applyNumberFormat="0" applyFill="0" applyAlignment="0" applyProtection="0"/>
    <xf numFmtId="0" fontId="34" fillId="0" borderId="27" applyNumberFormat="0" applyFill="0" applyAlignment="0" applyProtection="0"/>
    <xf numFmtId="0" fontId="4" fillId="0" borderId="2" applyNumberFormat="0" applyFill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5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8" fillId="51" borderId="29" applyNumberFormat="0" applyFont="0" applyAlignment="0" applyProtection="0"/>
    <xf numFmtId="0" fontId="28" fillId="51" borderId="2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12" fillId="0" borderId="6" applyNumberFormat="0" applyFill="0" applyAlignment="0" applyProtection="0"/>
    <xf numFmtId="0" fontId="39" fillId="52" borderId="0">
      <alignment horizontal="left" vertical="center"/>
    </xf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6" fillId="2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40" borderId="31" applyNumberFormat="0" applyAlignment="0" applyProtection="0"/>
    <xf numFmtId="0" fontId="42" fillId="40" borderId="31" applyNumberFormat="0" applyAlignment="0" applyProtection="0"/>
    <xf numFmtId="0" fontId="9" fillId="5" borderId="4" applyNumberFormat="0" applyAlignment="0" applyProtection="0"/>
    <xf numFmtId="0" fontId="43" fillId="53" borderId="31" applyNumberFormat="0" applyAlignment="0" applyProtection="0"/>
    <xf numFmtId="0" fontId="43" fillId="53" borderId="31" applyNumberFormat="0" applyAlignment="0" applyProtection="0"/>
    <xf numFmtId="0" fontId="11" fillId="6" borderId="4" applyNumberFormat="0" applyAlignment="0" applyProtection="0"/>
    <xf numFmtId="0" fontId="44" fillId="53" borderId="32" applyNumberFormat="0" applyAlignment="0" applyProtection="0"/>
    <xf numFmtId="0" fontId="44" fillId="53" borderId="32" applyNumberFormat="0" applyAlignment="0" applyProtection="0"/>
    <xf numFmtId="0" fontId="10" fillId="6" borderId="5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17" fillId="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17" fillId="13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17" fillId="17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17" fillId="21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17" fillId="2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</cellStyleXfs>
  <cellXfs count="314">
    <xf numFmtId="0" fontId="0" fillId="0" borderId="0" xfId="0"/>
    <xf numFmtId="49" fontId="18" fillId="0" borderId="0" xfId="1" applyNumberFormat="1" applyFill="1" applyAlignment="1">
      <alignment horizontal="center"/>
    </xf>
    <xf numFmtId="0" fontId="18" fillId="0" borderId="0" xfId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18" fillId="0" borderId="0" xfId="1" applyFill="1" applyAlignment="1">
      <alignment horizontal="left" wrapText="1"/>
    </xf>
    <xf numFmtId="0" fontId="18" fillId="0" borderId="0" xfId="1" applyFill="1" applyAlignment="1">
      <alignment wrapText="1"/>
    </xf>
    <xf numFmtId="4" fontId="18" fillId="0" borderId="0" xfId="1" applyNumberFormat="1"/>
    <xf numFmtId="0" fontId="19" fillId="0" borderId="0" xfId="2" applyFont="1" applyFill="1" applyAlignment="1">
      <alignment horizontal="right"/>
    </xf>
    <xf numFmtId="0" fontId="18" fillId="0" borderId="0" xfId="1"/>
    <xf numFmtId="0" fontId="18" fillId="0" borderId="0" xfId="1" applyAlignment="1"/>
    <xf numFmtId="49" fontId="18" fillId="0" borderId="0" xfId="1" applyNumberFormat="1" applyAlignment="1">
      <alignment horizontal="center"/>
    </xf>
    <xf numFmtId="0" fontId="18" fillId="0" borderId="0" xfId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Alignment="1">
      <alignment horizontal="left" wrapText="1"/>
    </xf>
    <xf numFmtId="0" fontId="18" fillId="0" borderId="0" xfId="1" applyAlignment="1">
      <alignment wrapText="1"/>
    </xf>
    <xf numFmtId="4" fontId="18" fillId="0" borderId="0" xfId="1" applyNumberFormat="1" applyAlignment="1"/>
    <xf numFmtId="49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4" fontId="23" fillId="0" borderId="0" xfId="0" applyNumberFormat="1" applyFont="1" applyFill="1" applyAlignment="1">
      <alignment horizontal="right" vertical="center" wrapText="1"/>
    </xf>
    <xf numFmtId="4" fontId="23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horizontal="right" vertical="center"/>
    </xf>
    <xf numFmtId="0" fontId="23" fillId="0" borderId="0" xfId="0" applyFont="1" applyFill="1"/>
    <xf numFmtId="0" fontId="22" fillId="0" borderId="0" xfId="0" applyFont="1" applyFill="1" applyAlignment="1">
      <alignment horizontal="center" vertical="center"/>
    </xf>
    <xf numFmtId="0" fontId="26" fillId="0" borderId="0" xfId="0" applyFont="1"/>
    <xf numFmtId="49" fontId="19" fillId="0" borderId="18" xfId="4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49" fontId="19" fillId="0" borderId="19" xfId="4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8" xfId="4" applyFont="1" applyFill="1" applyBorder="1" applyAlignment="1">
      <alignment horizontal="center" vertical="center"/>
    </xf>
    <xf numFmtId="2" fontId="19" fillId="0" borderId="18" xfId="0" applyNumberFormat="1" applyFont="1" applyFill="1" applyBorder="1" applyAlignment="1">
      <alignment vertical="center"/>
    </xf>
    <xf numFmtId="4" fontId="19" fillId="0" borderId="18" xfId="0" applyNumberFormat="1" applyFont="1" applyFill="1" applyBorder="1" applyAlignment="1">
      <alignment vertical="center"/>
    </xf>
    <xf numFmtId="4" fontId="19" fillId="0" borderId="20" xfId="0" applyNumberFormat="1" applyFont="1" applyFill="1" applyBorder="1" applyAlignment="1">
      <alignment vertical="center"/>
    </xf>
    <xf numFmtId="49" fontId="25" fillId="0" borderId="19" xfId="4" applyNumberFormat="1" applyFont="1" applyFill="1" applyBorder="1" applyAlignment="1">
      <alignment horizontal="center" vertical="center"/>
    </xf>
    <xf numFmtId="0" fontId="25" fillId="0" borderId="18" xfId="4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left" vertical="center" wrapText="1"/>
    </xf>
    <xf numFmtId="2" fontId="25" fillId="0" borderId="18" xfId="0" applyNumberFormat="1" applyFont="1" applyFill="1" applyBorder="1" applyAlignment="1">
      <alignment vertical="center"/>
    </xf>
    <xf numFmtId="4" fontId="25" fillId="0" borderId="18" xfId="0" applyNumberFormat="1" applyFont="1" applyFill="1" applyBorder="1" applyAlignment="1">
      <alignment vertical="center"/>
    </xf>
    <xf numFmtId="4" fontId="25" fillId="0" borderId="20" xfId="0" applyNumberFormat="1" applyFont="1" applyFill="1" applyBorder="1" applyAlignment="1">
      <alignment vertical="center"/>
    </xf>
    <xf numFmtId="49" fontId="19" fillId="0" borderId="19" xfId="0" applyNumberFormat="1" applyFont="1" applyFill="1" applyBorder="1" applyAlignment="1">
      <alignment horizontal="center" vertical="center"/>
    </xf>
    <xf numFmtId="2" fontId="23" fillId="0" borderId="18" xfId="0" applyNumberFormat="1" applyFont="1" applyFill="1" applyBorder="1" applyAlignment="1">
      <alignment vertical="center"/>
    </xf>
    <xf numFmtId="4" fontId="23" fillId="0" borderId="18" xfId="0" applyNumberFormat="1" applyFont="1" applyFill="1" applyBorder="1" applyAlignment="1">
      <alignment vertical="center"/>
    </xf>
    <xf numFmtId="4" fontId="23" fillId="0" borderId="20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49" fontId="25" fillId="0" borderId="18" xfId="4" applyNumberFormat="1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left" vertical="center" wrapText="1"/>
    </xf>
    <xf numFmtId="2" fontId="23" fillId="0" borderId="22" xfId="0" applyNumberFormat="1" applyFont="1" applyFill="1" applyBorder="1" applyAlignment="1">
      <alignment vertical="center"/>
    </xf>
    <xf numFmtId="4" fontId="23" fillId="0" borderId="22" xfId="0" applyNumberFormat="1" applyFont="1" applyFill="1" applyBorder="1" applyAlignment="1">
      <alignment vertical="center"/>
    </xf>
    <xf numFmtId="4" fontId="23" fillId="0" borderId="23" xfId="0" applyNumberFormat="1" applyFont="1" applyFill="1" applyBorder="1" applyAlignment="1">
      <alignment vertical="center"/>
    </xf>
    <xf numFmtId="49" fontId="0" fillId="0" borderId="0" xfId="0" applyNumberFormat="1"/>
    <xf numFmtId="0" fontId="27" fillId="0" borderId="0" xfId="0" applyFon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4" fontId="22" fillId="0" borderId="0" xfId="0" applyNumberFormat="1" applyFont="1" applyFill="1" applyAlignment="1">
      <alignment horizontal="center" vertical="center"/>
    </xf>
    <xf numFmtId="0" fontId="18" fillId="0" borderId="0" xfId="142"/>
    <xf numFmtId="4" fontId="18" fillId="0" borderId="0" xfId="142" applyNumberFormat="1"/>
    <xf numFmtId="0" fontId="19" fillId="0" borderId="0" xfId="142" applyFont="1"/>
    <xf numFmtId="4" fontId="19" fillId="0" borderId="0" xfId="142" applyNumberFormat="1" applyFont="1"/>
    <xf numFmtId="164" fontId="18" fillId="0" borderId="0" xfId="142" applyNumberFormat="1"/>
    <xf numFmtId="0" fontId="46" fillId="0" borderId="0" xfId="1" applyFont="1" applyAlignment="1">
      <alignment horizontal="center"/>
    </xf>
    <xf numFmtId="4" fontId="46" fillId="0" borderId="0" xfId="1" applyNumberFormat="1" applyFont="1" applyAlignment="1">
      <alignment horizontal="center"/>
    </xf>
    <xf numFmtId="4" fontId="24" fillId="0" borderId="0" xfId="1" applyNumberFormat="1" applyFont="1" applyAlignment="1">
      <alignment horizontal="center"/>
    </xf>
    <xf numFmtId="0" fontId="19" fillId="59" borderId="19" xfId="1" applyFont="1" applyFill="1" applyBorder="1" applyAlignment="1">
      <alignment horizontal="center" vertical="center" wrapText="1"/>
    </xf>
    <xf numFmtId="0" fontId="19" fillId="59" borderId="34" xfId="1" applyFont="1" applyFill="1" applyBorder="1" applyAlignment="1">
      <alignment horizontal="center" vertical="center" wrapText="1"/>
    </xf>
    <xf numFmtId="0" fontId="19" fillId="59" borderId="33" xfId="1" applyFont="1" applyFill="1" applyBorder="1" applyAlignment="1">
      <alignment horizontal="center" vertical="center" wrapText="1"/>
    </xf>
    <xf numFmtId="0" fontId="19" fillId="59" borderId="18" xfId="1" applyFont="1" applyFill="1" applyBorder="1" applyAlignment="1">
      <alignment horizontal="center" vertical="center" wrapText="1"/>
    </xf>
    <xf numFmtId="0" fontId="19" fillId="59" borderId="18" xfId="1" applyFont="1" applyFill="1" applyBorder="1" applyAlignment="1">
      <alignment horizontal="left" vertical="center" wrapText="1"/>
    </xf>
    <xf numFmtId="4" fontId="19" fillId="59" borderId="18" xfId="1" applyNumberFormat="1" applyFont="1" applyFill="1" applyBorder="1" applyAlignment="1">
      <alignment vertical="center"/>
    </xf>
    <xf numFmtId="0" fontId="18" fillId="0" borderId="0" xfId="1" applyFill="1" applyAlignment="1"/>
    <xf numFmtId="0" fontId="20" fillId="0" borderId="0" xfId="3" applyFill="1"/>
    <xf numFmtId="4" fontId="20" fillId="0" borderId="0" xfId="3" applyNumberFormat="1" applyFill="1"/>
    <xf numFmtId="0" fontId="0" fillId="0" borderId="0" xfId="0" applyFill="1"/>
    <xf numFmtId="49" fontId="47" fillId="0" borderId="0" xfId="3" applyNumberFormat="1" applyFont="1" applyBorder="1" applyAlignment="1">
      <alignment vertical="center" textRotation="90"/>
    </xf>
    <xf numFmtId="0" fontId="19" fillId="0" borderId="0" xfId="220" applyFont="1" applyFill="1" applyBorder="1" applyAlignment="1">
      <alignment horizontal="center"/>
    </xf>
    <xf numFmtId="49" fontId="19" fillId="0" borderId="0" xfId="220" applyNumberFormat="1" applyFont="1" applyFill="1" applyBorder="1" applyAlignment="1">
      <alignment horizontal="center"/>
    </xf>
    <xf numFmtId="0" fontId="19" fillId="0" borderId="0" xfId="220" applyFont="1" applyFill="1" applyBorder="1" applyAlignment="1">
      <alignment horizontal="left"/>
    </xf>
    <xf numFmtId="4" fontId="19" fillId="0" borderId="0" xfId="220" applyNumberFormat="1" applyFont="1" applyFill="1" applyBorder="1" applyAlignment="1">
      <alignment horizontal="left"/>
    </xf>
    <xf numFmtId="4" fontId="19" fillId="0" borderId="0" xfId="220" applyNumberFormat="1" applyFont="1" applyFill="1" applyBorder="1"/>
    <xf numFmtId="4" fontId="24" fillId="0" borderId="0" xfId="1" applyNumberFormat="1" applyFont="1" applyFill="1" applyAlignment="1">
      <alignment horizontal="right"/>
    </xf>
    <xf numFmtId="0" fontId="24" fillId="33" borderId="15" xfId="1" applyFont="1" applyFill="1" applyBorder="1" applyAlignment="1">
      <alignment vertical="center" wrapText="1"/>
    </xf>
    <xf numFmtId="0" fontId="24" fillId="33" borderId="16" xfId="1" applyFont="1" applyFill="1" applyBorder="1" applyAlignment="1">
      <alignment horizontal="center" vertical="center" wrapText="1"/>
    </xf>
    <xf numFmtId="4" fontId="24" fillId="33" borderId="16" xfId="1" applyNumberFormat="1" applyFont="1" applyFill="1" applyBorder="1" applyAlignment="1">
      <alignment horizontal="center" vertical="center" wrapText="1"/>
    </xf>
    <xf numFmtId="4" fontId="24" fillId="33" borderId="17" xfId="1" applyNumberFormat="1" applyFont="1" applyFill="1" applyBorder="1" applyAlignment="1">
      <alignment horizontal="center" vertical="center" wrapText="1"/>
    </xf>
    <xf numFmtId="0" fontId="24" fillId="34" borderId="19" xfId="1" applyFont="1" applyFill="1" applyBorder="1" applyAlignment="1">
      <alignment horizontal="center" vertical="center"/>
    </xf>
    <xf numFmtId="0" fontId="24" fillId="34" borderId="18" xfId="1" applyFont="1" applyFill="1" applyBorder="1" applyAlignment="1">
      <alignment horizontal="center" vertical="center"/>
    </xf>
    <xf numFmtId="0" fontId="24" fillId="34" borderId="18" xfId="221" applyFont="1" applyFill="1" applyBorder="1" applyAlignment="1">
      <alignment horizontal="left" vertical="center" wrapText="1"/>
    </xf>
    <xf numFmtId="4" fontId="24" fillId="34" borderId="18" xfId="1" applyNumberFormat="1" applyFont="1" applyFill="1" applyBorder="1" applyAlignment="1">
      <alignment vertical="center"/>
    </xf>
    <xf numFmtId="4" fontId="24" fillId="34" borderId="20" xfId="1" applyNumberFormat="1" applyFont="1" applyFill="1" applyBorder="1" applyAlignment="1">
      <alignment vertical="center"/>
    </xf>
    <xf numFmtId="0" fontId="25" fillId="59" borderId="19" xfId="1" applyFont="1" applyFill="1" applyBorder="1" applyAlignment="1">
      <alignment horizontal="center" vertical="center" wrapText="1"/>
    </xf>
    <xf numFmtId="0" fontId="25" fillId="59" borderId="34" xfId="1" applyFont="1" applyFill="1" applyBorder="1" applyAlignment="1">
      <alignment horizontal="center" vertical="center" wrapText="1"/>
    </xf>
    <xf numFmtId="49" fontId="25" fillId="59" borderId="33" xfId="1" applyNumberFormat="1" applyFont="1" applyFill="1" applyBorder="1" applyAlignment="1">
      <alignment horizontal="center" vertical="center" wrapText="1"/>
    </xf>
    <xf numFmtId="49" fontId="25" fillId="59" borderId="18" xfId="1" applyNumberFormat="1" applyFont="1" applyFill="1" applyBorder="1" applyAlignment="1">
      <alignment horizontal="center" vertical="center" wrapText="1"/>
    </xf>
    <xf numFmtId="0" fontId="25" fillId="59" borderId="18" xfId="1" applyFont="1" applyFill="1" applyBorder="1" applyAlignment="1">
      <alignment horizontal="left" vertical="center" wrapText="1"/>
    </xf>
    <xf numFmtId="4" fontId="25" fillId="59" borderId="18" xfId="1" applyNumberFormat="1" applyFont="1" applyFill="1" applyBorder="1" applyAlignment="1">
      <alignment vertical="center"/>
    </xf>
    <xf numFmtId="4" fontId="25" fillId="59" borderId="20" xfId="1" applyNumberFormat="1" applyFont="1" applyFill="1" applyBorder="1" applyAlignment="1">
      <alignment vertical="center"/>
    </xf>
    <xf numFmtId="49" fontId="19" fillId="59" borderId="18" xfId="1" applyNumberFormat="1" applyFont="1" applyFill="1" applyBorder="1" applyAlignment="1">
      <alignment horizontal="center" vertical="center" wrapText="1"/>
    </xf>
    <xf numFmtId="4" fontId="19" fillId="59" borderId="20" xfId="1" applyNumberFormat="1" applyFont="1" applyFill="1" applyBorder="1" applyAlignment="1">
      <alignment vertical="center"/>
    </xf>
    <xf numFmtId="0" fontId="25" fillId="0" borderId="18" xfId="1" applyFont="1" applyFill="1" applyBorder="1" applyAlignment="1">
      <alignment horizontal="left" vertical="center" wrapText="1"/>
    </xf>
    <xf numFmtId="0" fontId="25" fillId="59" borderId="18" xfId="1" applyFont="1" applyFill="1" applyBorder="1" applyAlignment="1">
      <alignment horizontal="center" vertical="center" wrapText="1"/>
    </xf>
    <xf numFmtId="0" fontId="19" fillId="59" borderId="21" xfId="1" applyFont="1" applyFill="1" applyBorder="1" applyAlignment="1">
      <alignment horizontal="center" vertical="center" wrapText="1"/>
    </xf>
    <xf numFmtId="0" fontId="19" fillId="59" borderId="35" xfId="1" applyFont="1" applyFill="1" applyBorder="1" applyAlignment="1">
      <alignment horizontal="center" vertical="center" wrapText="1"/>
    </xf>
    <xf numFmtId="0" fontId="19" fillId="59" borderId="36" xfId="1" applyFont="1" applyFill="1" applyBorder="1" applyAlignment="1">
      <alignment horizontal="center" vertical="center" wrapText="1"/>
    </xf>
    <xf numFmtId="0" fontId="19" fillId="59" borderId="22" xfId="1" applyFont="1" applyFill="1" applyBorder="1" applyAlignment="1">
      <alignment horizontal="center" vertical="center" wrapText="1"/>
    </xf>
    <xf numFmtId="0" fontId="19" fillId="59" borderId="22" xfId="1" applyFont="1" applyFill="1" applyBorder="1" applyAlignment="1">
      <alignment horizontal="left" vertical="center" wrapText="1"/>
    </xf>
    <xf numFmtId="4" fontId="19" fillId="59" borderId="22" xfId="1" applyNumberFormat="1" applyFont="1" applyFill="1" applyBorder="1" applyAlignment="1">
      <alignment vertical="center"/>
    </xf>
    <xf numFmtId="4" fontId="19" fillId="59" borderId="23" xfId="1" applyNumberFormat="1" applyFont="1" applyFill="1" applyBorder="1" applyAlignment="1">
      <alignment vertical="center"/>
    </xf>
    <xf numFmtId="0" fontId="19" fillId="0" borderId="0" xfId="142" applyFont="1" applyAlignment="1">
      <alignment horizontal="right"/>
    </xf>
    <xf numFmtId="0" fontId="48" fillId="0" borderId="0" xfId="142" applyFont="1" applyAlignment="1"/>
    <xf numFmtId="0" fontId="48" fillId="0" borderId="0" xfId="142" applyFont="1"/>
    <xf numFmtId="0" fontId="20" fillId="0" borderId="0" xfId="3"/>
    <xf numFmtId="0" fontId="18" fillId="0" borderId="0" xfId="161"/>
    <xf numFmtId="0" fontId="24" fillId="0" borderId="0" xfId="1" applyFont="1" applyAlignment="1">
      <alignment horizontal="center" vertical="center"/>
    </xf>
    <xf numFmtId="0" fontId="18" fillId="0" borderId="0" xfId="142" applyBorder="1"/>
    <xf numFmtId="0" fontId="49" fillId="0" borderId="39" xfId="222" applyFont="1" applyFill="1" applyBorder="1" applyAlignment="1">
      <alignment horizontal="center" vertical="center"/>
    </xf>
    <xf numFmtId="0" fontId="49" fillId="0" borderId="39" xfId="222" applyFont="1" applyFill="1" applyBorder="1" applyAlignment="1">
      <alignment vertical="center" wrapText="1"/>
    </xf>
    <xf numFmtId="4" fontId="19" fillId="0" borderId="18" xfId="114" applyNumberFormat="1" applyFont="1" applyFill="1" applyBorder="1" applyAlignment="1">
      <alignment horizontal="right"/>
    </xf>
    <xf numFmtId="4" fontId="19" fillId="0" borderId="39" xfId="114" applyNumberFormat="1" applyFont="1" applyFill="1" applyBorder="1" applyAlignment="1">
      <alignment horizontal="right"/>
    </xf>
    <xf numFmtId="4" fontId="19" fillId="0" borderId="42" xfId="114" applyNumberFormat="1" applyFont="1" applyFill="1" applyBorder="1" applyAlignment="1">
      <alignment horizontal="right"/>
    </xf>
    <xf numFmtId="4" fontId="19" fillId="0" borderId="18" xfId="1" applyNumberFormat="1" applyFont="1" applyFill="1" applyBorder="1" applyAlignment="1">
      <alignment vertical="center" wrapText="1"/>
    </xf>
    <xf numFmtId="0" fontId="49" fillId="0" borderId="18" xfId="222" applyFont="1" applyFill="1" applyBorder="1" applyAlignment="1">
      <alignment vertical="center" wrapText="1"/>
    </xf>
    <xf numFmtId="49" fontId="19" fillId="59" borderId="39" xfId="1" applyNumberFormat="1" applyFont="1" applyFill="1" applyBorder="1" applyAlignment="1">
      <alignment horizontal="center" vertical="center" wrapText="1"/>
    </xf>
    <xf numFmtId="49" fontId="19" fillId="59" borderId="22" xfId="1" applyNumberFormat="1" applyFont="1" applyFill="1" applyBorder="1" applyAlignment="1">
      <alignment horizontal="center" vertical="center" wrapText="1"/>
    </xf>
    <xf numFmtId="4" fontId="19" fillId="0" borderId="22" xfId="1" applyNumberFormat="1" applyFont="1" applyFill="1" applyBorder="1" applyAlignment="1">
      <alignment vertical="center" wrapText="1"/>
    </xf>
    <xf numFmtId="0" fontId="19" fillId="59" borderId="39" xfId="1" applyFont="1" applyFill="1" applyBorder="1" applyAlignment="1">
      <alignment horizontal="center" vertical="center" wrapText="1"/>
    </xf>
    <xf numFmtId="4" fontId="19" fillId="0" borderId="39" xfId="1" applyNumberFormat="1" applyFont="1" applyFill="1" applyBorder="1" applyAlignment="1">
      <alignment vertical="center" wrapText="1"/>
    </xf>
    <xf numFmtId="0" fontId="18" fillId="0" borderId="19" xfId="142" applyBorder="1"/>
    <xf numFmtId="0" fontId="49" fillId="0" borderId="18" xfId="222" applyFont="1" applyFill="1" applyBorder="1" applyAlignment="1">
      <alignment horizontal="center" vertical="center"/>
    </xf>
    <xf numFmtId="49" fontId="49" fillId="0" borderId="18" xfId="222" applyNumberFormat="1" applyFont="1" applyFill="1" applyBorder="1" applyAlignment="1">
      <alignment horizontal="center" vertical="center"/>
    </xf>
    <xf numFmtId="0" fontId="18" fillId="0" borderId="21" xfId="142" applyBorder="1"/>
    <xf numFmtId="0" fontId="24" fillId="34" borderId="41" xfId="1" applyFont="1" applyFill="1" applyBorder="1" applyAlignment="1">
      <alignment horizontal="center" vertical="center"/>
    </xf>
    <xf numFmtId="0" fontId="24" fillId="34" borderId="42" xfId="1" applyFont="1" applyFill="1" applyBorder="1" applyAlignment="1">
      <alignment horizontal="center" vertical="center"/>
    </xf>
    <xf numFmtId="0" fontId="24" fillId="34" borderId="42" xfId="221" applyFont="1" applyFill="1" applyBorder="1" applyAlignment="1">
      <alignment horizontal="left" vertical="center" wrapText="1"/>
    </xf>
    <xf numFmtId="4" fontId="24" fillId="34" borderId="42" xfId="1" applyNumberFormat="1" applyFont="1" applyFill="1" applyBorder="1" applyAlignment="1">
      <alignment vertical="center"/>
    </xf>
    <xf numFmtId="0" fontId="18" fillId="0" borderId="41" xfId="142" applyBorder="1"/>
    <xf numFmtId="0" fontId="49" fillId="0" borderId="42" xfId="222" applyFont="1" applyFill="1" applyBorder="1" applyAlignment="1">
      <alignment horizontal="center" vertical="center"/>
    </xf>
    <xf numFmtId="49" fontId="49" fillId="0" borderId="42" xfId="222" applyNumberFormat="1" applyFont="1" applyFill="1" applyBorder="1" applyAlignment="1">
      <alignment horizontal="center" vertical="center"/>
    </xf>
    <xf numFmtId="0" fontId="49" fillId="0" borderId="42" xfId="222" applyFont="1" applyFill="1" applyBorder="1" applyAlignment="1">
      <alignment vertical="center" wrapText="1"/>
    </xf>
    <xf numFmtId="49" fontId="49" fillId="0" borderId="39" xfId="222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vertical="center" wrapText="1"/>
    </xf>
    <xf numFmtId="0" fontId="25" fillId="0" borderId="18" xfId="222" applyFont="1" applyFill="1" applyBorder="1" applyAlignment="1">
      <alignment vertical="center" wrapText="1"/>
    </xf>
    <xf numFmtId="0" fontId="25" fillId="59" borderId="18" xfId="223" applyFont="1" applyFill="1" applyBorder="1" applyAlignment="1">
      <alignment vertical="center" wrapText="1"/>
    </xf>
    <xf numFmtId="4" fontId="25" fillId="0" borderId="18" xfId="1" applyNumberFormat="1" applyFont="1" applyFill="1" applyBorder="1" applyAlignment="1">
      <alignment vertical="center" wrapText="1"/>
    </xf>
    <xf numFmtId="164" fontId="25" fillId="59" borderId="18" xfId="1" applyNumberFormat="1" applyFont="1" applyFill="1" applyBorder="1" applyAlignment="1">
      <alignment vertical="center"/>
    </xf>
    <xf numFmtId="0" fontId="18" fillId="0" borderId="49" xfId="142" applyBorder="1"/>
    <xf numFmtId="0" fontId="18" fillId="0" borderId="33" xfId="142" applyBorder="1"/>
    <xf numFmtId="0" fontId="18" fillId="0" borderId="46" xfId="142" applyBorder="1"/>
    <xf numFmtId="0" fontId="18" fillId="0" borderId="36" xfId="142" applyBorder="1"/>
    <xf numFmtId="0" fontId="18" fillId="0" borderId="34" xfId="142" applyBorder="1"/>
    <xf numFmtId="0" fontId="18" fillId="0" borderId="45" xfId="142" applyBorder="1"/>
    <xf numFmtId="0" fontId="18" fillId="0" borderId="44" xfId="142" applyBorder="1"/>
    <xf numFmtId="0" fontId="18" fillId="0" borderId="35" xfId="142" applyBorder="1"/>
    <xf numFmtId="0" fontId="24" fillId="61" borderId="15" xfId="1" applyFont="1" applyFill="1" applyBorder="1" applyAlignment="1">
      <alignment vertical="center" wrapText="1"/>
    </xf>
    <xf numFmtId="0" fontId="24" fillId="61" borderId="16" xfId="1" applyFont="1" applyFill="1" applyBorder="1" applyAlignment="1">
      <alignment horizontal="center" vertical="center" wrapText="1"/>
    </xf>
    <xf numFmtId="0" fontId="24" fillId="61" borderId="13" xfId="1" applyFont="1" applyFill="1" applyBorder="1" applyAlignment="1">
      <alignment horizontal="center" vertical="center" wrapText="1"/>
    </xf>
    <xf numFmtId="4" fontId="24" fillId="61" borderId="16" xfId="1" applyNumberFormat="1" applyFont="1" applyFill="1" applyBorder="1" applyAlignment="1">
      <alignment horizontal="center" vertical="center" wrapText="1"/>
    </xf>
    <xf numFmtId="0" fontId="21" fillId="0" borderId="0" xfId="164" applyFont="1" applyAlignment="1"/>
    <xf numFmtId="0" fontId="21" fillId="0" borderId="0" xfId="161" applyFont="1" applyFill="1" applyAlignment="1"/>
    <xf numFmtId="4" fontId="24" fillId="61" borderId="14" xfId="1" applyNumberFormat="1" applyFont="1" applyFill="1" applyBorder="1" applyAlignment="1">
      <alignment horizontal="center" vertical="center" wrapText="1"/>
    </xf>
    <xf numFmtId="4" fontId="24" fillId="34" borderId="18" xfId="1" applyNumberFormat="1" applyFont="1" applyFill="1" applyBorder="1" applyAlignment="1">
      <alignment horizontal="right" vertical="center" wrapText="1"/>
    </xf>
    <xf numFmtId="164" fontId="48" fillId="0" borderId="0" xfId="142" applyNumberFormat="1" applyFont="1"/>
    <xf numFmtId="164" fontId="20" fillId="0" borderId="0" xfId="3" applyNumberFormat="1"/>
    <xf numFmtId="164" fontId="24" fillId="61" borderId="16" xfId="1" applyNumberFormat="1" applyFont="1" applyFill="1" applyBorder="1" applyAlignment="1">
      <alignment horizontal="center" vertical="center" wrapText="1"/>
    </xf>
    <xf numFmtId="0" fontId="51" fillId="0" borderId="51" xfId="1" applyFont="1" applyFill="1" applyBorder="1" applyAlignment="1">
      <alignment horizontal="center" vertical="center"/>
    </xf>
    <xf numFmtId="49" fontId="51" fillId="0" borderId="51" xfId="224" applyNumberFormat="1" applyFont="1" applyFill="1" applyBorder="1" applyAlignment="1">
      <alignment horizontal="center" vertical="center"/>
    </xf>
    <xf numFmtId="0" fontId="51" fillId="0" borderId="51" xfId="224" applyFont="1" applyFill="1" applyBorder="1" applyAlignment="1">
      <alignment vertical="center"/>
    </xf>
    <xf numFmtId="0" fontId="19" fillId="0" borderId="53" xfId="220" applyFont="1" applyFill="1" applyBorder="1" applyAlignment="1">
      <alignment horizontal="center"/>
    </xf>
    <xf numFmtId="49" fontId="51" fillId="0" borderId="54" xfId="1" applyNumberFormat="1" applyFont="1" applyFill="1" applyBorder="1" applyAlignment="1">
      <alignment horizontal="center" vertical="center"/>
    </xf>
    <xf numFmtId="0" fontId="51" fillId="0" borderId="54" xfId="1" applyFont="1" applyFill="1" applyBorder="1" applyAlignment="1">
      <alignment horizontal="center" vertical="center"/>
    </xf>
    <xf numFmtId="49" fontId="51" fillId="0" borderId="54" xfId="224" applyNumberFormat="1" applyFont="1" applyFill="1" applyBorder="1" applyAlignment="1">
      <alignment horizontal="center" vertical="center"/>
    </xf>
    <xf numFmtId="0" fontId="51" fillId="0" borderId="54" xfId="224" applyFont="1" applyFill="1" applyBorder="1" applyAlignment="1">
      <alignment vertical="center"/>
    </xf>
    <xf numFmtId="0" fontId="18" fillId="0" borderId="53" xfId="142" applyBorder="1"/>
    <xf numFmtId="0" fontId="19" fillId="0" borderId="54" xfId="225" applyFont="1" applyFill="1" applyBorder="1" applyAlignment="1">
      <alignment vertical="center" wrapText="1"/>
    </xf>
    <xf numFmtId="0" fontId="18" fillId="0" borderId="56" xfId="142" applyBorder="1"/>
    <xf numFmtId="49" fontId="51" fillId="0" borderId="51" xfId="1" applyNumberFormat="1" applyFont="1" applyFill="1" applyBorder="1" applyAlignment="1">
      <alignment horizontal="center" vertical="center"/>
    </xf>
    <xf numFmtId="49" fontId="19" fillId="0" borderId="57" xfId="220" applyNumberFormat="1" applyFont="1" applyFill="1" applyBorder="1" applyAlignment="1">
      <alignment horizontal="center"/>
    </xf>
    <xf numFmtId="0" fontId="18" fillId="0" borderId="57" xfId="142" applyBorder="1"/>
    <xf numFmtId="0" fontId="18" fillId="0" borderId="58" xfId="142" applyBorder="1"/>
    <xf numFmtId="49" fontId="19" fillId="0" borderId="59" xfId="220" applyNumberFormat="1" applyFont="1" applyFill="1" applyBorder="1" applyAlignment="1">
      <alignment horizontal="center"/>
    </xf>
    <xf numFmtId="0" fontId="18" fillId="0" borderId="59" xfId="142" applyBorder="1"/>
    <xf numFmtId="0" fontId="18" fillId="0" borderId="50" xfId="142" applyBorder="1"/>
    <xf numFmtId="0" fontId="24" fillId="0" borderId="0" xfId="1" applyFont="1" applyAlignment="1">
      <alignment horizontal="right" vertical="center"/>
    </xf>
    <xf numFmtId="0" fontId="24" fillId="34" borderId="60" xfId="1" applyFont="1" applyFill="1" applyBorder="1" applyAlignment="1">
      <alignment horizontal="center" vertical="center"/>
    </xf>
    <xf numFmtId="0" fontId="24" fillId="34" borderId="61" xfId="1" applyFont="1" applyFill="1" applyBorder="1" applyAlignment="1">
      <alignment horizontal="center" vertical="center"/>
    </xf>
    <xf numFmtId="0" fontId="24" fillId="34" borderId="61" xfId="221" applyFont="1" applyFill="1" applyBorder="1" applyAlignment="1">
      <alignment horizontal="left" vertical="center" wrapText="1"/>
    </xf>
    <xf numFmtId="0" fontId="25" fillId="59" borderId="53" xfId="1" applyFont="1" applyFill="1" applyBorder="1" applyAlignment="1">
      <alignment horizontal="center" vertical="center" wrapText="1"/>
    </xf>
    <xf numFmtId="0" fontId="25" fillId="59" borderId="54" xfId="1" applyFont="1" applyFill="1" applyBorder="1" applyAlignment="1">
      <alignment horizontal="center" vertical="center" wrapText="1"/>
    </xf>
    <xf numFmtId="0" fontId="25" fillId="60" borderId="54" xfId="222" applyFont="1" applyFill="1" applyBorder="1" applyAlignment="1">
      <alignment vertical="center" wrapText="1"/>
    </xf>
    <xf numFmtId="4" fontId="24" fillId="61" borderId="13" xfId="1" applyNumberFormat="1" applyFont="1" applyFill="1" applyBorder="1" applyAlignment="1">
      <alignment horizontal="center" vertical="center" wrapText="1"/>
    </xf>
    <xf numFmtId="164" fontId="24" fillId="61" borderId="13" xfId="1" applyNumberFormat="1" applyFont="1" applyFill="1" applyBorder="1" applyAlignment="1">
      <alignment horizontal="center" vertical="center" wrapText="1"/>
    </xf>
    <xf numFmtId="4" fontId="25" fillId="59" borderId="39" xfId="1" applyNumberFormat="1" applyFont="1" applyFill="1" applyBorder="1" applyAlignment="1">
      <alignment vertical="center"/>
    </xf>
    <xf numFmtId="4" fontId="24" fillId="34" borderId="34" xfId="1" applyNumberFormat="1" applyFont="1" applyFill="1" applyBorder="1" applyAlignment="1">
      <alignment vertical="center"/>
    </xf>
    <xf numFmtId="4" fontId="48" fillId="0" borderId="0" xfId="142" applyNumberFormat="1" applyFont="1"/>
    <xf numFmtId="4" fontId="20" fillId="0" borderId="0" xfId="3" applyNumberFormat="1"/>
    <xf numFmtId="4" fontId="19" fillId="0" borderId="0" xfId="2" applyNumberFormat="1" applyFont="1" applyFill="1" applyAlignment="1">
      <alignment horizontal="right"/>
    </xf>
    <xf numFmtId="4" fontId="18" fillId="0" borderId="0" xfId="161" applyNumberFormat="1"/>
    <xf numFmtId="4" fontId="24" fillId="0" borderId="0" xfId="1" applyNumberFormat="1" applyFont="1" applyAlignment="1">
      <alignment horizontal="center" vertical="center"/>
    </xf>
    <xf numFmtId="4" fontId="19" fillId="0" borderId="40" xfId="220" applyNumberFormat="1" applyFont="1" applyFill="1" applyBorder="1"/>
    <xf numFmtId="4" fontId="19" fillId="0" borderId="20" xfId="220" applyNumberFormat="1" applyFont="1" applyFill="1" applyBorder="1"/>
    <xf numFmtId="4" fontId="19" fillId="0" borderId="43" xfId="220" applyNumberFormat="1" applyFont="1" applyFill="1" applyBorder="1"/>
    <xf numFmtId="4" fontId="19" fillId="0" borderId="23" xfId="220" applyNumberFormat="1" applyFont="1" applyFill="1" applyBorder="1"/>
    <xf numFmtId="4" fontId="25" fillId="59" borderId="20" xfId="1" applyNumberFormat="1" applyFont="1" applyFill="1" applyBorder="1" applyAlignment="1">
      <alignment horizontal="right" vertical="center" wrapText="1"/>
    </xf>
    <xf numFmtId="164" fontId="19" fillId="0" borderId="0" xfId="142" applyNumberFormat="1" applyFont="1"/>
    <xf numFmtId="0" fontId="19" fillId="0" borderId="0" xfId="142" applyFont="1" applyFill="1"/>
    <xf numFmtId="164" fontId="19" fillId="0" borderId="0" xfId="142" applyNumberFormat="1" applyFont="1" applyFill="1"/>
    <xf numFmtId="0" fontId="24" fillId="58" borderId="11" xfId="142" applyFont="1" applyFill="1" applyBorder="1" applyAlignment="1">
      <alignment horizontal="center" vertical="center" wrapText="1"/>
    </xf>
    <xf numFmtId="0" fontId="24" fillId="58" borderId="47" xfId="142" applyFont="1" applyFill="1" applyBorder="1" applyAlignment="1">
      <alignment horizontal="center" vertical="center" wrapText="1"/>
    </xf>
    <xf numFmtId="164" fontId="24" fillId="58" borderId="11" xfId="142" applyNumberFormat="1" applyFont="1" applyFill="1" applyBorder="1" applyAlignment="1">
      <alignment horizontal="center" vertical="center" wrapText="1"/>
    </xf>
    <xf numFmtId="0" fontId="24" fillId="58" borderId="48" xfId="142" applyFont="1" applyFill="1" applyBorder="1" applyAlignment="1">
      <alignment horizontal="center" vertical="center" wrapText="1"/>
    </xf>
    <xf numFmtId="0" fontId="24" fillId="0" borderId="39" xfId="142" applyFont="1" applyBorder="1" applyAlignment="1">
      <alignment horizontal="right" vertical="center" wrapText="1"/>
    </xf>
    <xf numFmtId="4" fontId="24" fillId="0" borderId="39" xfId="142" applyNumberFormat="1" applyFont="1" applyBorder="1" applyAlignment="1">
      <alignment horizontal="right" vertical="center" wrapText="1"/>
    </xf>
    <xf numFmtId="164" fontId="24" fillId="0" borderId="39" xfId="142" applyNumberFormat="1" applyFont="1" applyBorder="1" applyAlignment="1">
      <alignment horizontal="right" vertical="center" wrapText="1"/>
    </xf>
    <xf numFmtId="4" fontId="24" fillId="0" borderId="40" xfId="142" applyNumberFormat="1" applyFont="1" applyBorder="1" applyAlignment="1">
      <alignment horizontal="right" vertical="center" wrapText="1"/>
    </xf>
    <xf numFmtId="0" fontId="19" fillId="0" borderId="18" xfId="142" applyFont="1" applyBorder="1" applyAlignment="1">
      <alignment horizontal="right" vertical="center" wrapText="1"/>
    </xf>
    <xf numFmtId="4" fontId="19" fillId="0" borderId="18" xfId="142" applyNumberFormat="1" applyFont="1" applyBorder="1" applyAlignment="1">
      <alignment horizontal="right" vertical="center" wrapText="1"/>
    </xf>
    <xf numFmtId="164" fontId="19" fillId="0" borderId="18" xfId="142" applyNumberFormat="1" applyFont="1" applyBorder="1" applyAlignment="1">
      <alignment vertical="center"/>
    </xf>
    <xf numFmtId="4" fontId="19" fillId="0" borderId="20" xfId="142" applyNumberFormat="1" applyFont="1" applyBorder="1" applyAlignment="1">
      <alignment vertical="center"/>
    </xf>
    <xf numFmtId="164" fontId="19" fillId="0" borderId="39" xfId="142" applyNumberFormat="1" applyFont="1" applyBorder="1" applyAlignment="1">
      <alignment horizontal="right" vertical="center" wrapText="1"/>
    </xf>
    <xf numFmtId="164" fontId="19" fillId="0" borderId="18" xfId="142" applyNumberFormat="1" applyFont="1" applyBorder="1" applyAlignment="1">
      <alignment horizontal="right" vertical="center" wrapText="1"/>
    </xf>
    <xf numFmtId="4" fontId="24" fillId="0" borderId="18" xfId="142" applyNumberFormat="1" applyFont="1" applyBorder="1" applyAlignment="1">
      <alignment horizontal="right" vertical="center" wrapText="1"/>
    </xf>
    <xf numFmtId="164" fontId="24" fillId="0" borderId="18" xfId="142" applyNumberFormat="1" applyFont="1" applyBorder="1" applyAlignment="1">
      <alignment horizontal="right" vertical="center" wrapText="1"/>
    </xf>
    <xf numFmtId="4" fontId="24" fillId="0" borderId="20" xfId="142" applyNumberFormat="1" applyFont="1" applyBorder="1" applyAlignment="1">
      <alignment horizontal="right" vertical="center" wrapText="1"/>
    </xf>
    <xf numFmtId="4" fontId="19" fillId="0" borderId="20" xfId="142" applyNumberFormat="1" applyFont="1" applyBorder="1" applyAlignment="1">
      <alignment horizontal="right" vertical="center" wrapText="1"/>
    </xf>
    <xf numFmtId="0" fontId="24" fillId="0" borderId="18" xfId="142" applyFont="1" applyBorder="1" applyAlignment="1">
      <alignment horizontal="right" vertical="center" wrapText="1"/>
    </xf>
    <xf numFmtId="0" fontId="19" fillId="0" borderId="42" xfId="142" applyFont="1" applyBorder="1" applyAlignment="1">
      <alignment horizontal="right" vertical="center" wrapText="1"/>
    </xf>
    <xf numFmtId="4" fontId="19" fillId="0" borderId="42" xfId="142" applyNumberFormat="1" applyFont="1" applyBorder="1" applyAlignment="1">
      <alignment horizontal="right" vertical="center" wrapText="1"/>
    </xf>
    <xf numFmtId="164" fontId="19" fillId="0" borderId="42" xfId="142" applyNumberFormat="1" applyFont="1" applyBorder="1" applyAlignment="1">
      <alignment horizontal="right" vertical="center" wrapText="1"/>
    </xf>
    <xf numFmtId="4" fontId="19" fillId="0" borderId="43" xfId="142" applyNumberFormat="1" applyFont="1" applyBorder="1" applyAlignment="1">
      <alignment horizontal="right" vertical="center" wrapText="1"/>
    </xf>
    <xf numFmtId="0" fontId="24" fillId="0" borderId="11" xfId="142" applyFont="1" applyBorder="1" applyAlignment="1">
      <alignment horizontal="right" vertical="center" wrapText="1"/>
    </xf>
    <xf numFmtId="4" fontId="24" fillId="0" borderId="11" xfId="142" applyNumberFormat="1" applyFont="1" applyBorder="1" applyAlignment="1">
      <alignment horizontal="right" vertical="center" wrapText="1"/>
    </xf>
    <xf numFmtId="164" fontId="24" fillId="0" borderId="11" xfId="142" applyNumberFormat="1" applyFont="1" applyBorder="1" applyAlignment="1">
      <alignment horizontal="right" vertical="center" wrapText="1"/>
    </xf>
    <xf numFmtId="4" fontId="24" fillId="0" borderId="12" xfId="142" applyNumberFormat="1" applyFont="1" applyBorder="1" applyAlignment="1">
      <alignment horizontal="right" vertical="center" wrapText="1"/>
    </xf>
    <xf numFmtId="0" fontId="19" fillId="0" borderId="0" xfId="142" applyFont="1" applyFill="1" applyBorder="1"/>
    <xf numFmtId="164" fontId="19" fillId="0" borderId="0" xfId="142" applyNumberFormat="1" applyFont="1" applyFill="1" applyBorder="1"/>
    <xf numFmtId="0" fontId="19" fillId="0" borderId="39" xfId="142" applyFont="1" applyBorder="1" applyAlignment="1">
      <alignment horizontal="right" vertical="center" wrapText="1"/>
    </xf>
    <xf numFmtId="4" fontId="19" fillId="0" borderId="39" xfId="142" applyNumberFormat="1" applyFont="1" applyBorder="1" applyAlignment="1">
      <alignment horizontal="right" vertical="center" wrapText="1"/>
    </xf>
    <xf numFmtId="4" fontId="19" fillId="0" borderId="40" xfId="142" applyNumberFormat="1" applyFont="1" applyBorder="1" applyAlignment="1">
      <alignment horizontal="right" vertical="center" wrapText="1"/>
    </xf>
    <xf numFmtId="0" fontId="18" fillId="0" borderId="0" xfId="1" applyFill="1" applyAlignment="1">
      <alignment horizontal="right"/>
    </xf>
    <xf numFmtId="0" fontId="18" fillId="0" borderId="0" xfId="1" applyAlignment="1">
      <alignment horizontal="right"/>
    </xf>
    <xf numFmtId="0" fontId="23" fillId="0" borderId="0" xfId="0" applyFont="1" applyFill="1" applyAlignment="1">
      <alignment horizontal="right" vertical="center"/>
    </xf>
    <xf numFmtId="0" fontId="19" fillId="0" borderId="18" xfId="0" applyFont="1" applyFill="1" applyBorder="1" applyAlignment="1">
      <alignment horizontal="right" vertical="center"/>
    </xf>
    <xf numFmtId="0" fontId="25" fillId="0" borderId="18" xfId="4" applyFont="1" applyFill="1" applyBorder="1" applyAlignment="1">
      <alignment horizontal="right" vertical="center"/>
    </xf>
    <xf numFmtId="0" fontId="19" fillId="0" borderId="18" xfId="4" applyFont="1" applyFill="1" applyBorder="1" applyAlignment="1">
      <alignment horizontal="right" vertical="center"/>
    </xf>
    <xf numFmtId="49" fontId="25" fillId="0" borderId="18" xfId="4" applyNumberFormat="1" applyFont="1" applyFill="1" applyBorder="1" applyAlignment="1">
      <alignment horizontal="right" vertical="center"/>
    </xf>
    <xf numFmtId="49" fontId="19" fillId="0" borderId="18" xfId="4" applyNumberFormat="1" applyFont="1" applyFill="1" applyBorder="1" applyAlignment="1">
      <alignment horizontal="right" vertical="center"/>
    </xf>
    <xf numFmtId="0" fontId="25" fillId="0" borderId="18" xfId="4" applyFont="1" applyFill="1" applyBorder="1" applyAlignment="1">
      <alignment horizontal="right" vertical="center" wrapText="1"/>
    </xf>
    <xf numFmtId="0" fontId="19" fillId="0" borderId="22" xfId="4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49" fontId="25" fillId="0" borderId="38" xfId="4" applyNumberFormat="1" applyFont="1" applyFill="1" applyBorder="1" applyAlignment="1">
      <alignment horizontal="center" vertical="center"/>
    </xf>
    <xf numFmtId="0" fontId="25" fillId="0" borderId="39" xfId="4" applyFont="1" applyFill="1" applyBorder="1" applyAlignment="1">
      <alignment horizontal="right" vertical="center"/>
    </xf>
    <xf numFmtId="0" fontId="25" fillId="0" borderId="39" xfId="4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left" vertical="center" wrapText="1"/>
    </xf>
    <xf numFmtId="2" fontId="25" fillId="0" borderId="39" xfId="0" applyNumberFormat="1" applyFont="1" applyFill="1" applyBorder="1" applyAlignment="1">
      <alignment vertical="center"/>
    </xf>
    <xf numFmtId="4" fontId="25" fillId="0" borderId="39" xfId="0" applyNumberFormat="1" applyFont="1" applyFill="1" applyBorder="1" applyAlignment="1">
      <alignment vertical="center"/>
    </xf>
    <xf numFmtId="4" fontId="25" fillId="0" borderId="40" xfId="0" applyNumberFormat="1" applyFont="1" applyFill="1" applyBorder="1" applyAlignment="1">
      <alignment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right" vertical="center"/>
    </xf>
    <xf numFmtId="49" fontId="22" fillId="33" borderId="16" xfId="0" applyNumberFormat="1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4" fillId="33" borderId="16" xfId="0" applyNumberFormat="1" applyFont="1" applyFill="1" applyBorder="1" applyAlignment="1">
      <alignment horizontal="center" vertical="center" wrapText="1"/>
    </xf>
    <xf numFmtId="4" fontId="22" fillId="33" borderId="17" xfId="0" applyNumberFormat="1" applyFont="1" applyFill="1" applyBorder="1" applyAlignment="1">
      <alignment horizontal="center" vertical="center"/>
    </xf>
    <xf numFmtId="49" fontId="22" fillId="34" borderId="53" xfId="0" applyNumberFormat="1" applyFont="1" applyFill="1" applyBorder="1" applyAlignment="1">
      <alignment horizontal="center" vertical="center"/>
    </xf>
    <xf numFmtId="0" fontId="22" fillId="34" borderId="54" xfId="0" applyFont="1" applyFill="1" applyBorder="1" applyAlignment="1">
      <alignment horizontal="right" vertical="center"/>
    </xf>
    <xf numFmtId="49" fontId="22" fillId="34" borderId="54" xfId="0" applyNumberFormat="1" applyFont="1" applyFill="1" applyBorder="1" applyAlignment="1">
      <alignment horizontal="center" vertical="center"/>
    </xf>
    <xf numFmtId="0" fontId="22" fillId="34" borderId="54" xfId="0" applyFont="1" applyFill="1" applyBorder="1" applyAlignment="1">
      <alignment horizontal="center" vertical="center"/>
    </xf>
    <xf numFmtId="0" fontId="22" fillId="34" borderId="54" xfId="0" applyFont="1" applyFill="1" applyBorder="1" applyAlignment="1">
      <alignment horizontal="left" vertical="center" wrapText="1"/>
    </xf>
    <xf numFmtId="4" fontId="22" fillId="34" borderId="54" xfId="0" applyNumberFormat="1" applyFont="1" applyFill="1" applyBorder="1" applyAlignment="1">
      <alignment horizontal="right" vertical="center" wrapText="1"/>
    </xf>
    <xf numFmtId="4" fontId="22" fillId="34" borderId="55" xfId="0" applyNumberFormat="1" applyFont="1" applyFill="1" applyBorder="1" applyAlignment="1">
      <alignment horizontal="right" vertical="center"/>
    </xf>
    <xf numFmtId="164" fontId="24" fillId="33" borderId="16" xfId="1" applyNumberFormat="1" applyFont="1" applyFill="1" applyBorder="1" applyAlignment="1">
      <alignment horizontal="center" vertical="center" wrapText="1"/>
    </xf>
    <xf numFmtId="164" fontId="24" fillId="34" borderId="18" xfId="1" applyNumberFormat="1" applyFont="1" applyFill="1" applyBorder="1" applyAlignment="1">
      <alignment vertical="center"/>
    </xf>
    <xf numFmtId="164" fontId="19" fillId="0" borderId="18" xfId="1" applyNumberFormat="1" applyFont="1" applyFill="1" applyBorder="1" applyAlignment="1">
      <alignment vertical="center"/>
    </xf>
    <xf numFmtId="0" fontId="24" fillId="0" borderId="0" xfId="142" applyFont="1" applyFill="1" applyAlignment="1">
      <alignment horizontal="right"/>
    </xf>
    <xf numFmtId="165" fontId="24" fillId="0" borderId="37" xfId="142" applyNumberFormat="1" applyFont="1" applyFill="1" applyBorder="1" applyAlignment="1">
      <alignment horizontal="right"/>
    </xf>
    <xf numFmtId="0" fontId="19" fillId="0" borderId="0" xfId="142" applyFont="1" applyAlignment="1">
      <alignment horizontal="left" indent="1"/>
    </xf>
    <xf numFmtId="0" fontId="24" fillId="58" borderId="10" xfId="142" applyFont="1" applyFill="1" applyBorder="1" applyAlignment="1">
      <alignment horizontal="left" vertical="center" wrapText="1" indent="1"/>
    </xf>
    <xf numFmtId="0" fontId="24" fillId="0" borderId="38" xfId="142" applyFont="1" applyBorder="1" applyAlignment="1">
      <alignment horizontal="left" vertical="center" wrapText="1" indent="1"/>
    </xf>
    <xf numFmtId="0" fontId="19" fillId="0" borderId="19" xfId="142" applyFont="1" applyBorder="1" applyAlignment="1">
      <alignment horizontal="left" vertical="center" wrapText="1" indent="1"/>
    </xf>
    <xf numFmtId="0" fontId="24" fillId="0" borderId="19" xfId="142" applyFont="1" applyBorder="1" applyAlignment="1">
      <alignment horizontal="left" vertical="center" wrapText="1" indent="1"/>
    </xf>
    <xf numFmtId="0" fontId="19" fillId="0" borderId="41" xfId="142" applyFont="1" applyBorder="1" applyAlignment="1">
      <alignment horizontal="left" vertical="center" wrapText="1" indent="1"/>
    </xf>
    <xf numFmtId="0" fontId="24" fillId="0" borderId="10" xfId="142" applyFont="1" applyBorder="1" applyAlignment="1">
      <alignment horizontal="left" vertical="center" wrapText="1" indent="1"/>
    </xf>
    <xf numFmtId="0" fontId="19" fillId="0" borderId="38" xfId="142" applyFont="1" applyBorder="1" applyAlignment="1">
      <alignment horizontal="left" vertical="center" wrapText="1" indent="1"/>
    </xf>
    <xf numFmtId="4" fontId="25" fillId="59" borderId="40" xfId="1" applyNumberFormat="1" applyFont="1" applyFill="1" applyBorder="1" applyAlignment="1">
      <alignment vertical="center"/>
    </xf>
    <xf numFmtId="4" fontId="19" fillId="0" borderId="54" xfId="114" applyNumberFormat="1" applyFont="1" applyFill="1" applyBorder="1" applyAlignment="1">
      <alignment horizontal="right"/>
    </xf>
    <xf numFmtId="4" fontId="19" fillId="0" borderId="55" xfId="220" applyNumberFormat="1" applyFont="1" applyFill="1" applyBorder="1"/>
    <xf numFmtId="4" fontId="19" fillId="60" borderId="54" xfId="114" applyNumberFormat="1" applyFont="1" applyFill="1" applyBorder="1" applyAlignment="1">
      <alignment horizontal="right"/>
    </xf>
    <xf numFmtId="4" fontId="19" fillId="60" borderId="55" xfId="220" applyNumberFormat="1" applyFont="1" applyFill="1" applyBorder="1"/>
    <xf numFmtId="4" fontId="19" fillId="0" borderId="51" xfId="114" applyNumberFormat="1" applyFont="1" applyFill="1" applyBorder="1" applyAlignment="1">
      <alignment horizontal="right"/>
    </xf>
    <xf numFmtId="4" fontId="19" fillId="0" borderId="52" xfId="220" applyNumberFormat="1" applyFont="1" applyFill="1" applyBorder="1"/>
    <xf numFmtId="4" fontId="24" fillId="34" borderId="45" xfId="1" applyNumberFormat="1" applyFont="1" applyFill="1" applyBorder="1" applyAlignment="1">
      <alignment vertical="center"/>
    </xf>
    <xf numFmtId="4" fontId="25" fillId="59" borderId="34" xfId="1" applyNumberFormat="1" applyFont="1" applyFill="1" applyBorder="1" applyAlignment="1">
      <alignment vertical="center"/>
    </xf>
    <xf numFmtId="0" fontId="54" fillId="58" borderId="37" xfId="142" applyFont="1" applyFill="1" applyBorder="1" applyAlignment="1">
      <alignment horizontal="center"/>
    </xf>
    <xf numFmtId="0" fontId="48" fillId="0" borderId="0" xfId="3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3" applyFont="1" applyAlignment="1">
      <alignment horizontal="center"/>
    </xf>
    <xf numFmtId="0" fontId="24" fillId="33" borderId="16" xfId="1" applyFont="1" applyFill="1" applyBorder="1" applyAlignment="1">
      <alignment horizontal="center" vertical="center" wrapText="1"/>
    </xf>
    <xf numFmtId="0" fontId="24" fillId="34" borderId="18" xfId="1" applyFont="1" applyFill="1" applyBorder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5" fillId="59" borderId="54" xfId="1" applyFont="1" applyFill="1" applyBorder="1" applyAlignment="1">
      <alignment horizontal="center" vertical="center" wrapText="1"/>
    </xf>
    <xf numFmtId="0" fontId="52" fillId="0" borderId="54" xfId="142" applyFont="1" applyBorder="1" applyAlignment="1">
      <alignment horizontal="center" vertical="center" wrapText="1"/>
    </xf>
    <xf numFmtId="0" fontId="21" fillId="0" borderId="0" xfId="161" applyFont="1" applyFill="1" applyAlignment="1">
      <alignment horizontal="center"/>
    </xf>
    <xf numFmtId="0" fontId="21" fillId="0" borderId="0" xfId="164" applyFont="1" applyAlignment="1">
      <alignment horizontal="center"/>
    </xf>
    <xf numFmtId="0" fontId="24" fillId="61" borderId="16" xfId="1" applyFont="1" applyFill="1" applyBorder="1" applyAlignment="1">
      <alignment horizontal="center" vertical="center" wrapText="1"/>
    </xf>
    <xf numFmtId="0" fontId="24" fillId="34" borderId="61" xfId="1" applyFont="1" applyFill="1" applyBorder="1" applyAlignment="1">
      <alignment horizontal="center" vertical="center"/>
    </xf>
    <xf numFmtId="0" fontId="25" fillId="59" borderId="34" xfId="1" applyFont="1" applyFill="1" applyBorder="1" applyAlignment="1">
      <alignment horizontal="center" vertical="center" wrapText="1"/>
    </xf>
    <xf numFmtId="0" fontId="52" fillId="0" borderId="33" xfId="142" applyFont="1" applyBorder="1" applyAlignment="1">
      <alignment horizontal="center" vertical="center" wrapText="1"/>
    </xf>
    <xf numFmtId="0" fontId="24" fillId="34" borderId="42" xfId="1" applyFont="1" applyFill="1" applyBorder="1" applyAlignment="1">
      <alignment horizontal="center" vertical="center"/>
    </xf>
  </cellXfs>
  <cellStyles count="226">
    <cellStyle name="20 % – Zvýraznění1 2" xfId="5"/>
    <cellStyle name="20 % – Zvýraznění1 3" xfId="6"/>
    <cellStyle name="20 % – Zvýraznění1 4" xfId="7"/>
    <cellStyle name="20 % – Zvýraznění1 5" xfId="8"/>
    <cellStyle name="20 % – Zvýraznění1 6" xfId="9"/>
    <cellStyle name="20 % – Zvýraznění1 7" xfId="10"/>
    <cellStyle name="20 % – Zvýraznění1 8" xfId="11"/>
    <cellStyle name="20 % – Zvýraznění2 2" xfId="12"/>
    <cellStyle name="20 % – Zvýraznění2 3" xfId="13"/>
    <cellStyle name="20 % – Zvýraznění2 4" xfId="14"/>
    <cellStyle name="20 % – Zvýraznění2 5" xfId="15"/>
    <cellStyle name="20 % – Zvýraznění2 6" xfId="16"/>
    <cellStyle name="20 % – Zvýraznění2 7" xfId="17"/>
    <cellStyle name="20 % – Zvýraznění2 8" xfId="18"/>
    <cellStyle name="20 % – Zvýraznění3 2" xfId="19"/>
    <cellStyle name="20 % – Zvýraznění3 3" xfId="20"/>
    <cellStyle name="20 % – Zvýraznění3 4" xfId="21"/>
    <cellStyle name="20 % – Zvýraznění3 5" xfId="22"/>
    <cellStyle name="20 % – Zvýraznění3 6" xfId="23"/>
    <cellStyle name="20 % – Zvýraznění3 7" xfId="24"/>
    <cellStyle name="20 % – Zvýraznění3 8" xfId="25"/>
    <cellStyle name="20 % – Zvýraznění4 2" xfId="26"/>
    <cellStyle name="20 % – Zvýraznění4 3" xfId="27"/>
    <cellStyle name="20 % – Zvýraznění4 4" xfId="28"/>
    <cellStyle name="20 % – Zvýraznění4 5" xfId="29"/>
    <cellStyle name="20 % – Zvýraznění4 6" xfId="30"/>
    <cellStyle name="20 % – Zvýraznění4 7" xfId="31"/>
    <cellStyle name="20 % – Zvýraznění4 8" xfId="32"/>
    <cellStyle name="20 % – Zvýraznění5 2" xfId="33"/>
    <cellStyle name="20 % – Zvýraznění5 3" xfId="34"/>
    <cellStyle name="20 % – Zvýraznění5 4" xfId="35"/>
    <cellStyle name="20 % – Zvýraznění5 5" xfId="36"/>
    <cellStyle name="20 % – Zvýraznění5 6" xfId="37"/>
    <cellStyle name="20 % – Zvýraznění5 7" xfId="38"/>
    <cellStyle name="20 % – Zvýraznění5 8" xfId="39"/>
    <cellStyle name="20 % – Zvýraznění6 2" xfId="40"/>
    <cellStyle name="20 % – Zvýraznění6 3" xfId="41"/>
    <cellStyle name="20 % – Zvýraznění6 4" xfId="42"/>
    <cellStyle name="20 % – Zvýraznění6 5" xfId="43"/>
    <cellStyle name="20 % – Zvýraznění6 6" xfId="44"/>
    <cellStyle name="20 % – Zvýraznění6 7" xfId="45"/>
    <cellStyle name="20 % – Zvýraznění6 8" xfId="46"/>
    <cellStyle name="40 % – Zvýraznění1 2" xfId="47"/>
    <cellStyle name="40 % – Zvýraznění1 3" xfId="48"/>
    <cellStyle name="40 % – Zvýraznění1 4" xfId="49"/>
    <cellStyle name="40 % – Zvýraznění1 5" xfId="50"/>
    <cellStyle name="40 % – Zvýraznění1 6" xfId="51"/>
    <cellStyle name="40 % – Zvýraznění1 7" xfId="52"/>
    <cellStyle name="40 % – Zvýraznění1 8" xfId="53"/>
    <cellStyle name="40 % – Zvýraznění2 2" xfId="54"/>
    <cellStyle name="40 % – Zvýraznění2 3" xfId="55"/>
    <cellStyle name="40 % – Zvýraznění2 4" xfId="56"/>
    <cellStyle name="40 % – Zvýraznění2 5" xfId="57"/>
    <cellStyle name="40 % – Zvýraznění2 6" xfId="58"/>
    <cellStyle name="40 % – Zvýraznění2 7" xfId="59"/>
    <cellStyle name="40 % – Zvýraznění2 8" xfId="60"/>
    <cellStyle name="40 % – Zvýraznění3 2" xfId="61"/>
    <cellStyle name="40 % – Zvýraznění3 3" xfId="62"/>
    <cellStyle name="40 % – Zvýraznění3 4" xfId="63"/>
    <cellStyle name="40 % – Zvýraznění3 5" xfId="64"/>
    <cellStyle name="40 % – Zvýraznění3 6" xfId="65"/>
    <cellStyle name="40 % – Zvýraznění3 7" xfId="66"/>
    <cellStyle name="40 % – Zvýraznění3 8" xfId="67"/>
    <cellStyle name="40 % – Zvýraznění4 2" xfId="68"/>
    <cellStyle name="40 % – Zvýraznění4 3" xfId="69"/>
    <cellStyle name="40 % – Zvýraznění4 4" xfId="70"/>
    <cellStyle name="40 % – Zvýraznění4 5" xfId="71"/>
    <cellStyle name="40 % – Zvýraznění4 6" xfId="72"/>
    <cellStyle name="40 % – Zvýraznění4 7" xfId="73"/>
    <cellStyle name="40 % – Zvýraznění4 8" xfId="74"/>
    <cellStyle name="40 % – Zvýraznění5 2" xfId="75"/>
    <cellStyle name="40 % – Zvýraznění5 3" xfId="76"/>
    <cellStyle name="40 % – Zvýraznění5 4" xfId="77"/>
    <cellStyle name="40 % – Zvýraznění5 5" xfId="78"/>
    <cellStyle name="40 % – Zvýraznění5 6" xfId="79"/>
    <cellStyle name="40 % – Zvýraznění5 7" xfId="80"/>
    <cellStyle name="40 % – Zvýraznění5 8" xfId="81"/>
    <cellStyle name="40 % – Zvýraznění6 2" xfId="82"/>
    <cellStyle name="40 % – Zvýraznění6 3" xfId="83"/>
    <cellStyle name="40 % – Zvýraznění6 4" xfId="84"/>
    <cellStyle name="40 % – Zvýraznění6 5" xfId="85"/>
    <cellStyle name="40 % – Zvýraznění6 6" xfId="86"/>
    <cellStyle name="40 % – Zvýraznění6 7" xfId="87"/>
    <cellStyle name="40 % – Zvýraznění6 8" xfId="88"/>
    <cellStyle name="60 % – Zvýraznění1 2" xfId="89"/>
    <cellStyle name="60 % – Zvýraznění1 3" xfId="90"/>
    <cellStyle name="60 % – Zvýraznění1 4" xfId="91"/>
    <cellStyle name="60 % – Zvýraznění2 2" xfId="92"/>
    <cellStyle name="60 % – Zvýraznění2 3" xfId="93"/>
    <cellStyle name="60 % – Zvýraznění2 4" xfId="94"/>
    <cellStyle name="60 % – Zvýraznění3 2" xfId="95"/>
    <cellStyle name="60 % – Zvýraznění3 3" xfId="96"/>
    <cellStyle name="60 % – Zvýraznění3 4" xfId="97"/>
    <cellStyle name="60 % – Zvýraznění4 2" xfId="98"/>
    <cellStyle name="60 % – Zvýraznění4 3" xfId="99"/>
    <cellStyle name="60 % – Zvýraznění4 4" xfId="100"/>
    <cellStyle name="60 % – Zvýraznění5 2" xfId="101"/>
    <cellStyle name="60 % – Zvýraznění5 3" xfId="102"/>
    <cellStyle name="60 % – Zvýraznění5 4" xfId="103"/>
    <cellStyle name="60 % – Zvýraznění6 2" xfId="104"/>
    <cellStyle name="60 % – Zvýraznění6 3" xfId="105"/>
    <cellStyle name="60 % – Zvýraznění6 4" xfId="106"/>
    <cellStyle name="Celkem 2" xfId="107"/>
    <cellStyle name="Celkem 3" xfId="108"/>
    <cellStyle name="Celkem 4" xfId="109"/>
    <cellStyle name="Čárka 2" xfId="110"/>
    <cellStyle name="Čárka 3" xfId="111"/>
    <cellStyle name="čárky 2" xfId="112"/>
    <cellStyle name="čárky 2 2" xfId="113"/>
    <cellStyle name="čárky 3" xfId="114"/>
    <cellStyle name="čárky 3 2" xfId="115"/>
    <cellStyle name="Chybně 2" xfId="116"/>
    <cellStyle name="Chybně 3" xfId="117"/>
    <cellStyle name="Chybně 4" xfId="118"/>
    <cellStyle name="Kontrolní buňka 2" xfId="119"/>
    <cellStyle name="Kontrolní buňka 3" xfId="120"/>
    <cellStyle name="Kontrolní buňka 4" xfId="121"/>
    <cellStyle name="Nadpis 1 2" xfId="122"/>
    <cellStyle name="Nadpis 1 3" xfId="123"/>
    <cellStyle name="Nadpis 1 4" xfId="124"/>
    <cellStyle name="Nadpis 2 2" xfId="125"/>
    <cellStyle name="Nadpis 2 3" xfId="126"/>
    <cellStyle name="Nadpis 2 4" xfId="127"/>
    <cellStyle name="Nadpis 3 2" xfId="128"/>
    <cellStyle name="Nadpis 3 3" xfId="129"/>
    <cellStyle name="Nadpis 3 4" xfId="130"/>
    <cellStyle name="Nadpis 4 2" xfId="131"/>
    <cellStyle name="Nadpis 4 3" xfId="132"/>
    <cellStyle name="Nadpis 4 4" xfId="133"/>
    <cellStyle name="Název 2" xfId="134"/>
    <cellStyle name="Název 3" xfId="135"/>
    <cellStyle name="Název 4" xfId="136"/>
    <cellStyle name="Neutrální 2" xfId="137"/>
    <cellStyle name="Neutrální 3" xfId="138"/>
    <cellStyle name="Neutrální 4" xfId="139"/>
    <cellStyle name="Normální" xfId="0" builtinId="0"/>
    <cellStyle name="Normální 10" xfId="140"/>
    <cellStyle name="Normální 10 2" xfId="141"/>
    <cellStyle name="Normální 11" xfId="142"/>
    <cellStyle name="Normální 11 2" xfId="143"/>
    <cellStyle name="Normální 12" xfId="144"/>
    <cellStyle name="Normální 13" xfId="145"/>
    <cellStyle name="Normální 14" xfId="146"/>
    <cellStyle name="Normální 14 2" xfId="147"/>
    <cellStyle name="Normální 15" xfId="148"/>
    <cellStyle name="Normální 16" xfId="149"/>
    <cellStyle name="Normální 17" xfId="150"/>
    <cellStyle name="Normální 18" xfId="151"/>
    <cellStyle name="Normální 19" xfId="152"/>
    <cellStyle name="normální 2" xfId="153"/>
    <cellStyle name="normální 2 2" xfId="154"/>
    <cellStyle name="Normální 20" xfId="155"/>
    <cellStyle name="Normální 21" xfId="156"/>
    <cellStyle name="Normální 22" xfId="157"/>
    <cellStyle name="Normální 23" xfId="158"/>
    <cellStyle name="Normální 24" xfId="159"/>
    <cellStyle name="Normální 25" xfId="160"/>
    <cellStyle name="Normální 3" xfId="161"/>
    <cellStyle name="Normální 3 2" xfId="162"/>
    <cellStyle name="Normální 3 3" xfId="163"/>
    <cellStyle name="Normální 4" xfId="164"/>
    <cellStyle name="Normální 4 2" xfId="165"/>
    <cellStyle name="Normální 4 2 2" xfId="166"/>
    <cellStyle name="Normální 5" xfId="167"/>
    <cellStyle name="Normální 6" xfId="168"/>
    <cellStyle name="Normální 7" xfId="169"/>
    <cellStyle name="Normální 8" xfId="170"/>
    <cellStyle name="Normální 9" xfId="171"/>
    <cellStyle name="Normální 9 2" xfId="172"/>
    <cellStyle name="normální_2. čtení rozpočtu 2006 - příjmy" xfId="223"/>
    <cellStyle name="normální_2. Rozpočet 2007 - tabulky" xfId="3"/>
    <cellStyle name="Normální_List1" xfId="4"/>
    <cellStyle name="normální_Rozpis výdajů 03 bez PO" xfId="1"/>
    <cellStyle name="normální_Rozpis výdajů 03 bez PO 2" xfId="221"/>
    <cellStyle name="normální_Rozpis výdajů 03 bez PO 3" xfId="220"/>
    <cellStyle name="normální_Rozpis výdajů 03 bez PO_02 - ORREP" xfId="225"/>
    <cellStyle name="normální_Rozpis výdajů 03 bez PO_04 - OSMTVS" xfId="222"/>
    <cellStyle name="normální_Rozpis výdajů 03 bez PO_UR 2008 1-168 tisk 2" xfId="224"/>
    <cellStyle name="normální_Rozpočet 2004 (ZK)" xfId="2"/>
    <cellStyle name="Poznámka 2" xfId="173"/>
    <cellStyle name="Poznámka 3" xfId="174"/>
    <cellStyle name="Poznámka 4" xfId="175"/>
    <cellStyle name="Poznámka 5" xfId="176"/>
    <cellStyle name="Poznámka 6" xfId="177"/>
    <cellStyle name="Poznámka 7" xfId="178"/>
    <cellStyle name="Poznámka 8" xfId="179"/>
    <cellStyle name="Propojená buňka 2" xfId="180"/>
    <cellStyle name="Propojená buňka 3" xfId="181"/>
    <cellStyle name="Propojená buňka 4" xfId="182"/>
    <cellStyle name="S8M1" xfId="183"/>
    <cellStyle name="Správně 2" xfId="184"/>
    <cellStyle name="Správně 3" xfId="185"/>
    <cellStyle name="Správně 4" xfId="186"/>
    <cellStyle name="Text upozornění 2" xfId="187"/>
    <cellStyle name="Text upozornění 3" xfId="188"/>
    <cellStyle name="Text upozornění 4" xfId="189"/>
    <cellStyle name="Vstup 2" xfId="190"/>
    <cellStyle name="Vstup 3" xfId="191"/>
    <cellStyle name="Vstup 4" xfId="192"/>
    <cellStyle name="Výpočet 2" xfId="193"/>
    <cellStyle name="Výpočet 3" xfId="194"/>
    <cellStyle name="Výpočet 4" xfId="195"/>
    <cellStyle name="Výstup 2" xfId="196"/>
    <cellStyle name="Výstup 3" xfId="197"/>
    <cellStyle name="Výstup 4" xfId="198"/>
    <cellStyle name="Vysvětlující text 2" xfId="199"/>
    <cellStyle name="Vysvětlující text 3" xfId="200"/>
    <cellStyle name="Vysvětlující text 4" xfId="201"/>
    <cellStyle name="Zvýraznění 1 2" xfId="202"/>
    <cellStyle name="Zvýraznění 1 3" xfId="203"/>
    <cellStyle name="Zvýraznění 1 4" xfId="204"/>
    <cellStyle name="Zvýraznění 2 2" xfId="205"/>
    <cellStyle name="Zvýraznění 2 3" xfId="206"/>
    <cellStyle name="Zvýraznění 2 4" xfId="207"/>
    <cellStyle name="Zvýraznění 3 2" xfId="208"/>
    <cellStyle name="Zvýraznění 3 3" xfId="209"/>
    <cellStyle name="Zvýraznění 3 4" xfId="210"/>
    <cellStyle name="Zvýraznění 4 2" xfId="211"/>
    <cellStyle name="Zvýraznění 4 3" xfId="212"/>
    <cellStyle name="Zvýraznění 4 4" xfId="213"/>
    <cellStyle name="Zvýraznění 5 2" xfId="214"/>
    <cellStyle name="Zvýraznění 5 3" xfId="215"/>
    <cellStyle name="Zvýraznění 5 4" xfId="216"/>
    <cellStyle name="Zvýraznění 6 2" xfId="217"/>
    <cellStyle name="Zvýraznění 6 3" xfId="218"/>
    <cellStyle name="Zvýraznění 6 4" xfId="219"/>
  </cellStyles>
  <dxfs count="0"/>
  <tableStyles count="0" defaultTableStyle="TableStyleMedium2" defaultPivotStyle="PivotStyleLight16"/>
  <colors>
    <mruColors>
      <color rgb="FFB2B2B2"/>
      <color rgb="FF0000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6"/>
  <sheetViews>
    <sheetView zoomScaleNormal="100" workbookViewId="0">
      <selection activeCell="E3" sqref="E3"/>
    </sheetView>
  </sheetViews>
  <sheetFormatPr defaultRowHeight="11.25" x14ac:dyDescent="0.2"/>
  <cols>
    <col min="1" max="1" width="34.140625" style="280" customWidth="1"/>
    <col min="2" max="2" width="7.28515625" style="62" customWidth="1"/>
    <col min="3" max="3" width="13.85546875" style="62" customWidth="1"/>
    <col min="4" max="4" width="13" style="207" customWidth="1"/>
    <col min="5" max="5" width="14.140625" style="62" customWidth="1"/>
    <col min="6" max="245" width="9.140625" style="62"/>
    <col min="246" max="246" width="36.5703125" style="62" bestFit="1" customWidth="1"/>
    <col min="247" max="247" width="7.28515625" style="62" customWidth="1"/>
    <col min="248" max="248" width="13.85546875" style="62" customWidth="1"/>
    <col min="249" max="249" width="10" style="62" bestFit="1" customWidth="1"/>
    <col min="250" max="250" width="14.140625" style="62" customWidth="1"/>
    <col min="251" max="254" width="9.140625" style="62"/>
    <col min="255" max="255" width="11.7109375" style="62" bestFit="1" customWidth="1"/>
    <col min="256" max="501" width="9.140625" style="62"/>
    <col min="502" max="502" width="36.5703125" style="62" bestFit="1" customWidth="1"/>
    <col min="503" max="503" width="7.28515625" style="62" customWidth="1"/>
    <col min="504" max="504" width="13.85546875" style="62" customWidth="1"/>
    <col min="505" max="505" width="10" style="62" bestFit="1" customWidth="1"/>
    <col min="506" max="506" width="14.140625" style="62" customWidth="1"/>
    <col min="507" max="510" width="9.140625" style="62"/>
    <col min="511" max="511" width="11.7109375" style="62" bestFit="1" customWidth="1"/>
    <col min="512" max="757" width="9.140625" style="62"/>
    <col min="758" max="758" width="36.5703125" style="62" bestFit="1" customWidth="1"/>
    <col min="759" max="759" width="7.28515625" style="62" customWidth="1"/>
    <col min="760" max="760" width="13.85546875" style="62" customWidth="1"/>
    <col min="761" max="761" width="10" style="62" bestFit="1" customWidth="1"/>
    <col min="762" max="762" width="14.140625" style="62" customWidth="1"/>
    <col min="763" max="766" width="9.140625" style="62"/>
    <col min="767" max="767" width="11.7109375" style="62" bestFit="1" customWidth="1"/>
    <col min="768" max="1013" width="9.140625" style="62"/>
    <col min="1014" max="1014" width="36.5703125" style="62" bestFit="1" customWidth="1"/>
    <col min="1015" max="1015" width="7.28515625" style="62" customWidth="1"/>
    <col min="1016" max="1016" width="13.85546875" style="62" customWidth="1"/>
    <col min="1017" max="1017" width="10" style="62" bestFit="1" customWidth="1"/>
    <col min="1018" max="1018" width="14.140625" style="62" customWidth="1"/>
    <col min="1019" max="1022" width="9.140625" style="62"/>
    <col min="1023" max="1023" width="11.7109375" style="62" bestFit="1" customWidth="1"/>
    <col min="1024" max="1269" width="9.140625" style="62"/>
    <col min="1270" max="1270" width="36.5703125" style="62" bestFit="1" customWidth="1"/>
    <col min="1271" max="1271" width="7.28515625" style="62" customWidth="1"/>
    <col min="1272" max="1272" width="13.85546875" style="62" customWidth="1"/>
    <col min="1273" max="1273" width="10" style="62" bestFit="1" customWidth="1"/>
    <col min="1274" max="1274" width="14.140625" style="62" customWidth="1"/>
    <col min="1275" max="1278" width="9.140625" style="62"/>
    <col min="1279" max="1279" width="11.7109375" style="62" bestFit="1" customWidth="1"/>
    <col min="1280" max="1525" width="9.140625" style="62"/>
    <col min="1526" max="1526" width="36.5703125" style="62" bestFit="1" customWidth="1"/>
    <col min="1527" max="1527" width="7.28515625" style="62" customWidth="1"/>
    <col min="1528" max="1528" width="13.85546875" style="62" customWidth="1"/>
    <col min="1529" max="1529" width="10" style="62" bestFit="1" customWidth="1"/>
    <col min="1530" max="1530" width="14.140625" style="62" customWidth="1"/>
    <col min="1531" max="1534" width="9.140625" style="62"/>
    <col min="1535" max="1535" width="11.7109375" style="62" bestFit="1" customWidth="1"/>
    <col min="1536" max="1781" width="9.140625" style="62"/>
    <col min="1782" max="1782" width="36.5703125" style="62" bestFit="1" customWidth="1"/>
    <col min="1783" max="1783" width="7.28515625" style="62" customWidth="1"/>
    <col min="1784" max="1784" width="13.85546875" style="62" customWidth="1"/>
    <col min="1785" max="1785" width="10" style="62" bestFit="1" customWidth="1"/>
    <col min="1786" max="1786" width="14.140625" style="62" customWidth="1"/>
    <col min="1787" max="1790" width="9.140625" style="62"/>
    <col min="1791" max="1791" width="11.7109375" style="62" bestFit="1" customWidth="1"/>
    <col min="1792" max="2037" width="9.140625" style="62"/>
    <col min="2038" max="2038" width="36.5703125" style="62" bestFit="1" customWidth="1"/>
    <col min="2039" max="2039" width="7.28515625" style="62" customWidth="1"/>
    <col min="2040" max="2040" width="13.85546875" style="62" customWidth="1"/>
    <col min="2041" max="2041" width="10" style="62" bestFit="1" customWidth="1"/>
    <col min="2042" max="2042" width="14.140625" style="62" customWidth="1"/>
    <col min="2043" max="2046" width="9.140625" style="62"/>
    <col min="2047" max="2047" width="11.7109375" style="62" bestFit="1" customWidth="1"/>
    <col min="2048" max="2293" width="9.140625" style="62"/>
    <col min="2294" max="2294" width="36.5703125" style="62" bestFit="1" customWidth="1"/>
    <col min="2295" max="2295" width="7.28515625" style="62" customWidth="1"/>
    <col min="2296" max="2296" width="13.85546875" style="62" customWidth="1"/>
    <col min="2297" max="2297" width="10" style="62" bestFit="1" customWidth="1"/>
    <col min="2298" max="2298" width="14.140625" style="62" customWidth="1"/>
    <col min="2299" max="2302" width="9.140625" style="62"/>
    <col min="2303" max="2303" width="11.7109375" style="62" bestFit="1" customWidth="1"/>
    <col min="2304" max="2549" width="9.140625" style="62"/>
    <col min="2550" max="2550" width="36.5703125" style="62" bestFit="1" customWidth="1"/>
    <col min="2551" max="2551" width="7.28515625" style="62" customWidth="1"/>
    <col min="2552" max="2552" width="13.85546875" style="62" customWidth="1"/>
    <col min="2553" max="2553" width="10" style="62" bestFit="1" customWidth="1"/>
    <col min="2554" max="2554" width="14.140625" style="62" customWidth="1"/>
    <col min="2555" max="2558" width="9.140625" style="62"/>
    <col min="2559" max="2559" width="11.7109375" style="62" bestFit="1" customWidth="1"/>
    <col min="2560" max="2805" width="9.140625" style="62"/>
    <col min="2806" max="2806" width="36.5703125" style="62" bestFit="1" customWidth="1"/>
    <col min="2807" max="2807" width="7.28515625" style="62" customWidth="1"/>
    <col min="2808" max="2808" width="13.85546875" style="62" customWidth="1"/>
    <col min="2809" max="2809" width="10" style="62" bestFit="1" customWidth="1"/>
    <col min="2810" max="2810" width="14.140625" style="62" customWidth="1"/>
    <col min="2811" max="2814" width="9.140625" style="62"/>
    <col min="2815" max="2815" width="11.7109375" style="62" bestFit="1" customWidth="1"/>
    <col min="2816" max="3061" width="9.140625" style="62"/>
    <col min="3062" max="3062" width="36.5703125" style="62" bestFit="1" customWidth="1"/>
    <col min="3063" max="3063" width="7.28515625" style="62" customWidth="1"/>
    <col min="3064" max="3064" width="13.85546875" style="62" customWidth="1"/>
    <col min="3065" max="3065" width="10" style="62" bestFit="1" customWidth="1"/>
    <col min="3066" max="3066" width="14.140625" style="62" customWidth="1"/>
    <col min="3067" max="3070" width="9.140625" style="62"/>
    <col min="3071" max="3071" width="11.7109375" style="62" bestFit="1" customWidth="1"/>
    <col min="3072" max="3317" width="9.140625" style="62"/>
    <col min="3318" max="3318" width="36.5703125" style="62" bestFit="1" customWidth="1"/>
    <col min="3319" max="3319" width="7.28515625" style="62" customWidth="1"/>
    <col min="3320" max="3320" width="13.85546875" style="62" customWidth="1"/>
    <col min="3321" max="3321" width="10" style="62" bestFit="1" customWidth="1"/>
    <col min="3322" max="3322" width="14.140625" style="62" customWidth="1"/>
    <col min="3323" max="3326" width="9.140625" style="62"/>
    <col min="3327" max="3327" width="11.7109375" style="62" bestFit="1" customWidth="1"/>
    <col min="3328" max="3573" width="9.140625" style="62"/>
    <col min="3574" max="3574" width="36.5703125" style="62" bestFit="1" customWidth="1"/>
    <col min="3575" max="3575" width="7.28515625" style="62" customWidth="1"/>
    <col min="3576" max="3576" width="13.85546875" style="62" customWidth="1"/>
    <col min="3577" max="3577" width="10" style="62" bestFit="1" customWidth="1"/>
    <col min="3578" max="3578" width="14.140625" style="62" customWidth="1"/>
    <col min="3579" max="3582" width="9.140625" style="62"/>
    <col min="3583" max="3583" width="11.7109375" style="62" bestFit="1" customWidth="1"/>
    <col min="3584" max="3829" width="9.140625" style="62"/>
    <col min="3830" max="3830" width="36.5703125" style="62" bestFit="1" customWidth="1"/>
    <col min="3831" max="3831" width="7.28515625" style="62" customWidth="1"/>
    <col min="3832" max="3832" width="13.85546875" style="62" customWidth="1"/>
    <col min="3833" max="3833" width="10" style="62" bestFit="1" customWidth="1"/>
    <col min="3834" max="3834" width="14.140625" style="62" customWidth="1"/>
    <col min="3835" max="3838" width="9.140625" style="62"/>
    <col min="3839" max="3839" width="11.7109375" style="62" bestFit="1" customWidth="1"/>
    <col min="3840" max="4085" width="9.140625" style="62"/>
    <col min="4086" max="4086" width="36.5703125" style="62" bestFit="1" customWidth="1"/>
    <col min="4087" max="4087" width="7.28515625" style="62" customWidth="1"/>
    <col min="4088" max="4088" width="13.85546875" style="62" customWidth="1"/>
    <col min="4089" max="4089" width="10" style="62" bestFit="1" customWidth="1"/>
    <col min="4090" max="4090" width="14.140625" style="62" customWidth="1"/>
    <col min="4091" max="4094" width="9.140625" style="62"/>
    <col min="4095" max="4095" width="11.7109375" style="62" bestFit="1" customWidth="1"/>
    <col min="4096" max="4341" width="9.140625" style="62"/>
    <col min="4342" max="4342" width="36.5703125" style="62" bestFit="1" customWidth="1"/>
    <col min="4343" max="4343" width="7.28515625" style="62" customWidth="1"/>
    <col min="4344" max="4344" width="13.85546875" style="62" customWidth="1"/>
    <col min="4345" max="4345" width="10" style="62" bestFit="1" customWidth="1"/>
    <col min="4346" max="4346" width="14.140625" style="62" customWidth="1"/>
    <col min="4347" max="4350" width="9.140625" style="62"/>
    <col min="4351" max="4351" width="11.7109375" style="62" bestFit="1" customWidth="1"/>
    <col min="4352" max="4597" width="9.140625" style="62"/>
    <col min="4598" max="4598" width="36.5703125" style="62" bestFit="1" customWidth="1"/>
    <col min="4599" max="4599" width="7.28515625" style="62" customWidth="1"/>
    <col min="4600" max="4600" width="13.85546875" style="62" customWidth="1"/>
    <col min="4601" max="4601" width="10" style="62" bestFit="1" customWidth="1"/>
    <col min="4602" max="4602" width="14.140625" style="62" customWidth="1"/>
    <col min="4603" max="4606" width="9.140625" style="62"/>
    <col min="4607" max="4607" width="11.7109375" style="62" bestFit="1" customWidth="1"/>
    <col min="4608" max="4853" width="9.140625" style="62"/>
    <col min="4854" max="4854" width="36.5703125" style="62" bestFit="1" customWidth="1"/>
    <col min="4855" max="4855" width="7.28515625" style="62" customWidth="1"/>
    <col min="4856" max="4856" width="13.85546875" style="62" customWidth="1"/>
    <col min="4857" max="4857" width="10" style="62" bestFit="1" customWidth="1"/>
    <col min="4858" max="4858" width="14.140625" style="62" customWidth="1"/>
    <col min="4859" max="4862" width="9.140625" style="62"/>
    <col min="4863" max="4863" width="11.7109375" style="62" bestFit="1" customWidth="1"/>
    <col min="4864" max="5109" width="9.140625" style="62"/>
    <col min="5110" max="5110" width="36.5703125" style="62" bestFit="1" customWidth="1"/>
    <col min="5111" max="5111" width="7.28515625" style="62" customWidth="1"/>
    <col min="5112" max="5112" width="13.85546875" style="62" customWidth="1"/>
    <col min="5113" max="5113" width="10" style="62" bestFit="1" customWidth="1"/>
    <col min="5114" max="5114" width="14.140625" style="62" customWidth="1"/>
    <col min="5115" max="5118" width="9.140625" style="62"/>
    <col min="5119" max="5119" width="11.7109375" style="62" bestFit="1" customWidth="1"/>
    <col min="5120" max="5365" width="9.140625" style="62"/>
    <col min="5366" max="5366" width="36.5703125" style="62" bestFit="1" customWidth="1"/>
    <col min="5367" max="5367" width="7.28515625" style="62" customWidth="1"/>
    <col min="5368" max="5368" width="13.85546875" style="62" customWidth="1"/>
    <col min="5369" max="5369" width="10" style="62" bestFit="1" customWidth="1"/>
    <col min="5370" max="5370" width="14.140625" style="62" customWidth="1"/>
    <col min="5371" max="5374" width="9.140625" style="62"/>
    <col min="5375" max="5375" width="11.7109375" style="62" bestFit="1" customWidth="1"/>
    <col min="5376" max="5621" width="9.140625" style="62"/>
    <col min="5622" max="5622" width="36.5703125" style="62" bestFit="1" customWidth="1"/>
    <col min="5623" max="5623" width="7.28515625" style="62" customWidth="1"/>
    <col min="5624" max="5624" width="13.85546875" style="62" customWidth="1"/>
    <col min="5625" max="5625" width="10" style="62" bestFit="1" customWidth="1"/>
    <col min="5626" max="5626" width="14.140625" style="62" customWidth="1"/>
    <col min="5627" max="5630" width="9.140625" style="62"/>
    <col min="5631" max="5631" width="11.7109375" style="62" bestFit="1" customWidth="1"/>
    <col min="5632" max="5877" width="9.140625" style="62"/>
    <col min="5878" max="5878" width="36.5703125" style="62" bestFit="1" customWidth="1"/>
    <col min="5879" max="5879" width="7.28515625" style="62" customWidth="1"/>
    <col min="5880" max="5880" width="13.85546875" style="62" customWidth="1"/>
    <col min="5881" max="5881" width="10" style="62" bestFit="1" customWidth="1"/>
    <col min="5882" max="5882" width="14.140625" style="62" customWidth="1"/>
    <col min="5883" max="5886" width="9.140625" style="62"/>
    <col min="5887" max="5887" width="11.7109375" style="62" bestFit="1" customWidth="1"/>
    <col min="5888" max="6133" width="9.140625" style="62"/>
    <col min="6134" max="6134" width="36.5703125" style="62" bestFit="1" customWidth="1"/>
    <col min="6135" max="6135" width="7.28515625" style="62" customWidth="1"/>
    <col min="6136" max="6136" width="13.85546875" style="62" customWidth="1"/>
    <col min="6137" max="6137" width="10" style="62" bestFit="1" customWidth="1"/>
    <col min="6138" max="6138" width="14.140625" style="62" customWidth="1"/>
    <col min="6139" max="6142" width="9.140625" style="62"/>
    <col min="6143" max="6143" width="11.7109375" style="62" bestFit="1" customWidth="1"/>
    <col min="6144" max="6389" width="9.140625" style="62"/>
    <col min="6390" max="6390" width="36.5703125" style="62" bestFit="1" customWidth="1"/>
    <col min="6391" max="6391" width="7.28515625" style="62" customWidth="1"/>
    <col min="6392" max="6392" width="13.85546875" style="62" customWidth="1"/>
    <col min="6393" max="6393" width="10" style="62" bestFit="1" customWidth="1"/>
    <col min="6394" max="6394" width="14.140625" style="62" customWidth="1"/>
    <col min="6395" max="6398" width="9.140625" style="62"/>
    <col min="6399" max="6399" width="11.7109375" style="62" bestFit="1" customWidth="1"/>
    <col min="6400" max="6645" width="9.140625" style="62"/>
    <col min="6646" max="6646" width="36.5703125" style="62" bestFit="1" customWidth="1"/>
    <col min="6647" max="6647" width="7.28515625" style="62" customWidth="1"/>
    <col min="6648" max="6648" width="13.85546875" style="62" customWidth="1"/>
    <col min="6649" max="6649" width="10" style="62" bestFit="1" customWidth="1"/>
    <col min="6650" max="6650" width="14.140625" style="62" customWidth="1"/>
    <col min="6651" max="6654" width="9.140625" style="62"/>
    <col min="6655" max="6655" width="11.7109375" style="62" bestFit="1" customWidth="1"/>
    <col min="6656" max="6901" width="9.140625" style="62"/>
    <col min="6902" max="6902" width="36.5703125" style="62" bestFit="1" customWidth="1"/>
    <col min="6903" max="6903" width="7.28515625" style="62" customWidth="1"/>
    <col min="6904" max="6904" width="13.85546875" style="62" customWidth="1"/>
    <col min="6905" max="6905" width="10" style="62" bestFit="1" customWidth="1"/>
    <col min="6906" max="6906" width="14.140625" style="62" customWidth="1"/>
    <col min="6907" max="6910" width="9.140625" style="62"/>
    <col min="6911" max="6911" width="11.7109375" style="62" bestFit="1" customWidth="1"/>
    <col min="6912" max="7157" width="9.140625" style="62"/>
    <col min="7158" max="7158" width="36.5703125" style="62" bestFit="1" customWidth="1"/>
    <col min="7159" max="7159" width="7.28515625" style="62" customWidth="1"/>
    <col min="7160" max="7160" width="13.85546875" style="62" customWidth="1"/>
    <col min="7161" max="7161" width="10" style="62" bestFit="1" customWidth="1"/>
    <col min="7162" max="7162" width="14.140625" style="62" customWidth="1"/>
    <col min="7163" max="7166" width="9.140625" style="62"/>
    <col min="7167" max="7167" width="11.7109375" style="62" bestFit="1" customWidth="1"/>
    <col min="7168" max="7413" width="9.140625" style="62"/>
    <col min="7414" max="7414" width="36.5703125" style="62" bestFit="1" customWidth="1"/>
    <col min="7415" max="7415" width="7.28515625" style="62" customWidth="1"/>
    <col min="7416" max="7416" width="13.85546875" style="62" customWidth="1"/>
    <col min="7417" max="7417" width="10" style="62" bestFit="1" customWidth="1"/>
    <col min="7418" max="7418" width="14.140625" style="62" customWidth="1"/>
    <col min="7419" max="7422" width="9.140625" style="62"/>
    <col min="7423" max="7423" width="11.7109375" style="62" bestFit="1" customWidth="1"/>
    <col min="7424" max="7669" width="9.140625" style="62"/>
    <col min="7670" max="7670" width="36.5703125" style="62" bestFit="1" customWidth="1"/>
    <col min="7671" max="7671" width="7.28515625" style="62" customWidth="1"/>
    <col min="7672" max="7672" width="13.85546875" style="62" customWidth="1"/>
    <col min="7673" max="7673" width="10" style="62" bestFit="1" customWidth="1"/>
    <col min="7674" max="7674" width="14.140625" style="62" customWidth="1"/>
    <col min="7675" max="7678" width="9.140625" style="62"/>
    <col min="7679" max="7679" width="11.7109375" style="62" bestFit="1" customWidth="1"/>
    <col min="7680" max="7925" width="9.140625" style="62"/>
    <col min="7926" max="7926" width="36.5703125" style="62" bestFit="1" customWidth="1"/>
    <col min="7927" max="7927" width="7.28515625" style="62" customWidth="1"/>
    <col min="7928" max="7928" width="13.85546875" style="62" customWidth="1"/>
    <col min="7929" max="7929" width="10" style="62" bestFit="1" customWidth="1"/>
    <col min="7930" max="7930" width="14.140625" style="62" customWidth="1"/>
    <col min="7931" max="7934" width="9.140625" style="62"/>
    <col min="7935" max="7935" width="11.7109375" style="62" bestFit="1" customWidth="1"/>
    <col min="7936" max="8181" width="9.140625" style="62"/>
    <col min="8182" max="8182" width="36.5703125" style="62" bestFit="1" customWidth="1"/>
    <col min="8183" max="8183" width="7.28515625" style="62" customWidth="1"/>
    <col min="8184" max="8184" width="13.85546875" style="62" customWidth="1"/>
    <col min="8185" max="8185" width="10" style="62" bestFit="1" customWidth="1"/>
    <col min="8186" max="8186" width="14.140625" style="62" customWidth="1"/>
    <col min="8187" max="8190" width="9.140625" style="62"/>
    <col min="8191" max="8191" width="11.7109375" style="62" bestFit="1" customWidth="1"/>
    <col min="8192" max="8437" width="9.140625" style="62"/>
    <col min="8438" max="8438" width="36.5703125" style="62" bestFit="1" customWidth="1"/>
    <col min="8439" max="8439" width="7.28515625" style="62" customWidth="1"/>
    <col min="8440" max="8440" width="13.85546875" style="62" customWidth="1"/>
    <col min="8441" max="8441" width="10" style="62" bestFit="1" customWidth="1"/>
    <col min="8442" max="8442" width="14.140625" style="62" customWidth="1"/>
    <col min="8443" max="8446" width="9.140625" style="62"/>
    <col min="8447" max="8447" width="11.7109375" style="62" bestFit="1" customWidth="1"/>
    <col min="8448" max="8693" width="9.140625" style="62"/>
    <col min="8694" max="8694" width="36.5703125" style="62" bestFit="1" customWidth="1"/>
    <col min="8695" max="8695" width="7.28515625" style="62" customWidth="1"/>
    <col min="8696" max="8696" width="13.85546875" style="62" customWidth="1"/>
    <col min="8697" max="8697" width="10" style="62" bestFit="1" customWidth="1"/>
    <col min="8698" max="8698" width="14.140625" style="62" customWidth="1"/>
    <col min="8699" max="8702" width="9.140625" style="62"/>
    <col min="8703" max="8703" width="11.7109375" style="62" bestFit="1" customWidth="1"/>
    <col min="8704" max="8949" width="9.140625" style="62"/>
    <col min="8950" max="8950" width="36.5703125" style="62" bestFit="1" customWidth="1"/>
    <col min="8951" max="8951" width="7.28515625" style="62" customWidth="1"/>
    <col min="8952" max="8952" width="13.85546875" style="62" customWidth="1"/>
    <col min="8953" max="8953" width="10" style="62" bestFit="1" customWidth="1"/>
    <col min="8954" max="8954" width="14.140625" style="62" customWidth="1"/>
    <col min="8955" max="8958" width="9.140625" style="62"/>
    <col min="8959" max="8959" width="11.7109375" style="62" bestFit="1" customWidth="1"/>
    <col min="8960" max="9205" width="9.140625" style="62"/>
    <col min="9206" max="9206" width="36.5703125" style="62" bestFit="1" customWidth="1"/>
    <col min="9207" max="9207" width="7.28515625" style="62" customWidth="1"/>
    <col min="9208" max="9208" width="13.85546875" style="62" customWidth="1"/>
    <col min="9209" max="9209" width="10" style="62" bestFit="1" customWidth="1"/>
    <col min="9210" max="9210" width="14.140625" style="62" customWidth="1"/>
    <col min="9211" max="9214" width="9.140625" style="62"/>
    <col min="9215" max="9215" width="11.7109375" style="62" bestFit="1" customWidth="1"/>
    <col min="9216" max="9461" width="9.140625" style="62"/>
    <col min="9462" max="9462" width="36.5703125" style="62" bestFit="1" customWidth="1"/>
    <col min="9463" max="9463" width="7.28515625" style="62" customWidth="1"/>
    <col min="9464" max="9464" width="13.85546875" style="62" customWidth="1"/>
    <col min="9465" max="9465" width="10" style="62" bestFit="1" customWidth="1"/>
    <col min="9466" max="9466" width="14.140625" style="62" customWidth="1"/>
    <col min="9467" max="9470" width="9.140625" style="62"/>
    <col min="9471" max="9471" width="11.7109375" style="62" bestFit="1" customWidth="1"/>
    <col min="9472" max="9717" width="9.140625" style="62"/>
    <col min="9718" max="9718" width="36.5703125" style="62" bestFit="1" customWidth="1"/>
    <col min="9719" max="9719" width="7.28515625" style="62" customWidth="1"/>
    <col min="9720" max="9720" width="13.85546875" style="62" customWidth="1"/>
    <col min="9721" max="9721" width="10" style="62" bestFit="1" customWidth="1"/>
    <col min="9722" max="9722" width="14.140625" style="62" customWidth="1"/>
    <col min="9723" max="9726" width="9.140625" style="62"/>
    <col min="9727" max="9727" width="11.7109375" style="62" bestFit="1" customWidth="1"/>
    <col min="9728" max="9973" width="9.140625" style="62"/>
    <col min="9974" max="9974" width="36.5703125" style="62" bestFit="1" customWidth="1"/>
    <col min="9975" max="9975" width="7.28515625" style="62" customWidth="1"/>
    <col min="9976" max="9976" width="13.85546875" style="62" customWidth="1"/>
    <col min="9977" max="9977" width="10" style="62" bestFit="1" customWidth="1"/>
    <col min="9978" max="9978" width="14.140625" style="62" customWidth="1"/>
    <col min="9979" max="9982" width="9.140625" style="62"/>
    <col min="9983" max="9983" width="11.7109375" style="62" bestFit="1" customWidth="1"/>
    <col min="9984" max="10229" width="9.140625" style="62"/>
    <col min="10230" max="10230" width="36.5703125" style="62" bestFit="1" customWidth="1"/>
    <col min="10231" max="10231" width="7.28515625" style="62" customWidth="1"/>
    <col min="10232" max="10232" width="13.85546875" style="62" customWidth="1"/>
    <col min="10233" max="10233" width="10" style="62" bestFit="1" customWidth="1"/>
    <col min="10234" max="10234" width="14.140625" style="62" customWidth="1"/>
    <col min="10235" max="10238" width="9.140625" style="62"/>
    <col min="10239" max="10239" width="11.7109375" style="62" bestFit="1" customWidth="1"/>
    <col min="10240" max="10485" width="9.140625" style="62"/>
    <col min="10486" max="10486" width="36.5703125" style="62" bestFit="1" customWidth="1"/>
    <col min="10487" max="10487" width="7.28515625" style="62" customWidth="1"/>
    <col min="10488" max="10488" width="13.85546875" style="62" customWidth="1"/>
    <col min="10489" max="10489" width="10" style="62" bestFit="1" customWidth="1"/>
    <col min="10490" max="10490" width="14.140625" style="62" customWidth="1"/>
    <col min="10491" max="10494" width="9.140625" style="62"/>
    <col min="10495" max="10495" width="11.7109375" style="62" bestFit="1" customWidth="1"/>
    <col min="10496" max="10741" width="9.140625" style="62"/>
    <col min="10742" max="10742" width="36.5703125" style="62" bestFit="1" customWidth="1"/>
    <col min="10743" max="10743" width="7.28515625" style="62" customWidth="1"/>
    <col min="10744" max="10744" width="13.85546875" style="62" customWidth="1"/>
    <col min="10745" max="10745" width="10" style="62" bestFit="1" customWidth="1"/>
    <col min="10746" max="10746" width="14.140625" style="62" customWidth="1"/>
    <col min="10747" max="10750" width="9.140625" style="62"/>
    <col min="10751" max="10751" width="11.7109375" style="62" bestFit="1" customWidth="1"/>
    <col min="10752" max="10997" width="9.140625" style="62"/>
    <col min="10998" max="10998" width="36.5703125" style="62" bestFit="1" customWidth="1"/>
    <col min="10999" max="10999" width="7.28515625" style="62" customWidth="1"/>
    <col min="11000" max="11000" width="13.85546875" style="62" customWidth="1"/>
    <col min="11001" max="11001" width="10" style="62" bestFit="1" customWidth="1"/>
    <col min="11002" max="11002" width="14.140625" style="62" customWidth="1"/>
    <col min="11003" max="11006" width="9.140625" style="62"/>
    <col min="11007" max="11007" width="11.7109375" style="62" bestFit="1" customWidth="1"/>
    <col min="11008" max="11253" width="9.140625" style="62"/>
    <col min="11254" max="11254" width="36.5703125" style="62" bestFit="1" customWidth="1"/>
    <col min="11255" max="11255" width="7.28515625" style="62" customWidth="1"/>
    <col min="11256" max="11256" width="13.85546875" style="62" customWidth="1"/>
    <col min="11257" max="11257" width="10" style="62" bestFit="1" customWidth="1"/>
    <col min="11258" max="11258" width="14.140625" style="62" customWidth="1"/>
    <col min="11259" max="11262" width="9.140625" style="62"/>
    <col min="11263" max="11263" width="11.7109375" style="62" bestFit="1" customWidth="1"/>
    <col min="11264" max="11509" width="9.140625" style="62"/>
    <col min="11510" max="11510" width="36.5703125" style="62" bestFit="1" customWidth="1"/>
    <col min="11511" max="11511" width="7.28515625" style="62" customWidth="1"/>
    <col min="11512" max="11512" width="13.85546875" style="62" customWidth="1"/>
    <col min="11513" max="11513" width="10" style="62" bestFit="1" customWidth="1"/>
    <col min="11514" max="11514" width="14.140625" style="62" customWidth="1"/>
    <col min="11515" max="11518" width="9.140625" style="62"/>
    <col min="11519" max="11519" width="11.7109375" style="62" bestFit="1" customWidth="1"/>
    <col min="11520" max="11765" width="9.140625" style="62"/>
    <col min="11766" max="11766" width="36.5703125" style="62" bestFit="1" customWidth="1"/>
    <col min="11767" max="11767" width="7.28515625" style="62" customWidth="1"/>
    <col min="11768" max="11768" width="13.85546875" style="62" customWidth="1"/>
    <col min="11769" max="11769" width="10" style="62" bestFit="1" customWidth="1"/>
    <col min="11770" max="11770" width="14.140625" style="62" customWidth="1"/>
    <col min="11771" max="11774" width="9.140625" style="62"/>
    <col min="11775" max="11775" width="11.7109375" style="62" bestFit="1" customWidth="1"/>
    <col min="11776" max="12021" width="9.140625" style="62"/>
    <col min="12022" max="12022" width="36.5703125" style="62" bestFit="1" customWidth="1"/>
    <col min="12023" max="12023" width="7.28515625" style="62" customWidth="1"/>
    <col min="12024" max="12024" width="13.85546875" style="62" customWidth="1"/>
    <col min="12025" max="12025" width="10" style="62" bestFit="1" customWidth="1"/>
    <col min="12026" max="12026" width="14.140625" style="62" customWidth="1"/>
    <col min="12027" max="12030" width="9.140625" style="62"/>
    <col min="12031" max="12031" width="11.7109375" style="62" bestFit="1" customWidth="1"/>
    <col min="12032" max="12277" width="9.140625" style="62"/>
    <col min="12278" max="12278" width="36.5703125" style="62" bestFit="1" customWidth="1"/>
    <col min="12279" max="12279" width="7.28515625" style="62" customWidth="1"/>
    <col min="12280" max="12280" width="13.85546875" style="62" customWidth="1"/>
    <col min="12281" max="12281" width="10" style="62" bestFit="1" customWidth="1"/>
    <col min="12282" max="12282" width="14.140625" style="62" customWidth="1"/>
    <col min="12283" max="12286" width="9.140625" style="62"/>
    <col min="12287" max="12287" width="11.7109375" style="62" bestFit="1" customWidth="1"/>
    <col min="12288" max="12533" width="9.140625" style="62"/>
    <col min="12534" max="12534" width="36.5703125" style="62" bestFit="1" customWidth="1"/>
    <col min="12535" max="12535" width="7.28515625" style="62" customWidth="1"/>
    <col min="12536" max="12536" width="13.85546875" style="62" customWidth="1"/>
    <col min="12537" max="12537" width="10" style="62" bestFit="1" customWidth="1"/>
    <col min="12538" max="12538" width="14.140625" style="62" customWidth="1"/>
    <col min="12539" max="12542" width="9.140625" style="62"/>
    <col min="12543" max="12543" width="11.7109375" style="62" bestFit="1" customWidth="1"/>
    <col min="12544" max="12789" width="9.140625" style="62"/>
    <col min="12790" max="12790" width="36.5703125" style="62" bestFit="1" customWidth="1"/>
    <col min="12791" max="12791" width="7.28515625" style="62" customWidth="1"/>
    <col min="12792" max="12792" width="13.85546875" style="62" customWidth="1"/>
    <col min="12793" max="12793" width="10" style="62" bestFit="1" customWidth="1"/>
    <col min="12794" max="12794" width="14.140625" style="62" customWidth="1"/>
    <col min="12795" max="12798" width="9.140625" style="62"/>
    <col min="12799" max="12799" width="11.7109375" style="62" bestFit="1" customWidth="1"/>
    <col min="12800" max="13045" width="9.140625" style="62"/>
    <col min="13046" max="13046" width="36.5703125" style="62" bestFit="1" customWidth="1"/>
    <col min="13047" max="13047" width="7.28515625" style="62" customWidth="1"/>
    <col min="13048" max="13048" width="13.85546875" style="62" customWidth="1"/>
    <col min="13049" max="13049" width="10" style="62" bestFit="1" customWidth="1"/>
    <col min="13050" max="13050" width="14.140625" style="62" customWidth="1"/>
    <col min="13051" max="13054" width="9.140625" style="62"/>
    <col min="13055" max="13055" width="11.7109375" style="62" bestFit="1" customWidth="1"/>
    <col min="13056" max="13301" width="9.140625" style="62"/>
    <col min="13302" max="13302" width="36.5703125" style="62" bestFit="1" customWidth="1"/>
    <col min="13303" max="13303" width="7.28515625" style="62" customWidth="1"/>
    <col min="13304" max="13304" width="13.85546875" style="62" customWidth="1"/>
    <col min="13305" max="13305" width="10" style="62" bestFit="1" customWidth="1"/>
    <col min="13306" max="13306" width="14.140625" style="62" customWidth="1"/>
    <col min="13307" max="13310" width="9.140625" style="62"/>
    <col min="13311" max="13311" width="11.7109375" style="62" bestFit="1" customWidth="1"/>
    <col min="13312" max="13557" width="9.140625" style="62"/>
    <col min="13558" max="13558" width="36.5703125" style="62" bestFit="1" customWidth="1"/>
    <col min="13559" max="13559" width="7.28515625" style="62" customWidth="1"/>
    <col min="13560" max="13560" width="13.85546875" style="62" customWidth="1"/>
    <col min="13561" max="13561" width="10" style="62" bestFit="1" customWidth="1"/>
    <col min="13562" max="13562" width="14.140625" style="62" customWidth="1"/>
    <col min="13563" max="13566" width="9.140625" style="62"/>
    <col min="13567" max="13567" width="11.7109375" style="62" bestFit="1" customWidth="1"/>
    <col min="13568" max="13813" width="9.140625" style="62"/>
    <col min="13814" max="13814" width="36.5703125" style="62" bestFit="1" customWidth="1"/>
    <col min="13815" max="13815" width="7.28515625" style="62" customWidth="1"/>
    <col min="13816" max="13816" width="13.85546875" style="62" customWidth="1"/>
    <col min="13817" max="13817" width="10" style="62" bestFit="1" customWidth="1"/>
    <col min="13818" max="13818" width="14.140625" style="62" customWidth="1"/>
    <col min="13819" max="13822" width="9.140625" style="62"/>
    <col min="13823" max="13823" width="11.7109375" style="62" bestFit="1" customWidth="1"/>
    <col min="13824" max="14069" width="9.140625" style="62"/>
    <col min="14070" max="14070" width="36.5703125" style="62" bestFit="1" customWidth="1"/>
    <col min="14071" max="14071" width="7.28515625" style="62" customWidth="1"/>
    <col min="14072" max="14072" width="13.85546875" style="62" customWidth="1"/>
    <col min="14073" max="14073" width="10" style="62" bestFit="1" customWidth="1"/>
    <col min="14074" max="14074" width="14.140625" style="62" customWidth="1"/>
    <col min="14075" max="14078" width="9.140625" style="62"/>
    <col min="14079" max="14079" width="11.7109375" style="62" bestFit="1" customWidth="1"/>
    <col min="14080" max="14325" width="9.140625" style="62"/>
    <col min="14326" max="14326" width="36.5703125" style="62" bestFit="1" customWidth="1"/>
    <col min="14327" max="14327" width="7.28515625" style="62" customWidth="1"/>
    <col min="14328" max="14328" width="13.85546875" style="62" customWidth="1"/>
    <col min="14329" max="14329" width="10" style="62" bestFit="1" customWidth="1"/>
    <col min="14330" max="14330" width="14.140625" style="62" customWidth="1"/>
    <col min="14331" max="14334" width="9.140625" style="62"/>
    <col min="14335" max="14335" width="11.7109375" style="62" bestFit="1" customWidth="1"/>
    <col min="14336" max="14581" width="9.140625" style="62"/>
    <col min="14582" max="14582" width="36.5703125" style="62" bestFit="1" customWidth="1"/>
    <col min="14583" max="14583" width="7.28515625" style="62" customWidth="1"/>
    <col min="14584" max="14584" width="13.85546875" style="62" customWidth="1"/>
    <col min="14585" max="14585" width="10" style="62" bestFit="1" customWidth="1"/>
    <col min="14586" max="14586" width="14.140625" style="62" customWidth="1"/>
    <col min="14587" max="14590" width="9.140625" style="62"/>
    <col min="14591" max="14591" width="11.7109375" style="62" bestFit="1" customWidth="1"/>
    <col min="14592" max="14837" width="9.140625" style="62"/>
    <col min="14838" max="14838" width="36.5703125" style="62" bestFit="1" customWidth="1"/>
    <col min="14839" max="14839" width="7.28515625" style="62" customWidth="1"/>
    <col min="14840" max="14840" width="13.85546875" style="62" customWidth="1"/>
    <col min="14841" max="14841" width="10" style="62" bestFit="1" customWidth="1"/>
    <col min="14842" max="14842" width="14.140625" style="62" customWidth="1"/>
    <col min="14843" max="14846" width="9.140625" style="62"/>
    <col min="14847" max="14847" width="11.7109375" style="62" bestFit="1" customWidth="1"/>
    <col min="14848" max="15093" width="9.140625" style="62"/>
    <col min="15094" max="15094" width="36.5703125" style="62" bestFit="1" customWidth="1"/>
    <col min="15095" max="15095" width="7.28515625" style="62" customWidth="1"/>
    <col min="15096" max="15096" width="13.85546875" style="62" customWidth="1"/>
    <col min="15097" max="15097" width="10" style="62" bestFit="1" customWidth="1"/>
    <col min="15098" max="15098" width="14.140625" style="62" customWidth="1"/>
    <col min="15099" max="15102" width="9.140625" style="62"/>
    <col min="15103" max="15103" width="11.7109375" style="62" bestFit="1" customWidth="1"/>
    <col min="15104" max="15349" width="9.140625" style="62"/>
    <col min="15350" max="15350" width="36.5703125" style="62" bestFit="1" customWidth="1"/>
    <col min="15351" max="15351" width="7.28515625" style="62" customWidth="1"/>
    <col min="15352" max="15352" width="13.85546875" style="62" customWidth="1"/>
    <col min="15353" max="15353" width="10" style="62" bestFit="1" customWidth="1"/>
    <col min="15354" max="15354" width="14.140625" style="62" customWidth="1"/>
    <col min="15355" max="15358" width="9.140625" style="62"/>
    <col min="15359" max="15359" width="11.7109375" style="62" bestFit="1" customWidth="1"/>
    <col min="15360" max="15605" width="9.140625" style="62"/>
    <col min="15606" max="15606" width="36.5703125" style="62" bestFit="1" customWidth="1"/>
    <col min="15607" max="15607" width="7.28515625" style="62" customWidth="1"/>
    <col min="15608" max="15608" width="13.85546875" style="62" customWidth="1"/>
    <col min="15609" max="15609" width="10" style="62" bestFit="1" customWidth="1"/>
    <col min="15610" max="15610" width="14.140625" style="62" customWidth="1"/>
    <col min="15611" max="15614" width="9.140625" style="62"/>
    <col min="15615" max="15615" width="11.7109375" style="62" bestFit="1" customWidth="1"/>
    <col min="15616" max="15861" width="9.140625" style="62"/>
    <col min="15862" max="15862" width="36.5703125" style="62" bestFit="1" customWidth="1"/>
    <col min="15863" max="15863" width="7.28515625" style="62" customWidth="1"/>
    <col min="15864" max="15864" width="13.85546875" style="62" customWidth="1"/>
    <col min="15865" max="15865" width="10" style="62" bestFit="1" customWidth="1"/>
    <col min="15866" max="15866" width="14.140625" style="62" customWidth="1"/>
    <col min="15867" max="15870" width="9.140625" style="62"/>
    <col min="15871" max="15871" width="11.7109375" style="62" bestFit="1" customWidth="1"/>
    <col min="15872" max="16117" width="9.140625" style="62"/>
    <col min="16118" max="16118" width="36.5703125" style="62" bestFit="1" customWidth="1"/>
    <col min="16119" max="16119" width="7.28515625" style="62" customWidth="1"/>
    <col min="16120" max="16120" width="13.85546875" style="62" customWidth="1"/>
    <col min="16121" max="16121" width="10" style="62" bestFit="1" customWidth="1"/>
    <col min="16122" max="16122" width="14.140625" style="62" customWidth="1"/>
    <col min="16123" max="16126" width="9.140625" style="62"/>
    <col min="16127" max="16127" width="11.7109375" style="62" bestFit="1" customWidth="1"/>
    <col min="16128" max="16384" width="9.140625" style="62"/>
  </cols>
  <sheetData>
    <row r="1" spans="1:5" x14ac:dyDescent="0.2">
      <c r="E1" s="7" t="s">
        <v>113</v>
      </c>
    </row>
    <row r="2" spans="1:5" ht="15.75" thickBot="1" x14ac:dyDescent="0.3">
      <c r="A2" s="297" t="s">
        <v>38</v>
      </c>
      <c r="B2" s="297"/>
      <c r="C2" s="208"/>
      <c r="D2" s="209"/>
      <c r="E2" s="278" t="s">
        <v>39</v>
      </c>
    </row>
    <row r="3" spans="1:5" ht="23.25" thickBot="1" x14ac:dyDescent="0.25">
      <c r="A3" s="281" t="s">
        <v>8</v>
      </c>
      <c r="B3" s="210" t="s">
        <v>40</v>
      </c>
      <c r="C3" s="211" t="s">
        <v>147</v>
      </c>
      <c r="D3" s="212" t="s">
        <v>114</v>
      </c>
      <c r="E3" s="213" t="s">
        <v>148</v>
      </c>
    </row>
    <row r="4" spans="1:5" ht="15" customHeight="1" x14ac:dyDescent="0.2">
      <c r="A4" s="282" t="s">
        <v>41</v>
      </c>
      <c r="B4" s="214" t="s">
        <v>42</v>
      </c>
      <c r="C4" s="215">
        <f>C5+C6+C7</f>
        <v>2363083.33</v>
      </c>
      <c r="D4" s="216">
        <f>D5+D6+D7</f>
        <v>0</v>
      </c>
      <c r="E4" s="217">
        <f t="shared" ref="E4:E26" si="0">C4+D4</f>
        <v>2363083.33</v>
      </c>
    </row>
    <row r="5" spans="1:5" ht="15" customHeight="1" x14ac:dyDescent="0.2">
      <c r="A5" s="283" t="s">
        <v>43</v>
      </c>
      <c r="B5" s="218" t="s">
        <v>44</v>
      </c>
      <c r="C5" s="219">
        <v>2220140.21</v>
      </c>
      <c r="D5" s="220">
        <v>0</v>
      </c>
      <c r="E5" s="221">
        <f t="shared" si="0"/>
        <v>2220140.21</v>
      </c>
    </row>
    <row r="6" spans="1:5" ht="15" customHeight="1" x14ac:dyDescent="0.2">
      <c r="A6" s="283" t="s">
        <v>45</v>
      </c>
      <c r="B6" s="218" t="s">
        <v>46</v>
      </c>
      <c r="C6" s="219">
        <v>141417.56</v>
      </c>
      <c r="D6" s="222">
        <v>0</v>
      </c>
      <c r="E6" s="221">
        <f t="shared" si="0"/>
        <v>141417.56</v>
      </c>
    </row>
    <row r="7" spans="1:5" ht="15" customHeight="1" x14ac:dyDescent="0.2">
      <c r="A7" s="283" t="s">
        <v>47</v>
      </c>
      <c r="B7" s="218" t="s">
        <v>48</v>
      </c>
      <c r="C7" s="219">
        <v>1525.56</v>
      </c>
      <c r="D7" s="223">
        <v>0</v>
      </c>
      <c r="E7" s="221">
        <f t="shared" si="0"/>
        <v>1525.56</v>
      </c>
    </row>
    <row r="8" spans="1:5" ht="15" customHeight="1" x14ac:dyDescent="0.2">
      <c r="A8" s="284" t="s">
        <v>49</v>
      </c>
      <c r="B8" s="218" t="s">
        <v>50</v>
      </c>
      <c r="C8" s="224">
        <f>C9+C15</f>
        <v>4815388.1100000003</v>
      </c>
      <c r="D8" s="225">
        <f>D9+D15</f>
        <v>34161.321219999998</v>
      </c>
      <c r="E8" s="226">
        <f t="shared" si="0"/>
        <v>4849549.4312200006</v>
      </c>
    </row>
    <row r="9" spans="1:5" ht="15" customHeight="1" x14ac:dyDescent="0.2">
      <c r="A9" s="283" t="s">
        <v>145</v>
      </c>
      <c r="B9" s="218" t="s">
        <v>51</v>
      </c>
      <c r="C9" s="219">
        <f>C10+C11+C12+C14</f>
        <v>4103956.04</v>
      </c>
      <c r="D9" s="223">
        <f>D10+D11+D12+D14</f>
        <v>1222.84239</v>
      </c>
      <c r="E9" s="227">
        <f t="shared" si="0"/>
        <v>4105178.8823899999</v>
      </c>
    </row>
    <row r="10" spans="1:5" ht="15" customHeight="1" x14ac:dyDescent="0.2">
      <c r="A10" s="283" t="s">
        <v>52</v>
      </c>
      <c r="B10" s="218" t="s">
        <v>53</v>
      </c>
      <c r="C10" s="219">
        <v>61072</v>
      </c>
      <c r="D10" s="223">
        <v>0</v>
      </c>
      <c r="E10" s="227">
        <f t="shared" si="0"/>
        <v>61072</v>
      </c>
    </row>
    <row r="11" spans="1:5" ht="15" customHeight="1" x14ac:dyDescent="0.2">
      <c r="A11" s="283" t="s">
        <v>54</v>
      </c>
      <c r="B11" s="218" t="s">
        <v>51</v>
      </c>
      <c r="C11" s="219">
        <v>4032423.87</v>
      </c>
      <c r="D11" s="223">
        <v>995.67025999999998</v>
      </c>
      <c r="E11" s="227">
        <f t="shared" si="0"/>
        <v>4033419.5402600002</v>
      </c>
    </row>
    <row r="12" spans="1:5" ht="15" customHeight="1" x14ac:dyDescent="0.2">
      <c r="A12" s="283" t="s">
        <v>55</v>
      </c>
      <c r="B12" s="218" t="s">
        <v>56</v>
      </c>
      <c r="C12" s="219">
        <v>10460.17</v>
      </c>
      <c r="D12" s="223">
        <v>202.95639</v>
      </c>
      <c r="E12" s="227">
        <f>SUM(C12:D12)</f>
        <v>10663.126389999999</v>
      </c>
    </row>
    <row r="13" spans="1:5" ht="15" customHeight="1" x14ac:dyDescent="0.2">
      <c r="A13" s="283" t="s">
        <v>57</v>
      </c>
      <c r="B13" s="218">
        <v>4121</v>
      </c>
      <c r="C13" s="219">
        <v>24770</v>
      </c>
      <c r="D13" s="223">
        <v>0</v>
      </c>
      <c r="E13" s="227">
        <f>SUM(C13:D13)</f>
        <v>24770</v>
      </c>
    </row>
    <row r="14" spans="1:5" ht="15" customHeight="1" x14ac:dyDescent="0.2">
      <c r="A14" s="283" t="s">
        <v>94</v>
      </c>
      <c r="B14" s="218">
        <v>4123</v>
      </c>
      <c r="C14" s="219">
        <v>0</v>
      </c>
      <c r="D14" s="223">
        <v>24.21574</v>
      </c>
      <c r="E14" s="227">
        <f>SUM(C14:D14)</f>
        <v>24.21574</v>
      </c>
    </row>
    <row r="15" spans="1:5" ht="15" customHeight="1" x14ac:dyDescent="0.2">
      <c r="A15" s="283" t="s">
        <v>146</v>
      </c>
      <c r="B15" s="218" t="s">
        <v>58</v>
      </c>
      <c r="C15" s="219">
        <f>C16+C18+C19</f>
        <v>711432.07000000007</v>
      </c>
      <c r="D15" s="223">
        <f>D16+D18+D19</f>
        <v>32938.47883</v>
      </c>
      <c r="E15" s="227">
        <f t="shared" si="0"/>
        <v>744370.5488300001</v>
      </c>
    </row>
    <row r="16" spans="1:5" ht="15" customHeight="1" x14ac:dyDescent="0.2">
      <c r="A16" s="283" t="s">
        <v>59</v>
      </c>
      <c r="B16" s="218" t="s">
        <v>58</v>
      </c>
      <c r="C16" s="219">
        <v>709937.4</v>
      </c>
      <c r="D16" s="223">
        <v>9340.4455500000004</v>
      </c>
      <c r="E16" s="227">
        <f t="shared" si="0"/>
        <v>719277.84554999997</v>
      </c>
    </row>
    <row r="17" spans="1:5" ht="15" customHeight="1" x14ac:dyDescent="0.2">
      <c r="A17" s="283" t="s">
        <v>60</v>
      </c>
      <c r="B17" s="218">
        <v>4221</v>
      </c>
      <c r="C17" s="219">
        <v>0</v>
      </c>
      <c r="D17" s="223">
        <v>0</v>
      </c>
      <c r="E17" s="227">
        <f>SUM(C17:D17)</f>
        <v>0</v>
      </c>
    </row>
    <row r="18" spans="1:5" ht="15" customHeight="1" x14ac:dyDescent="0.2">
      <c r="A18" s="283" t="s">
        <v>95</v>
      </c>
      <c r="B18" s="218">
        <v>4223</v>
      </c>
      <c r="C18" s="219">
        <v>0</v>
      </c>
      <c r="D18" s="223">
        <v>23598.03328</v>
      </c>
      <c r="E18" s="227">
        <f>SUM(C18:D18)</f>
        <v>23598.03328</v>
      </c>
    </row>
    <row r="19" spans="1:5" ht="15" customHeight="1" x14ac:dyDescent="0.2">
      <c r="A19" s="283" t="s">
        <v>61</v>
      </c>
      <c r="B19" s="218">
        <v>4232</v>
      </c>
      <c r="C19" s="219">
        <v>1494.67</v>
      </c>
      <c r="D19" s="223">
        <v>0</v>
      </c>
      <c r="E19" s="227">
        <f>SUM(C19:D19)</f>
        <v>1494.67</v>
      </c>
    </row>
    <row r="20" spans="1:5" ht="15" customHeight="1" x14ac:dyDescent="0.2">
      <c r="A20" s="284" t="s">
        <v>62</v>
      </c>
      <c r="B20" s="228" t="s">
        <v>63</v>
      </c>
      <c r="C20" s="224">
        <f>C4+C8</f>
        <v>7178471.4400000004</v>
      </c>
      <c r="D20" s="225">
        <f>D4+D8</f>
        <v>34161.321219999998</v>
      </c>
      <c r="E20" s="226">
        <f t="shared" si="0"/>
        <v>7212632.7612200007</v>
      </c>
    </row>
    <row r="21" spans="1:5" ht="15" customHeight="1" x14ac:dyDescent="0.2">
      <c r="A21" s="284" t="s">
        <v>64</v>
      </c>
      <c r="B21" s="228" t="s">
        <v>65</v>
      </c>
      <c r="C21" s="224">
        <f>SUM(C22:C25)</f>
        <v>940852.76</v>
      </c>
      <c r="D21" s="225">
        <f>SUM(D22:D25)</f>
        <v>0</v>
      </c>
      <c r="E21" s="226">
        <f t="shared" si="0"/>
        <v>940852.76</v>
      </c>
    </row>
    <row r="22" spans="1:5" ht="15" customHeight="1" x14ac:dyDescent="0.2">
      <c r="A22" s="283" t="s">
        <v>66</v>
      </c>
      <c r="B22" s="218" t="s">
        <v>67</v>
      </c>
      <c r="C22" s="219">
        <v>84875.51</v>
      </c>
      <c r="D22" s="223">
        <v>0</v>
      </c>
      <c r="E22" s="227">
        <f t="shared" si="0"/>
        <v>84875.51</v>
      </c>
    </row>
    <row r="23" spans="1:5" ht="15" customHeight="1" x14ac:dyDescent="0.2">
      <c r="A23" s="283" t="s">
        <v>68</v>
      </c>
      <c r="B23" s="218">
        <v>8115</v>
      </c>
      <c r="C23" s="219">
        <v>952852.25</v>
      </c>
      <c r="D23" s="223">
        <v>0</v>
      </c>
      <c r="E23" s="227">
        <f>SUM(C23:D23)</f>
        <v>952852.25</v>
      </c>
    </row>
    <row r="24" spans="1:5" ht="15" customHeight="1" x14ac:dyDescent="0.2">
      <c r="A24" s="283" t="s">
        <v>69</v>
      </c>
      <c r="B24" s="218">
        <v>8123</v>
      </c>
      <c r="C24" s="219">
        <v>0</v>
      </c>
      <c r="D24" s="223">
        <v>0</v>
      </c>
      <c r="E24" s="227">
        <f>C24+D24</f>
        <v>0</v>
      </c>
    </row>
    <row r="25" spans="1:5" ht="15" customHeight="1" thickBot="1" x14ac:dyDescent="0.25">
      <c r="A25" s="285" t="s">
        <v>70</v>
      </c>
      <c r="B25" s="229">
        <v>-8124</v>
      </c>
      <c r="C25" s="230">
        <v>-96875</v>
      </c>
      <c r="D25" s="231">
        <v>0</v>
      </c>
      <c r="E25" s="232">
        <f>C25+D25</f>
        <v>-96875</v>
      </c>
    </row>
    <row r="26" spans="1:5" ht="15" customHeight="1" thickBot="1" x14ac:dyDescent="0.25">
      <c r="A26" s="286" t="s">
        <v>71</v>
      </c>
      <c r="B26" s="233"/>
      <c r="C26" s="234">
        <f>C4+C8+C21</f>
        <v>8119324.2000000002</v>
      </c>
      <c r="D26" s="235">
        <f>D20+D21</f>
        <v>34161.321219999998</v>
      </c>
      <c r="E26" s="236">
        <f t="shared" si="0"/>
        <v>8153485.5212200005</v>
      </c>
    </row>
    <row r="27" spans="1:5" ht="15.75" thickBot="1" x14ac:dyDescent="0.3">
      <c r="A27" s="297" t="s">
        <v>72</v>
      </c>
      <c r="B27" s="297"/>
      <c r="C27" s="237"/>
      <c r="D27" s="238"/>
      <c r="E27" s="279" t="s">
        <v>39</v>
      </c>
    </row>
    <row r="28" spans="1:5" ht="23.25" thickBot="1" x14ac:dyDescent="0.25">
      <c r="A28" s="281" t="s">
        <v>73</v>
      </c>
      <c r="B28" s="210" t="s">
        <v>6</v>
      </c>
      <c r="C28" s="211" t="s">
        <v>147</v>
      </c>
      <c r="D28" s="212" t="s">
        <v>114</v>
      </c>
      <c r="E28" s="213" t="s">
        <v>148</v>
      </c>
    </row>
    <row r="29" spans="1:5" ht="15" customHeight="1" x14ac:dyDescent="0.2">
      <c r="A29" s="287" t="s">
        <v>74</v>
      </c>
      <c r="B29" s="239" t="s">
        <v>75</v>
      </c>
      <c r="C29" s="240">
        <v>26192.5</v>
      </c>
      <c r="D29" s="222">
        <v>0</v>
      </c>
      <c r="E29" s="241">
        <f>C29+D29</f>
        <v>26192.5</v>
      </c>
    </row>
    <row r="30" spans="1:5" ht="15" customHeight="1" x14ac:dyDescent="0.2">
      <c r="A30" s="283" t="s">
        <v>76</v>
      </c>
      <c r="B30" s="218" t="s">
        <v>75</v>
      </c>
      <c r="C30" s="219">
        <v>242489.92</v>
      </c>
      <c r="D30" s="222">
        <v>0</v>
      </c>
      <c r="E30" s="241">
        <f t="shared" ref="E30:E44" si="1">C30+D30</f>
        <v>242489.92</v>
      </c>
    </row>
    <row r="31" spans="1:5" ht="15" customHeight="1" x14ac:dyDescent="0.2">
      <c r="A31" s="283" t="s">
        <v>77</v>
      </c>
      <c r="B31" s="218" t="s">
        <v>75</v>
      </c>
      <c r="C31" s="219">
        <v>882990.86</v>
      </c>
      <c r="D31" s="222">
        <v>0</v>
      </c>
      <c r="E31" s="241">
        <f t="shared" si="1"/>
        <v>882990.86</v>
      </c>
    </row>
    <row r="32" spans="1:5" ht="15" customHeight="1" x14ac:dyDescent="0.2">
      <c r="A32" s="283" t="s">
        <v>78</v>
      </c>
      <c r="B32" s="218" t="s">
        <v>75</v>
      </c>
      <c r="C32" s="219">
        <v>649814.35000000009</v>
      </c>
      <c r="D32" s="222">
        <v>0</v>
      </c>
      <c r="E32" s="241">
        <f t="shared" si="1"/>
        <v>649814.35000000009</v>
      </c>
    </row>
    <row r="33" spans="1:5" ht="15" customHeight="1" x14ac:dyDescent="0.2">
      <c r="A33" s="283" t="s">
        <v>79</v>
      </c>
      <c r="B33" s="218" t="s">
        <v>75</v>
      </c>
      <c r="C33" s="219">
        <v>3621391.4999999995</v>
      </c>
      <c r="D33" s="222">
        <v>0</v>
      </c>
      <c r="E33" s="241">
        <f>C33+D33</f>
        <v>3621391.4999999995</v>
      </c>
    </row>
    <row r="34" spans="1:5" ht="15" customHeight="1" x14ac:dyDescent="0.2">
      <c r="A34" s="283" t="s">
        <v>80</v>
      </c>
      <c r="B34" s="218" t="s">
        <v>81</v>
      </c>
      <c r="C34" s="219">
        <v>453659.35999999993</v>
      </c>
      <c r="D34" s="222">
        <v>0</v>
      </c>
      <c r="E34" s="241">
        <f t="shared" si="1"/>
        <v>453659.35999999993</v>
      </c>
    </row>
    <row r="35" spans="1:5" ht="15" customHeight="1" x14ac:dyDescent="0.2">
      <c r="A35" s="283" t="s">
        <v>82</v>
      </c>
      <c r="B35" s="218" t="s">
        <v>75</v>
      </c>
      <c r="C35" s="219">
        <v>65586</v>
      </c>
      <c r="D35" s="222">
        <v>0</v>
      </c>
      <c r="E35" s="241">
        <f t="shared" si="1"/>
        <v>65586</v>
      </c>
    </row>
    <row r="36" spans="1:5" ht="15" customHeight="1" x14ac:dyDescent="0.2">
      <c r="A36" s="283" t="s">
        <v>83</v>
      </c>
      <c r="B36" s="218" t="s">
        <v>84</v>
      </c>
      <c r="C36" s="219">
        <v>932786.00999999989</v>
      </c>
      <c r="D36" s="222">
        <v>0</v>
      </c>
      <c r="E36" s="241">
        <f t="shared" si="1"/>
        <v>932786.00999999989</v>
      </c>
    </row>
    <row r="37" spans="1:5" ht="15" customHeight="1" x14ac:dyDescent="0.2">
      <c r="A37" s="283" t="s">
        <v>85</v>
      </c>
      <c r="B37" s="218" t="s">
        <v>84</v>
      </c>
      <c r="C37" s="219">
        <v>0</v>
      </c>
      <c r="D37" s="222">
        <v>0</v>
      </c>
      <c r="E37" s="241">
        <f t="shared" si="1"/>
        <v>0</v>
      </c>
    </row>
    <row r="38" spans="1:5" ht="15" customHeight="1" x14ac:dyDescent="0.2">
      <c r="A38" s="283" t="s">
        <v>86</v>
      </c>
      <c r="B38" s="218" t="s">
        <v>81</v>
      </c>
      <c r="C38" s="219">
        <v>1074867.06</v>
      </c>
      <c r="D38" s="222">
        <v>34161.321219999998</v>
      </c>
      <c r="E38" s="241">
        <f t="shared" si="1"/>
        <v>1109028.3812200001</v>
      </c>
    </row>
    <row r="39" spans="1:5" ht="15" customHeight="1" x14ac:dyDescent="0.2">
      <c r="A39" s="283" t="s">
        <v>87</v>
      </c>
      <c r="B39" s="218" t="s">
        <v>81</v>
      </c>
      <c r="C39" s="219">
        <v>22000</v>
      </c>
      <c r="D39" s="222">
        <v>0</v>
      </c>
      <c r="E39" s="241">
        <f t="shared" si="1"/>
        <v>22000</v>
      </c>
    </row>
    <row r="40" spans="1:5" ht="15" customHeight="1" x14ac:dyDescent="0.2">
      <c r="A40" s="283" t="s">
        <v>88</v>
      </c>
      <c r="B40" s="218" t="s">
        <v>75</v>
      </c>
      <c r="C40" s="219">
        <v>5434.02</v>
      </c>
      <c r="D40" s="222">
        <v>0</v>
      </c>
      <c r="E40" s="241">
        <f t="shared" si="1"/>
        <v>5434.02</v>
      </c>
    </row>
    <row r="41" spans="1:5" ht="15" customHeight="1" x14ac:dyDescent="0.2">
      <c r="A41" s="283" t="s">
        <v>89</v>
      </c>
      <c r="B41" s="218" t="s">
        <v>81</v>
      </c>
      <c r="C41" s="219">
        <v>83923.1</v>
      </c>
      <c r="D41" s="222">
        <v>0</v>
      </c>
      <c r="E41" s="241">
        <f>C41+D41</f>
        <v>83923.1</v>
      </c>
    </row>
    <row r="42" spans="1:5" ht="15" customHeight="1" x14ac:dyDescent="0.2">
      <c r="A42" s="283" t="s">
        <v>90</v>
      </c>
      <c r="B42" s="218" t="s">
        <v>81</v>
      </c>
      <c r="C42" s="219">
        <v>5317.28</v>
      </c>
      <c r="D42" s="222">
        <v>0</v>
      </c>
      <c r="E42" s="241">
        <f t="shared" si="1"/>
        <v>5317.28</v>
      </c>
    </row>
    <row r="43" spans="1:5" ht="15" customHeight="1" x14ac:dyDescent="0.2">
      <c r="A43" s="283" t="s">
        <v>91</v>
      </c>
      <c r="B43" s="218" t="s">
        <v>81</v>
      </c>
      <c r="C43" s="219">
        <v>73602.25</v>
      </c>
      <c r="D43" s="222">
        <v>0</v>
      </c>
      <c r="E43" s="241">
        <f t="shared" si="1"/>
        <v>73602.25</v>
      </c>
    </row>
    <row r="44" spans="1:5" ht="15" customHeight="1" thickBot="1" x14ac:dyDescent="0.25">
      <c r="A44" s="283" t="s">
        <v>92</v>
      </c>
      <c r="B44" s="218" t="s">
        <v>81</v>
      </c>
      <c r="C44" s="219">
        <v>4039.9870000000001</v>
      </c>
      <c r="D44" s="222">
        <v>0</v>
      </c>
      <c r="E44" s="241">
        <f t="shared" si="1"/>
        <v>4039.9870000000001</v>
      </c>
    </row>
    <row r="45" spans="1:5" ht="15" customHeight="1" thickBot="1" x14ac:dyDescent="0.25">
      <c r="A45" s="286" t="s">
        <v>93</v>
      </c>
      <c r="B45" s="233"/>
      <c r="C45" s="234">
        <f>C29+C30+C31+C32+C33+C34+C35+C36+C37+C38+C39+C40+C41+C42+C43+C44</f>
        <v>8144094.1969999997</v>
      </c>
      <c r="D45" s="235">
        <f>SUM(D29:D44)</f>
        <v>34161.321219999998</v>
      </c>
      <c r="E45" s="236">
        <f>SUM(E29:E44)</f>
        <v>8178255.518219999</v>
      </c>
    </row>
    <row r="46" spans="1:5" x14ac:dyDescent="0.2">
      <c r="C46" s="63"/>
      <c r="E46" s="63"/>
    </row>
  </sheetData>
  <mergeCells count="2">
    <mergeCell ref="A2:B2"/>
    <mergeCell ref="A27:B27"/>
  </mergeCells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35"/>
  <sheetViews>
    <sheetView workbookViewId="0">
      <selection activeCell="G16" sqref="G16"/>
    </sheetView>
  </sheetViews>
  <sheetFormatPr defaultRowHeight="15" x14ac:dyDescent="0.25"/>
  <cols>
    <col min="1" max="1" width="2.42578125" customWidth="1"/>
    <col min="2" max="2" width="4.7109375" style="55" customWidth="1"/>
    <col min="3" max="3" width="9.28515625" style="252" customWidth="1"/>
    <col min="4" max="4" width="4.28515625" customWidth="1"/>
    <col min="5" max="5" width="5.28515625" customWidth="1"/>
    <col min="6" max="6" width="8" style="56" customWidth="1"/>
    <col min="7" max="7" width="40.5703125" style="57" customWidth="1"/>
    <col min="8" max="8" width="6.85546875" customWidth="1"/>
    <col min="9" max="9" width="11.5703125" style="58" customWidth="1"/>
    <col min="10" max="10" width="11.28515625" customWidth="1"/>
    <col min="12" max="12" width="10.85546875" bestFit="1" customWidth="1"/>
  </cols>
  <sheetData>
    <row r="1" spans="2:12" s="8" customFormat="1" ht="12.75" x14ac:dyDescent="0.2">
      <c r="B1" s="1"/>
      <c r="C1" s="242"/>
      <c r="D1" s="1"/>
      <c r="E1" s="2"/>
      <c r="F1" s="3"/>
      <c r="G1" s="4"/>
      <c r="H1" s="5"/>
      <c r="I1" s="6"/>
      <c r="J1" s="7" t="s">
        <v>113</v>
      </c>
    </row>
    <row r="2" spans="2:12" s="9" customFormat="1" ht="18" x14ac:dyDescent="0.25">
      <c r="B2" s="298" t="s">
        <v>112</v>
      </c>
      <c r="C2" s="298"/>
      <c r="D2" s="298"/>
      <c r="E2" s="298"/>
      <c r="F2" s="298"/>
      <c r="G2" s="298"/>
      <c r="H2" s="298"/>
      <c r="I2" s="298"/>
      <c r="J2" s="298"/>
    </row>
    <row r="3" spans="2:12" s="9" customFormat="1" ht="12" customHeight="1" x14ac:dyDescent="0.2">
      <c r="B3" s="10"/>
      <c r="C3" s="243"/>
      <c r="D3" s="10"/>
      <c r="E3" s="11"/>
      <c r="F3" s="12"/>
      <c r="G3" s="13"/>
      <c r="H3" s="14"/>
      <c r="I3" s="15"/>
    </row>
    <row r="4" spans="2:12" s="9" customFormat="1" ht="15.75" customHeight="1" x14ac:dyDescent="0.25">
      <c r="B4" s="299" t="s">
        <v>0</v>
      </c>
      <c r="C4" s="299"/>
      <c r="D4" s="299"/>
      <c r="E4" s="299"/>
      <c r="F4" s="299"/>
      <c r="G4" s="299"/>
      <c r="H4" s="299"/>
      <c r="I4" s="299"/>
      <c r="J4" s="299"/>
    </row>
    <row r="5" spans="2:12" s="9" customFormat="1" ht="12" customHeight="1" x14ac:dyDescent="0.2">
      <c r="B5" s="10"/>
      <c r="C5" s="243"/>
      <c r="D5" s="10"/>
      <c r="E5" s="11"/>
      <c r="F5" s="12"/>
      <c r="G5" s="13"/>
      <c r="H5" s="14"/>
      <c r="I5" s="15"/>
    </row>
    <row r="6" spans="2:12" s="9" customFormat="1" ht="15.75" x14ac:dyDescent="0.25">
      <c r="B6" s="300" t="s">
        <v>1</v>
      </c>
      <c r="C6" s="300"/>
      <c r="D6" s="300"/>
      <c r="E6" s="300"/>
      <c r="F6" s="300"/>
      <c r="G6" s="300"/>
      <c r="H6" s="300"/>
      <c r="I6" s="300"/>
      <c r="J6" s="300"/>
    </row>
    <row r="7" spans="2:12" s="23" customFormat="1" ht="14.25" customHeight="1" thickBot="1" x14ac:dyDescent="0.25">
      <c r="B7" s="16"/>
      <c r="C7" s="244"/>
      <c r="D7" s="18"/>
      <c r="E7" s="17"/>
      <c r="F7" s="17"/>
      <c r="G7" s="19"/>
      <c r="H7" s="20"/>
      <c r="I7" s="21"/>
      <c r="J7" s="22" t="s">
        <v>2</v>
      </c>
    </row>
    <row r="8" spans="2:12" s="24" customFormat="1" ht="22.5" x14ac:dyDescent="0.25">
      <c r="B8" s="260" t="s">
        <v>3</v>
      </c>
      <c r="C8" s="261" t="s">
        <v>4</v>
      </c>
      <c r="D8" s="262" t="s">
        <v>5</v>
      </c>
      <c r="E8" s="263" t="s">
        <v>6</v>
      </c>
      <c r="F8" s="263" t="s">
        <v>7</v>
      </c>
      <c r="G8" s="264" t="s">
        <v>8</v>
      </c>
      <c r="H8" s="265" t="s">
        <v>9</v>
      </c>
      <c r="I8" s="266" t="s">
        <v>37</v>
      </c>
      <c r="J8" s="267" t="s">
        <v>10</v>
      </c>
      <c r="L8" s="59"/>
    </row>
    <row r="9" spans="2:12" s="24" customFormat="1" ht="18" customHeight="1" x14ac:dyDescent="0.25">
      <c r="B9" s="268" t="s">
        <v>11</v>
      </c>
      <c r="C9" s="269" t="s">
        <v>11</v>
      </c>
      <c r="D9" s="270" t="s">
        <v>11</v>
      </c>
      <c r="E9" s="271" t="s">
        <v>11</v>
      </c>
      <c r="F9" s="271" t="s">
        <v>11</v>
      </c>
      <c r="G9" s="272" t="s">
        <v>12</v>
      </c>
      <c r="H9" s="273">
        <f>H10+H13+H16+H19+H22+H25+H28+H30+H33</f>
        <v>0</v>
      </c>
      <c r="I9" s="273">
        <f>I10+I13+I16+I19+I22+I25+I28+I30+I33</f>
        <v>34161321.219999999</v>
      </c>
      <c r="J9" s="274">
        <f t="shared" ref="J9:J35" si="0">H9+I9</f>
        <v>34161321.219999999</v>
      </c>
    </row>
    <row r="10" spans="2:12" s="25" customFormat="1" ht="33.75" x14ac:dyDescent="0.25">
      <c r="B10" s="253" t="s">
        <v>13</v>
      </c>
      <c r="C10" s="254">
        <v>150020000</v>
      </c>
      <c r="D10" s="255" t="s">
        <v>11</v>
      </c>
      <c r="E10" s="255" t="s">
        <v>11</v>
      </c>
      <c r="F10" s="255" t="s">
        <v>11</v>
      </c>
      <c r="G10" s="256" t="s">
        <v>14</v>
      </c>
      <c r="H10" s="257">
        <f>SUM(H12:H12)</f>
        <v>0</v>
      </c>
      <c r="I10" s="258">
        <f>SUM(I11:I12)</f>
        <v>31537.34</v>
      </c>
      <c r="J10" s="259">
        <f t="shared" si="0"/>
        <v>31537.34</v>
      </c>
    </row>
    <row r="11" spans="2:12" ht="15" customHeight="1" x14ac:dyDescent="0.25">
      <c r="B11" s="28" t="s">
        <v>13</v>
      </c>
      <c r="C11" s="245">
        <v>150020000</v>
      </c>
      <c r="D11" s="30">
        <v>0</v>
      </c>
      <c r="E11" s="26">
        <v>4152</v>
      </c>
      <c r="F11" s="26" t="s">
        <v>16</v>
      </c>
      <c r="G11" s="27" t="s">
        <v>17</v>
      </c>
      <c r="H11" s="31">
        <v>0</v>
      </c>
      <c r="I11" s="32">
        <v>29785.02</v>
      </c>
      <c r="J11" s="33">
        <f>H11+I11</f>
        <v>29785.02</v>
      </c>
    </row>
    <row r="12" spans="2:12" ht="15" customHeight="1" x14ac:dyDescent="0.25">
      <c r="B12" s="28" t="s">
        <v>13</v>
      </c>
      <c r="C12" s="245">
        <v>150020000</v>
      </c>
      <c r="D12" s="30">
        <v>0</v>
      </c>
      <c r="E12" s="26" t="s">
        <v>18</v>
      </c>
      <c r="F12" s="26">
        <v>41117007</v>
      </c>
      <c r="G12" s="27" t="s">
        <v>19</v>
      </c>
      <c r="H12" s="31">
        <v>0</v>
      </c>
      <c r="I12" s="32">
        <v>1752.32</v>
      </c>
      <c r="J12" s="33">
        <f>H12+I12</f>
        <v>1752.32</v>
      </c>
    </row>
    <row r="13" spans="2:12" s="25" customFormat="1" ht="12.75" customHeight="1" x14ac:dyDescent="0.25">
      <c r="B13" s="34" t="s">
        <v>20</v>
      </c>
      <c r="C13" s="246">
        <v>1750130000</v>
      </c>
      <c r="D13" s="35" t="s">
        <v>11</v>
      </c>
      <c r="E13" s="35" t="s">
        <v>11</v>
      </c>
      <c r="F13" s="35" t="s">
        <v>11</v>
      </c>
      <c r="G13" s="36" t="s">
        <v>21</v>
      </c>
      <c r="H13" s="37">
        <f>SUM(H14:H15)</f>
        <v>0</v>
      </c>
      <c r="I13" s="38">
        <f>SUM(I14:I15)</f>
        <v>183357.91999999998</v>
      </c>
      <c r="J13" s="39">
        <f>H13+I13</f>
        <v>183357.91999999998</v>
      </c>
    </row>
    <row r="14" spans="2:12" s="25" customFormat="1" ht="15" customHeight="1" x14ac:dyDescent="0.25">
      <c r="B14" s="40" t="s">
        <v>20</v>
      </c>
      <c r="C14" s="247">
        <v>1750130000</v>
      </c>
      <c r="D14" s="29">
        <v>0</v>
      </c>
      <c r="E14" s="30">
        <v>4152</v>
      </c>
      <c r="F14" s="30">
        <v>41500000</v>
      </c>
      <c r="G14" s="27" t="s">
        <v>17</v>
      </c>
      <c r="H14" s="41">
        <v>0</v>
      </c>
      <c r="I14" s="42">
        <v>173171.37</v>
      </c>
      <c r="J14" s="43">
        <f t="shared" ref="J14:J18" si="1">H14+I14</f>
        <v>173171.37</v>
      </c>
    </row>
    <row r="15" spans="2:12" s="45" customFormat="1" ht="15" customHeight="1" x14ac:dyDescent="0.25">
      <c r="B15" s="40" t="s">
        <v>20</v>
      </c>
      <c r="C15" s="247">
        <v>1750130000</v>
      </c>
      <c r="D15" s="29">
        <v>0</v>
      </c>
      <c r="E15" s="30">
        <v>4116</v>
      </c>
      <c r="F15" s="30">
        <v>41117007</v>
      </c>
      <c r="G15" s="44" t="s">
        <v>19</v>
      </c>
      <c r="H15" s="41">
        <v>0</v>
      </c>
      <c r="I15" s="42">
        <v>10186.549999999999</v>
      </c>
      <c r="J15" s="43">
        <f t="shared" si="1"/>
        <v>10186.549999999999</v>
      </c>
    </row>
    <row r="16" spans="2:12" s="46" customFormat="1" ht="11.25" customHeight="1" x14ac:dyDescent="0.25">
      <c r="B16" s="34" t="s">
        <v>20</v>
      </c>
      <c r="C16" s="246">
        <v>1750140000</v>
      </c>
      <c r="D16" s="35" t="s">
        <v>11</v>
      </c>
      <c r="E16" s="35" t="s">
        <v>11</v>
      </c>
      <c r="F16" s="35" t="s">
        <v>11</v>
      </c>
      <c r="G16" s="36" t="s">
        <v>22</v>
      </c>
      <c r="H16" s="37">
        <f>SUM(H17:H18)</f>
        <v>0</v>
      </c>
      <c r="I16" s="38">
        <f>SUM(I17:I18)</f>
        <v>140591.16</v>
      </c>
      <c r="J16" s="39">
        <f t="shared" si="1"/>
        <v>140591.16</v>
      </c>
    </row>
    <row r="17" spans="2:10" ht="15" customHeight="1" x14ac:dyDescent="0.25">
      <c r="B17" s="40" t="s">
        <v>20</v>
      </c>
      <c r="C17" s="245">
        <v>1750140000</v>
      </c>
      <c r="D17" s="29">
        <v>0</v>
      </c>
      <c r="E17" s="26">
        <v>4116</v>
      </c>
      <c r="F17" s="26">
        <v>41117007</v>
      </c>
      <c r="G17" s="27" t="s">
        <v>19</v>
      </c>
      <c r="H17" s="41">
        <v>0</v>
      </c>
      <c r="I17" s="32">
        <v>7859.14</v>
      </c>
      <c r="J17" s="43">
        <f t="shared" si="1"/>
        <v>7859.14</v>
      </c>
    </row>
    <row r="18" spans="2:10" s="25" customFormat="1" ht="15" customHeight="1" x14ac:dyDescent="0.25">
      <c r="B18" s="28" t="s">
        <v>20</v>
      </c>
      <c r="C18" s="245">
        <v>1750140000</v>
      </c>
      <c r="D18" s="30">
        <v>0</v>
      </c>
      <c r="E18" s="26">
        <v>4118</v>
      </c>
      <c r="F18" s="26">
        <v>41595113</v>
      </c>
      <c r="G18" s="27" t="s">
        <v>15</v>
      </c>
      <c r="H18" s="31">
        <v>0</v>
      </c>
      <c r="I18" s="32">
        <v>132732.01999999999</v>
      </c>
      <c r="J18" s="33">
        <f t="shared" si="1"/>
        <v>132732.01999999999</v>
      </c>
    </row>
    <row r="19" spans="2:10" s="25" customFormat="1" ht="22.5" x14ac:dyDescent="0.25">
      <c r="B19" s="34" t="s">
        <v>25</v>
      </c>
      <c r="C19" s="248" t="s">
        <v>26</v>
      </c>
      <c r="D19" s="47" t="s">
        <v>11</v>
      </c>
      <c r="E19" s="47" t="s">
        <v>11</v>
      </c>
      <c r="F19" s="47" t="s">
        <v>11</v>
      </c>
      <c r="G19" s="36" t="s">
        <v>27</v>
      </c>
      <c r="H19" s="37">
        <f>SUM(H21)</f>
        <v>0</v>
      </c>
      <c r="I19" s="38">
        <f>SUM(I20:I21)</f>
        <v>7968098.9100000001</v>
      </c>
      <c r="J19" s="39">
        <f t="shared" si="0"/>
        <v>7968098.9100000001</v>
      </c>
    </row>
    <row r="20" spans="2:10" ht="15" customHeight="1" x14ac:dyDescent="0.25">
      <c r="B20" s="28" t="s">
        <v>25</v>
      </c>
      <c r="C20" s="249" t="s">
        <v>26</v>
      </c>
      <c r="D20" s="26">
        <v>0</v>
      </c>
      <c r="E20" s="26">
        <v>4223</v>
      </c>
      <c r="F20" s="26">
        <v>38585505</v>
      </c>
      <c r="G20" s="27" t="s">
        <v>24</v>
      </c>
      <c r="H20" s="41">
        <v>0</v>
      </c>
      <c r="I20" s="42">
        <v>7951391.2199999997</v>
      </c>
      <c r="J20" s="43">
        <f t="shared" si="0"/>
        <v>7951391.2199999997</v>
      </c>
    </row>
    <row r="21" spans="2:10" ht="15" customHeight="1" x14ac:dyDescent="0.25">
      <c r="B21" s="28" t="s">
        <v>25</v>
      </c>
      <c r="C21" s="249" t="s">
        <v>26</v>
      </c>
      <c r="D21" s="26">
        <v>0</v>
      </c>
      <c r="E21" s="26">
        <v>4123</v>
      </c>
      <c r="F21" s="26">
        <v>38585005</v>
      </c>
      <c r="G21" s="27" t="s">
        <v>23</v>
      </c>
      <c r="H21" s="41">
        <v>0</v>
      </c>
      <c r="I21" s="42">
        <v>16707.689999999999</v>
      </c>
      <c r="J21" s="43">
        <f t="shared" si="0"/>
        <v>16707.689999999999</v>
      </c>
    </row>
    <row r="22" spans="2:10" s="25" customFormat="1" ht="12.75" customHeight="1" x14ac:dyDescent="0.25">
      <c r="B22" s="34" t="s">
        <v>25</v>
      </c>
      <c r="C22" s="248" t="s">
        <v>28</v>
      </c>
      <c r="D22" s="47" t="s">
        <v>11</v>
      </c>
      <c r="E22" s="47" t="s">
        <v>11</v>
      </c>
      <c r="F22" s="47" t="s">
        <v>11</v>
      </c>
      <c r="G22" s="36" t="s">
        <v>29</v>
      </c>
      <c r="H22" s="37">
        <f>SUM(H24)</f>
        <v>0</v>
      </c>
      <c r="I22" s="38">
        <f>SUM(I23:I24)</f>
        <v>15654150.110000001</v>
      </c>
      <c r="J22" s="39">
        <f t="shared" si="0"/>
        <v>15654150.110000001</v>
      </c>
    </row>
    <row r="23" spans="2:10" ht="15" customHeight="1" x14ac:dyDescent="0.25">
      <c r="B23" s="28" t="s">
        <v>25</v>
      </c>
      <c r="C23" s="249" t="s">
        <v>28</v>
      </c>
      <c r="D23" s="26">
        <v>0</v>
      </c>
      <c r="E23" s="26">
        <v>4223</v>
      </c>
      <c r="F23" s="26">
        <v>38585505</v>
      </c>
      <c r="G23" s="27" t="s">
        <v>24</v>
      </c>
      <c r="H23" s="41">
        <v>0</v>
      </c>
      <c r="I23" s="42">
        <v>15646642.060000001</v>
      </c>
      <c r="J23" s="43">
        <f t="shared" si="0"/>
        <v>15646642.060000001</v>
      </c>
    </row>
    <row r="24" spans="2:10" ht="15" customHeight="1" x14ac:dyDescent="0.25">
      <c r="B24" s="28" t="s">
        <v>25</v>
      </c>
      <c r="C24" s="249" t="s">
        <v>28</v>
      </c>
      <c r="D24" s="26">
        <v>0</v>
      </c>
      <c r="E24" s="26">
        <v>4123</v>
      </c>
      <c r="F24" s="26">
        <v>38585005</v>
      </c>
      <c r="G24" s="27" t="s">
        <v>23</v>
      </c>
      <c r="H24" s="41">
        <v>0</v>
      </c>
      <c r="I24" s="42">
        <v>7508.05</v>
      </c>
      <c r="J24" s="43">
        <f t="shared" si="0"/>
        <v>7508.05</v>
      </c>
    </row>
    <row r="25" spans="2:10" s="25" customFormat="1" ht="23.25" customHeight="1" x14ac:dyDescent="0.25">
      <c r="B25" s="34" t="s">
        <v>25</v>
      </c>
      <c r="C25" s="246">
        <v>256451448</v>
      </c>
      <c r="D25" s="35" t="s">
        <v>11</v>
      </c>
      <c r="E25" s="35" t="s">
        <v>11</v>
      </c>
      <c r="F25" s="35" t="s">
        <v>11</v>
      </c>
      <c r="G25" s="36" t="s">
        <v>36</v>
      </c>
      <c r="H25" s="37">
        <f>SUM(H26:H27)</f>
        <v>0</v>
      </c>
      <c r="I25" s="38">
        <f>SUM(I26:I27)</f>
        <v>3626850.6</v>
      </c>
      <c r="J25" s="39">
        <f t="shared" si="0"/>
        <v>3626850.6</v>
      </c>
    </row>
    <row r="26" spans="2:10" ht="15" customHeight="1" x14ac:dyDescent="0.25">
      <c r="B26" s="40" t="s">
        <v>25</v>
      </c>
      <c r="C26" s="245">
        <v>256451448</v>
      </c>
      <c r="D26" s="29">
        <v>0</v>
      </c>
      <c r="E26" s="29">
        <v>4216</v>
      </c>
      <c r="F26" s="29">
        <v>54515835</v>
      </c>
      <c r="G26" s="44" t="s">
        <v>30</v>
      </c>
      <c r="H26" s="41">
        <v>0</v>
      </c>
      <c r="I26" s="32">
        <v>3425358.9</v>
      </c>
      <c r="J26" s="43">
        <f t="shared" si="0"/>
        <v>3425358.9</v>
      </c>
    </row>
    <row r="27" spans="2:10" s="25" customFormat="1" ht="15" customHeight="1" x14ac:dyDescent="0.25">
      <c r="B27" s="40" t="s">
        <v>25</v>
      </c>
      <c r="C27" s="245">
        <v>256451448</v>
      </c>
      <c r="D27" s="29">
        <v>0</v>
      </c>
      <c r="E27" s="29">
        <v>4213</v>
      </c>
      <c r="F27" s="29">
        <v>54190877</v>
      </c>
      <c r="G27" s="44" t="s">
        <v>31</v>
      </c>
      <c r="H27" s="41">
        <v>0</v>
      </c>
      <c r="I27" s="32">
        <v>201491.7</v>
      </c>
      <c r="J27" s="43">
        <f t="shared" si="0"/>
        <v>201491.7</v>
      </c>
    </row>
    <row r="28" spans="2:10" s="25" customFormat="1" ht="13.5" customHeight="1" x14ac:dyDescent="0.25">
      <c r="B28" s="34" t="s">
        <v>32</v>
      </c>
      <c r="C28" s="250">
        <v>1850010000</v>
      </c>
      <c r="D28" s="35" t="s">
        <v>11</v>
      </c>
      <c r="E28" s="35" t="s">
        <v>11</v>
      </c>
      <c r="F28" s="35" t="s">
        <v>11</v>
      </c>
      <c r="G28" s="36" t="s">
        <v>33</v>
      </c>
      <c r="H28" s="37">
        <f>SUM(H29:H32)</f>
        <v>0</v>
      </c>
      <c r="I28" s="38">
        <f>SUM(I29)</f>
        <v>843140.23</v>
      </c>
      <c r="J28" s="39">
        <f t="shared" si="0"/>
        <v>843140.23</v>
      </c>
    </row>
    <row r="29" spans="2:10" ht="15" customHeight="1" x14ac:dyDescent="0.25">
      <c r="B29" s="40" t="s">
        <v>32</v>
      </c>
      <c r="C29" s="247">
        <v>1850010000</v>
      </c>
      <c r="D29" s="29">
        <v>0</v>
      </c>
      <c r="E29" s="30">
        <v>4116</v>
      </c>
      <c r="F29" s="30">
        <v>33514013</v>
      </c>
      <c r="G29" s="27" t="s">
        <v>19</v>
      </c>
      <c r="H29" s="41">
        <v>0</v>
      </c>
      <c r="I29" s="32">
        <v>843140.23</v>
      </c>
      <c r="J29" s="33">
        <f t="shared" si="0"/>
        <v>843140.23</v>
      </c>
    </row>
    <row r="30" spans="2:10" ht="33.75" customHeight="1" x14ac:dyDescent="0.25">
      <c r="B30" s="34" t="s">
        <v>25</v>
      </c>
      <c r="C30" s="250">
        <v>256561442</v>
      </c>
      <c r="D30" s="35" t="s">
        <v>11</v>
      </c>
      <c r="E30" s="35" t="s">
        <v>11</v>
      </c>
      <c r="F30" s="35" t="s">
        <v>11</v>
      </c>
      <c r="G30" s="36" t="s">
        <v>34</v>
      </c>
      <c r="H30" s="37">
        <f>SUM(H31:H34)</f>
        <v>0</v>
      </c>
      <c r="I30" s="38">
        <f>SUM(I31:I32)</f>
        <v>2432818.0799999996</v>
      </c>
      <c r="J30" s="39">
        <f t="shared" si="0"/>
        <v>2432818.0799999996</v>
      </c>
    </row>
    <row r="31" spans="2:10" s="25" customFormat="1" ht="15" customHeight="1" x14ac:dyDescent="0.25">
      <c r="B31" s="40" t="s">
        <v>25</v>
      </c>
      <c r="C31" s="247">
        <v>256561442</v>
      </c>
      <c r="D31" s="29">
        <v>0</v>
      </c>
      <c r="E31" s="30">
        <v>4216</v>
      </c>
      <c r="F31" s="30">
        <v>54515835</v>
      </c>
      <c r="G31" s="44" t="s">
        <v>30</v>
      </c>
      <c r="H31" s="41">
        <v>0</v>
      </c>
      <c r="I31" s="32">
        <v>2297661.5299999998</v>
      </c>
      <c r="J31" s="33">
        <f t="shared" si="0"/>
        <v>2297661.5299999998</v>
      </c>
    </row>
    <row r="32" spans="2:10" s="45" customFormat="1" ht="15" customHeight="1" x14ac:dyDescent="0.25">
      <c r="B32" s="40" t="s">
        <v>25</v>
      </c>
      <c r="C32" s="247">
        <v>256561442</v>
      </c>
      <c r="D32" s="29">
        <v>0</v>
      </c>
      <c r="E32" s="30">
        <v>4213</v>
      </c>
      <c r="F32" s="30">
        <v>54190877</v>
      </c>
      <c r="G32" s="44" t="s">
        <v>31</v>
      </c>
      <c r="H32" s="41">
        <v>0</v>
      </c>
      <c r="I32" s="42">
        <v>135156.54999999999</v>
      </c>
      <c r="J32" s="43">
        <f t="shared" si="0"/>
        <v>135156.54999999999</v>
      </c>
    </row>
    <row r="33" spans="2:10" ht="31.5" customHeight="1" x14ac:dyDescent="0.25">
      <c r="B33" s="34" t="s">
        <v>25</v>
      </c>
      <c r="C33" s="250">
        <v>256571401</v>
      </c>
      <c r="D33" s="35" t="s">
        <v>11</v>
      </c>
      <c r="E33" s="35" t="s">
        <v>11</v>
      </c>
      <c r="F33" s="35" t="s">
        <v>11</v>
      </c>
      <c r="G33" s="36" t="s">
        <v>35</v>
      </c>
      <c r="H33" s="37">
        <f>SUM(H34:H35)</f>
        <v>0</v>
      </c>
      <c r="I33" s="38">
        <f>SUM(I34:I35)</f>
        <v>3280776.87</v>
      </c>
      <c r="J33" s="39">
        <f t="shared" si="0"/>
        <v>3280776.87</v>
      </c>
    </row>
    <row r="34" spans="2:10" s="25" customFormat="1" ht="15" customHeight="1" x14ac:dyDescent="0.25">
      <c r="B34" s="40" t="s">
        <v>25</v>
      </c>
      <c r="C34" s="247">
        <v>256571401</v>
      </c>
      <c r="D34" s="29">
        <v>0</v>
      </c>
      <c r="E34" s="30">
        <v>4216</v>
      </c>
      <c r="F34" s="30">
        <v>54515835</v>
      </c>
      <c r="G34" s="44" t="s">
        <v>30</v>
      </c>
      <c r="H34" s="41">
        <v>0</v>
      </c>
      <c r="I34" s="32">
        <v>3098511.49</v>
      </c>
      <c r="J34" s="33">
        <f t="shared" si="0"/>
        <v>3098511.49</v>
      </c>
    </row>
    <row r="35" spans="2:10" s="45" customFormat="1" ht="15" customHeight="1" thickBot="1" x14ac:dyDescent="0.3">
      <c r="B35" s="48" t="s">
        <v>25</v>
      </c>
      <c r="C35" s="251">
        <v>256571401</v>
      </c>
      <c r="D35" s="50">
        <v>0</v>
      </c>
      <c r="E35" s="49">
        <v>4213</v>
      </c>
      <c r="F35" s="49">
        <v>54190877</v>
      </c>
      <c r="G35" s="51" t="s">
        <v>31</v>
      </c>
      <c r="H35" s="52">
        <v>0</v>
      </c>
      <c r="I35" s="53">
        <v>182265.38</v>
      </c>
      <c r="J35" s="54">
        <f t="shared" si="0"/>
        <v>182265.38</v>
      </c>
    </row>
  </sheetData>
  <mergeCells count="3">
    <mergeCell ref="B2:J2"/>
    <mergeCell ref="B4:J4"/>
    <mergeCell ref="B6:J6"/>
  </mergeCells>
  <pageMargins left="0.19685039370078741" right="0.19685039370078741" top="0.19685039370078741" bottom="0.19685039370078741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19"/>
  <sheetViews>
    <sheetView workbookViewId="0">
      <selection activeCell="I14" sqref="I14"/>
    </sheetView>
  </sheetViews>
  <sheetFormatPr defaultRowHeight="15" x14ac:dyDescent="0.25"/>
  <cols>
    <col min="1" max="1" width="1.28515625" customWidth="1"/>
    <col min="2" max="2" width="3.140625" customWidth="1"/>
    <col min="3" max="3" width="5.28515625" bestFit="1" customWidth="1"/>
    <col min="4" max="4" width="4.42578125" bestFit="1" customWidth="1"/>
    <col min="5" max="6" width="4.42578125" customWidth="1"/>
    <col min="7" max="7" width="40.28515625" customWidth="1"/>
    <col min="8" max="10" width="9.28515625" customWidth="1"/>
  </cols>
  <sheetData>
    <row r="1" spans="2:10" x14ac:dyDescent="0.25">
      <c r="B1" s="74"/>
      <c r="C1" s="1"/>
      <c r="D1" s="74"/>
      <c r="E1" s="74"/>
      <c r="F1" s="74"/>
      <c r="G1" s="74"/>
      <c r="H1" s="74"/>
      <c r="I1" s="8"/>
      <c r="J1" s="7" t="s">
        <v>113</v>
      </c>
    </row>
    <row r="2" spans="2:10" x14ac:dyDescent="0.25">
      <c r="B2" s="74"/>
      <c r="C2" s="1"/>
      <c r="D2" s="74"/>
      <c r="E2" s="74"/>
      <c r="F2" s="74"/>
      <c r="G2" s="74"/>
      <c r="H2" s="74"/>
      <c r="I2" s="8"/>
      <c r="J2" s="7"/>
    </row>
    <row r="3" spans="2:10" ht="18" x14ac:dyDescent="0.25">
      <c r="B3" s="298" t="s">
        <v>112</v>
      </c>
      <c r="C3" s="303"/>
      <c r="D3" s="303"/>
      <c r="E3" s="303"/>
      <c r="F3" s="303"/>
      <c r="G3" s="303"/>
      <c r="H3" s="303"/>
      <c r="I3" s="303"/>
      <c r="J3" s="303"/>
    </row>
    <row r="4" spans="2:10" ht="12.75" customHeight="1" x14ac:dyDescent="0.25">
      <c r="B4" s="75"/>
      <c r="C4" s="75"/>
      <c r="D4" s="75"/>
      <c r="E4" s="75"/>
      <c r="F4" s="75"/>
      <c r="G4" s="75"/>
      <c r="H4" s="75"/>
      <c r="I4" s="76"/>
      <c r="J4" s="77"/>
    </row>
    <row r="5" spans="2:10" ht="15.75" x14ac:dyDescent="0.25">
      <c r="B5" s="304" t="s">
        <v>96</v>
      </c>
      <c r="C5" s="304"/>
      <c r="D5" s="304"/>
      <c r="E5" s="304"/>
      <c r="F5" s="304"/>
      <c r="G5" s="304"/>
      <c r="H5" s="304"/>
      <c r="I5" s="304"/>
      <c r="J5" s="304"/>
    </row>
    <row r="6" spans="2:10" ht="12.75" customHeight="1" x14ac:dyDescent="0.25">
      <c r="B6" s="78"/>
      <c r="C6" s="79"/>
      <c r="D6" s="80"/>
      <c r="E6" s="79"/>
      <c r="F6" s="79"/>
      <c r="G6" s="79"/>
      <c r="H6" s="81"/>
      <c r="I6" s="82"/>
      <c r="J6" s="83"/>
    </row>
    <row r="7" spans="2:10" ht="15.75" x14ac:dyDescent="0.25">
      <c r="B7" s="299" t="s">
        <v>109</v>
      </c>
      <c r="C7" s="299"/>
      <c r="D7" s="299"/>
      <c r="E7" s="299"/>
      <c r="F7" s="299"/>
      <c r="G7" s="299"/>
      <c r="H7" s="299"/>
      <c r="I7" s="299"/>
      <c r="J7" s="299"/>
    </row>
    <row r="8" spans="2:10" ht="15.75" thickBot="1" x14ac:dyDescent="0.3">
      <c r="B8" s="65"/>
      <c r="C8" s="65"/>
      <c r="D8" s="65"/>
      <c r="E8" s="65"/>
      <c r="F8" s="65"/>
      <c r="G8" s="65"/>
      <c r="H8" s="66"/>
      <c r="I8" s="67"/>
      <c r="J8" s="84" t="s">
        <v>39</v>
      </c>
    </row>
    <row r="9" spans="2:10" ht="23.25" customHeight="1" x14ac:dyDescent="0.25">
      <c r="B9" s="85" t="s">
        <v>97</v>
      </c>
      <c r="C9" s="301" t="s">
        <v>98</v>
      </c>
      <c r="D9" s="301"/>
      <c r="E9" s="86" t="s">
        <v>5</v>
      </c>
      <c r="F9" s="86" t="s">
        <v>6</v>
      </c>
      <c r="G9" s="86" t="s">
        <v>99</v>
      </c>
      <c r="H9" s="87" t="s">
        <v>110</v>
      </c>
      <c r="I9" s="275" t="s">
        <v>111</v>
      </c>
      <c r="J9" s="88" t="s">
        <v>118</v>
      </c>
    </row>
    <row r="10" spans="2:10" x14ac:dyDescent="0.25">
      <c r="B10" s="89" t="s">
        <v>11</v>
      </c>
      <c r="C10" s="302" t="s">
        <v>11</v>
      </c>
      <c r="D10" s="302"/>
      <c r="E10" s="90"/>
      <c r="F10" s="90"/>
      <c r="G10" s="91" t="s">
        <v>100</v>
      </c>
      <c r="H10" s="92">
        <f>H11+H13+H16+H18</f>
        <v>6385.76</v>
      </c>
      <c r="I10" s="276">
        <f t="shared" ref="I10" si="0">I11+I13+I16+I18</f>
        <v>9156.3212199999998</v>
      </c>
      <c r="J10" s="93">
        <f>H10+I10</f>
        <v>15542.08122</v>
      </c>
    </row>
    <row r="11" spans="2:10" x14ac:dyDescent="0.25">
      <c r="B11" s="94" t="s">
        <v>101</v>
      </c>
      <c r="C11" s="95">
        <v>30001</v>
      </c>
      <c r="D11" s="96" t="s">
        <v>102</v>
      </c>
      <c r="E11" s="97"/>
      <c r="F11" s="97"/>
      <c r="G11" s="98" t="s">
        <v>103</v>
      </c>
      <c r="H11" s="99">
        <f>H12</f>
        <v>5635.76</v>
      </c>
      <c r="I11" s="148">
        <f>I12</f>
        <v>6156.3212199999998</v>
      </c>
      <c r="J11" s="100">
        <f t="shared" ref="J11:J19" si="1">H11+I11</f>
        <v>11792.08122</v>
      </c>
    </row>
    <row r="12" spans="2:10" x14ac:dyDescent="0.25">
      <c r="B12" s="68"/>
      <c r="C12" s="69"/>
      <c r="D12" s="70"/>
      <c r="E12" s="71">
        <v>6409</v>
      </c>
      <c r="F12" s="101">
        <v>5901</v>
      </c>
      <c r="G12" s="72" t="s">
        <v>104</v>
      </c>
      <c r="H12" s="73">
        <v>5635.76</v>
      </c>
      <c r="I12" s="277">
        <v>6156.3212199999998</v>
      </c>
      <c r="J12" s="102">
        <f t="shared" si="1"/>
        <v>11792.08122</v>
      </c>
    </row>
    <row r="13" spans="2:10" x14ac:dyDescent="0.25">
      <c r="B13" s="94" t="s">
        <v>101</v>
      </c>
      <c r="C13" s="95">
        <v>30002</v>
      </c>
      <c r="D13" s="96" t="s">
        <v>102</v>
      </c>
      <c r="E13" s="97"/>
      <c r="F13" s="97"/>
      <c r="G13" s="98" t="s">
        <v>152</v>
      </c>
      <c r="H13" s="99">
        <f>SUM(H14:H15)</f>
        <v>700</v>
      </c>
      <c r="I13" s="99">
        <f>SUM(I14:I15)</f>
        <v>3000</v>
      </c>
      <c r="J13" s="100">
        <f t="shared" si="1"/>
        <v>3700</v>
      </c>
    </row>
    <row r="14" spans="2:10" x14ac:dyDescent="0.25">
      <c r="B14" s="68"/>
      <c r="C14" s="69"/>
      <c r="D14" s="70"/>
      <c r="E14" s="71">
        <v>6310</v>
      </c>
      <c r="F14" s="71">
        <v>5142</v>
      </c>
      <c r="G14" s="72" t="s">
        <v>105</v>
      </c>
      <c r="H14" s="73">
        <v>630</v>
      </c>
      <c r="I14" s="73">
        <v>3000</v>
      </c>
      <c r="J14" s="102">
        <f t="shared" si="1"/>
        <v>3630</v>
      </c>
    </row>
    <row r="15" spans="2:10" x14ac:dyDescent="0.25">
      <c r="B15" s="68"/>
      <c r="C15" s="69"/>
      <c r="D15" s="70"/>
      <c r="E15" s="71">
        <v>6310</v>
      </c>
      <c r="F15" s="71">
        <v>5163</v>
      </c>
      <c r="G15" s="72" t="s">
        <v>106</v>
      </c>
      <c r="H15" s="73">
        <v>70</v>
      </c>
      <c r="I15" s="73">
        <v>0</v>
      </c>
      <c r="J15" s="102">
        <f t="shared" si="1"/>
        <v>70</v>
      </c>
    </row>
    <row r="16" spans="2:10" x14ac:dyDescent="0.25">
      <c r="B16" s="94" t="s">
        <v>101</v>
      </c>
      <c r="C16" s="95">
        <v>30003</v>
      </c>
      <c r="D16" s="96" t="s">
        <v>102</v>
      </c>
      <c r="E16" s="97"/>
      <c r="F16" s="97"/>
      <c r="G16" s="103" t="s">
        <v>107</v>
      </c>
      <c r="H16" s="99">
        <f>SUM(H17)</f>
        <v>50</v>
      </c>
      <c r="I16" s="99">
        <f t="shared" ref="H16:I18" si="2">SUM(I17)</f>
        <v>0</v>
      </c>
      <c r="J16" s="100">
        <f t="shared" si="1"/>
        <v>50</v>
      </c>
    </row>
    <row r="17" spans="2:10" x14ac:dyDescent="0.25">
      <c r="B17" s="68"/>
      <c r="C17" s="69"/>
      <c r="D17" s="70"/>
      <c r="E17" s="71">
        <v>6409</v>
      </c>
      <c r="F17" s="71">
        <v>5901</v>
      </c>
      <c r="G17" s="72" t="s">
        <v>104</v>
      </c>
      <c r="H17" s="73">
        <v>50</v>
      </c>
      <c r="I17" s="73">
        <v>0</v>
      </c>
      <c r="J17" s="102">
        <f t="shared" si="1"/>
        <v>50</v>
      </c>
    </row>
    <row r="18" spans="2:10" x14ac:dyDescent="0.25">
      <c r="B18" s="94" t="s">
        <v>101</v>
      </c>
      <c r="C18" s="95">
        <v>30004</v>
      </c>
      <c r="D18" s="96" t="s">
        <v>102</v>
      </c>
      <c r="E18" s="104"/>
      <c r="F18" s="104"/>
      <c r="G18" s="98" t="s">
        <v>108</v>
      </c>
      <c r="H18" s="99">
        <f t="shared" si="2"/>
        <v>0</v>
      </c>
      <c r="I18" s="99">
        <f t="shared" si="2"/>
        <v>0</v>
      </c>
      <c r="J18" s="100">
        <f t="shared" si="1"/>
        <v>0</v>
      </c>
    </row>
    <row r="19" spans="2:10" ht="15.75" thickBot="1" x14ac:dyDescent="0.3">
      <c r="B19" s="105"/>
      <c r="C19" s="106"/>
      <c r="D19" s="107"/>
      <c r="E19" s="108">
        <v>6409</v>
      </c>
      <c r="F19" s="108">
        <v>5901</v>
      </c>
      <c r="G19" s="109" t="s">
        <v>104</v>
      </c>
      <c r="H19" s="110">
        <v>0</v>
      </c>
      <c r="I19" s="110">
        <v>0</v>
      </c>
      <c r="J19" s="111">
        <f t="shared" si="1"/>
        <v>0</v>
      </c>
    </row>
  </sheetData>
  <mergeCells count="5">
    <mergeCell ref="C9:D9"/>
    <mergeCell ref="C10:D10"/>
    <mergeCell ref="B3:J3"/>
    <mergeCell ref="B5:J5"/>
    <mergeCell ref="B7:J7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1:M32"/>
  <sheetViews>
    <sheetView tabSelected="1" workbookViewId="0">
      <selection activeCell="H39" sqref="H39"/>
    </sheetView>
  </sheetViews>
  <sheetFormatPr defaultRowHeight="12.75" x14ac:dyDescent="0.2"/>
  <cols>
    <col min="1" max="1" width="1.28515625" style="60" customWidth="1"/>
    <col min="2" max="2" width="3.5703125" style="60" customWidth="1"/>
    <col min="3" max="3" width="7.140625" style="60" customWidth="1"/>
    <col min="4" max="4" width="2.28515625" style="60" customWidth="1"/>
    <col min="5" max="6" width="4.7109375" style="60" customWidth="1"/>
    <col min="7" max="7" width="7.85546875" style="60" customWidth="1"/>
    <col min="8" max="8" width="40.85546875" style="60" customWidth="1"/>
    <col min="9" max="9" width="10.140625" style="60" customWidth="1"/>
    <col min="10" max="10" width="11.42578125" style="64" bestFit="1" customWidth="1"/>
    <col min="11" max="11" width="10.42578125" style="60" customWidth="1"/>
    <col min="12" max="255" width="9.140625" style="60"/>
    <col min="256" max="256" width="3.42578125" style="60" customWidth="1"/>
    <col min="257" max="257" width="3.5703125" style="60" customWidth="1"/>
    <col min="258" max="258" width="7.140625" style="60" customWidth="1"/>
    <col min="259" max="259" width="2.28515625" style="60" customWidth="1"/>
    <col min="260" max="261" width="4.7109375" style="60" customWidth="1"/>
    <col min="262" max="262" width="7.85546875" style="60" customWidth="1"/>
    <col min="263" max="263" width="40.85546875" style="60" customWidth="1"/>
    <col min="264" max="264" width="8.85546875" style="60" customWidth="1"/>
    <col min="265" max="265" width="9.5703125" style="60" customWidth="1"/>
    <col min="266" max="266" width="10.42578125" style="60" customWidth="1"/>
    <col min="267" max="267" width="11.140625" style="60" customWidth="1"/>
    <col min="268" max="511" width="9.140625" style="60"/>
    <col min="512" max="512" width="3.42578125" style="60" customWidth="1"/>
    <col min="513" max="513" width="3.5703125" style="60" customWidth="1"/>
    <col min="514" max="514" width="7.140625" style="60" customWidth="1"/>
    <col min="515" max="515" width="2.28515625" style="60" customWidth="1"/>
    <col min="516" max="517" width="4.7109375" style="60" customWidth="1"/>
    <col min="518" max="518" width="7.85546875" style="60" customWidth="1"/>
    <col min="519" max="519" width="40.85546875" style="60" customWidth="1"/>
    <col min="520" max="520" width="8.85546875" style="60" customWidth="1"/>
    <col min="521" max="521" width="9.5703125" style="60" customWidth="1"/>
    <col min="522" max="522" width="10.42578125" style="60" customWidth="1"/>
    <col min="523" max="523" width="11.140625" style="60" customWidth="1"/>
    <col min="524" max="767" width="9.140625" style="60"/>
    <col min="768" max="768" width="3.42578125" style="60" customWidth="1"/>
    <col min="769" max="769" width="3.5703125" style="60" customWidth="1"/>
    <col min="770" max="770" width="7.140625" style="60" customWidth="1"/>
    <col min="771" max="771" width="2.28515625" style="60" customWidth="1"/>
    <col min="772" max="773" width="4.7109375" style="60" customWidth="1"/>
    <col min="774" max="774" width="7.85546875" style="60" customWidth="1"/>
    <col min="775" max="775" width="40.85546875" style="60" customWidth="1"/>
    <col min="776" max="776" width="8.85546875" style="60" customWidth="1"/>
    <col min="777" max="777" width="9.5703125" style="60" customWidth="1"/>
    <col min="778" max="778" width="10.42578125" style="60" customWidth="1"/>
    <col min="779" max="779" width="11.140625" style="60" customWidth="1"/>
    <col min="780" max="1023" width="9.140625" style="60"/>
    <col min="1024" max="1024" width="3.42578125" style="60" customWidth="1"/>
    <col min="1025" max="1025" width="3.5703125" style="60" customWidth="1"/>
    <col min="1026" max="1026" width="7.140625" style="60" customWidth="1"/>
    <col min="1027" max="1027" width="2.28515625" style="60" customWidth="1"/>
    <col min="1028" max="1029" width="4.7109375" style="60" customWidth="1"/>
    <col min="1030" max="1030" width="7.85546875" style="60" customWidth="1"/>
    <col min="1031" max="1031" width="40.85546875" style="60" customWidth="1"/>
    <col min="1032" max="1032" width="8.85546875" style="60" customWidth="1"/>
    <col min="1033" max="1033" width="9.5703125" style="60" customWidth="1"/>
    <col min="1034" max="1034" width="10.42578125" style="60" customWidth="1"/>
    <col min="1035" max="1035" width="11.140625" style="60" customWidth="1"/>
    <col min="1036" max="1279" width="9.140625" style="60"/>
    <col min="1280" max="1280" width="3.42578125" style="60" customWidth="1"/>
    <col min="1281" max="1281" width="3.5703125" style="60" customWidth="1"/>
    <col min="1282" max="1282" width="7.140625" style="60" customWidth="1"/>
    <col min="1283" max="1283" width="2.28515625" style="60" customWidth="1"/>
    <col min="1284" max="1285" width="4.7109375" style="60" customWidth="1"/>
    <col min="1286" max="1286" width="7.85546875" style="60" customWidth="1"/>
    <col min="1287" max="1287" width="40.85546875" style="60" customWidth="1"/>
    <col min="1288" max="1288" width="8.85546875" style="60" customWidth="1"/>
    <col min="1289" max="1289" width="9.5703125" style="60" customWidth="1"/>
    <col min="1290" max="1290" width="10.42578125" style="60" customWidth="1"/>
    <col min="1291" max="1291" width="11.140625" style="60" customWidth="1"/>
    <col min="1292" max="1535" width="9.140625" style="60"/>
    <col min="1536" max="1536" width="3.42578125" style="60" customWidth="1"/>
    <col min="1537" max="1537" width="3.5703125" style="60" customWidth="1"/>
    <col min="1538" max="1538" width="7.140625" style="60" customWidth="1"/>
    <col min="1539" max="1539" width="2.28515625" style="60" customWidth="1"/>
    <col min="1540" max="1541" width="4.7109375" style="60" customWidth="1"/>
    <col min="1542" max="1542" width="7.85546875" style="60" customWidth="1"/>
    <col min="1543" max="1543" width="40.85546875" style="60" customWidth="1"/>
    <col min="1544" max="1544" width="8.85546875" style="60" customWidth="1"/>
    <col min="1545" max="1545" width="9.5703125" style="60" customWidth="1"/>
    <col min="1546" max="1546" width="10.42578125" style="60" customWidth="1"/>
    <col min="1547" max="1547" width="11.140625" style="60" customWidth="1"/>
    <col min="1548" max="1791" width="9.140625" style="60"/>
    <col min="1792" max="1792" width="3.42578125" style="60" customWidth="1"/>
    <col min="1793" max="1793" width="3.5703125" style="60" customWidth="1"/>
    <col min="1794" max="1794" width="7.140625" style="60" customWidth="1"/>
    <col min="1795" max="1795" width="2.28515625" style="60" customWidth="1"/>
    <col min="1796" max="1797" width="4.7109375" style="60" customWidth="1"/>
    <col min="1798" max="1798" width="7.85546875" style="60" customWidth="1"/>
    <col min="1799" max="1799" width="40.85546875" style="60" customWidth="1"/>
    <col min="1800" max="1800" width="8.85546875" style="60" customWidth="1"/>
    <col min="1801" max="1801" width="9.5703125" style="60" customWidth="1"/>
    <col min="1802" max="1802" width="10.42578125" style="60" customWidth="1"/>
    <col min="1803" max="1803" width="11.140625" style="60" customWidth="1"/>
    <col min="1804" max="2047" width="9.140625" style="60"/>
    <col min="2048" max="2048" width="3.42578125" style="60" customWidth="1"/>
    <col min="2049" max="2049" width="3.5703125" style="60" customWidth="1"/>
    <col min="2050" max="2050" width="7.140625" style="60" customWidth="1"/>
    <col min="2051" max="2051" width="2.28515625" style="60" customWidth="1"/>
    <col min="2052" max="2053" width="4.7109375" style="60" customWidth="1"/>
    <col min="2054" max="2054" width="7.85546875" style="60" customWidth="1"/>
    <col min="2055" max="2055" width="40.85546875" style="60" customWidth="1"/>
    <col min="2056" max="2056" width="8.85546875" style="60" customWidth="1"/>
    <col min="2057" max="2057" width="9.5703125" style="60" customWidth="1"/>
    <col min="2058" max="2058" width="10.42578125" style="60" customWidth="1"/>
    <col min="2059" max="2059" width="11.140625" style="60" customWidth="1"/>
    <col min="2060" max="2303" width="9.140625" style="60"/>
    <col min="2304" max="2304" width="3.42578125" style="60" customWidth="1"/>
    <col min="2305" max="2305" width="3.5703125" style="60" customWidth="1"/>
    <col min="2306" max="2306" width="7.140625" style="60" customWidth="1"/>
    <col min="2307" max="2307" width="2.28515625" style="60" customWidth="1"/>
    <col min="2308" max="2309" width="4.7109375" style="60" customWidth="1"/>
    <col min="2310" max="2310" width="7.85546875" style="60" customWidth="1"/>
    <col min="2311" max="2311" width="40.85546875" style="60" customWidth="1"/>
    <col min="2312" max="2312" width="8.85546875" style="60" customWidth="1"/>
    <col min="2313" max="2313" width="9.5703125" style="60" customWidth="1"/>
    <col min="2314" max="2314" width="10.42578125" style="60" customWidth="1"/>
    <col min="2315" max="2315" width="11.140625" style="60" customWidth="1"/>
    <col min="2316" max="2559" width="9.140625" style="60"/>
    <col min="2560" max="2560" width="3.42578125" style="60" customWidth="1"/>
    <col min="2561" max="2561" width="3.5703125" style="60" customWidth="1"/>
    <col min="2562" max="2562" width="7.140625" style="60" customWidth="1"/>
    <col min="2563" max="2563" width="2.28515625" style="60" customWidth="1"/>
    <col min="2564" max="2565" width="4.7109375" style="60" customWidth="1"/>
    <col min="2566" max="2566" width="7.85546875" style="60" customWidth="1"/>
    <col min="2567" max="2567" width="40.85546875" style="60" customWidth="1"/>
    <col min="2568" max="2568" width="8.85546875" style="60" customWidth="1"/>
    <col min="2569" max="2569" width="9.5703125" style="60" customWidth="1"/>
    <col min="2570" max="2570" width="10.42578125" style="60" customWidth="1"/>
    <col min="2571" max="2571" width="11.140625" style="60" customWidth="1"/>
    <col min="2572" max="2815" width="9.140625" style="60"/>
    <col min="2816" max="2816" width="3.42578125" style="60" customWidth="1"/>
    <col min="2817" max="2817" width="3.5703125" style="60" customWidth="1"/>
    <col min="2818" max="2818" width="7.140625" style="60" customWidth="1"/>
    <col min="2819" max="2819" width="2.28515625" style="60" customWidth="1"/>
    <col min="2820" max="2821" width="4.7109375" style="60" customWidth="1"/>
    <col min="2822" max="2822" width="7.85546875" style="60" customWidth="1"/>
    <col min="2823" max="2823" width="40.85546875" style="60" customWidth="1"/>
    <col min="2824" max="2824" width="8.85546875" style="60" customWidth="1"/>
    <col min="2825" max="2825" width="9.5703125" style="60" customWidth="1"/>
    <col min="2826" max="2826" width="10.42578125" style="60" customWidth="1"/>
    <col min="2827" max="2827" width="11.140625" style="60" customWidth="1"/>
    <col min="2828" max="3071" width="9.140625" style="60"/>
    <col min="3072" max="3072" width="3.42578125" style="60" customWidth="1"/>
    <col min="3073" max="3073" width="3.5703125" style="60" customWidth="1"/>
    <col min="3074" max="3074" width="7.140625" style="60" customWidth="1"/>
    <col min="3075" max="3075" width="2.28515625" style="60" customWidth="1"/>
    <col min="3076" max="3077" width="4.7109375" style="60" customWidth="1"/>
    <col min="3078" max="3078" width="7.85546875" style="60" customWidth="1"/>
    <col min="3079" max="3079" width="40.85546875" style="60" customWidth="1"/>
    <col min="3080" max="3080" width="8.85546875" style="60" customWidth="1"/>
    <col min="3081" max="3081" width="9.5703125" style="60" customWidth="1"/>
    <col min="3082" max="3082" width="10.42578125" style="60" customWidth="1"/>
    <col min="3083" max="3083" width="11.140625" style="60" customWidth="1"/>
    <col min="3084" max="3327" width="9.140625" style="60"/>
    <col min="3328" max="3328" width="3.42578125" style="60" customWidth="1"/>
    <col min="3329" max="3329" width="3.5703125" style="60" customWidth="1"/>
    <col min="3330" max="3330" width="7.140625" style="60" customWidth="1"/>
    <col min="3331" max="3331" width="2.28515625" style="60" customWidth="1"/>
    <col min="3332" max="3333" width="4.7109375" style="60" customWidth="1"/>
    <col min="3334" max="3334" width="7.85546875" style="60" customWidth="1"/>
    <col min="3335" max="3335" width="40.85546875" style="60" customWidth="1"/>
    <col min="3336" max="3336" width="8.85546875" style="60" customWidth="1"/>
    <col min="3337" max="3337" width="9.5703125" style="60" customWidth="1"/>
    <col min="3338" max="3338" width="10.42578125" style="60" customWidth="1"/>
    <col min="3339" max="3339" width="11.140625" style="60" customWidth="1"/>
    <col min="3340" max="3583" width="9.140625" style="60"/>
    <col min="3584" max="3584" width="3.42578125" style="60" customWidth="1"/>
    <col min="3585" max="3585" width="3.5703125" style="60" customWidth="1"/>
    <col min="3586" max="3586" width="7.140625" style="60" customWidth="1"/>
    <col min="3587" max="3587" width="2.28515625" style="60" customWidth="1"/>
    <col min="3588" max="3589" width="4.7109375" style="60" customWidth="1"/>
    <col min="3590" max="3590" width="7.85546875" style="60" customWidth="1"/>
    <col min="3591" max="3591" width="40.85546875" style="60" customWidth="1"/>
    <col min="3592" max="3592" width="8.85546875" style="60" customWidth="1"/>
    <col min="3593" max="3593" width="9.5703125" style="60" customWidth="1"/>
    <col min="3594" max="3594" width="10.42578125" style="60" customWidth="1"/>
    <col min="3595" max="3595" width="11.140625" style="60" customWidth="1"/>
    <col min="3596" max="3839" width="9.140625" style="60"/>
    <col min="3840" max="3840" width="3.42578125" style="60" customWidth="1"/>
    <col min="3841" max="3841" width="3.5703125" style="60" customWidth="1"/>
    <col min="3842" max="3842" width="7.140625" style="60" customWidth="1"/>
    <col min="3843" max="3843" width="2.28515625" style="60" customWidth="1"/>
    <col min="3844" max="3845" width="4.7109375" style="60" customWidth="1"/>
    <col min="3846" max="3846" width="7.85546875" style="60" customWidth="1"/>
    <col min="3847" max="3847" width="40.85546875" style="60" customWidth="1"/>
    <col min="3848" max="3848" width="8.85546875" style="60" customWidth="1"/>
    <col min="3849" max="3849" width="9.5703125" style="60" customWidth="1"/>
    <col min="3850" max="3850" width="10.42578125" style="60" customWidth="1"/>
    <col min="3851" max="3851" width="11.140625" style="60" customWidth="1"/>
    <col min="3852" max="4095" width="9.140625" style="60"/>
    <col min="4096" max="4096" width="3.42578125" style="60" customWidth="1"/>
    <col min="4097" max="4097" width="3.5703125" style="60" customWidth="1"/>
    <col min="4098" max="4098" width="7.140625" style="60" customWidth="1"/>
    <col min="4099" max="4099" width="2.28515625" style="60" customWidth="1"/>
    <col min="4100" max="4101" width="4.7109375" style="60" customWidth="1"/>
    <col min="4102" max="4102" width="7.85546875" style="60" customWidth="1"/>
    <col min="4103" max="4103" width="40.85546875" style="60" customWidth="1"/>
    <col min="4104" max="4104" width="8.85546875" style="60" customWidth="1"/>
    <col min="4105" max="4105" width="9.5703125" style="60" customWidth="1"/>
    <col min="4106" max="4106" width="10.42578125" style="60" customWidth="1"/>
    <col min="4107" max="4107" width="11.140625" style="60" customWidth="1"/>
    <col min="4108" max="4351" width="9.140625" style="60"/>
    <col min="4352" max="4352" width="3.42578125" style="60" customWidth="1"/>
    <col min="4353" max="4353" width="3.5703125" style="60" customWidth="1"/>
    <col min="4354" max="4354" width="7.140625" style="60" customWidth="1"/>
    <col min="4355" max="4355" width="2.28515625" style="60" customWidth="1"/>
    <col min="4356" max="4357" width="4.7109375" style="60" customWidth="1"/>
    <col min="4358" max="4358" width="7.85546875" style="60" customWidth="1"/>
    <col min="4359" max="4359" width="40.85546875" style="60" customWidth="1"/>
    <col min="4360" max="4360" width="8.85546875" style="60" customWidth="1"/>
    <col min="4361" max="4361" width="9.5703125" style="60" customWidth="1"/>
    <col min="4362" max="4362" width="10.42578125" style="60" customWidth="1"/>
    <col min="4363" max="4363" width="11.140625" style="60" customWidth="1"/>
    <col min="4364" max="4607" width="9.140625" style="60"/>
    <col min="4608" max="4608" width="3.42578125" style="60" customWidth="1"/>
    <col min="4609" max="4609" width="3.5703125" style="60" customWidth="1"/>
    <col min="4610" max="4610" width="7.140625" style="60" customWidth="1"/>
    <col min="4611" max="4611" width="2.28515625" style="60" customWidth="1"/>
    <col min="4612" max="4613" width="4.7109375" style="60" customWidth="1"/>
    <col min="4614" max="4614" width="7.85546875" style="60" customWidth="1"/>
    <col min="4615" max="4615" width="40.85546875" style="60" customWidth="1"/>
    <col min="4616" max="4616" width="8.85546875" style="60" customWidth="1"/>
    <col min="4617" max="4617" width="9.5703125" style="60" customWidth="1"/>
    <col min="4618" max="4618" width="10.42578125" style="60" customWidth="1"/>
    <col min="4619" max="4619" width="11.140625" style="60" customWidth="1"/>
    <col min="4620" max="4863" width="9.140625" style="60"/>
    <col min="4864" max="4864" width="3.42578125" style="60" customWidth="1"/>
    <col min="4865" max="4865" width="3.5703125" style="60" customWidth="1"/>
    <col min="4866" max="4866" width="7.140625" style="60" customWidth="1"/>
    <col min="4867" max="4867" width="2.28515625" style="60" customWidth="1"/>
    <col min="4868" max="4869" width="4.7109375" style="60" customWidth="1"/>
    <col min="4870" max="4870" width="7.85546875" style="60" customWidth="1"/>
    <col min="4871" max="4871" width="40.85546875" style="60" customWidth="1"/>
    <col min="4872" max="4872" width="8.85546875" style="60" customWidth="1"/>
    <col min="4873" max="4873" width="9.5703125" style="60" customWidth="1"/>
    <col min="4874" max="4874" width="10.42578125" style="60" customWidth="1"/>
    <col min="4875" max="4875" width="11.140625" style="60" customWidth="1"/>
    <col min="4876" max="5119" width="9.140625" style="60"/>
    <col min="5120" max="5120" width="3.42578125" style="60" customWidth="1"/>
    <col min="5121" max="5121" width="3.5703125" style="60" customWidth="1"/>
    <col min="5122" max="5122" width="7.140625" style="60" customWidth="1"/>
    <col min="5123" max="5123" width="2.28515625" style="60" customWidth="1"/>
    <col min="5124" max="5125" width="4.7109375" style="60" customWidth="1"/>
    <col min="5126" max="5126" width="7.85546875" style="60" customWidth="1"/>
    <col min="5127" max="5127" width="40.85546875" style="60" customWidth="1"/>
    <col min="5128" max="5128" width="8.85546875" style="60" customWidth="1"/>
    <col min="5129" max="5129" width="9.5703125" style="60" customWidth="1"/>
    <col min="5130" max="5130" width="10.42578125" style="60" customWidth="1"/>
    <col min="5131" max="5131" width="11.140625" style="60" customWidth="1"/>
    <col min="5132" max="5375" width="9.140625" style="60"/>
    <col min="5376" max="5376" width="3.42578125" style="60" customWidth="1"/>
    <col min="5377" max="5377" width="3.5703125" style="60" customWidth="1"/>
    <col min="5378" max="5378" width="7.140625" style="60" customWidth="1"/>
    <col min="5379" max="5379" width="2.28515625" style="60" customWidth="1"/>
    <col min="5380" max="5381" width="4.7109375" style="60" customWidth="1"/>
    <col min="5382" max="5382" width="7.85546875" style="60" customWidth="1"/>
    <col min="5383" max="5383" width="40.85546875" style="60" customWidth="1"/>
    <col min="5384" max="5384" width="8.85546875" style="60" customWidth="1"/>
    <col min="5385" max="5385" width="9.5703125" style="60" customWidth="1"/>
    <col min="5386" max="5386" width="10.42578125" style="60" customWidth="1"/>
    <col min="5387" max="5387" width="11.140625" style="60" customWidth="1"/>
    <col min="5388" max="5631" width="9.140625" style="60"/>
    <col min="5632" max="5632" width="3.42578125" style="60" customWidth="1"/>
    <col min="5633" max="5633" width="3.5703125" style="60" customWidth="1"/>
    <col min="5634" max="5634" width="7.140625" style="60" customWidth="1"/>
    <col min="5635" max="5635" width="2.28515625" style="60" customWidth="1"/>
    <col min="5636" max="5637" width="4.7109375" style="60" customWidth="1"/>
    <col min="5638" max="5638" width="7.85546875" style="60" customWidth="1"/>
    <col min="5639" max="5639" width="40.85546875" style="60" customWidth="1"/>
    <col min="5640" max="5640" width="8.85546875" style="60" customWidth="1"/>
    <col min="5641" max="5641" width="9.5703125" style="60" customWidth="1"/>
    <col min="5642" max="5642" width="10.42578125" style="60" customWidth="1"/>
    <col min="5643" max="5643" width="11.140625" style="60" customWidth="1"/>
    <col min="5644" max="5887" width="9.140625" style="60"/>
    <col min="5888" max="5888" width="3.42578125" style="60" customWidth="1"/>
    <col min="5889" max="5889" width="3.5703125" style="60" customWidth="1"/>
    <col min="5890" max="5890" width="7.140625" style="60" customWidth="1"/>
    <col min="5891" max="5891" width="2.28515625" style="60" customWidth="1"/>
    <col min="5892" max="5893" width="4.7109375" style="60" customWidth="1"/>
    <col min="5894" max="5894" width="7.85546875" style="60" customWidth="1"/>
    <col min="5895" max="5895" width="40.85546875" style="60" customWidth="1"/>
    <col min="5896" max="5896" width="8.85546875" style="60" customWidth="1"/>
    <col min="5897" max="5897" width="9.5703125" style="60" customWidth="1"/>
    <col min="5898" max="5898" width="10.42578125" style="60" customWidth="1"/>
    <col min="5899" max="5899" width="11.140625" style="60" customWidth="1"/>
    <col min="5900" max="6143" width="9.140625" style="60"/>
    <col min="6144" max="6144" width="3.42578125" style="60" customWidth="1"/>
    <col min="6145" max="6145" width="3.5703125" style="60" customWidth="1"/>
    <col min="6146" max="6146" width="7.140625" style="60" customWidth="1"/>
    <col min="6147" max="6147" width="2.28515625" style="60" customWidth="1"/>
    <col min="6148" max="6149" width="4.7109375" style="60" customWidth="1"/>
    <col min="6150" max="6150" width="7.85546875" style="60" customWidth="1"/>
    <col min="6151" max="6151" width="40.85546875" style="60" customWidth="1"/>
    <col min="6152" max="6152" width="8.85546875" style="60" customWidth="1"/>
    <col min="6153" max="6153" width="9.5703125" style="60" customWidth="1"/>
    <col min="6154" max="6154" width="10.42578125" style="60" customWidth="1"/>
    <col min="6155" max="6155" width="11.140625" style="60" customWidth="1"/>
    <col min="6156" max="6399" width="9.140625" style="60"/>
    <col min="6400" max="6400" width="3.42578125" style="60" customWidth="1"/>
    <col min="6401" max="6401" width="3.5703125" style="60" customWidth="1"/>
    <col min="6402" max="6402" width="7.140625" style="60" customWidth="1"/>
    <col min="6403" max="6403" width="2.28515625" style="60" customWidth="1"/>
    <col min="6404" max="6405" width="4.7109375" style="60" customWidth="1"/>
    <col min="6406" max="6406" width="7.85546875" style="60" customWidth="1"/>
    <col min="6407" max="6407" width="40.85546875" style="60" customWidth="1"/>
    <col min="6408" max="6408" width="8.85546875" style="60" customWidth="1"/>
    <col min="6409" max="6409" width="9.5703125" style="60" customWidth="1"/>
    <col min="6410" max="6410" width="10.42578125" style="60" customWidth="1"/>
    <col min="6411" max="6411" width="11.140625" style="60" customWidth="1"/>
    <col min="6412" max="6655" width="9.140625" style="60"/>
    <col min="6656" max="6656" width="3.42578125" style="60" customWidth="1"/>
    <col min="6657" max="6657" width="3.5703125" style="60" customWidth="1"/>
    <col min="6658" max="6658" width="7.140625" style="60" customWidth="1"/>
    <col min="6659" max="6659" width="2.28515625" style="60" customWidth="1"/>
    <col min="6660" max="6661" width="4.7109375" style="60" customWidth="1"/>
    <col min="6662" max="6662" width="7.85546875" style="60" customWidth="1"/>
    <col min="6663" max="6663" width="40.85546875" style="60" customWidth="1"/>
    <col min="6664" max="6664" width="8.85546875" style="60" customWidth="1"/>
    <col min="6665" max="6665" width="9.5703125" style="60" customWidth="1"/>
    <col min="6666" max="6666" width="10.42578125" style="60" customWidth="1"/>
    <col min="6667" max="6667" width="11.140625" style="60" customWidth="1"/>
    <col min="6668" max="6911" width="9.140625" style="60"/>
    <col min="6912" max="6912" width="3.42578125" style="60" customWidth="1"/>
    <col min="6913" max="6913" width="3.5703125" style="60" customWidth="1"/>
    <col min="6914" max="6914" width="7.140625" style="60" customWidth="1"/>
    <col min="6915" max="6915" width="2.28515625" style="60" customWidth="1"/>
    <col min="6916" max="6917" width="4.7109375" style="60" customWidth="1"/>
    <col min="6918" max="6918" width="7.85546875" style="60" customWidth="1"/>
    <col min="6919" max="6919" width="40.85546875" style="60" customWidth="1"/>
    <col min="6920" max="6920" width="8.85546875" style="60" customWidth="1"/>
    <col min="6921" max="6921" width="9.5703125" style="60" customWidth="1"/>
    <col min="6922" max="6922" width="10.42578125" style="60" customWidth="1"/>
    <col min="6923" max="6923" width="11.140625" style="60" customWidth="1"/>
    <col min="6924" max="7167" width="9.140625" style="60"/>
    <col min="7168" max="7168" width="3.42578125" style="60" customWidth="1"/>
    <col min="7169" max="7169" width="3.5703125" style="60" customWidth="1"/>
    <col min="7170" max="7170" width="7.140625" style="60" customWidth="1"/>
    <col min="7171" max="7171" width="2.28515625" style="60" customWidth="1"/>
    <col min="7172" max="7173" width="4.7109375" style="60" customWidth="1"/>
    <col min="7174" max="7174" width="7.85546875" style="60" customWidth="1"/>
    <col min="7175" max="7175" width="40.85546875" style="60" customWidth="1"/>
    <col min="7176" max="7176" width="8.85546875" style="60" customWidth="1"/>
    <col min="7177" max="7177" width="9.5703125" style="60" customWidth="1"/>
    <col min="7178" max="7178" width="10.42578125" style="60" customWidth="1"/>
    <col min="7179" max="7179" width="11.140625" style="60" customWidth="1"/>
    <col min="7180" max="7423" width="9.140625" style="60"/>
    <col min="7424" max="7424" width="3.42578125" style="60" customWidth="1"/>
    <col min="7425" max="7425" width="3.5703125" style="60" customWidth="1"/>
    <col min="7426" max="7426" width="7.140625" style="60" customWidth="1"/>
    <col min="7427" max="7427" width="2.28515625" style="60" customWidth="1"/>
    <col min="7428" max="7429" width="4.7109375" style="60" customWidth="1"/>
    <col min="7430" max="7430" width="7.85546875" style="60" customWidth="1"/>
    <col min="7431" max="7431" width="40.85546875" style="60" customWidth="1"/>
    <col min="7432" max="7432" width="8.85546875" style="60" customWidth="1"/>
    <col min="7433" max="7433" width="9.5703125" style="60" customWidth="1"/>
    <col min="7434" max="7434" width="10.42578125" style="60" customWidth="1"/>
    <col min="7435" max="7435" width="11.140625" style="60" customWidth="1"/>
    <col min="7436" max="7679" width="9.140625" style="60"/>
    <col min="7680" max="7680" width="3.42578125" style="60" customWidth="1"/>
    <col min="7681" max="7681" width="3.5703125" style="60" customWidth="1"/>
    <col min="7682" max="7682" width="7.140625" style="60" customWidth="1"/>
    <col min="7683" max="7683" width="2.28515625" style="60" customWidth="1"/>
    <col min="7684" max="7685" width="4.7109375" style="60" customWidth="1"/>
    <col min="7686" max="7686" width="7.85546875" style="60" customWidth="1"/>
    <col min="7687" max="7687" width="40.85546875" style="60" customWidth="1"/>
    <col min="7688" max="7688" width="8.85546875" style="60" customWidth="1"/>
    <col min="7689" max="7689" width="9.5703125" style="60" customWidth="1"/>
    <col min="7690" max="7690" width="10.42578125" style="60" customWidth="1"/>
    <col min="7691" max="7691" width="11.140625" style="60" customWidth="1"/>
    <col min="7692" max="7935" width="9.140625" style="60"/>
    <col min="7936" max="7936" width="3.42578125" style="60" customWidth="1"/>
    <col min="7937" max="7937" width="3.5703125" style="60" customWidth="1"/>
    <col min="7938" max="7938" width="7.140625" style="60" customWidth="1"/>
    <col min="7939" max="7939" width="2.28515625" style="60" customWidth="1"/>
    <col min="7940" max="7941" width="4.7109375" style="60" customWidth="1"/>
    <col min="7942" max="7942" width="7.85546875" style="60" customWidth="1"/>
    <col min="7943" max="7943" width="40.85546875" style="60" customWidth="1"/>
    <col min="7944" max="7944" width="8.85546875" style="60" customWidth="1"/>
    <col min="7945" max="7945" width="9.5703125" style="60" customWidth="1"/>
    <col min="7946" max="7946" width="10.42578125" style="60" customWidth="1"/>
    <col min="7947" max="7947" width="11.140625" style="60" customWidth="1"/>
    <col min="7948" max="8191" width="9.140625" style="60"/>
    <col min="8192" max="8192" width="3.42578125" style="60" customWidth="1"/>
    <col min="8193" max="8193" width="3.5703125" style="60" customWidth="1"/>
    <col min="8194" max="8194" width="7.140625" style="60" customWidth="1"/>
    <col min="8195" max="8195" width="2.28515625" style="60" customWidth="1"/>
    <col min="8196" max="8197" width="4.7109375" style="60" customWidth="1"/>
    <col min="8198" max="8198" width="7.85546875" style="60" customWidth="1"/>
    <col min="8199" max="8199" width="40.85546875" style="60" customWidth="1"/>
    <col min="8200" max="8200" width="8.85546875" style="60" customWidth="1"/>
    <col min="8201" max="8201" width="9.5703125" style="60" customWidth="1"/>
    <col min="8202" max="8202" width="10.42578125" style="60" customWidth="1"/>
    <col min="8203" max="8203" width="11.140625" style="60" customWidth="1"/>
    <col min="8204" max="8447" width="9.140625" style="60"/>
    <col min="8448" max="8448" width="3.42578125" style="60" customWidth="1"/>
    <col min="8449" max="8449" width="3.5703125" style="60" customWidth="1"/>
    <col min="8450" max="8450" width="7.140625" style="60" customWidth="1"/>
    <col min="8451" max="8451" width="2.28515625" style="60" customWidth="1"/>
    <col min="8452" max="8453" width="4.7109375" style="60" customWidth="1"/>
    <col min="8454" max="8454" width="7.85546875" style="60" customWidth="1"/>
    <col min="8455" max="8455" width="40.85546875" style="60" customWidth="1"/>
    <col min="8456" max="8456" width="8.85546875" style="60" customWidth="1"/>
    <col min="8457" max="8457" width="9.5703125" style="60" customWidth="1"/>
    <col min="8458" max="8458" width="10.42578125" style="60" customWidth="1"/>
    <col min="8459" max="8459" width="11.140625" style="60" customWidth="1"/>
    <col min="8460" max="8703" width="9.140625" style="60"/>
    <col min="8704" max="8704" width="3.42578125" style="60" customWidth="1"/>
    <col min="8705" max="8705" width="3.5703125" style="60" customWidth="1"/>
    <col min="8706" max="8706" width="7.140625" style="60" customWidth="1"/>
    <col min="8707" max="8707" width="2.28515625" style="60" customWidth="1"/>
    <col min="8708" max="8709" width="4.7109375" style="60" customWidth="1"/>
    <col min="8710" max="8710" width="7.85546875" style="60" customWidth="1"/>
    <col min="8711" max="8711" width="40.85546875" style="60" customWidth="1"/>
    <col min="8712" max="8712" width="8.85546875" style="60" customWidth="1"/>
    <col min="8713" max="8713" width="9.5703125" style="60" customWidth="1"/>
    <col min="8714" max="8714" width="10.42578125" style="60" customWidth="1"/>
    <col min="8715" max="8715" width="11.140625" style="60" customWidth="1"/>
    <col min="8716" max="8959" width="9.140625" style="60"/>
    <col min="8960" max="8960" width="3.42578125" style="60" customWidth="1"/>
    <col min="8961" max="8961" width="3.5703125" style="60" customWidth="1"/>
    <col min="8962" max="8962" width="7.140625" style="60" customWidth="1"/>
    <col min="8963" max="8963" width="2.28515625" style="60" customWidth="1"/>
    <col min="8964" max="8965" width="4.7109375" style="60" customWidth="1"/>
    <col min="8966" max="8966" width="7.85546875" style="60" customWidth="1"/>
    <col min="8967" max="8967" width="40.85546875" style="60" customWidth="1"/>
    <col min="8968" max="8968" width="8.85546875" style="60" customWidth="1"/>
    <col min="8969" max="8969" width="9.5703125" style="60" customWidth="1"/>
    <col min="8970" max="8970" width="10.42578125" style="60" customWidth="1"/>
    <col min="8971" max="8971" width="11.140625" style="60" customWidth="1"/>
    <col min="8972" max="9215" width="9.140625" style="60"/>
    <col min="9216" max="9216" width="3.42578125" style="60" customWidth="1"/>
    <col min="9217" max="9217" width="3.5703125" style="60" customWidth="1"/>
    <col min="9218" max="9218" width="7.140625" style="60" customWidth="1"/>
    <col min="9219" max="9219" width="2.28515625" style="60" customWidth="1"/>
    <col min="9220" max="9221" width="4.7109375" style="60" customWidth="1"/>
    <col min="9222" max="9222" width="7.85546875" style="60" customWidth="1"/>
    <col min="9223" max="9223" width="40.85546875" style="60" customWidth="1"/>
    <col min="9224" max="9224" width="8.85546875" style="60" customWidth="1"/>
    <col min="9225" max="9225" width="9.5703125" style="60" customWidth="1"/>
    <col min="9226" max="9226" width="10.42578125" style="60" customWidth="1"/>
    <col min="9227" max="9227" width="11.140625" style="60" customWidth="1"/>
    <col min="9228" max="9471" width="9.140625" style="60"/>
    <col min="9472" max="9472" width="3.42578125" style="60" customWidth="1"/>
    <col min="9473" max="9473" width="3.5703125" style="60" customWidth="1"/>
    <col min="9474" max="9474" width="7.140625" style="60" customWidth="1"/>
    <col min="9475" max="9475" width="2.28515625" style="60" customWidth="1"/>
    <col min="9476" max="9477" width="4.7109375" style="60" customWidth="1"/>
    <col min="9478" max="9478" width="7.85546875" style="60" customWidth="1"/>
    <col min="9479" max="9479" width="40.85546875" style="60" customWidth="1"/>
    <col min="9480" max="9480" width="8.85546875" style="60" customWidth="1"/>
    <col min="9481" max="9481" width="9.5703125" style="60" customWidth="1"/>
    <col min="9482" max="9482" width="10.42578125" style="60" customWidth="1"/>
    <col min="9483" max="9483" width="11.140625" style="60" customWidth="1"/>
    <col min="9484" max="9727" width="9.140625" style="60"/>
    <col min="9728" max="9728" width="3.42578125" style="60" customWidth="1"/>
    <col min="9729" max="9729" width="3.5703125" style="60" customWidth="1"/>
    <col min="9730" max="9730" width="7.140625" style="60" customWidth="1"/>
    <col min="9731" max="9731" width="2.28515625" style="60" customWidth="1"/>
    <col min="9732" max="9733" width="4.7109375" style="60" customWidth="1"/>
    <col min="9734" max="9734" width="7.85546875" style="60" customWidth="1"/>
    <col min="9735" max="9735" width="40.85546875" style="60" customWidth="1"/>
    <col min="9736" max="9736" width="8.85546875" style="60" customWidth="1"/>
    <col min="9737" max="9737" width="9.5703125" style="60" customWidth="1"/>
    <col min="9738" max="9738" width="10.42578125" style="60" customWidth="1"/>
    <col min="9739" max="9739" width="11.140625" style="60" customWidth="1"/>
    <col min="9740" max="9983" width="9.140625" style="60"/>
    <col min="9984" max="9984" width="3.42578125" style="60" customWidth="1"/>
    <col min="9985" max="9985" width="3.5703125" style="60" customWidth="1"/>
    <col min="9986" max="9986" width="7.140625" style="60" customWidth="1"/>
    <col min="9987" max="9987" width="2.28515625" style="60" customWidth="1"/>
    <col min="9988" max="9989" width="4.7109375" style="60" customWidth="1"/>
    <col min="9990" max="9990" width="7.85546875" style="60" customWidth="1"/>
    <col min="9991" max="9991" width="40.85546875" style="60" customWidth="1"/>
    <col min="9992" max="9992" width="8.85546875" style="60" customWidth="1"/>
    <col min="9993" max="9993" width="9.5703125" style="60" customWidth="1"/>
    <col min="9994" max="9994" width="10.42578125" style="60" customWidth="1"/>
    <col min="9995" max="9995" width="11.140625" style="60" customWidth="1"/>
    <col min="9996" max="10239" width="9.140625" style="60"/>
    <col min="10240" max="10240" width="3.42578125" style="60" customWidth="1"/>
    <col min="10241" max="10241" width="3.5703125" style="60" customWidth="1"/>
    <col min="10242" max="10242" width="7.140625" style="60" customWidth="1"/>
    <col min="10243" max="10243" width="2.28515625" style="60" customWidth="1"/>
    <col min="10244" max="10245" width="4.7109375" style="60" customWidth="1"/>
    <col min="10246" max="10246" width="7.85546875" style="60" customWidth="1"/>
    <col min="10247" max="10247" width="40.85546875" style="60" customWidth="1"/>
    <col min="10248" max="10248" width="8.85546875" style="60" customWidth="1"/>
    <col min="10249" max="10249" width="9.5703125" style="60" customWidth="1"/>
    <col min="10250" max="10250" width="10.42578125" style="60" customWidth="1"/>
    <col min="10251" max="10251" width="11.140625" style="60" customWidth="1"/>
    <col min="10252" max="10495" width="9.140625" style="60"/>
    <col min="10496" max="10496" width="3.42578125" style="60" customWidth="1"/>
    <col min="10497" max="10497" width="3.5703125" style="60" customWidth="1"/>
    <col min="10498" max="10498" width="7.140625" style="60" customWidth="1"/>
    <col min="10499" max="10499" width="2.28515625" style="60" customWidth="1"/>
    <col min="10500" max="10501" width="4.7109375" style="60" customWidth="1"/>
    <col min="10502" max="10502" width="7.85546875" style="60" customWidth="1"/>
    <col min="10503" max="10503" width="40.85546875" style="60" customWidth="1"/>
    <col min="10504" max="10504" width="8.85546875" style="60" customWidth="1"/>
    <col min="10505" max="10505" width="9.5703125" style="60" customWidth="1"/>
    <col min="10506" max="10506" width="10.42578125" style="60" customWidth="1"/>
    <col min="10507" max="10507" width="11.140625" style="60" customWidth="1"/>
    <col min="10508" max="10751" width="9.140625" style="60"/>
    <col min="10752" max="10752" width="3.42578125" style="60" customWidth="1"/>
    <col min="10753" max="10753" width="3.5703125" style="60" customWidth="1"/>
    <col min="10754" max="10754" width="7.140625" style="60" customWidth="1"/>
    <col min="10755" max="10755" width="2.28515625" style="60" customWidth="1"/>
    <col min="10756" max="10757" width="4.7109375" style="60" customWidth="1"/>
    <col min="10758" max="10758" width="7.85546875" style="60" customWidth="1"/>
    <col min="10759" max="10759" width="40.85546875" style="60" customWidth="1"/>
    <col min="10760" max="10760" width="8.85546875" style="60" customWidth="1"/>
    <col min="10761" max="10761" width="9.5703125" style="60" customWidth="1"/>
    <col min="10762" max="10762" width="10.42578125" style="60" customWidth="1"/>
    <col min="10763" max="10763" width="11.140625" style="60" customWidth="1"/>
    <col min="10764" max="11007" width="9.140625" style="60"/>
    <col min="11008" max="11008" width="3.42578125" style="60" customWidth="1"/>
    <col min="11009" max="11009" width="3.5703125" style="60" customWidth="1"/>
    <col min="11010" max="11010" width="7.140625" style="60" customWidth="1"/>
    <col min="11011" max="11011" width="2.28515625" style="60" customWidth="1"/>
    <col min="11012" max="11013" width="4.7109375" style="60" customWidth="1"/>
    <col min="11014" max="11014" width="7.85546875" style="60" customWidth="1"/>
    <col min="11015" max="11015" width="40.85546875" style="60" customWidth="1"/>
    <col min="11016" max="11016" width="8.85546875" style="60" customWidth="1"/>
    <col min="11017" max="11017" width="9.5703125" style="60" customWidth="1"/>
    <col min="11018" max="11018" width="10.42578125" style="60" customWidth="1"/>
    <col min="11019" max="11019" width="11.140625" style="60" customWidth="1"/>
    <col min="11020" max="11263" width="9.140625" style="60"/>
    <col min="11264" max="11264" width="3.42578125" style="60" customWidth="1"/>
    <col min="11265" max="11265" width="3.5703125" style="60" customWidth="1"/>
    <col min="11266" max="11266" width="7.140625" style="60" customWidth="1"/>
    <col min="11267" max="11267" width="2.28515625" style="60" customWidth="1"/>
    <col min="11268" max="11269" width="4.7109375" style="60" customWidth="1"/>
    <col min="11270" max="11270" width="7.85546875" style="60" customWidth="1"/>
    <col min="11271" max="11271" width="40.85546875" style="60" customWidth="1"/>
    <col min="11272" max="11272" width="8.85546875" style="60" customWidth="1"/>
    <col min="11273" max="11273" width="9.5703125" style="60" customWidth="1"/>
    <col min="11274" max="11274" width="10.42578125" style="60" customWidth="1"/>
    <col min="11275" max="11275" width="11.140625" style="60" customWidth="1"/>
    <col min="11276" max="11519" width="9.140625" style="60"/>
    <col min="11520" max="11520" width="3.42578125" style="60" customWidth="1"/>
    <col min="11521" max="11521" width="3.5703125" style="60" customWidth="1"/>
    <col min="11522" max="11522" width="7.140625" style="60" customWidth="1"/>
    <col min="11523" max="11523" width="2.28515625" style="60" customWidth="1"/>
    <col min="11524" max="11525" width="4.7109375" style="60" customWidth="1"/>
    <col min="11526" max="11526" width="7.85546875" style="60" customWidth="1"/>
    <col min="11527" max="11527" width="40.85546875" style="60" customWidth="1"/>
    <col min="11528" max="11528" width="8.85546875" style="60" customWidth="1"/>
    <col min="11529" max="11529" width="9.5703125" style="60" customWidth="1"/>
    <col min="11530" max="11530" width="10.42578125" style="60" customWidth="1"/>
    <col min="11531" max="11531" width="11.140625" style="60" customWidth="1"/>
    <col min="11532" max="11775" width="9.140625" style="60"/>
    <col min="11776" max="11776" width="3.42578125" style="60" customWidth="1"/>
    <col min="11777" max="11777" width="3.5703125" style="60" customWidth="1"/>
    <col min="11778" max="11778" width="7.140625" style="60" customWidth="1"/>
    <col min="11779" max="11779" width="2.28515625" style="60" customWidth="1"/>
    <col min="11780" max="11781" width="4.7109375" style="60" customWidth="1"/>
    <col min="11782" max="11782" width="7.85546875" style="60" customWidth="1"/>
    <col min="11783" max="11783" width="40.85546875" style="60" customWidth="1"/>
    <col min="11784" max="11784" width="8.85546875" style="60" customWidth="1"/>
    <col min="11785" max="11785" width="9.5703125" style="60" customWidth="1"/>
    <col min="11786" max="11786" width="10.42578125" style="60" customWidth="1"/>
    <col min="11787" max="11787" width="11.140625" style="60" customWidth="1"/>
    <col min="11788" max="12031" width="9.140625" style="60"/>
    <col min="12032" max="12032" width="3.42578125" style="60" customWidth="1"/>
    <col min="12033" max="12033" width="3.5703125" style="60" customWidth="1"/>
    <col min="12034" max="12034" width="7.140625" style="60" customWidth="1"/>
    <col min="12035" max="12035" width="2.28515625" style="60" customWidth="1"/>
    <col min="12036" max="12037" width="4.7109375" style="60" customWidth="1"/>
    <col min="12038" max="12038" width="7.85546875" style="60" customWidth="1"/>
    <col min="12039" max="12039" width="40.85546875" style="60" customWidth="1"/>
    <col min="12040" max="12040" width="8.85546875" style="60" customWidth="1"/>
    <col min="12041" max="12041" width="9.5703125" style="60" customWidth="1"/>
    <col min="12042" max="12042" width="10.42578125" style="60" customWidth="1"/>
    <col min="12043" max="12043" width="11.140625" style="60" customWidth="1"/>
    <col min="12044" max="12287" width="9.140625" style="60"/>
    <col min="12288" max="12288" width="3.42578125" style="60" customWidth="1"/>
    <col min="12289" max="12289" width="3.5703125" style="60" customWidth="1"/>
    <col min="12290" max="12290" width="7.140625" style="60" customWidth="1"/>
    <col min="12291" max="12291" width="2.28515625" style="60" customWidth="1"/>
    <col min="12292" max="12293" width="4.7109375" style="60" customWidth="1"/>
    <col min="12294" max="12294" width="7.85546875" style="60" customWidth="1"/>
    <col min="12295" max="12295" width="40.85546875" style="60" customWidth="1"/>
    <col min="12296" max="12296" width="8.85546875" style="60" customWidth="1"/>
    <col min="12297" max="12297" width="9.5703125" style="60" customWidth="1"/>
    <col min="12298" max="12298" width="10.42578125" style="60" customWidth="1"/>
    <col min="12299" max="12299" width="11.140625" style="60" customWidth="1"/>
    <col min="12300" max="12543" width="9.140625" style="60"/>
    <col min="12544" max="12544" width="3.42578125" style="60" customWidth="1"/>
    <col min="12545" max="12545" width="3.5703125" style="60" customWidth="1"/>
    <col min="12546" max="12546" width="7.140625" style="60" customWidth="1"/>
    <col min="12547" max="12547" width="2.28515625" style="60" customWidth="1"/>
    <col min="12548" max="12549" width="4.7109375" style="60" customWidth="1"/>
    <col min="12550" max="12550" width="7.85546875" style="60" customWidth="1"/>
    <col min="12551" max="12551" width="40.85546875" style="60" customWidth="1"/>
    <col min="12552" max="12552" width="8.85546875" style="60" customWidth="1"/>
    <col min="12553" max="12553" width="9.5703125" style="60" customWidth="1"/>
    <col min="12554" max="12554" width="10.42578125" style="60" customWidth="1"/>
    <col min="12555" max="12555" width="11.140625" style="60" customWidth="1"/>
    <col min="12556" max="12799" width="9.140625" style="60"/>
    <col min="12800" max="12800" width="3.42578125" style="60" customWidth="1"/>
    <col min="12801" max="12801" width="3.5703125" style="60" customWidth="1"/>
    <col min="12802" max="12802" width="7.140625" style="60" customWidth="1"/>
    <col min="12803" max="12803" width="2.28515625" style="60" customWidth="1"/>
    <col min="12804" max="12805" width="4.7109375" style="60" customWidth="1"/>
    <col min="12806" max="12806" width="7.85546875" style="60" customWidth="1"/>
    <col min="12807" max="12807" width="40.85546875" style="60" customWidth="1"/>
    <col min="12808" max="12808" width="8.85546875" style="60" customWidth="1"/>
    <col min="12809" max="12809" width="9.5703125" style="60" customWidth="1"/>
    <col min="12810" max="12810" width="10.42578125" style="60" customWidth="1"/>
    <col min="12811" max="12811" width="11.140625" style="60" customWidth="1"/>
    <col min="12812" max="13055" width="9.140625" style="60"/>
    <col min="13056" max="13056" width="3.42578125" style="60" customWidth="1"/>
    <col min="13057" max="13057" width="3.5703125" style="60" customWidth="1"/>
    <col min="13058" max="13058" width="7.140625" style="60" customWidth="1"/>
    <col min="13059" max="13059" width="2.28515625" style="60" customWidth="1"/>
    <col min="13060" max="13061" width="4.7109375" style="60" customWidth="1"/>
    <col min="13062" max="13062" width="7.85546875" style="60" customWidth="1"/>
    <col min="13063" max="13063" width="40.85546875" style="60" customWidth="1"/>
    <col min="13064" max="13064" width="8.85546875" style="60" customWidth="1"/>
    <col min="13065" max="13065" width="9.5703125" style="60" customWidth="1"/>
    <col min="13066" max="13066" width="10.42578125" style="60" customWidth="1"/>
    <col min="13067" max="13067" width="11.140625" style="60" customWidth="1"/>
    <col min="13068" max="13311" width="9.140625" style="60"/>
    <col min="13312" max="13312" width="3.42578125" style="60" customWidth="1"/>
    <col min="13313" max="13313" width="3.5703125" style="60" customWidth="1"/>
    <col min="13314" max="13314" width="7.140625" style="60" customWidth="1"/>
    <col min="13315" max="13315" width="2.28515625" style="60" customWidth="1"/>
    <col min="13316" max="13317" width="4.7109375" style="60" customWidth="1"/>
    <col min="13318" max="13318" width="7.85546875" style="60" customWidth="1"/>
    <col min="13319" max="13319" width="40.85546875" style="60" customWidth="1"/>
    <col min="13320" max="13320" width="8.85546875" style="60" customWidth="1"/>
    <col min="13321" max="13321" width="9.5703125" style="60" customWidth="1"/>
    <col min="13322" max="13322" width="10.42578125" style="60" customWidth="1"/>
    <col min="13323" max="13323" width="11.140625" style="60" customWidth="1"/>
    <col min="13324" max="13567" width="9.140625" style="60"/>
    <col min="13568" max="13568" width="3.42578125" style="60" customWidth="1"/>
    <col min="13569" max="13569" width="3.5703125" style="60" customWidth="1"/>
    <col min="13570" max="13570" width="7.140625" style="60" customWidth="1"/>
    <col min="13571" max="13571" width="2.28515625" style="60" customWidth="1"/>
    <col min="13572" max="13573" width="4.7109375" style="60" customWidth="1"/>
    <col min="13574" max="13574" width="7.85546875" style="60" customWidth="1"/>
    <col min="13575" max="13575" width="40.85546875" style="60" customWidth="1"/>
    <col min="13576" max="13576" width="8.85546875" style="60" customWidth="1"/>
    <col min="13577" max="13577" width="9.5703125" style="60" customWidth="1"/>
    <col min="13578" max="13578" width="10.42578125" style="60" customWidth="1"/>
    <col min="13579" max="13579" width="11.140625" style="60" customWidth="1"/>
    <col min="13580" max="13823" width="9.140625" style="60"/>
    <col min="13824" max="13824" width="3.42578125" style="60" customWidth="1"/>
    <col min="13825" max="13825" width="3.5703125" style="60" customWidth="1"/>
    <col min="13826" max="13826" width="7.140625" style="60" customWidth="1"/>
    <col min="13827" max="13827" width="2.28515625" style="60" customWidth="1"/>
    <col min="13828" max="13829" width="4.7109375" style="60" customWidth="1"/>
    <col min="13830" max="13830" width="7.85546875" style="60" customWidth="1"/>
    <col min="13831" max="13831" width="40.85546875" style="60" customWidth="1"/>
    <col min="13832" max="13832" width="8.85546875" style="60" customWidth="1"/>
    <col min="13833" max="13833" width="9.5703125" style="60" customWidth="1"/>
    <col min="13834" max="13834" width="10.42578125" style="60" customWidth="1"/>
    <col min="13835" max="13835" width="11.140625" style="60" customWidth="1"/>
    <col min="13836" max="14079" width="9.140625" style="60"/>
    <col min="14080" max="14080" width="3.42578125" style="60" customWidth="1"/>
    <col min="14081" max="14081" width="3.5703125" style="60" customWidth="1"/>
    <col min="14082" max="14082" width="7.140625" style="60" customWidth="1"/>
    <col min="14083" max="14083" width="2.28515625" style="60" customWidth="1"/>
    <col min="14084" max="14085" width="4.7109375" style="60" customWidth="1"/>
    <col min="14086" max="14086" width="7.85546875" style="60" customWidth="1"/>
    <col min="14087" max="14087" width="40.85546875" style="60" customWidth="1"/>
    <col min="14088" max="14088" width="8.85546875" style="60" customWidth="1"/>
    <col min="14089" max="14089" width="9.5703125" style="60" customWidth="1"/>
    <col min="14090" max="14090" width="10.42578125" style="60" customWidth="1"/>
    <col min="14091" max="14091" width="11.140625" style="60" customWidth="1"/>
    <col min="14092" max="14335" width="9.140625" style="60"/>
    <col min="14336" max="14336" width="3.42578125" style="60" customWidth="1"/>
    <col min="14337" max="14337" width="3.5703125" style="60" customWidth="1"/>
    <col min="14338" max="14338" width="7.140625" style="60" customWidth="1"/>
    <col min="14339" max="14339" width="2.28515625" style="60" customWidth="1"/>
    <col min="14340" max="14341" width="4.7109375" style="60" customWidth="1"/>
    <col min="14342" max="14342" width="7.85546875" style="60" customWidth="1"/>
    <col min="14343" max="14343" width="40.85546875" style="60" customWidth="1"/>
    <col min="14344" max="14344" width="8.85546875" style="60" customWidth="1"/>
    <col min="14345" max="14345" width="9.5703125" style="60" customWidth="1"/>
    <col min="14346" max="14346" width="10.42578125" style="60" customWidth="1"/>
    <col min="14347" max="14347" width="11.140625" style="60" customWidth="1"/>
    <col min="14348" max="14591" width="9.140625" style="60"/>
    <col min="14592" max="14592" width="3.42578125" style="60" customWidth="1"/>
    <col min="14593" max="14593" width="3.5703125" style="60" customWidth="1"/>
    <col min="14594" max="14594" width="7.140625" style="60" customWidth="1"/>
    <col min="14595" max="14595" width="2.28515625" style="60" customWidth="1"/>
    <col min="14596" max="14597" width="4.7109375" style="60" customWidth="1"/>
    <col min="14598" max="14598" width="7.85546875" style="60" customWidth="1"/>
    <col min="14599" max="14599" width="40.85546875" style="60" customWidth="1"/>
    <col min="14600" max="14600" width="8.85546875" style="60" customWidth="1"/>
    <col min="14601" max="14601" width="9.5703125" style="60" customWidth="1"/>
    <col min="14602" max="14602" width="10.42578125" style="60" customWidth="1"/>
    <col min="14603" max="14603" width="11.140625" style="60" customWidth="1"/>
    <col min="14604" max="14847" width="9.140625" style="60"/>
    <col min="14848" max="14848" width="3.42578125" style="60" customWidth="1"/>
    <col min="14849" max="14849" width="3.5703125" style="60" customWidth="1"/>
    <col min="14850" max="14850" width="7.140625" style="60" customWidth="1"/>
    <col min="14851" max="14851" width="2.28515625" style="60" customWidth="1"/>
    <col min="14852" max="14853" width="4.7109375" style="60" customWidth="1"/>
    <col min="14854" max="14854" width="7.85546875" style="60" customWidth="1"/>
    <col min="14855" max="14855" width="40.85546875" style="60" customWidth="1"/>
    <col min="14856" max="14856" width="8.85546875" style="60" customWidth="1"/>
    <col min="14857" max="14857" width="9.5703125" style="60" customWidth="1"/>
    <col min="14858" max="14858" width="10.42578125" style="60" customWidth="1"/>
    <col min="14859" max="14859" width="11.140625" style="60" customWidth="1"/>
    <col min="14860" max="15103" width="9.140625" style="60"/>
    <col min="15104" max="15104" width="3.42578125" style="60" customWidth="1"/>
    <col min="15105" max="15105" width="3.5703125" style="60" customWidth="1"/>
    <col min="15106" max="15106" width="7.140625" style="60" customWidth="1"/>
    <col min="15107" max="15107" width="2.28515625" style="60" customWidth="1"/>
    <col min="15108" max="15109" width="4.7109375" style="60" customWidth="1"/>
    <col min="15110" max="15110" width="7.85546875" style="60" customWidth="1"/>
    <col min="15111" max="15111" width="40.85546875" style="60" customWidth="1"/>
    <col min="15112" max="15112" width="8.85546875" style="60" customWidth="1"/>
    <col min="15113" max="15113" width="9.5703125" style="60" customWidth="1"/>
    <col min="15114" max="15114" width="10.42578125" style="60" customWidth="1"/>
    <col min="15115" max="15115" width="11.140625" style="60" customWidth="1"/>
    <col min="15116" max="15359" width="9.140625" style="60"/>
    <col min="15360" max="15360" width="3.42578125" style="60" customWidth="1"/>
    <col min="15361" max="15361" width="3.5703125" style="60" customWidth="1"/>
    <col min="15362" max="15362" width="7.140625" style="60" customWidth="1"/>
    <col min="15363" max="15363" width="2.28515625" style="60" customWidth="1"/>
    <col min="15364" max="15365" width="4.7109375" style="60" customWidth="1"/>
    <col min="15366" max="15366" width="7.85546875" style="60" customWidth="1"/>
    <col min="15367" max="15367" width="40.85546875" style="60" customWidth="1"/>
    <col min="15368" max="15368" width="8.85546875" style="60" customWidth="1"/>
    <col min="15369" max="15369" width="9.5703125" style="60" customWidth="1"/>
    <col min="15370" max="15370" width="10.42578125" style="60" customWidth="1"/>
    <col min="15371" max="15371" width="11.140625" style="60" customWidth="1"/>
    <col min="15372" max="15615" width="9.140625" style="60"/>
    <col min="15616" max="15616" width="3.42578125" style="60" customWidth="1"/>
    <col min="15617" max="15617" width="3.5703125" style="60" customWidth="1"/>
    <col min="15618" max="15618" width="7.140625" style="60" customWidth="1"/>
    <col min="15619" max="15619" width="2.28515625" style="60" customWidth="1"/>
    <col min="15620" max="15621" width="4.7109375" style="60" customWidth="1"/>
    <col min="15622" max="15622" width="7.85546875" style="60" customWidth="1"/>
    <col min="15623" max="15623" width="40.85546875" style="60" customWidth="1"/>
    <col min="15624" max="15624" width="8.85546875" style="60" customWidth="1"/>
    <col min="15625" max="15625" width="9.5703125" style="60" customWidth="1"/>
    <col min="15626" max="15626" width="10.42578125" style="60" customWidth="1"/>
    <col min="15627" max="15627" width="11.140625" style="60" customWidth="1"/>
    <col min="15628" max="15871" width="9.140625" style="60"/>
    <col min="15872" max="15872" width="3.42578125" style="60" customWidth="1"/>
    <col min="15873" max="15873" width="3.5703125" style="60" customWidth="1"/>
    <col min="15874" max="15874" width="7.140625" style="60" customWidth="1"/>
    <col min="15875" max="15875" width="2.28515625" style="60" customWidth="1"/>
    <col min="15876" max="15877" width="4.7109375" style="60" customWidth="1"/>
    <col min="15878" max="15878" width="7.85546875" style="60" customWidth="1"/>
    <col min="15879" max="15879" width="40.85546875" style="60" customWidth="1"/>
    <col min="15880" max="15880" width="8.85546875" style="60" customWidth="1"/>
    <col min="15881" max="15881" width="9.5703125" style="60" customWidth="1"/>
    <col min="15882" max="15882" width="10.42578125" style="60" customWidth="1"/>
    <col min="15883" max="15883" width="11.140625" style="60" customWidth="1"/>
    <col min="15884" max="16127" width="9.140625" style="60"/>
    <col min="16128" max="16128" width="3.42578125" style="60" customWidth="1"/>
    <col min="16129" max="16129" width="3.5703125" style="60" customWidth="1"/>
    <col min="16130" max="16130" width="7.140625" style="60" customWidth="1"/>
    <col min="16131" max="16131" width="2.28515625" style="60" customWidth="1"/>
    <col min="16132" max="16133" width="4.7109375" style="60" customWidth="1"/>
    <col min="16134" max="16134" width="7.85546875" style="60" customWidth="1"/>
    <col min="16135" max="16135" width="40.85546875" style="60" customWidth="1"/>
    <col min="16136" max="16136" width="8.85546875" style="60" customWidth="1"/>
    <col min="16137" max="16137" width="9.5703125" style="60" customWidth="1"/>
    <col min="16138" max="16138" width="10.42578125" style="60" customWidth="1"/>
    <col min="16139" max="16139" width="11.140625" style="60" customWidth="1"/>
    <col min="16140" max="16384" width="9.140625" style="60"/>
  </cols>
  <sheetData>
    <row r="1" spans="1:13" x14ac:dyDescent="0.2">
      <c r="K1" s="7" t="s">
        <v>113</v>
      </c>
    </row>
    <row r="2" spans="1:13" ht="15" customHeight="1" x14ac:dyDescent="0.2">
      <c r="K2" s="7"/>
    </row>
    <row r="3" spans="1:13" ht="18" x14ac:dyDescent="0.25">
      <c r="B3" s="298" t="s">
        <v>112</v>
      </c>
      <c r="C3" s="298"/>
      <c r="D3" s="298"/>
      <c r="E3" s="298"/>
      <c r="F3" s="298"/>
      <c r="G3" s="298"/>
      <c r="H3" s="298"/>
      <c r="I3" s="298"/>
      <c r="J3" s="298"/>
      <c r="K3" s="298"/>
      <c r="L3" s="112"/>
    </row>
    <row r="4" spans="1:13" ht="12.75" customHeight="1" x14ac:dyDescent="0.25">
      <c r="B4" s="114"/>
      <c r="C4" s="114"/>
      <c r="D4" s="114"/>
      <c r="E4" s="114"/>
      <c r="F4" s="114"/>
      <c r="G4" s="114"/>
      <c r="H4" s="114"/>
      <c r="I4" s="114"/>
      <c r="J4" s="165"/>
      <c r="K4" s="114"/>
      <c r="L4" s="112"/>
      <c r="M4" s="112"/>
    </row>
    <row r="5" spans="1:13" ht="15.75" x14ac:dyDescent="0.25">
      <c r="B5" s="307" t="s">
        <v>151</v>
      </c>
      <c r="C5" s="307"/>
      <c r="D5" s="307"/>
      <c r="E5" s="307"/>
      <c r="F5" s="307"/>
      <c r="G5" s="307"/>
      <c r="H5" s="307"/>
      <c r="I5" s="307"/>
      <c r="J5" s="307"/>
      <c r="K5" s="307"/>
    </row>
    <row r="6" spans="1:13" ht="12.75" customHeight="1" x14ac:dyDescent="0.2">
      <c r="C6" s="115"/>
      <c r="D6" s="115"/>
      <c r="E6" s="115"/>
      <c r="F6" s="115"/>
      <c r="G6" s="115"/>
      <c r="H6" s="115"/>
      <c r="I6" s="115"/>
      <c r="J6" s="166"/>
      <c r="K6" s="116"/>
    </row>
    <row r="7" spans="1:13" ht="15.75" x14ac:dyDescent="0.25">
      <c r="B7" s="308" t="s">
        <v>131</v>
      </c>
      <c r="C7" s="308"/>
      <c r="D7" s="308"/>
      <c r="E7" s="308"/>
      <c r="F7" s="308"/>
      <c r="G7" s="308"/>
      <c r="H7" s="308"/>
      <c r="I7" s="308"/>
      <c r="J7" s="308"/>
      <c r="K7" s="308"/>
    </row>
    <row r="8" spans="1:13" x14ac:dyDescent="0.2">
      <c r="K8" s="117"/>
    </row>
    <row r="9" spans="1:13" ht="13.5" thickBot="1" x14ac:dyDescent="0.25">
      <c r="K9" s="186" t="s">
        <v>117</v>
      </c>
    </row>
    <row r="10" spans="1:13" ht="22.5" x14ac:dyDescent="0.2">
      <c r="B10" s="157" t="s">
        <v>97</v>
      </c>
      <c r="C10" s="309" t="s">
        <v>4</v>
      </c>
      <c r="D10" s="309"/>
      <c r="E10" s="158" t="s">
        <v>5</v>
      </c>
      <c r="F10" s="158" t="s">
        <v>6</v>
      </c>
      <c r="G10" s="159" t="s">
        <v>7</v>
      </c>
      <c r="H10" s="158" t="s">
        <v>99</v>
      </c>
      <c r="I10" s="193" t="s">
        <v>110</v>
      </c>
      <c r="J10" s="194" t="s">
        <v>111</v>
      </c>
      <c r="K10" s="163" t="s">
        <v>118</v>
      </c>
    </row>
    <row r="11" spans="1:13" ht="19.5" customHeight="1" x14ac:dyDescent="0.2">
      <c r="A11" s="118"/>
      <c r="B11" s="187" t="s">
        <v>11</v>
      </c>
      <c r="C11" s="310" t="s">
        <v>11</v>
      </c>
      <c r="D11" s="310"/>
      <c r="E11" s="188"/>
      <c r="F11" s="188"/>
      <c r="G11" s="188"/>
      <c r="H11" s="189" t="s">
        <v>100</v>
      </c>
      <c r="I11" s="196">
        <v>233544.15</v>
      </c>
      <c r="J11" s="92">
        <v>22300</v>
      </c>
      <c r="K11" s="93">
        <v>255844.15</v>
      </c>
    </row>
    <row r="12" spans="1:13" ht="22.5" x14ac:dyDescent="0.2">
      <c r="A12" s="118"/>
      <c r="B12" s="190" t="s">
        <v>101</v>
      </c>
      <c r="C12" s="305">
        <v>1750450000</v>
      </c>
      <c r="D12" s="306"/>
      <c r="E12" s="191" t="s">
        <v>11</v>
      </c>
      <c r="F12" s="191" t="s">
        <v>11</v>
      </c>
      <c r="G12" s="191" t="s">
        <v>11</v>
      </c>
      <c r="H12" s="192" t="s">
        <v>149</v>
      </c>
      <c r="I12" s="195">
        <f>SUM(I13:I32)</f>
        <v>78050</v>
      </c>
      <c r="J12" s="195">
        <f t="shared" ref="J12:K12" si="0">SUM(J13:J32)</f>
        <v>22300</v>
      </c>
      <c r="K12" s="288">
        <f t="shared" si="0"/>
        <v>100350</v>
      </c>
    </row>
    <row r="13" spans="1:13" x14ac:dyDescent="0.2">
      <c r="A13" s="118"/>
      <c r="B13" s="171"/>
      <c r="C13" s="180"/>
      <c r="D13" s="183"/>
      <c r="E13" s="172" t="s">
        <v>132</v>
      </c>
      <c r="F13" s="173">
        <v>5011</v>
      </c>
      <c r="G13" s="174" t="s">
        <v>133</v>
      </c>
      <c r="H13" s="175" t="s">
        <v>134</v>
      </c>
      <c r="I13" s="289">
        <v>225</v>
      </c>
      <c r="J13" s="289"/>
      <c r="K13" s="290">
        <f t="shared" ref="K13:K32" si="1">I13+J13</f>
        <v>225</v>
      </c>
    </row>
    <row r="14" spans="1:13" x14ac:dyDescent="0.2">
      <c r="B14" s="171"/>
      <c r="C14" s="180"/>
      <c r="D14" s="183"/>
      <c r="E14" s="172" t="s">
        <v>132</v>
      </c>
      <c r="F14" s="173">
        <v>5011</v>
      </c>
      <c r="G14" s="174" t="s">
        <v>135</v>
      </c>
      <c r="H14" s="175" t="s">
        <v>134</v>
      </c>
      <c r="I14" s="289">
        <v>1275</v>
      </c>
      <c r="J14" s="289"/>
      <c r="K14" s="290">
        <f t="shared" si="1"/>
        <v>1275</v>
      </c>
    </row>
    <row r="15" spans="1:13" x14ac:dyDescent="0.2">
      <c r="B15" s="171"/>
      <c r="C15" s="180"/>
      <c r="D15" s="183"/>
      <c r="E15" s="172" t="s">
        <v>132</v>
      </c>
      <c r="F15" s="173">
        <v>5031</v>
      </c>
      <c r="G15" s="174" t="s">
        <v>133</v>
      </c>
      <c r="H15" s="175" t="s">
        <v>136</v>
      </c>
      <c r="I15" s="289">
        <v>94.5</v>
      </c>
      <c r="J15" s="289"/>
      <c r="K15" s="290">
        <f t="shared" si="1"/>
        <v>94.5</v>
      </c>
    </row>
    <row r="16" spans="1:13" x14ac:dyDescent="0.2">
      <c r="B16" s="171"/>
      <c r="C16" s="180"/>
      <c r="D16" s="183"/>
      <c r="E16" s="172" t="s">
        <v>132</v>
      </c>
      <c r="F16" s="173">
        <v>5031</v>
      </c>
      <c r="G16" s="174" t="s">
        <v>135</v>
      </c>
      <c r="H16" s="175" t="s">
        <v>136</v>
      </c>
      <c r="I16" s="289">
        <v>535.5</v>
      </c>
      <c r="J16" s="289"/>
      <c r="K16" s="290">
        <f t="shared" si="1"/>
        <v>535.5</v>
      </c>
    </row>
    <row r="17" spans="2:11" x14ac:dyDescent="0.2">
      <c r="B17" s="171"/>
      <c r="C17" s="180"/>
      <c r="D17" s="183"/>
      <c r="E17" s="172" t="s">
        <v>132</v>
      </c>
      <c r="F17" s="173">
        <v>5032</v>
      </c>
      <c r="G17" s="174" t="s">
        <v>133</v>
      </c>
      <c r="H17" s="175" t="s">
        <v>137</v>
      </c>
      <c r="I17" s="289">
        <v>49.5</v>
      </c>
      <c r="J17" s="289"/>
      <c r="K17" s="290">
        <f t="shared" si="1"/>
        <v>49.5</v>
      </c>
    </row>
    <row r="18" spans="2:11" x14ac:dyDescent="0.2">
      <c r="B18" s="171"/>
      <c r="C18" s="180"/>
      <c r="D18" s="183"/>
      <c r="E18" s="172" t="s">
        <v>132</v>
      </c>
      <c r="F18" s="173">
        <v>5032</v>
      </c>
      <c r="G18" s="174" t="s">
        <v>135</v>
      </c>
      <c r="H18" s="175" t="s">
        <v>137</v>
      </c>
      <c r="I18" s="289">
        <v>280.5</v>
      </c>
      <c r="J18" s="289"/>
      <c r="K18" s="290">
        <f t="shared" si="1"/>
        <v>280.5</v>
      </c>
    </row>
    <row r="19" spans="2:11" x14ac:dyDescent="0.2">
      <c r="B19" s="171"/>
      <c r="C19" s="180"/>
      <c r="D19" s="183"/>
      <c r="E19" s="172" t="s">
        <v>132</v>
      </c>
      <c r="F19" s="173">
        <v>5137</v>
      </c>
      <c r="G19" s="174" t="s">
        <v>133</v>
      </c>
      <c r="H19" s="175" t="s">
        <v>138</v>
      </c>
      <c r="I19" s="289">
        <v>4.5</v>
      </c>
      <c r="J19" s="289"/>
      <c r="K19" s="290">
        <f t="shared" si="1"/>
        <v>4.5</v>
      </c>
    </row>
    <row r="20" spans="2:11" x14ac:dyDescent="0.2">
      <c r="B20" s="171"/>
      <c r="C20" s="180"/>
      <c r="D20" s="183"/>
      <c r="E20" s="172" t="s">
        <v>132</v>
      </c>
      <c r="F20" s="173">
        <v>5137</v>
      </c>
      <c r="G20" s="174" t="s">
        <v>135</v>
      </c>
      <c r="H20" s="175" t="s">
        <v>138</v>
      </c>
      <c r="I20" s="289">
        <v>25.5</v>
      </c>
      <c r="J20" s="289"/>
      <c r="K20" s="290">
        <f t="shared" si="1"/>
        <v>25.5</v>
      </c>
    </row>
    <row r="21" spans="2:11" x14ac:dyDescent="0.2">
      <c r="B21" s="171"/>
      <c r="C21" s="180"/>
      <c r="D21" s="183"/>
      <c r="E21" s="172" t="s">
        <v>132</v>
      </c>
      <c r="F21" s="173">
        <v>5139</v>
      </c>
      <c r="G21" s="174" t="s">
        <v>133</v>
      </c>
      <c r="H21" s="175" t="s">
        <v>139</v>
      </c>
      <c r="I21" s="291">
        <v>15</v>
      </c>
      <c r="J21" s="291"/>
      <c r="K21" s="292">
        <f t="shared" si="1"/>
        <v>15</v>
      </c>
    </row>
    <row r="22" spans="2:11" x14ac:dyDescent="0.2">
      <c r="B22" s="171"/>
      <c r="C22" s="180"/>
      <c r="D22" s="183"/>
      <c r="E22" s="172" t="s">
        <v>132</v>
      </c>
      <c r="F22" s="173">
        <v>5139</v>
      </c>
      <c r="G22" s="174" t="s">
        <v>135</v>
      </c>
      <c r="H22" s="175" t="s">
        <v>139</v>
      </c>
      <c r="I22" s="289">
        <v>85</v>
      </c>
      <c r="J22" s="289"/>
      <c r="K22" s="290">
        <f t="shared" si="1"/>
        <v>85</v>
      </c>
    </row>
    <row r="23" spans="2:11" x14ac:dyDescent="0.2">
      <c r="B23" s="176"/>
      <c r="C23" s="181"/>
      <c r="D23" s="184"/>
      <c r="E23" s="172" t="s">
        <v>132</v>
      </c>
      <c r="F23" s="173">
        <v>5168</v>
      </c>
      <c r="G23" s="174" t="s">
        <v>124</v>
      </c>
      <c r="H23" s="175" t="s">
        <v>140</v>
      </c>
      <c r="I23" s="289">
        <v>6660</v>
      </c>
      <c r="J23" s="289"/>
      <c r="K23" s="290">
        <f t="shared" si="1"/>
        <v>6660</v>
      </c>
    </row>
    <row r="24" spans="2:11" x14ac:dyDescent="0.2">
      <c r="B24" s="171"/>
      <c r="C24" s="180"/>
      <c r="D24" s="183"/>
      <c r="E24" s="172" t="s">
        <v>132</v>
      </c>
      <c r="F24" s="173">
        <v>5169</v>
      </c>
      <c r="G24" s="174" t="s">
        <v>133</v>
      </c>
      <c r="H24" s="175" t="s">
        <v>130</v>
      </c>
      <c r="I24" s="289">
        <v>15</v>
      </c>
      <c r="J24" s="289"/>
      <c r="K24" s="290">
        <f t="shared" si="1"/>
        <v>15</v>
      </c>
    </row>
    <row r="25" spans="2:11" x14ac:dyDescent="0.2">
      <c r="B25" s="176"/>
      <c r="C25" s="181"/>
      <c r="D25" s="184"/>
      <c r="E25" s="172" t="s">
        <v>132</v>
      </c>
      <c r="F25" s="173">
        <v>5169</v>
      </c>
      <c r="G25" s="174" t="s">
        <v>135</v>
      </c>
      <c r="H25" s="175" t="s">
        <v>130</v>
      </c>
      <c r="I25" s="289">
        <v>84</v>
      </c>
      <c r="J25" s="289"/>
      <c r="K25" s="290">
        <f t="shared" si="1"/>
        <v>84</v>
      </c>
    </row>
    <row r="26" spans="2:11" x14ac:dyDescent="0.2">
      <c r="B26" s="176"/>
      <c r="C26" s="181"/>
      <c r="D26" s="184"/>
      <c r="E26" s="172" t="s">
        <v>132</v>
      </c>
      <c r="F26" s="173">
        <v>6111</v>
      </c>
      <c r="G26" s="174" t="s">
        <v>133</v>
      </c>
      <c r="H26" s="175" t="s">
        <v>141</v>
      </c>
      <c r="I26" s="289">
        <v>5350</v>
      </c>
      <c r="J26" s="289">
        <v>3345</v>
      </c>
      <c r="K26" s="290">
        <f t="shared" si="1"/>
        <v>8695</v>
      </c>
    </row>
    <row r="27" spans="2:11" x14ac:dyDescent="0.2">
      <c r="B27" s="176"/>
      <c r="C27" s="181"/>
      <c r="D27" s="184"/>
      <c r="E27" s="172" t="s">
        <v>132</v>
      </c>
      <c r="F27" s="173">
        <v>6111</v>
      </c>
      <c r="G27" s="174" t="s">
        <v>142</v>
      </c>
      <c r="H27" s="175" t="s">
        <v>141</v>
      </c>
      <c r="I27" s="289">
        <v>41650</v>
      </c>
      <c r="J27" s="289">
        <v>18955</v>
      </c>
      <c r="K27" s="290">
        <f t="shared" si="1"/>
        <v>60605</v>
      </c>
    </row>
    <row r="28" spans="2:11" x14ac:dyDescent="0.2">
      <c r="B28" s="176"/>
      <c r="C28" s="181"/>
      <c r="D28" s="184"/>
      <c r="E28" s="172" t="s">
        <v>132</v>
      </c>
      <c r="F28" s="173">
        <v>6119</v>
      </c>
      <c r="G28" s="174" t="s">
        <v>124</v>
      </c>
      <c r="H28" s="177" t="s">
        <v>143</v>
      </c>
      <c r="I28" s="289">
        <v>1</v>
      </c>
      <c r="J28" s="289"/>
      <c r="K28" s="290">
        <f t="shared" si="1"/>
        <v>1</v>
      </c>
    </row>
    <row r="29" spans="2:11" x14ac:dyDescent="0.2">
      <c r="B29" s="176"/>
      <c r="C29" s="181"/>
      <c r="D29" s="184"/>
      <c r="E29" s="172" t="s">
        <v>132</v>
      </c>
      <c r="F29" s="173">
        <v>6119</v>
      </c>
      <c r="G29" s="174" t="s">
        <v>133</v>
      </c>
      <c r="H29" s="177" t="s">
        <v>143</v>
      </c>
      <c r="I29" s="289">
        <v>1500</v>
      </c>
      <c r="J29" s="289"/>
      <c r="K29" s="290">
        <f t="shared" si="1"/>
        <v>1500</v>
      </c>
    </row>
    <row r="30" spans="2:11" x14ac:dyDescent="0.2">
      <c r="B30" s="176"/>
      <c r="C30" s="181"/>
      <c r="D30" s="184"/>
      <c r="E30" s="172" t="s">
        <v>132</v>
      </c>
      <c r="F30" s="173">
        <v>6119</v>
      </c>
      <c r="G30" s="174" t="s">
        <v>142</v>
      </c>
      <c r="H30" s="177" t="s">
        <v>143</v>
      </c>
      <c r="I30" s="289">
        <v>8500</v>
      </c>
      <c r="J30" s="289"/>
      <c r="K30" s="290">
        <f t="shared" si="1"/>
        <v>8500</v>
      </c>
    </row>
    <row r="31" spans="2:11" x14ac:dyDescent="0.2">
      <c r="B31" s="176"/>
      <c r="C31" s="181"/>
      <c r="D31" s="184"/>
      <c r="E31" s="172" t="s">
        <v>132</v>
      </c>
      <c r="F31" s="173">
        <v>6125</v>
      </c>
      <c r="G31" s="174" t="s">
        <v>133</v>
      </c>
      <c r="H31" s="175" t="s">
        <v>144</v>
      </c>
      <c r="I31" s="289">
        <v>1755</v>
      </c>
      <c r="J31" s="289"/>
      <c r="K31" s="290">
        <f t="shared" si="1"/>
        <v>1755</v>
      </c>
    </row>
    <row r="32" spans="2:11" ht="13.5" thickBot="1" x14ac:dyDescent="0.25">
      <c r="B32" s="178"/>
      <c r="C32" s="182"/>
      <c r="D32" s="185"/>
      <c r="E32" s="179" t="s">
        <v>132</v>
      </c>
      <c r="F32" s="168">
        <v>6125</v>
      </c>
      <c r="G32" s="169" t="s">
        <v>142</v>
      </c>
      <c r="H32" s="170" t="s">
        <v>144</v>
      </c>
      <c r="I32" s="293">
        <v>9945</v>
      </c>
      <c r="J32" s="293"/>
      <c r="K32" s="294">
        <f t="shared" si="1"/>
        <v>9945</v>
      </c>
    </row>
  </sheetData>
  <mergeCells count="6">
    <mergeCell ref="B3:K3"/>
    <mergeCell ref="C12:D12"/>
    <mergeCell ref="B5:K5"/>
    <mergeCell ref="B7:K7"/>
    <mergeCell ref="C10:D10"/>
    <mergeCell ref="C11:D11"/>
  </mergeCells>
  <pageMargins left="0.19685039370078741" right="0.19685039370078741" top="0.19685039370078741" bottom="0.19685039370078741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M29"/>
  <sheetViews>
    <sheetView workbookViewId="0">
      <selection activeCell="H38" sqref="H38"/>
    </sheetView>
  </sheetViews>
  <sheetFormatPr defaultRowHeight="12.75" x14ac:dyDescent="0.2"/>
  <cols>
    <col min="1" max="1" width="1.28515625" style="60" customWidth="1"/>
    <col min="2" max="2" width="3.5703125" style="60" customWidth="1"/>
    <col min="3" max="3" width="7.140625" style="60" customWidth="1"/>
    <col min="4" max="4" width="2.28515625" style="60" customWidth="1"/>
    <col min="5" max="6" width="4.7109375" style="60" customWidth="1"/>
    <col min="7" max="7" width="7.85546875" style="60" customWidth="1"/>
    <col min="8" max="8" width="40.85546875" style="60" customWidth="1"/>
    <col min="9" max="9" width="11.85546875" style="61" customWidth="1"/>
    <col min="10" max="10" width="9.5703125" style="64" customWidth="1"/>
    <col min="11" max="11" width="10.42578125" style="61" customWidth="1"/>
    <col min="12" max="12" width="12.85546875" style="60" customWidth="1"/>
    <col min="13" max="255" width="9.140625" style="60"/>
    <col min="256" max="256" width="3.42578125" style="60" customWidth="1"/>
    <col min="257" max="257" width="3.5703125" style="60" customWidth="1"/>
    <col min="258" max="258" width="7.140625" style="60" customWidth="1"/>
    <col min="259" max="259" width="2.28515625" style="60" customWidth="1"/>
    <col min="260" max="261" width="4.7109375" style="60" customWidth="1"/>
    <col min="262" max="262" width="7.85546875" style="60" customWidth="1"/>
    <col min="263" max="263" width="40.85546875" style="60" customWidth="1"/>
    <col min="264" max="264" width="8.85546875" style="60" customWidth="1"/>
    <col min="265" max="265" width="9.5703125" style="60" customWidth="1"/>
    <col min="266" max="266" width="10.42578125" style="60" customWidth="1"/>
    <col min="267" max="267" width="12.85546875" style="60" customWidth="1"/>
    <col min="268" max="511" width="9.140625" style="60"/>
    <col min="512" max="512" width="3.42578125" style="60" customWidth="1"/>
    <col min="513" max="513" width="3.5703125" style="60" customWidth="1"/>
    <col min="514" max="514" width="7.140625" style="60" customWidth="1"/>
    <col min="515" max="515" width="2.28515625" style="60" customWidth="1"/>
    <col min="516" max="517" width="4.7109375" style="60" customWidth="1"/>
    <col min="518" max="518" width="7.85546875" style="60" customWidth="1"/>
    <col min="519" max="519" width="40.85546875" style="60" customWidth="1"/>
    <col min="520" max="520" width="8.85546875" style="60" customWidth="1"/>
    <col min="521" max="521" width="9.5703125" style="60" customWidth="1"/>
    <col min="522" max="522" width="10.42578125" style="60" customWidth="1"/>
    <col min="523" max="523" width="12.85546875" style="60" customWidth="1"/>
    <col min="524" max="767" width="9.140625" style="60"/>
    <col min="768" max="768" width="3.42578125" style="60" customWidth="1"/>
    <col min="769" max="769" width="3.5703125" style="60" customWidth="1"/>
    <col min="770" max="770" width="7.140625" style="60" customWidth="1"/>
    <col min="771" max="771" width="2.28515625" style="60" customWidth="1"/>
    <col min="772" max="773" width="4.7109375" style="60" customWidth="1"/>
    <col min="774" max="774" width="7.85546875" style="60" customWidth="1"/>
    <col min="775" max="775" width="40.85546875" style="60" customWidth="1"/>
    <col min="776" max="776" width="8.85546875" style="60" customWidth="1"/>
    <col min="777" max="777" width="9.5703125" style="60" customWidth="1"/>
    <col min="778" max="778" width="10.42578125" style="60" customWidth="1"/>
    <col min="779" max="779" width="12.85546875" style="60" customWidth="1"/>
    <col min="780" max="1023" width="9.140625" style="60"/>
    <col min="1024" max="1024" width="3.42578125" style="60" customWidth="1"/>
    <col min="1025" max="1025" width="3.5703125" style="60" customWidth="1"/>
    <col min="1026" max="1026" width="7.140625" style="60" customWidth="1"/>
    <col min="1027" max="1027" width="2.28515625" style="60" customWidth="1"/>
    <col min="1028" max="1029" width="4.7109375" style="60" customWidth="1"/>
    <col min="1030" max="1030" width="7.85546875" style="60" customWidth="1"/>
    <col min="1031" max="1031" width="40.85546875" style="60" customWidth="1"/>
    <col min="1032" max="1032" width="8.85546875" style="60" customWidth="1"/>
    <col min="1033" max="1033" width="9.5703125" style="60" customWidth="1"/>
    <col min="1034" max="1034" width="10.42578125" style="60" customWidth="1"/>
    <col min="1035" max="1035" width="12.85546875" style="60" customWidth="1"/>
    <col min="1036" max="1279" width="9.140625" style="60"/>
    <col min="1280" max="1280" width="3.42578125" style="60" customWidth="1"/>
    <col min="1281" max="1281" width="3.5703125" style="60" customWidth="1"/>
    <col min="1282" max="1282" width="7.140625" style="60" customWidth="1"/>
    <col min="1283" max="1283" width="2.28515625" style="60" customWidth="1"/>
    <col min="1284" max="1285" width="4.7109375" style="60" customWidth="1"/>
    <col min="1286" max="1286" width="7.85546875" style="60" customWidth="1"/>
    <col min="1287" max="1287" width="40.85546875" style="60" customWidth="1"/>
    <col min="1288" max="1288" width="8.85546875" style="60" customWidth="1"/>
    <col min="1289" max="1289" width="9.5703125" style="60" customWidth="1"/>
    <col min="1290" max="1290" width="10.42578125" style="60" customWidth="1"/>
    <col min="1291" max="1291" width="12.85546875" style="60" customWidth="1"/>
    <col min="1292" max="1535" width="9.140625" style="60"/>
    <col min="1536" max="1536" width="3.42578125" style="60" customWidth="1"/>
    <col min="1537" max="1537" width="3.5703125" style="60" customWidth="1"/>
    <col min="1538" max="1538" width="7.140625" style="60" customWidth="1"/>
    <col min="1539" max="1539" width="2.28515625" style="60" customWidth="1"/>
    <col min="1540" max="1541" width="4.7109375" style="60" customWidth="1"/>
    <col min="1542" max="1542" width="7.85546875" style="60" customWidth="1"/>
    <col min="1543" max="1543" width="40.85546875" style="60" customWidth="1"/>
    <col min="1544" max="1544" width="8.85546875" style="60" customWidth="1"/>
    <col min="1545" max="1545" width="9.5703125" style="60" customWidth="1"/>
    <col min="1546" max="1546" width="10.42578125" style="60" customWidth="1"/>
    <col min="1547" max="1547" width="12.85546875" style="60" customWidth="1"/>
    <col min="1548" max="1791" width="9.140625" style="60"/>
    <col min="1792" max="1792" width="3.42578125" style="60" customWidth="1"/>
    <col min="1793" max="1793" width="3.5703125" style="60" customWidth="1"/>
    <col min="1794" max="1794" width="7.140625" style="60" customWidth="1"/>
    <col min="1795" max="1795" width="2.28515625" style="60" customWidth="1"/>
    <col min="1796" max="1797" width="4.7109375" style="60" customWidth="1"/>
    <col min="1798" max="1798" width="7.85546875" style="60" customWidth="1"/>
    <col min="1799" max="1799" width="40.85546875" style="60" customWidth="1"/>
    <col min="1800" max="1800" width="8.85546875" style="60" customWidth="1"/>
    <col min="1801" max="1801" width="9.5703125" style="60" customWidth="1"/>
    <col min="1802" max="1802" width="10.42578125" style="60" customWidth="1"/>
    <col min="1803" max="1803" width="12.85546875" style="60" customWidth="1"/>
    <col min="1804" max="2047" width="9.140625" style="60"/>
    <col min="2048" max="2048" width="3.42578125" style="60" customWidth="1"/>
    <col min="2049" max="2049" width="3.5703125" style="60" customWidth="1"/>
    <col min="2050" max="2050" width="7.140625" style="60" customWidth="1"/>
    <col min="2051" max="2051" width="2.28515625" style="60" customWidth="1"/>
    <col min="2052" max="2053" width="4.7109375" style="60" customWidth="1"/>
    <col min="2054" max="2054" width="7.85546875" style="60" customWidth="1"/>
    <col min="2055" max="2055" width="40.85546875" style="60" customWidth="1"/>
    <col min="2056" max="2056" width="8.85546875" style="60" customWidth="1"/>
    <col min="2057" max="2057" width="9.5703125" style="60" customWidth="1"/>
    <col min="2058" max="2058" width="10.42578125" style="60" customWidth="1"/>
    <col min="2059" max="2059" width="12.85546875" style="60" customWidth="1"/>
    <col min="2060" max="2303" width="9.140625" style="60"/>
    <col min="2304" max="2304" width="3.42578125" style="60" customWidth="1"/>
    <col min="2305" max="2305" width="3.5703125" style="60" customWidth="1"/>
    <col min="2306" max="2306" width="7.140625" style="60" customWidth="1"/>
    <col min="2307" max="2307" width="2.28515625" style="60" customWidth="1"/>
    <col min="2308" max="2309" width="4.7109375" style="60" customWidth="1"/>
    <col min="2310" max="2310" width="7.85546875" style="60" customWidth="1"/>
    <col min="2311" max="2311" width="40.85546875" style="60" customWidth="1"/>
    <col min="2312" max="2312" width="8.85546875" style="60" customWidth="1"/>
    <col min="2313" max="2313" width="9.5703125" style="60" customWidth="1"/>
    <col min="2314" max="2314" width="10.42578125" style="60" customWidth="1"/>
    <col min="2315" max="2315" width="12.85546875" style="60" customWidth="1"/>
    <col min="2316" max="2559" width="9.140625" style="60"/>
    <col min="2560" max="2560" width="3.42578125" style="60" customWidth="1"/>
    <col min="2561" max="2561" width="3.5703125" style="60" customWidth="1"/>
    <col min="2562" max="2562" width="7.140625" style="60" customWidth="1"/>
    <col min="2563" max="2563" width="2.28515625" style="60" customWidth="1"/>
    <col min="2564" max="2565" width="4.7109375" style="60" customWidth="1"/>
    <col min="2566" max="2566" width="7.85546875" style="60" customWidth="1"/>
    <col min="2567" max="2567" width="40.85546875" style="60" customWidth="1"/>
    <col min="2568" max="2568" width="8.85546875" style="60" customWidth="1"/>
    <col min="2569" max="2569" width="9.5703125" style="60" customWidth="1"/>
    <col min="2570" max="2570" width="10.42578125" style="60" customWidth="1"/>
    <col min="2571" max="2571" width="12.85546875" style="60" customWidth="1"/>
    <col min="2572" max="2815" width="9.140625" style="60"/>
    <col min="2816" max="2816" width="3.42578125" style="60" customWidth="1"/>
    <col min="2817" max="2817" width="3.5703125" style="60" customWidth="1"/>
    <col min="2818" max="2818" width="7.140625" style="60" customWidth="1"/>
    <col min="2819" max="2819" width="2.28515625" style="60" customWidth="1"/>
    <col min="2820" max="2821" width="4.7109375" style="60" customWidth="1"/>
    <col min="2822" max="2822" width="7.85546875" style="60" customWidth="1"/>
    <col min="2823" max="2823" width="40.85546875" style="60" customWidth="1"/>
    <col min="2824" max="2824" width="8.85546875" style="60" customWidth="1"/>
    <col min="2825" max="2825" width="9.5703125" style="60" customWidth="1"/>
    <col min="2826" max="2826" width="10.42578125" style="60" customWidth="1"/>
    <col min="2827" max="2827" width="12.85546875" style="60" customWidth="1"/>
    <col min="2828" max="3071" width="9.140625" style="60"/>
    <col min="3072" max="3072" width="3.42578125" style="60" customWidth="1"/>
    <col min="3073" max="3073" width="3.5703125" style="60" customWidth="1"/>
    <col min="3074" max="3074" width="7.140625" style="60" customWidth="1"/>
    <col min="3075" max="3075" width="2.28515625" style="60" customWidth="1"/>
    <col min="3076" max="3077" width="4.7109375" style="60" customWidth="1"/>
    <col min="3078" max="3078" width="7.85546875" style="60" customWidth="1"/>
    <col min="3079" max="3079" width="40.85546875" style="60" customWidth="1"/>
    <col min="3080" max="3080" width="8.85546875" style="60" customWidth="1"/>
    <col min="3081" max="3081" width="9.5703125" style="60" customWidth="1"/>
    <col min="3082" max="3082" width="10.42578125" style="60" customWidth="1"/>
    <col min="3083" max="3083" width="12.85546875" style="60" customWidth="1"/>
    <col min="3084" max="3327" width="9.140625" style="60"/>
    <col min="3328" max="3328" width="3.42578125" style="60" customWidth="1"/>
    <col min="3329" max="3329" width="3.5703125" style="60" customWidth="1"/>
    <col min="3330" max="3330" width="7.140625" style="60" customWidth="1"/>
    <col min="3331" max="3331" width="2.28515625" style="60" customWidth="1"/>
    <col min="3332" max="3333" width="4.7109375" style="60" customWidth="1"/>
    <col min="3334" max="3334" width="7.85546875" style="60" customWidth="1"/>
    <col min="3335" max="3335" width="40.85546875" style="60" customWidth="1"/>
    <col min="3336" max="3336" width="8.85546875" style="60" customWidth="1"/>
    <col min="3337" max="3337" width="9.5703125" style="60" customWidth="1"/>
    <col min="3338" max="3338" width="10.42578125" style="60" customWidth="1"/>
    <col min="3339" max="3339" width="12.85546875" style="60" customWidth="1"/>
    <col min="3340" max="3583" width="9.140625" style="60"/>
    <col min="3584" max="3584" width="3.42578125" style="60" customWidth="1"/>
    <col min="3585" max="3585" width="3.5703125" style="60" customWidth="1"/>
    <col min="3586" max="3586" width="7.140625" style="60" customWidth="1"/>
    <col min="3587" max="3587" width="2.28515625" style="60" customWidth="1"/>
    <col min="3588" max="3589" width="4.7109375" style="60" customWidth="1"/>
    <col min="3590" max="3590" width="7.85546875" style="60" customWidth="1"/>
    <col min="3591" max="3591" width="40.85546875" style="60" customWidth="1"/>
    <col min="3592" max="3592" width="8.85546875" style="60" customWidth="1"/>
    <col min="3593" max="3593" width="9.5703125" style="60" customWidth="1"/>
    <col min="3594" max="3594" width="10.42578125" style="60" customWidth="1"/>
    <col min="3595" max="3595" width="12.85546875" style="60" customWidth="1"/>
    <col min="3596" max="3839" width="9.140625" style="60"/>
    <col min="3840" max="3840" width="3.42578125" style="60" customWidth="1"/>
    <col min="3841" max="3841" width="3.5703125" style="60" customWidth="1"/>
    <col min="3842" max="3842" width="7.140625" style="60" customWidth="1"/>
    <col min="3843" max="3843" width="2.28515625" style="60" customWidth="1"/>
    <col min="3844" max="3845" width="4.7109375" style="60" customWidth="1"/>
    <col min="3846" max="3846" width="7.85546875" style="60" customWidth="1"/>
    <col min="3847" max="3847" width="40.85546875" style="60" customWidth="1"/>
    <col min="3848" max="3848" width="8.85546875" style="60" customWidth="1"/>
    <col min="3849" max="3849" width="9.5703125" style="60" customWidth="1"/>
    <col min="3850" max="3850" width="10.42578125" style="60" customWidth="1"/>
    <col min="3851" max="3851" width="12.85546875" style="60" customWidth="1"/>
    <col min="3852" max="4095" width="9.140625" style="60"/>
    <col min="4096" max="4096" width="3.42578125" style="60" customWidth="1"/>
    <col min="4097" max="4097" width="3.5703125" style="60" customWidth="1"/>
    <col min="4098" max="4098" width="7.140625" style="60" customWidth="1"/>
    <col min="4099" max="4099" width="2.28515625" style="60" customWidth="1"/>
    <col min="4100" max="4101" width="4.7109375" style="60" customWidth="1"/>
    <col min="4102" max="4102" width="7.85546875" style="60" customWidth="1"/>
    <col min="4103" max="4103" width="40.85546875" style="60" customWidth="1"/>
    <col min="4104" max="4104" width="8.85546875" style="60" customWidth="1"/>
    <col min="4105" max="4105" width="9.5703125" style="60" customWidth="1"/>
    <col min="4106" max="4106" width="10.42578125" style="60" customWidth="1"/>
    <col min="4107" max="4107" width="12.85546875" style="60" customWidth="1"/>
    <col min="4108" max="4351" width="9.140625" style="60"/>
    <col min="4352" max="4352" width="3.42578125" style="60" customWidth="1"/>
    <col min="4353" max="4353" width="3.5703125" style="60" customWidth="1"/>
    <col min="4354" max="4354" width="7.140625" style="60" customWidth="1"/>
    <col min="4355" max="4355" width="2.28515625" style="60" customWidth="1"/>
    <col min="4356" max="4357" width="4.7109375" style="60" customWidth="1"/>
    <col min="4358" max="4358" width="7.85546875" style="60" customWidth="1"/>
    <col min="4359" max="4359" width="40.85546875" style="60" customWidth="1"/>
    <col min="4360" max="4360" width="8.85546875" style="60" customWidth="1"/>
    <col min="4361" max="4361" width="9.5703125" style="60" customWidth="1"/>
    <col min="4362" max="4362" width="10.42578125" style="60" customWidth="1"/>
    <col min="4363" max="4363" width="12.85546875" style="60" customWidth="1"/>
    <col min="4364" max="4607" width="9.140625" style="60"/>
    <col min="4608" max="4608" width="3.42578125" style="60" customWidth="1"/>
    <col min="4609" max="4609" width="3.5703125" style="60" customWidth="1"/>
    <col min="4610" max="4610" width="7.140625" style="60" customWidth="1"/>
    <col min="4611" max="4611" width="2.28515625" style="60" customWidth="1"/>
    <col min="4612" max="4613" width="4.7109375" style="60" customWidth="1"/>
    <col min="4614" max="4614" width="7.85546875" style="60" customWidth="1"/>
    <col min="4615" max="4615" width="40.85546875" style="60" customWidth="1"/>
    <col min="4616" max="4616" width="8.85546875" style="60" customWidth="1"/>
    <col min="4617" max="4617" width="9.5703125" style="60" customWidth="1"/>
    <col min="4618" max="4618" width="10.42578125" style="60" customWidth="1"/>
    <col min="4619" max="4619" width="12.85546875" style="60" customWidth="1"/>
    <col min="4620" max="4863" width="9.140625" style="60"/>
    <col min="4864" max="4864" width="3.42578125" style="60" customWidth="1"/>
    <col min="4865" max="4865" width="3.5703125" style="60" customWidth="1"/>
    <col min="4866" max="4866" width="7.140625" style="60" customWidth="1"/>
    <col min="4867" max="4867" width="2.28515625" style="60" customWidth="1"/>
    <col min="4868" max="4869" width="4.7109375" style="60" customWidth="1"/>
    <col min="4870" max="4870" width="7.85546875" style="60" customWidth="1"/>
    <col min="4871" max="4871" width="40.85546875" style="60" customWidth="1"/>
    <col min="4872" max="4872" width="8.85546875" style="60" customWidth="1"/>
    <col min="4873" max="4873" width="9.5703125" style="60" customWidth="1"/>
    <col min="4874" max="4874" width="10.42578125" style="60" customWidth="1"/>
    <col min="4875" max="4875" width="12.85546875" style="60" customWidth="1"/>
    <col min="4876" max="5119" width="9.140625" style="60"/>
    <col min="5120" max="5120" width="3.42578125" style="60" customWidth="1"/>
    <col min="5121" max="5121" width="3.5703125" style="60" customWidth="1"/>
    <col min="5122" max="5122" width="7.140625" style="60" customWidth="1"/>
    <col min="5123" max="5123" width="2.28515625" style="60" customWidth="1"/>
    <col min="5124" max="5125" width="4.7109375" style="60" customWidth="1"/>
    <col min="5126" max="5126" width="7.85546875" style="60" customWidth="1"/>
    <col min="5127" max="5127" width="40.85546875" style="60" customWidth="1"/>
    <col min="5128" max="5128" width="8.85546875" style="60" customWidth="1"/>
    <col min="5129" max="5129" width="9.5703125" style="60" customWidth="1"/>
    <col min="5130" max="5130" width="10.42578125" style="60" customWidth="1"/>
    <col min="5131" max="5131" width="12.85546875" style="60" customWidth="1"/>
    <col min="5132" max="5375" width="9.140625" style="60"/>
    <col min="5376" max="5376" width="3.42578125" style="60" customWidth="1"/>
    <col min="5377" max="5377" width="3.5703125" style="60" customWidth="1"/>
    <col min="5378" max="5378" width="7.140625" style="60" customWidth="1"/>
    <col min="5379" max="5379" width="2.28515625" style="60" customWidth="1"/>
    <col min="5380" max="5381" width="4.7109375" style="60" customWidth="1"/>
    <col min="5382" max="5382" width="7.85546875" style="60" customWidth="1"/>
    <col min="5383" max="5383" width="40.85546875" style="60" customWidth="1"/>
    <col min="5384" max="5384" width="8.85546875" style="60" customWidth="1"/>
    <col min="5385" max="5385" width="9.5703125" style="60" customWidth="1"/>
    <col min="5386" max="5386" width="10.42578125" style="60" customWidth="1"/>
    <col min="5387" max="5387" width="12.85546875" style="60" customWidth="1"/>
    <col min="5388" max="5631" width="9.140625" style="60"/>
    <col min="5632" max="5632" width="3.42578125" style="60" customWidth="1"/>
    <col min="5633" max="5633" width="3.5703125" style="60" customWidth="1"/>
    <col min="5634" max="5634" width="7.140625" style="60" customWidth="1"/>
    <col min="5635" max="5635" width="2.28515625" style="60" customWidth="1"/>
    <col min="5636" max="5637" width="4.7109375" style="60" customWidth="1"/>
    <col min="5638" max="5638" width="7.85546875" style="60" customWidth="1"/>
    <col min="5639" max="5639" width="40.85546875" style="60" customWidth="1"/>
    <col min="5640" max="5640" width="8.85546875" style="60" customWidth="1"/>
    <col min="5641" max="5641" width="9.5703125" style="60" customWidth="1"/>
    <col min="5642" max="5642" width="10.42578125" style="60" customWidth="1"/>
    <col min="5643" max="5643" width="12.85546875" style="60" customWidth="1"/>
    <col min="5644" max="5887" width="9.140625" style="60"/>
    <col min="5888" max="5888" width="3.42578125" style="60" customWidth="1"/>
    <col min="5889" max="5889" width="3.5703125" style="60" customWidth="1"/>
    <col min="5890" max="5890" width="7.140625" style="60" customWidth="1"/>
    <col min="5891" max="5891" width="2.28515625" style="60" customWidth="1"/>
    <col min="5892" max="5893" width="4.7109375" style="60" customWidth="1"/>
    <col min="5894" max="5894" width="7.85546875" style="60" customWidth="1"/>
    <col min="5895" max="5895" width="40.85546875" style="60" customWidth="1"/>
    <col min="5896" max="5896" width="8.85546875" style="60" customWidth="1"/>
    <col min="5897" max="5897" width="9.5703125" style="60" customWidth="1"/>
    <col min="5898" max="5898" width="10.42578125" style="60" customWidth="1"/>
    <col min="5899" max="5899" width="12.85546875" style="60" customWidth="1"/>
    <col min="5900" max="6143" width="9.140625" style="60"/>
    <col min="6144" max="6144" width="3.42578125" style="60" customWidth="1"/>
    <col min="6145" max="6145" width="3.5703125" style="60" customWidth="1"/>
    <col min="6146" max="6146" width="7.140625" style="60" customWidth="1"/>
    <col min="6147" max="6147" width="2.28515625" style="60" customWidth="1"/>
    <col min="6148" max="6149" width="4.7109375" style="60" customWidth="1"/>
    <col min="6150" max="6150" width="7.85546875" style="60" customWidth="1"/>
    <col min="6151" max="6151" width="40.85546875" style="60" customWidth="1"/>
    <col min="6152" max="6152" width="8.85546875" style="60" customWidth="1"/>
    <col min="6153" max="6153" width="9.5703125" style="60" customWidth="1"/>
    <col min="6154" max="6154" width="10.42578125" style="60" customWidth="1"/>
    <col min="6155" max="6155" width="12.85546875" style="60" customWidth="1"/>
    <col min="6156" max="6399" width="9.140625" style="60"/>
    <col min="6400" max="6400" width="3.42578125" style="60" customWidth="1"/>
    <col min="6401" max="6401" width="3.5703125" style="60" customWidth="1"/>
    <col min="6402" max="6402" width="7.140625" style="60" customWidth="1"/>
    <col min="6403" max="6403" width="2.28515625" style="60" customWidth="1"/>
    <col min="6404" max="6405" width="4.7109375" style="60" customWidth="1"/>
    <col min="6406" max="6406" width="7.85546875" style="60" customWidth="1"/>
    <col min="6407" max="6407" width="40.85546875" style="60" customWidth="1"/>
    <col min="6408" max="6408" width="8.85546875" style="60" customWidth="1"/>
    <col min="6409" max="6409" width="9.5703125" style="60" customWidth="1"/>
    <col min="6410" max="6410" width="10.42578125" style="60" customWidth="1"/>
    <col min="6411" max="6411" width="12.85546875" style="60" customWidth="1"/>
    <col min="6412" max="6655" width="9.140625" style="60"/>
    <col min="6656" max="6656" width="3.42578125" style="60" customWidth="1"/>
    <col min="6657" max="6657" width="3.5703125" style="60" customWidth="1"/>
    <col min="6658" max="6658" width="7.140625" style="60" customWidth="1"/>
    <col min="6659" max="6659" width="2.28515625" style="60" customWidth="1"/>
    <col min="6660" max="6661" width="4.7109375" style="60" customWidth="1"/>
    <col min="6662" max="6662" width="7.85546875" style="60" customWidth="1"/>
    <col min="6663" max="6663" width="40.85546875" style="60" customWidth="1"/>
    <col min="6664" max="6664" width="8.85546875" style="60" customWidth="1"/>
    <col min="6665" max="6665" width="9.5703125" style="60" customWidth="1"/>
    <col min="6666" max="6666" width="10.42578125" style="60" customWidth="1"/>
    <col min="6667" max="6667" width="12.85546875" style="60" customWidth="1"/>
    <col min="6668" max="6911" width="9.140625" style="60"/>
    <col min="6912" max="6912" width="3.42578125" style="60" customWidth="1"/>
    <col min="6913" max="6913" width="3.5703125" style="60" customWidth="1"/>
    <col min="6914" max="6914" width="7.140625" style="60" customWidth="1"/>
    <col min="6915" max="6915" width="2.28515625" style="60" customWidth="1"/>
    <col min="6916" max="6917" width="4.7109375" style="60" customWidth="1"/>
    <col min="6918" max="6918" width="7.85546875" style="60" customWidth="1"/>
    <col min="6919" max="6919" width="40.85546875" style="60" customWidth="1"/>
    <col min="6920" max="6920" width="8.85546875" style="60" customWidth="1"/>
    <col min="6921" max="6921" width="9.5703125" style="60" customWidth="1"/>
    <col min="6922" max="6922" width="10.42578125" style="60" customWidth="1"/>
    <col min="6923" max="6923" width="12.85546875" style="60" customWidth="1"/>
    <col min="6924" max="7167" width="9.140625" style="60"/>
    <col min="7168" max="7168" width="3.42578125" style="60" customWidth="1"/>
    <col min="7169" max="7169" width="3.5703125" style="60" customWidth="1"/>
    <col min="7170" max="7170" width="7.140625" style="60" customWidth="1"/>
    <col min="7171" max="7171" width="2.28515625" style="60" customWidth="1"/>
    <col min="7172" max="7173" width="4.7109375" style="60" customWidth="1"/>
    <col min="7174" max="7174" width="7.85546875" style="60" customWidth="1"/>
    <col min="7175" max="7175" width="40.85546875" style="60" customWidth="1"/>
    <col min="7176" max="7176" width="8.85546875" style="60" customWidth="1"/>
    <col min="7177" max="7177" width="9.5703125" style="60" customWidth="1"/>
    <col min="7178" max="7178" width="10.42578125" style="60" customWidth="1"/>
    <col min="7179" max="7179" width="12.85546875" style="60" customWidth="1"/>
    <col min="7180" max="7423" width="9.140625" style="60"/>
    <col min="7424" max="7424" width="3.42578125" style="60" customWidth="1"/>
    <col min="7425" max="7425" width="3.5703125" style="60" customWidth="1"/>
    <col min="7426" max="7426" width="7.140625" style="60" customWidth="1"/>
    <col min="7427" max="7427" width="2.28515625" style="60" customWidth="1"/>
    <col min="7428" max="7429" width="4.7109375" style="60" customWidth="1"/>
    <col min="7430" max="7430" width="7.85546875" style="60" customWidth="1"/>
    <col min="7431" max="7431" width="40.85546875" style="60" customWidth="1"/>
    <col min="7432" max="7432" width="8.85546875" style="60" customWidth="1"/>
    <col min="7433" max="7433" width="9.5703125" style="60" customWidth="1"/>
    <col min="7434" max="7434" width="10.42578125" style="60" customWidth="1"/>
    <col min="7435" max="7435" width="12.85546875" style="60" customWidth="1"/>
    <col min="7436" max="7679" width="9.140625" style="60"/>
    <col min="7680" max="7680" width="3.42578125" style="60" customWidth="1"/>
    <col min="7681" max="7681" width="3.5703125" style="60" customWidth="1"/>
    <col min="7682" max="7682" width="7.140625" style="60" customWidth="1"/>
    <col min="7683" max="7683" width="2.28515625" style="60" customWidth="1"/>
    <col min="7684" max="7685" width="4.7109375" style="60" customWidth="1"/>
    <col min="7686" max="7686" width="7.85546875" style="60" customWidth="1"/>
    <col min="7687" max="7687" width="40.85546875" style="60" customWidth="1"/>
    <col min="7688" max="7688" width="8.85546875" style="60" customWidth="1"/>
    <col min="7689" max="7689" width="9.5703125" style="60" customWidth="1"/>
    <col min="7690" max="7690" width="10.42578125" style="60" customWidth="1"/>
    <col min="7691" max="7691" width="12.85546875" style="60" customWidth="1"/>
    <col min="7692" max="7935" width="9.140625" style="60"/>
    <col min="7936" max="7936" width="3.42578125" style="60" customWidth="1"/>
    <col min="7937" max="7937" width="3.5703125" style="60" customWidth="1"/>
    <col min="7938" max="7938" width="7.140625" style="60" customWidth="1"/>
    <col min="7939" max="7939" width="2.28515625" style="60" customWidth="1"/>
    <col min="7940" max="7941" width="4.7109375" style="60" customWidth="1"/>
    <col min="7942" max="7942" width="7.85546875" style="60" customWidth="1"/>
    <col min="7943" max="7943" width="40.85546875" style="60" customWidth="1"/>
    <col min="7944" max="7944" width="8.85546875" style="60" customWidth="1"/>
    <col min="7945" max="7945" width="9.5703125" style="60" customWidth="1"/>
    <col min="7946" max="7946" width="10.42578125" style="60" customWidth="1"/>
    <col min="7947" max="7947" width="12.85546875" style="60" customWidth="1"/>
    <col min="7948" max="8191" width="9.140625" style="60"/>
    <col min="8192" max="8192" width="3.42578125" style="60" customWidth="1"/>
    <col min="8193" max="8193" width="3.5703125" style="60" customWidth="1"/>
    <col min="8194" max="8194" width="7.140625" style="60" customWidth="1"/>
    <col min="8195" max="8195" width="2.28515625" style="60" customWidth="1"/>
    <col min="8196" max="8197" width="4.7109375" style="60" customWidth="1"/>
    <col min="8198" max="8198" width="7.85546875" style="60" customWidth="1"/>
    <col min="8199" max="8199" width="40.85546875" style="60" customWidth="1"/>
    <col min="8200" max="8200" width="8.85546875" style="60" customWidth="1"/>
    <col min="8201" max="8201" width="9.5703125" style="60" customWidth="1"/>
    <col min="8202" max="8202" width="10.42578125" style="60" customWidth="1"/>
    <col min="8203" max="8203" width="12.85546875" style="60" customWidth="1"/>
    <col min="8204" max="8447" width="9.140625" style="60"/>
    <col min="8448" max="8448" width="3.42578125" style="60" customWidth="1"/>
    <col min="8449" max="8449" width="3.5703125" style="60" customWidth="1"/>
    <col min="8450" max="8450" width="7.140625" style="60" customWidth="1"/>
    <col min="8451" max="8451" width="2.28515625" style="60" customWidth="1"/>
    <col min="8452" max="8453" width="4.7109375" style="60" customWidth="1"/>
    <col min="8454" max="8454" width="7.85546875" style="60" customWidth="1"/>
    <col min="8455" max="8455" width="40.85546875" style="60" customWidth="1"/>
    <col min="8456" max="8456" width="8.85546875" style="60" customWidth="1"/>
    <col min="8457" max="8457" width="9.5703125" style="60" customWidth="1"/>
    <col min="8458" max="8458" width="10.42578125" style="60" customWidth="1"/>
    <col min="8459" max="8459" width="12.85546875" style="60" customWidth="1"/>
    <col min="8460" max="8703" width="9.140625" style="60"/>
    <col min="8704" max="8704" width="3.42578125" style="60" customWidth="1"/>
    <col min="8705" max="8705" width="3.5703125" style="60" customWidth="1"/>
    <col min="8706" max="8706" width="7.140625" style="60" customWidth="1"/>
    <col min="8707" max="8707" width="2.28515625" style="60" customWidth="1"/>
    <col min="8708" max="8709" width="4.7109375" style="60" customWidth="1"/>
    <col min="8710" max="8710" width="7.85546875" style="60" customWidth="1"/>
    <col min="8711" max="8711" width="40.85546875" style="60" customWidth="1"/>
    <col min="8712" max="8712" width="8.85546875" style="60" customWidth="1"/>
    <col min="8713" max="8713" width="9.5703125" style="60" customWidth="1"/>
    <col min="8714" max="8714" width="10.42578125" style="60" customWidth="1"/>
    <col min="8715" max="8715" width="12.85546875" style="60" customWidth="1"/>
    <col min="8716" max="8959" width="9.140625" style="60"/>
    <col min="8960" max="8960" width="3.42578125" style="60" customWidth="1"/>
    <col min="8961" max="8961" width="3.5703125" style="60" customWidth="1"/>
    <col min="8962" max="8962" width="7.140625" style="60" customWidth="1"/>
    <col min="8963" max="8963" width="2.28515625" style="60" customWidth="1"/>
    <col min="8964" max="8965" width="4.7109375" style="60" customWidth="1"/>
    <col min="8966" max="8966" width="7.85546875" style="60" customWidth="1"/>
    <col min="8967" max="8967" width="40.85546875" style="60" customWidth="1"/>
    <col min="8968" max="8968" width="8.85546875" style="60" customWidth="1"/>
    <col min="8969" max="8969" width="9.5703125" style="60" customWidth="1"/>
    <col min="8970" max="8970" width="10.42578125" style="60" customWidth="1"/>
    <col min="8971" max="8971" width="12.85546875" style="60" customWidth="1"/>
    <col min="8972" max="9215" width="9.140625" style="60"/>
    <col min="9216" max="9216" width="3.42578125" style="60" customWidth="1"/>
    <col min="9217" max="9217" width="3.5703125" style="60" customWidth="1"/>
    <col min="9218" max="9218" width="7.140625" style="60" customWidth="1"/>
    <col min="9219" max="9219" width="2.28515625" style="60" customWidth="1"/>
    <col min="9220" max="9221" width="4.7109375" style="60" customWidth="1"/>
    <col min="9222" max="9222" width="7.85546875" style="60" customWidth="1"/>
    <col min="9223" max="9223" width="40.85546875" style="60" customWidth="1"/>
    <col min="9224" max="9224" width="8.85546875" style="60" customWidth="1"/>
    <col min="9225" max="9225" width="9.5703125" style="60" customWidth="1"/>
    <col min="9226" max="9226" width="10.42578125" style="60" customWidth="1"/>
    <col min="9227" max="9227" width="12.85546875" style="60" customWidth="1"/>
    <col min="9228" max="9471" width="9.140625" style="60"/>
    <col min="9472" max="9472" width="3.42578125" style="60" customWidth="1"/>
    <col min="9473" max="9473" width="3.5703125" style="60" customWidth="1"/>
    <col min="9474" max="9474" width="7.140625" style="60" customWidth="1"/>
    <col min="9475" max="9475" width="2.28515625" style="60" customWidth="1"/>
    <col min="9476" max="9477" width="4.7109375" style="60" customWidth="1"/>
    <col min="9478" max="9478" width="7.85546875" style="60" customWidth="1"/>
    <col min="9479" max="9479" width="40.85546875" style="60" customWidth="1"/>
    <col min="9480" max="9480" width="8.85546875" style="60" customWidth="1"/>
    <col min="9481" max="9481" width="9.5703125" style="60" customWidth="1"/>
    <col min="9482" max="9482" width="10.42578125" style="60" customWidth="1"/>
    <col min="9483" max="9483" width="12.85546875" style="60" customWidth="1"/>
    <col min="9484" max="9727" width="9.140625" style="60"/>
    <col min="9728" max="9728" width="3.42578125" style="60" customWidth="1"/>
    <col min="9729" max="9729" width="3.5703125" style="60" customWidth="1"/>
    <col min="9730" max="9730" width="7.140625" style="60" customWidth="1"/>
    <col min="9731" max="9731" width="2.28515625" style="60" customWidth="1"/>
    <col min="9732" max="9733" width="4.7109375" style="60" customWidth="1"/>
    <col min="9734" max="9734" width="7.85546875" style="60" customWidth="1"/>
    <col min="9735" max="9735" width="40.85546875" style="60" customWidth="1"/>
    <col min="9736" max="9736" width="8.85546875" style="60" customWidth="1"/>
    <col min="9737" max="9737" width="9.5703125" style="60" customWidth="1"/>
    <col min="9738" max="9738" width="10.42578125" style="60" customWidth="1"/>
    <col min="9739" max="9739" width="12.85546875" style="60" customWidth="1"/>
    <col min="9740" max="9983" width="9.140625" style="60"/>
    <col min="9984" max="9984" width="3.42578125" style="60" customWidth="1"/>
    <col min="9985" max="9985" width="3.5703125" style="60" customWidth="1"/>
    <col min="9986" max="9986" width="7.140625" style="60" customWidth="1"/>
    <col min="9987" max="9987" width="2.28515625" style="60" customWidth="1"/>
    <col min="9988" max="9989" width="4.7109375" style="60" customWidth="1"/>
    <col min="9990" max="9990" width="7.85546875" style="60" customWidth="1"/>
    <col min="9991" max="9991" width="40.85546875" style="60" customWidth="1"/>
    <col min="9992" max="9992" width="8.85546875" style="60" customWidth="1"/>
    <col min="9993" max="9993" width="9.5703125" style="60" customWidth="1"/>
    <col min="9994" max="9994" width="10.42578125" style="60" customWidth="1"/>
    <col min="9995" max="9995" width="12.85546875" style="60" customWidth="1"/>
    <col min="9996" max="10239" width="9.140625" style="60"/>
    <col min="10240" max="10240" width="3.42578125" style="60" customWidth="1"/>
    <col min="10241" max="10241" width="3.5703125" style="60" customWidth="1"/>
    <col min="10242" max="10242" width="7.140625" style="60" customWidth="1"/>
    <col min="10243" max="10243" width="2.28515625" style="60" customWidth="1"/>
    <col min="10244" max="10245" width="4.7109375" style="60" customWidth="1"/>
    <col min="10246" max="10246" width="7.85546875" style="60" customWidth="1"/>
    <col min="10247" max="10247" width="40.85546875" style="60" customWidth="1"/>
    <col min="10248" max="10248" width="8.85546875" style="60" customWidth="1"/>
    <col min="10249" max="10249" width="9.5703125" style="60" customWidth="1"/>
    <col min="10250" max="10250" width="10.42578125" style="60" customWidth="1"/>
    <col min="10251" max="10251" width="12.85546875" style="60" customWidth="1"/>
    <col min="10252" max="10495" width="9.140625" style="60"/>
    <col min="10496" max="10496" width="3.42578125" style="60" customWidth="1"/>
    <col min="10497" max="10497" width="3.5703125" style="60" customWidth="1"/>
    <col min="10498" max="10498" width="7.140625" style="60" customWidth="1"/>
    <col min="10499" max="10499" width="2.28515625" style="60" customWidth="1"/>
    <col min="10500" max="10501" width="4.7109375" style="60" customWidth="1"/>
    <col min="10502" max="10502" width="7.85546875" style="60" customWidth="1"/>
    <col min="10503" max="10503" width="40.85546875" style="60" customWidth="1"/>
    <col min="10504" max="10504" width="8.85546875" style="60" customWidth="1"/>
    <col min="10505" max="10505" width="9.5703125" style="60" customWidth="1"/>
    <col min="10506" max="10506" width="10.42578125" style="60" customWidth="1"/>
    <col min="10507" max="10507" width="12.85546875" style="60" customWidth="1"/>
    <col min="10508" max="10751" width="9.140625" style="60"/>
    <col min="10752" max="10752" width="3.42578125" style="60" customWidth="1"/>
    <col min="10753" max="10753" width="3.5703125" style="60" customWidth="1"/>
    <col min="10754" max="10754" width="7.140625" style="60" customWidth="1"/>
    <col min="10755" max="10755" width="2.28515625" style="60" customWidth="1"/>
    <col min="10756" max="10757" width="4.7109375" style="60" customWidth="1"/>
    <col min="10758" max="10758" width="7.85546875" style="60" customWidth="1"/>
    <col min="10759" max="10759" width="40.85546875" style="60" customWidth="1"/>
    <col min="10760" max="10760" width="8.85546875" style="60" customWidth="1"/>
    <col min="10761" max="10761" width="9.5703125" style="60" customWidth="1"/>
    <col min="10762" max="10762" width="10.42578125" style="60" customWidth="1"/>
    <col min="10763" max="10763" width="12.85546875" style="60" customWidth="1"/>
    <col min="10764" max="11007" width="9.140625" style="60"/>
    <col min="11008" max="11008" width="3.42578125" style="60" customWidth="1"/>
    <col min="11009" max="11009" width="3.5703125" style="60" customWidth="1"/>
    <col min="11010" max="11010" width="7.140625" style="60" customWidth="1"/>
    <col min="11011" max="11011" width="2.28515625" style="60" customWidth="1"/>
    <col min="11012" max="11013" width="4.7109375" style="60" customWidth="1"/>
    <col min="11014" max="11014" width="7.85546875" style="60" customWidth="1"/>
    <col min="11015" max="11015" width="40.85546875" style="60" customWidth="1"/>
    <col min="11016" max="11016" width="8.85546875" style="60" customWidth="1"/>
    <col min="11017" max="11017" width="9.5703125" style="60" customWidth="1"/>
    <col min="11018" max="11018" width="10.42578125" style="60" customWidth="1"/>
    <col min="11019" max="11019" width="12.85546875" style="60" customWidth="1"/>
    <col min="11020" max="11263" width="9.140625" style="60"/>
    <col min="11264" max="11264" width="3.42578125" style="60" customWidth="1"/>
    <col min="11265" max="11265" width="3.5703125" style="60" customWidth="1"/>
    <col min="11266" max="11266" width="7.140625" style="60" customWidth="1"/>
    <col min="11267" max="11267" width="2.28515625" style="60" customWidth="1"/>
    <col min="11268" max="11269" width="4.7109375" style="60" customWidth="1"/>
    <col min="11270" max="11270" width="7.85546875" style="60" customWidth="1"/>
    <col min="11271" max="11271" width="40.85546875" style="60" customWidth="1"/>
    <col min="11272" max="11272" width="8.85546875" style="60" customWidth="1"/>
    <col min="11273" max="11273" width="9.5703125" style="60" customWidth="1"/>
    <col min="11274" max="11274" width="10.42578125" style="60" customWidth="1"/>
    <col min="11275" max="11275" width="12.85546875" style="60" customWidth="1"/>
    <col min="11276" max="11519" width="9.140625" style="60"/>
    <col min="11520" max="11520" width="3.42578125" style="60" customWidth="1"/>
    <col min="11521" max="11521" width="3.5703125" style="60" customWidth="1"/>
    <col min="11522" max="11522" width="7.140625" style="60" customWidth="1"/>
    <col min="11523" max="11523" width="2.28515625" style="60" customWidth="1"/>
    <col min="11524" max="11525" width="4.7109375" style="60" customWidth="1"/>
    <col min="11526" max="11526" width="7.85546875" style="60" customWidth="1"/>
    <col min="11527" max="11527" width="40.85546875" style="60" customWidth="1"/>
    <col min="11528" max="11528" width="8.85546875" style="60" customWidth="1"/>
    <col min="11529" max="11529" width="9.5703125" style="60" customWidth="1"/>
    <col min="11530" max="11530" width="10.42578125" style="60" customWidth="1"/>
    <col min="11531" max="11531" width="12.85546875" style="60" customWidth="1"/>
    <col min="11532" max="11775" width="9.140625" style="60"/>
    <col min="11776" max="11776" width="3.42578125" style="60" customWidth="1"/>
    <col min="11777" max="11777" width="3.5703125" style="60" customWidth="1"/>
    <col min="11778" max="11778" width="7.140625" style="60" customWidth="1"/>
    <col min="11779" max="11779" width="2.28515625" style="60" customWidth="1"/>
    <col min="11780" max="11781" width="4.7109375" style="60" customWidth="1"/>
    <col min="11782" max="11782" width="7.85546875" style="60" customWidth="1"/>
    <col min="11783" max="11783" width="40.85546875" style="60" customWidth="1"/>
    <col min="11784" max="11784" width="8.85546875" style="60" customWidth="1"/>
    <col min="11785" max="11785" width="9.5703125" style="60" customWidth="1"/>
    <col min="11786" max="11786" width="10.42578125" style="60" customWidth="1"/>
    <col min="11787" max="11787" width="12.85546875" style="60" customWidth="1"/>
    <col min="11788" max="12031" width="9.140625" style="60"/>
    <col min="12032" max="12032" width="3.42578125" style="60" customWidth="1"/>
    <col min="12033" max="12033" width="3.5703125" style="60" customWidth="1"/>
    <col min="12034" max="12034" width="7.140625" style="60" customWidth="1"/>
    <col min="12035" max="12035" width="2.28515625" style="60" customWidth="1"/>
    <col min="12036" max="12037" width="4.7109375" style="60" customWidth="1"/>
    <col min="12038" max="12038" width="7.85546875" style="60" customWidth="1"/>
    <col min="12039" max="12039" width="40.85546875" style="60" customWidth="1"/>
    <col min="12040" max="12040" width="8.85546875" style="60" customWidth="1"/>
    <col min="12041" max="12041" width="9.5703125" style="60" customWidth="1"/>
    <col min="12042" max="12042" width="10.42578125" style="60" customWidth="1"/>
    <col min="12043" max="12043" width="12.85546875" style="60" customWidth="1"/>
    <col min="12044" max="12287" width="9.140625" style="60"/>
    <col min="12288" max="12288" width="3.42578125" style="60" customWidth="1"/>
    <col min="12289" max="12289" width="3.5703125" style="60" customWidth="1"/>
    <col min="12290" max="12290" width="7.140625" style="60" customWidth="1"/>
    <col min="12291" max="12291" width="2.28515625" style="60" customWidth="1"/>
    <col min="12292" max="12293" width="4.7109375" style="60" customWidth="1"/>
    <col min="12294" max="12294" width="7.85546875" style="60" customWidth="1"/>
    <col min="12295" max="12295" width="40.85546875" style="60" customWidth="1"/>
    <col min="12296" max="12296" width="8.85546875" style="60" customWidth="1"/>
    <col min="12297" max="12297" width="9.5703125" style="60" customWidth="1"/>
    <col min="12298" max="12298" width="10.42578125" style="60" customWidth="1"/>
    <col min="12299" max="12299" width="12.85546875" style="60" customWidth="1"/>
    <col min="12300" max="12543" width="9.140625" style="60"/>
    <col min="12544" max="12544" width="3.42578125" style="60" customWidth="1"/>
    <col min="12545" max="12545" width="3.5703125" style="60" customWidth="1"/>
    <col min="12546" max="12546" width="7.140625" style="60" customWidth="1"/>
    <col min="12547" max="12547" width="2.28515625" style="60" customWidth="1"/>
    <col min="12548" max="12549" width="4.7109375" style="60" customWidth="1"/>
    <col min="12550" max="12550" width="7.85546875" style="60" customWidth="1"/>
    <col min="12551" max="12551" width="40.85546875" style="60" customWidth="1"/>
    <col min="12552" max="12552" width="8.85546875" style="60" customWidth="1"/>
    <col min="12553" max="12553" width="9.5703125" style="60" customWidth="1"/>
    <col min="12554" max="12554" width="10.42578125" style="60" customWidth="1"/>
    <col min="12555" max="12555" width="12.85546875" style="60" customWidth="1"/>
    <col min="12556" max="12799" width="9.140625" style="60"/>
    <col min="12800" max="12800" width="3.42578125" style="60" customWidth="1"/>
    <col min="12801" max="12801" width="3.5703125" style="60" customWidth="1"/>
    <col min="12802" max="12802" width="7.140625" style="60" customWidth="1"/>
    <col min="12803" max="12803" width="2.28515625" style="60" customWidth="1"/>
    <col min="12804" max="12805" width="4.7109375" style="60" customWidth="1"/>
    <col min="12806" max="12806" width="7.85546875" style="60" customWidth="1"/>
    <col min="12807" max="12807" width="40.85546875" style="60" customWidth="1"/>
    <col min="12808" max="12808" width="8.85546875" style="60" customWidth="1"/>
    <col min="12809" max="12809" width="9.5703125" style="60" customWidth="1"/>
    <col min="12810" max="12810" width="10.42578125" style="60" customWidth="1"/>
    <col min="12811" max="12811" width="12.85546875" style="60" customWidth="1"/>
    <col min="12812" max="13055" width="9.140625" style="60"/>
    <col min="13056" max="13056" width="3.42578125" style="60" customWidth="1"/>
    <col min="13057" max="13057" width="3.5703125" style="60" customWidth="1"/>
    <col min="13058" max="13058" width="7.140625" style="60" customWidth="1"/>
    <col min="13059" max="13059" width="2.28515625" style="60" customWidth="1"/>
    <col min="13060" max="13061" width="4.7109375" style="60" customWidth="1"/>
    <col min="13062" max="13062" width="7.85546875" style="60" customWidth="1"/>
    <col min="13063" max="13063" width="40.85546875" style="60" customWidth="1"/>
    <col min="13064" max="13064" width="8.85546875" style="60" customWidth="1"/>
    <col min="13065" max="13065" width="9.5703125" style="60" customWidth="1"/>
    <col min="13066" max="13066" width="10.42578125" style="60" customWidth="1"/>
    <col min="13067" max="13067" width="12.85546875" style="60" customWidth="1"/>
    <col min="13068" max="13311" width="9.140625" style="60"/>
    <col min="13312" max="13312" width="3.42578125" style="60" customWidth="1"/>
    <col min="13313" max="13313" width="3.5703125" style="60" customWidth="1"/>
    <col min="13314" max="13314" width="7.140625" style="60" customWidth="1"/>
    <col min="13315" max="13315" width="2.28515625" style="60" customWidth="1"/>
    <col min="13316" max="13317" width="4.7109375" style="60" customWidth="1"/>
    <col min="13318" max="13318" width="7.85546875" style="60" customWidth="1"/>
    <col min="13319" max="13319" width="40.85546875" style="60" customWidth="1"/>
    <col min="13320" max="13320" width="8.85546875" style="60" customWidth="1"/>
    <col min="13321" max="13321" width="9.5703125" style="60" customWidth="1"/>
    <col min="13322" max="13322" width="10.42578125" style="60" customWidth="1"/>
    <col min="13323" max="13323" width="12.85546875" style="60" customWidth="1"/>
    <col min="13324" max="13567" width="9.140625" style="60"/>
    <col min="13568" max="13568" width="3.42578125" style="60" customWidth="1"/>
    <col min="13569" max="13569" width="3.5703125" style="60" customWidth="1"/>
    <col min="13570" max="13570" width="7.140625" style="60" customWidth="1"/>
    <col min="13571" max="13571" width="2.28515625" style="60" customWidth="1"/>
    <col min="13572" max="13573" width="4.7109375" style="60" customWidth="1"/>
    <col min="13574" max="13574" width="7.85546875" style="60" customWidth="1"/>
    <col min="13575" max="13575" width="40.85546875" style="60" customWidth="1"/>
    <col min="13576" max="13576" width="8.85546875" style="60" customWidth="1"/>
    <col min="13577" max="13577" width="9.5703125" style="60" customWidth="1"/>
    <col min="13578" max="13578" width="10.42578125" style="60" customWidth="1"/>
    <col min="13579" max="13579" width="12.85546875" style="60" customWidth="1"/>
    <col min="13580" max="13823" width="9.140625" style="60"/>
    <col min="13824" max="13824" width="3.42578125" style="60" customWidth="1"/>
    <col min="13825" max="13825" width="3.5703125" style="60" customWidth="1"/>
    <col min="13826" max="13826" width="7.140625" style="60" customWidth="1"/>
    <col min="13827" max="13827" width="2.28515625" style="60" customWidth="1"/>
    <col min="13828" max="13829" width="4.7109375" style="60" customWidth="1"/>
    <col min="13830" max="13830" width="7.85546875" style="60" customWidth="1"/>
    <col min="13831" max="13831" width="40.85546875" style="60" customWidth="1"/>
    <col min="13832" max="13832" width="8.85546875" style="60" customWidth="1"/>
    <col min="13833" max="13833" width="9.5703125" style="60" customWidth="1"/>
    <col min="13834" max="13834" width="10.42578125" style="60" customWidth="1"/>
    <col min="13835" max="13835" width="12.85546875" style="60" customWidth="1"/>
    <col min="13836" max="14079" width="9.140625" style="60"/>
    <col min="14080" max="14080" width="3.42578125" style="60" customWidth="1"/>
    <col min="14081" max="14081" width="3.5703125" style="60" customWidth="1"/>
    <col min="14082" max="14082" width="7.140625" style="60" customWidth="1"/>
    <col min="14083" max="14083" width="2.28515625" style="60" customWidth="1"/>
    <col min="14084" max="14085" width="4.7109375" style="60" customWidth="1"/>
    <col min="14086" max="14086" width="7.85546875" style="60" customWidth="1"/>
    <col min="14087" max="14087" width="40.85546875" style="60" customWidth="1"/>
    <col min="14088" max="14088" width="8.85546875" style="60" customWidth="1"/>
    <col min="14089" max="14089" width="9.5703125" style="60" customWidth="1"/>
    <col min="14090" max="14090" width="10.42578125" style="60" customWidth="1"/>
    <col min="14091" max="14091" width="12.85546875" style="60" customWidth="1"/>
    <col min="14092" max="14335" width="9.140625" style="60"/>
    <col min="14336" max="14336" width="3.42578125" style="60" customWidth="1"/>
    <col min="14337" max="14337" width="3.5703125" style="60" customWidth="1"/>
    <col min="14338" max="14338" width="7.140625" style="60" customWidth="1"/>
    <col min="14339" max="14339" width="2.28515625" style="60" customWidth="1"/>
    <col min="14340" max="14341" width="4.7109375" style="60" customWidth="1"/>
    <col min="14342" max="14342" width="7.85546875" style="60" customWidth="1"/>
    <col min="14343" max="14343" width="40.85546875" style="60" customWidth="1"/>
    <col min="14344" max="14344" width="8.85546875" style="60" customWidth="1"/>
    <col min="14345" max="14345" width="9.5703125" style="60" customWidth="1"/>
    <col min="14346" max="14346" width="10.42578125" style="60" customWidth="1"/>
    <col min="14347" max="14347" width="12.85546875" style="60" customWidth="1"/>
    <col min="14348" max="14591" width="9.140625" style="60"/>
    <col min="14592" max="14592" width="3.42578125" style="60" customWidth="1"/>
    <col min="14593" max="14593" width="3.5703125" style="60" customWidth="1"/>
    <col min="14594" max="14594" width="7.140625" style="60" customWidth="1"/>
    <col min="14595" max="14595" width="2.28515625" style="60" customWidth="1"/>
    <col min="14596" max="14597" width="4.7109375" style="60" customWidth="1"/>
    <col min="14598" max="14598" width="7.85546875" style="60" customWidth="1"/>
    <col min="14599" max="14599" width="40.85546875" style="60" customWidth="1"/>
    <col min="14600" max="14600" width="8.85546875" style="60" customWidth="1"/>
    <col min="14601" max="14601" width="9.5703125" style="60" customWidth="1"/>
    <col min="14602" max="14602" width="10.42578125" style="60" customWidth="1"/>
    <col min="14603" max="14603" width="12.85546875" style="60" customWidth="1"/>
    <col min="14604" max="14847" width="9.140625" style="60"/>
    <col min="14848" max="14848" width="3.42578125" style="60" customWidth="1"/>
    <col min="14849" max="14849" width="3.5703125" style="60" customWidth="1"/>
    <col min="14850" max="14850" width="7.140625" style="60" customWidth="1"/>
    <col min="14851" max="14851" width="2.28515625" style="60" customWidth="1"/>
    <col min="14852" max="14853" width="4.7109375" style="60" customWidth="1"/>
    <col min="14854" max="14854" width="7.85546875" style="60" customWidth="1"/>
    <col min="14855" max="14855" width="40.85546875" style="60" customWidth="1"/>
    <col min="14856" max="14856" width="8.85546875" style="60" customWidth="1"/>
    <col min="14857" max="14857" width="9.5703125" style="60" customWidth="1"/>
    <col min="14858" max="14858" width="10.42578125" style="60" customWidth="1"/>
    <col min="14859" max="14859" width="12.85546875" style="60" customWidth="1"/>
    <col min="14860" max="15103" width="9.140625" style="60"/>
    <col min="15104" max="15104" width="3.42578125" style="60" customWidth="1"/>
    <col min="15105" max="15105" width="3.5703125" style="60" customWidth="1"/>
    <col min="15106" max="15106" width="7.140625" style="60" customWidth="1"/>
    <col min="15107" max="15107" width="2.28515625" style="60" customWidth="1"/>
    <col min="15108" max="15109" width="4.7109375" style="60" customWidth="1"/>
    <col min="15110" max="15110" width="7.85546875" style="60" customWidth="1"/>
    <col min="15111" max="15111" width="40.85546875" style="60" customWidth="1"/>
    <col min="15112" max="15112" width="8.85546875" style="60" customWidth="1"/>
    <col min="15113" max="15113" width="9.5703125" style="60" customWidth="1"/>
    <col min="15114" max="15114" width="10.42578125" style="60" customWidth="1"/>
    <col min="15115" max="15115" width="12.85546875" style="60" customWidth="1"/>
    <col min="15116" max="15359" width="9.140625" style="60"/>
    <col min="15360" max="15360" width="3.42578125" style="60" customWidth="1"/>
    <col min="15361" max="15361" width="3.5703125" style="60" customWidth="1"/>
    <col min="15362" max="15362" width="7.140625" style="60" customWidth="1"/>
    <col min="15363" max="15363" width="2.28515625" style="60" customWidth="1"/>
    <col min="15364" max="15365" width="4.7109375" style="60" customWidth="1"/>
    <col min="15366" max="15366" width="7.85546875" style="60" customWidth="1"/>
    <col min="15367" max="15367" width="40.85546875" style="60" customWidth="1"/>
    <col min="15368" max="15368" width="8.85546875" style="60" customWidth="1"/>
    <col min="15369" max="15369" width="9.5703125" style="60" customWidth="1"/>
    <col min="15370" max="15370" width="10.42578125" style="60" customWidth="1"/>
    <col min="15371" max="15371" width="12.85546875" style="60" customWidth="1"/>
    <col min="15372" max="15615" width="9.140625" style="60"/>
    <col min="15616" max="15616" width="3.42578125" style="60" customWidth="1"/>
    <col min="15617" max="15617" width="3.5703125" style="60" customWidth="1"/>
    <col min="15618" max="15618" width="7.140625" style="60" customWidth="1"/>
    <col min="15619" max="15619" width="2.28515625" style="60" customWidth="1"/>
    <col min="15620" max="15621" width="4.7109375" style="60" customWidth="1"/>
    <col min="15622" max="15622" width="7.85546875" style="60" customWidth="1"/>
    <col min="15623" max="15623" width="40.85546875" style="60" customWidth="1"/>
    <col min="15624" max="15624" width="8.85546875" style="60" customWidth="1"/>
    <col min="15625" max="15625" width="9.5703125" style="60" customWidth="1"/>
    <col min="15626" max="15626" width="10.42578125" style="60" customWidth="1"/>
    <col min="15627" max="15627" width="12.85546875" style="60" customWidth="1"/>
    <col min="15628" max="15871" width="9.140625" style="60"/>
    <col min="15872" max="15872" width="3.42578125" style="60" customWidth="1"/>
    <col min="15873" max="15873" width="3.5703125" style="60" customWidth="1"/>
    <col min="15874" max="15874" width="7.140625" style="60" customWidth="1"/>
    <col min="15875" max="15875" width="2.28515625" style="60" customWidth="1"/>
    <col min="15876" max="15877" width="4.7109375" style="60" customWidth="1"/>
    <col min="15878" max="15878" width="7.85546875" style="60" customWidth="1"/>
    <col min="15879" max="15879" width="40.85546875" style="60" customWidth="1"/>
    <col min="15880" max="15880" width="8.85546875" style="60" customWidth="1"/>
    <col min="15881" max="15881" width="9.5703125" style="60" customWidth="1"/>
    <col min="15882" max="15882" width="10.42578125" style="60" customWidth="1"/>
    <col min="15883" max="15883" width="12.85546875" style="60" customWidth="1"/>
    <col min="15884" max="16127" width="9.140625" style="60"/>
    <col min="16128" max="16128" width="3.42578125" style="60" customWidth="1"/>
    <col min="16129" max="16129" width="3.5703125" style="60" customWidth="1"/>
    <col min="16130" max="16130" width="7.140625" style="60" customWidth="1"/>
    <col min="16131" max="16131" width="2.28515625" style="60" customWidth="1"/>
    <col min="16132" max="16133" width="4.7109375" style="60" customWidth="1"/>
    <col min="16134" max="16134" width="7.85546875" style="60" customWidth="1"/>
    <col min="16135" max="16135" width="40.85546875" style="60" customWidth="1"/>
    <col min="16136" max="16136" width="8.85546875" style="60" customWidth="1"/>
    <col min="16137" max="16137" width="9.5703125" style="60" customWidth="1"/>
    <col min="16138" max="16138" width="10.42578125" style="60" customWidth="1"/>
    <col min="16139" max="16139" width="12.85546875" style="60" customWidth="1"/>
    <col min="16140" max="16384" width="9.140625" style="60"/>
  </cols>
  <sheetData>
    <row r="1" spans="2:13" x14ac:dyDescent="0.2">
      <c r="K1" s="199" t="s">
        <v>113</v>
      </c>
      <c r="L1" s="112"/>
      <c r="M1" s="112"/>
    </row>
    <row r="2" spans="2:13" ht="15" customHeight="1" x14ac:dyDescent="0.2">
      <c r="K2" s="199"/>
      <c r="L2" s="112"/>
      <c r="M2" s="112"/>
    </row>
    <row r="3" spans="2:13" ht="18" x14ac:dyDescent="0.25">
      <c r="B3" s="298" t="s">
        <v>112</v>
      </c>
      <c r="C3" s="298"/>
      <c r="D3" s="298"/>
      <c r="E3" s="298"/>
      <c r="F3" s="298"/>
      <c r="G3" s="298"/>
      <c r="H3" s="298"/>
      <c r="I3" s="298"/>
      <c r="J3" s="298"/>
      <c r="K3" s="298"/>
      <c r="L3" s="113"/>
    </row>
    <row r="4" spans="2:13" ht="12.75" customHeight="1" x14ac:dyDescent="0.25">
      <c r="B4" s="114"/>
      <c r="C4" s="114"/>
      <c r="D4" s="114"/>
      <c r="E4" s="114"/>
      <c r="F4" s="114"/>
      <c r="G4" s="114"/>
      <c r="H4" s="114"/>
      <c r="I4" s="197"/>
      <c r="J4" s="165"/>
      <c r="K4" s="197"/>
      <c r="L4" s="114"/>
    </row>
    <row r="5" spans="2:13" ht="15.75" x14ac:dyDescent="0.25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/>
      <c r="L5" s="162"/>
    </row>
    <row r="6" spans="2:13" ht="12.75" customHeight="1" x14ac:dyDescent="0.2">
      <c r="C6" s="115"/>
      <c r="D6" s="115"/>
      <c r="E6" s="115"/>
      <c r="F6" s="115"/>
      <c r="G6" s="115"/>
      <c r="H6" s="115"/>
      <c r="I6" s="198"/>
      <c r="J6" s="166"/>
      <c r="K6" s="200"/>
      <c r="L6" s="116"/>
    </row>
    <row r="7" spans="2:13" ht="15.75" x14ac:dyDescent="0.25">
      <c r="B7" s="308" t="s">
        <v>116</v>
      </c>
      <c r="C7" s="308"/>
      <c r="D7" s="308"/>
      <c r="E7" s="308"/>
      <c r="F7" s="308"/>
      <c r="G7" s="308"/>
      <c r="H7" s="308"/>
      <c r="I7" s="308"/>
      <c r="J7" s="308"/>
      <c r="K7" s="308"/>
      <c r="L7" s="161"/>
    </row>
    <row r="8" spans="2:13" x14ac:dyDescent="0.2">
      <c r="K8" s="201"/>
    </row>
    <row r="9" spans="2:13" ht="13.5" thickBot="1" x14ac:dyDescent="0.25">
      <c r="K9" s="201" t="s">
        <v>117</v>
      </c>
      <c r="L9" s="117"/>
    </row>
    <row r="10" spans="2:13" ht="22.5" x14ac:dyDescent="0.2">
      <c r="B10" s="157" t="s">
        <v>97</v>
      </c>
      <c r="C10" s="309" t="s">
        <v>98</v>
      </c>
      <c r="D10" s="309"/>
      <c r="E10" s="158" t="s">
        <v>5</v>
      </c>
      <c r="F10" s="158" t="s">
        <v>6</v>
      </c>
      <c r="G10" s="159" t="s">
        <v>7</v>
      </c>
      <c r="H10" s="158" t="s">
        <v>99</v>
      </c>
      <c r="I10" s="160" t="s">
        <v>110</v>
      </c>
      <c r="J10" s="167" t="s">
        <v>111</v>
      </c>
      <c r="K10" s="163" t="s">
        <v>118</v>
      </c>
    </row>
    <row r="11" spans="2:13" ht="19.5" customHeight="1" x14ac:dyDescent="0.2">
      <c r="B11" s="135" t="s">
        <v>11</v>
      </c>
      <c r="C11" s="313" t="s">
        <v>11</v>
      </c>
      <c r="D11" s="313"/>
      <c r="E11" s="136"/>
      <c r="F11" s="136"/>
      <c r="G11" s="136"/>
      <c r="H11" s="137" t="s">
        <v>100</v>
      </c>
      <c r="I11" s="138">
        <v>311506.90999999997</v>
      </c>
      <c r="J11" s="295">
        <v>2705</v>
      </c>
      <c r="K11" s="164">
        <v>314211.90999999997</v>
      </c>
    </row>
    <row r="12" spans="2:13" ht="17.25" customHeight="1" x14ac:dyDescent="0.2">
      <c r="B12" s="144" t="s">
        <v>101</v>
      </c>
      <c r="C12" s="311" t="s">
        <v>119</v>
      </c>
      <c r="D12" s="312"/>
      <c r="E12" s="95" t="s">
        <v>11</v>
      </c>
      <c r="F12" s="95" t="s">
        <v>11</v>
      </c>
      <c r="G12" s="95" t="s">
        <v>11</v>
      </c>
      <c r="H12" s="145" t="s">
        <v>150</v>
      </c>
      <c r="I12" s="99">
        <f>SUM(I13:I20)</f>
        <v>89950</v>
      </c>
      <c r="J12" s="296">
        <f>SUM(J13:J20)</f>
        <v>2550</v>
      </c>
      <c r="K12" s="206">
        <f>SUM(K13:K20)</f>
        <v>92500</v>
      </c>
    </row>
    <row r="13" spans="2:13" x14ac:dyDescent="0.2">
      <c r="B13" s="131"/>
      <c r="C13" s="153"/>
      <c r="D13" s="150"/>
      <c r="E13" s="119">
        <v>3525</v>
      </c>
      <c r="F13" s="119">
        <v>6121</v>
      </c>
      <c r="G13" s="143" t="s">
        <v>120</v>
      </c>
      <c r="H13" s="120" t="s">
        <v>121</v>
      </c>
      <c r="I13" s="122">
        <v>5450</v>
      </c>
      <c r="J13" s="122">
        <v>2550</v>
      </c>
      <c r="K13" s="202">
        <f t="shared" ref="K13:K20" si="0">I13+J13</f>
        <v>8000</v>
      </c>
    </row>
    <row r="14" spans="2:13" x14ac:dyDescent="0.2">
      <c r="B14" s="131"/>
      <c r="C14" s="153"/>
      <c r="D14" s="150"/>
      <c r="E14" s="132">
        <v>3525</v>
      </c>
      <c r="F14" s="132">
        <v>6121</v>
      </c>
      <c r="G14" s="133" t="s">
        <v>122</v>
      </c>
      <c r="H14" s="125" t="s">
        <v>121</v>
      </c>
      <c r="I14" s="121">
        <v>10800</v>
      </c>
      <c r="J14" s="121"/>
      <c r="K14" s="203">
        <f t="shared" si="0"/>
        <v>10800</v>
      </c>
    </row>
    <row r="15" spans="2:13" x14ac:dyDescent="0.2">
      <c r="B15" s="131"/>
      <c r="C15" s="153"/>
      <c r="D15" s="150"/>
      <c r="E15" s="132">
        <v>3525</v>
      </c>
      <c r="F15" s="132">
        <v>6121</v>
      </c>
      <c r="G15" s="133" t="s">
        <v>123</v>
      </c>
      <c r="H15" s="125" t="s">
        <v>121</v>
      </c>
      <c r="I15" s="121">
        <v>66000</v>
      </c>
      <c r="J15" s="121"/>
      <c r="K15" s="203">
        <f t="shared" si="0"/>
        <v>66000</v>
      </c>
    </row>
    <row r="16" spans="2:13" x14ac:dyDescent="0.2">
      <c r="B16" s="131"/>
      <c r="C16" s="153"/>
      <c r="D16" s="150"/>
      <c r="E16" s="132">
        <v>3525</v>
      </c>
      <c r="F16" s="132">
        <v>6122</v>
      </c>
      <c r="G16" s="133" t="s">
        <v>124</v>
      </c>
      <c r="H16" s="125" t="s">
        <v>125</v>
      </c>
      <c r="I16" s="121">
        <v>200</v>
      </c>
      <c r="J16" s="121"/>
      <c r="K16" s="203">
        <f t="shared" si="0"/>
        <v>200</v>
      </c>
    </row>
    <row r="17" spans="2:11" x14ac:dyDescent="0.2">
      <c r="B17" s="131"/>
      <c r="C17" s="153"/>
      <c r="D17" s="150"/>
      <c r="E17" s="132">
        <v>3525</v>
      </c>
      <c r="F17" s="132">
        <v>5137</v>
      </c>
      <c r="G17" s="133" t="s">
        <v>122</v>
      </c>
      <c r="H17" s="125" t="s">
        <v>126</v>
      </c>
      <c r="I17" s="121">
        <v>600</v>
      </c>
      <c r="J17" s="121"/>
      <c r="K17" s="203">
        <f t="shared" si="0"/>
        <v>600</v>
      </c>
    </row>
    <row r="18" spans="2:11" x14ac:dyDescent="0.2">
      <c r="B18" s="131"/>
      <c r="C18" s="153"/>
      <c r="D18" s="150"/>
      <c r="E18" s="132">
        <v>3525</v>
      </c>
      <c r="F18" s="132">
        <v>5137</v>
      </c>
      <c r="G18" s="133" t="s">
        <v>127</v>
      </c>
      <c r="H18" s="125" t="s">
        <v>126</v>
      </c>
      <c r="I18" s="121">
        <v>3400</v>
      </c>
      <c r="J18" s="121"/>
      <c r="K18" s="203">
        <f t="shared" si="0"/>
        <v>3400</v>
      </c>
    </row>
    <row r="19" spans="2:11" x14ac:dyDescent="0.2">
      <c r="B19" s="131"/>
      <c r="C19" s="153"/>
      <c r="D19" s="150"/>
      <c r="E19" s="132">
        <v>3525</v>
      </c>
      <c r="F19" s="132">
        <v>5139</v>
      </c>
      <c r="G19" s="133" t="s">
        <v>122</v>
      </c>
      <c r="H19" s="125" t="s">
        <v>128</v>
      </c>
      <c r="I19" s="121">
        <v>525</v>
      </c>
      <c r="J19" s="121"/>
      <c r="K19" s="203">
        <f t="shared" si="0"/>
        <v>525</v>
      </c>
    </row>
    <row r="20" spans="2:11" x14ac:dyDescent="0.2">
      <c r="B20" s="139"/>
      <c r="C20" s="154"/>
      <c r="D20" s="151"/>
      <c r="E20" s="140">
        <v>3525</v>
      </c>
      <c r="F20" s="140">
        <v>5139</v>
      </c>
      <c r="G20" s="141" t="s">
        <v>127</v>
      </c>
      <c r="H20" s="142" t="s">
        <v>128</v>
      </c>
      <c r="I20" s="123">
        <v>2975</v>
      </c>
      <c r="J20" s="123"/>
      <c r="K20" s="204">
        <f t="shared" si="0"/>
        <v>2975</v>
      </c>
    </row>
    <row r="21" spans="2:11" ht="22.5" x14ac:dyDescent="0.2">
      <c r="B21" s="144" t="s">
        <v>101</v>
      </c>
      <c r="C21" s="311" t="s">
        <v>129</v>
      </c>
      <c r="D21" s="312"/>
      <c r="E21" s="104" t="s">
        <v>11</v>
      </c>
      <c r="F21" s="104" t="s">
        <v>11</v>
      </c>
      <c r="G21" s="97" t="s">
        <v>11</v>
      </c>
      <c r="H21" s="146" t="s">
        <v>27</v>
      </c>
      <c r="I21" s="147">
        <v>4550</v>
      </c>
      <c r="J21" s="99">
        <f>SUM(J22:J29)</f>
        <v>155</v>
      </c>
      <c r="K21" s="206">
        <f>SUM(K22:K29)</f>
        <v>4705</v>
      </c>
    </row>
    <row r="22" spans="2:11" x14ac:dyDescent="0.2">
      <c r="B22" s="131"/>
      <c r="C22" s="155"/>
      <c r="D22" s="149"/>
      <c r="E22" s="129">
        <v>3315</v>
      </c>
      <c r="F22" s="129">
        <v>5137</v>
      </c>
      <c r="G22" s="126" t="s">
        <v>122</v>
      </c>
      <c r="H22" s="120" t="s">
        <v>126</v>
      </c>
      <c r="I22" s="130">
        <v>3</v>
      </c>
      <c r="J22" s="130">
        <v>0</v>
      </c>
      <c r="K22" s="202">
        <f t="shared" ref="K22:K29" si="1">I22+J22</f>
        <v>3</v>
      </c>
    </row>
    <row r="23" spans="2:11" x14ac:dyDescent="0.2">
      <c r="B23" s="131"/>
      <c r="C23" s="153"/>
      <c r="D23" s="150"/>
      <c r="E23" s="71">
        <v>3315</v>
      </c>
      <c r="F23" s="71">
        <v>5137</v>
      </c>
      <c r="G23" s="101" t="s">
        <v>123</v>
      </c>
      <c r="H23" s="125" t="s">
        <v>126</v>
      </c>
      <c r="I23" s="124">
        <v>15</v>
      </c>
      <c r="J23" s="124">
        <v>-5.7</v>
      </c>
      <c r="K23" s="203">
        <f t="shared" si="1"/>
        <v>9.3000000000000007</v>
      </c>
    </row>
    <row r="24" spans="2:11" x14ac:dyDescent="0.2">
      <c r="B24" s="131"/>
      <c r="C24" s="153"/>
      <c r="D24" s="150"/>
      <c r="E24" s="71">
        <v>3315</v>
      </c>
      <c r="F24" s="132">
        <v>5139</v>
      </c>
      <c r="G24" s="133" t="s">
        <v>122</v>
      </c>
      <c r="H24" s="125" t="s">
        <v>128</v>
      </c>
      <c r="I24" s="124">
        <v>1</v>
      </c>
      <c r="J24" s="124">
        <v>0</v>
      </c>
      <c r="K24" s="203">
        <f t="shared" si="1"/>
        <v>1</v>
      </c>
    </row>
    <row r="25" spans="2:11" x14ac:dyDescent="0.2">
      <c r="B25" s="131"/>
      <c r="C25" s="153"/>
      <c r="D25" s="150"/>
      <c r="E25" s="71">
        <v>3315</v>
      </c>
      <c r="F25" s="132">
        <v>5139</v>
      </c>
      <c r="G25" s="133" t="s">
        <v>127</v>
      </c>
      <c r="H25" s="125" t="s">
        <v>128</v>
      </c>
      <c r="I25" s="124">
        <v>2</v>
      </c>
      <c r="J25" s="124">
        <v>-1.5</v>
      </c>
      <c r="K25" s="203">
        <f t="shared" si="1"/>
        <v>0.5</v>
      </c>
    </row>
    <row r="26" spans="2:11" x14ac:dyDescent="0.2">
      <c r="B26" s="131"/>
      <c r="C26" s="153"/>
      <c r="D26" s="150"/>
      <c r="E26" s="71">
        <v>3315</v>
      </c>
      <c r="F26" s="71">
        <v>5169</v>
      </c>
      <c r="G26" s="101" t="s">
        <v>122</v>
      </c>
      <c r="H26" s="125" t="s">
        <v>130</v>
      </c>
      <c r="I26" s="124">
        <v>3</v>
      </c>
      <c r="J26" s="124">
        <v>-1.5</v>
      </c>
      <c r="K26" s="203">
        <f t="shared" si="1"/>
        <v>1.5</v>
      </c>
    </row>
    <row r="27" spans="2:11" x14ac:dyDescent="0.2">
      <c r="B27" s="131"/>
      <c r="C27" s="153"/>
      <c r="D27" s="150"/>
      <c r="E27" s="71">
        <v>3315</v>
      </c>
      <c r="F27" s="71">
        <v>5169</v>
      </c>
      <c r="G27" s="101" t="s">
        <v>123</v>
      </c>
      <c r="H27" s="125" t="s">
        <v>130</v>
      </c>
      <c r="I27" s="124">
        <v>11</v>
      </c>
      <c r="J27" s="124">
        <v>-3.7</v>
      </c>
      <c r="K27" s="203">
        <f t="shared" si="1"/>
        <v>7.3</v>
      </c>
    </row>
    <row r="28" spans="2:11" x14ac:dyDescent="0.2">
      <c r="B28" s="131"/>
      <c r="C28" s="153"/>
      <c r="D28" s="150"/>
      <c r="E28" s="71">
        <v>3315</v>
      </c>
      <c r="F28" s="71">
        <v>6121</v>
      </c>
      <c r="G28" s="101" t="s">
        <v>122</v>
      </c>
      <c r="H28" s="72" t="s">
        <v>121</v>
      </c>
      <c r="I28" s="124">
        <v>715</v>
      </c>
      <c r="J28" s="124">
        <v>-12.2</v>
      </c>
      <c r="K28" s="203">
        <f t="shared" si="1"/>
        <v>702.8</v>
      </c>
    </row>
    <row r="29" spans="2:11" ht="13.5" thickBot="1" x14ac:dyDescent="0.25">
      <c r="B29" s="134"/>
      <c r="C29" s="156"/>
      <c r="D29" s="152"/>
      <c r="E29" s="108">
        <v>3315</v>
      </c>
      <c r="F29" s="108">
        <v>6121</v>
      </c>
      <c r="G29" s="127" t="s">
        <v>123</v>
      </c>
      <c r="H29" s="109" t="s">
        <v>121</v>
      </c>
      <c r="I29" s="128">
        <v>3800</v>
      </c>
      <c r="J29" s="128">
        <v>179.6</v>
      </c>
      <c r="K29" s="205">
        <f t="shared" si="1"/>
        <v>3979.6</v>
      </c>
    </row>
  </sheetData>
  <mergeCells count="7">
    <mergeCell ref="B3:K3"/>
    <mergeCell ref="C12:D12"/>
    <mergeCell ref="C21:D21"/>
    <mergeCell ref="C10:D10"/>
    <mergeCell ref="C11:D11"/>
    <mergeCell ref="B5:K5"/>
    <mergeCell ref="B7:K7"/>
  </mergeCells>
  <pageMargins left="0.19685039370078741" right="0.19685039370078741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Bilance PaV</vt:lpstr>
      <vt:lpstr>tabulka ZR-RO příprava</vt:lpstr>
      <vt:lpstr>923 03</vt:lpstr>
      <vt:lpstr>92302</vt:lpstr>
      <vt:lpstr>92314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2015-08-10T11:03:42Z</cp:lastPrinted>
  <dcterms:created xsi:type="dcterms:W3CDTF">2015-07-16T12:02:24Z</dcterms:created>
  <dcterms:modified xsi:type="dcterms:W3CDTF">2015-08-10T11:08:12Z</dcterms:modified>
</cp:coreProperties>
</file>