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1"/>
  </bookViews>
  <sheets>
    <sheet name="Bilance PaV" sheetId="1" r:id="rId1"/>
    <sheet name="91405" sheetId="2" r:id="rId2"/>
    <sheet name="92005" sheetId="3" r:id="rId3"/>
  </sheets>
  <definedNames/>
  <calcPr fullCalcOnLoad="1"/>
</workbook>
</file>

<file path=xl/sharedStrings.xml><?xml version="1.0" encoding="utf-8"?>
<sst xmlns="http://schemas.openxmlformats.org/spreadsheetml/2006/main" count="411" uniqueCount="191">
  <si>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</si>
  <si>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</si>
  <si>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</si>
  <si>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</si>
  <si>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</si>
  <si>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</si>
  <si>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</si>
  <si>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</si>
  <si>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</si>
  <si>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</si>
  <si>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</si>
  <si>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</si>
  <si>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</si>
  <si>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</si>
  <si>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</si>
  <si>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</si>
  <si>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</si>
  <si>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</si>
  <si>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</si>
  <si>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</si>
  <si>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</si>
  <si>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</si>
  <si>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</si>
  <si>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</si>
  <si>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</si>
  <si>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</si>
  <si>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</si>
  <si>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</si>
  <si>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</si>
  <si>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</si>
  <si>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</si>
  <si>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</si>
  <si>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</si>
  <si>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</si>
  <si>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</si>
  <si>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</si>
  <si>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</si>
  <si>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</si>
  <si>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</si>
  <si>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</si>
  <si>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</si>
  <si>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</si>
  <si>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</si>
  <si>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</si>
  <si>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</si>
  <si>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</si>
  <si>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</si>
  <si>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</si>
  <si>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</si>
  <si>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</si>
  <si>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</si>
  <si>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</si>
  <si>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</si>
  <si>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</si>
  <si>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</si>
  <si>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</si>
  <si>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</si>
  <si>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</si>
  <si>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</si>
  <si>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</si>
  <si>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zákl.běžného účtu z r. 2014</t>
  </si>
  <si>
    <t>ZR-RO č.208/15</t>
  </si>
  <si>
    <t xml:space="preserve">      ROZPIS ROZPOČTU LIBERECKÉHO KRAJE 2015</t>
  </si>
  <si>
    <t>Změna rozpočtu - rozpočtové opatření č. 208/15</t>
  </si>
  <si>
    <t>05 - Odbor sociálních věcí</t>
  </si>
  <si>
    <t xml:space="preserve">   Kapitola 914 05 - Působnosti</t>
  </si>
  <si>
    <t>914 05 - Působnosti</t>
  </si>
  <si>
    <t>uk.</t>
  </si>
  <si>
    <t xml:space="preserve">ÚZ </t>
  </si>
  <si>
    <t>č.a.</t>
  </si>
  <si>
    <t>§</t>
  </si>
  <si>
    <t>914 05 - P Ů S O B N O S T I</t>
  </si>
  <si>
    <t>UR 2015</t>
  </si>
  <si>
    <t>SU</t>
  </si>
  <si>
    <t>x</t>
  </si>
  <si>
    <t>Běžné (neinvestiční) výdaje resortu celkem</t>
  </si>
  <si>
    <t>DU</t>
  </si>
  <si>
    <t>Sociální práce</t>
  </si>
  <si>
    <t>RU</t>
  </si>
  <si>
    <t>051500</t>
  </si>
  <si>
    <t>0000</t>
  </si>
  <si>
    <t>metodická pomoc obcím III, II, I</t>
  </si>
  <si>
    <t>nákup ostatních služeb</t>
  </si>
  <si>
    <t>o</t>
  </si>
  <si>
    <t>pohoštění</t>
  </si>
  <si>
    <t>Sociálně-právní ochrana</t>
  </si>
  <si>
    <t>052000</t>
  </si>
  <si>
    <t>metodická a právní činnost</t>
  </si>
  <si>
    <t>ostatní osobní výdaje</t>
  </si>
  <si>
    <t>nákup materiálu</t>
  </si>
  <si>
    <t>052300</t>
  </si>
  <si>
    <t xml:space="preserve">krajská setkání pěstounů </t>
  </si>
  <si>
    <t>knihy, učební pomůcky, tisk</t>
  </si>
  <si>
    <t>poštovné</t>
  </si>
  <si>
    <t>052400</t>
  </si>
  <si>
    <t>poradní sbor</t>
  </si>
  <si>
    <t>ostatní platy</t>
  </si>
  <si>
    <t>ostatní platby za provedenou práci jinde nezařazené</t>
  </si>
  <si>
    <t>ostatní povinné pojištění placené zaměstnavatelem</t>
  </si>
  <si>
    <t>poskytnuté neinvestiční příspěvky a náhrady</t>
  </si>
  <si>
    <t>052500</t>
  </si>
  <si>
    <t>zabezpečení psychologických posudků pro náhradní rodinnou péči</t>
  </si>
  <si>
    <t>052600</t>
  </si>
  <si>
    <t>zabezpečení konzultací o výkonu pěstounské péče</t>
  </si>
  <si>
    <t>052800</t>
  </si>
  <si>
    <t>rodinná politika</t>
  </si>
  <si>
    <t>Romský koordinátor</t>
  </si>
  <si>
    <t>053000</t>
  </si>
  <si>
    <t>metodická činnost romského koordinátora</t>
  </si>
  <si>
    <t>nájemné</t>
  </si>
  <si>
    <t>053100</t>
  </si>
  <si>
    <t>Podpora koordinátorů pro romské záležitosti</t>
  </si>
  <si>
    <t>platy zaměstnanců v pracovním poměru</t>
  </si>
  <si>
    <t>povinné pojistné na sociální zabezpečení a příspěvek na státní politiku zaměstnanosti</t>
  </si>
  <si>
    <t>povinné pojistné na veřejné zdravotní pojištění</t>
  </si>
  <si>
    <t>Sociální služby</t>
  </si>
  <si>
    <t>054000</t>
  </si>
  <si>
    <t>metodické vedení sociálních služeb</t>
  </si>
  <si>
    <t>konzultační,poradenské a právní služby</t>
  </si>
  <si>
    <t>054100</t>
  </si>
  <si>
    <t>kontrolní činnost</t>
  </si>
  <si>
    <t>054200</t>
  </si>
  <si>
    <t>finanční kontrola dotací</t>
  </si>
  <si>
    <t>054300</t>
  </si>
  <si>
    <t>zajištění provozu objektu - budoucí hospic</t>
  </si>
  <si>
    <t>studená voda</t>
  </si>
  <si>
    <t>054400</t>
  </si>
  <si>
    <t xml:space="preserve">veletrh sociálních služeb </t>
  </si>
  <si>
    <t>054500</t>
  </si>
  <si>
    <t>filantropická bursa</t>
  </si>
  <si>
    <t>Zpracování odborných posudků</t>
  </si>
  <si>
    <t>055000</t>
  </si>
  <si>
    <t>sociální služby - odborné posudky</t>
  </si>
  <si>
    <t>055500</t>
  </si>
  <si>
    <t>pěstounská péče - lékařské a psycholog.posudky</t>
  </si>
  <si>
    <t>Střednědobý plán rozvoje sociálních služeb</t>
  </si>
  <si>
    <t>056000</t>
  </si>
  <si>
    <t>strategie sociálních služeb poskytovatelů a obcí</t>
  </si>
  <si>
    <t>056100</t>
  </si>
  <si>
    <t xml:space="preserve">datové centrum </t>
  </si>
  <si>
    <t xml:space="preserve">zpracování dat a služby související s informačními 
a komunikačními technologiemi  </t>
  </si>
  <si>
    <t>Činnost protidrogového koordinátora</t>
  </si>
  <si>
    <t>057000</t>
  </si>
  <si>
    <t>protidrogová politika</t>
  </si>
  <si>
    <t>ROZPIS ROZPOČTU LIBERECKÉHO KRAJE 2015</t>
  </si>
  <si>
    <t>Odbor sociálních věcí</t>
  </si>
  <si>
    <t>Kapitola 920 05 - Kapitálové výdaje</t>
  </si>
  <si>
    <t>tis. Kč</t>
  </si>
  <si>
    <t>92005 - K A P I T Á L O V É  V Ý D A J E</t>
  </si>
  <si>
    <t>UR I 2015</t>
  </si>
  <si>
    <t>ZR-RO č. 85/15</t>
  </si>
  <si>
    <t>UR II 2015</t>
  </si>
  <si>
    <t>Kapitálové (investiční) výdaje resortu celkem</t>
  </si>
  <si>
    <t>059049</t>
  </si>
  <si>
    <t>1505</t>
  </si>
  <si>
    <t>Domov Sluneční dům Jestřebí-rekonstr.objektu ČL</t>
  </si>
  <si>
    <t>budovy, haly a stavby</t>
  </si>
  <si>
    <t>059050</t>
  </si>
  <si>
    <t>1519</t>
  </si>
  <si>
    <t>Domov Raspenava - rekonstrukce krovů a střechy</t>
  </si>
  <si>
    <t>059051</t>
  </si>
  <si>
    <t>1516</t>
  </si>
  <si>
    <t>Příprava výstavby soc.zdrav.zařízení (DD Jindřichovice)</t>
  </si>
  <si>
    <t>059052</t>
  </si>
  <si>
    <t>1514</t>
  </si>
  <si>
    <t>DS Vratislavice n.N. - rekonstrukce balkónů a části střech</t>
  </si>
  <si>
    <t>investiční příspěvek</t>
  </si>
  <si>
    <t>059053</t>
  </si>
  <si>
    <t>1509</t>
  </si>
  <si>
    <t xml:space="preserve">DD Sloup v Č. - pořízení automobilu </t>
  </si>
  <si>
    <t>059054</t>
  </si>
  <si>
    <t xml:space="preserve">Domov Sluneční dvůr - pořízení automobilu </t>
  </si>
  <si>
    <t>059055</t>
  </si>
  <si>
    <t>1515</t>
  </si>
  <si>
    <t xml:space="preserve">DD Český Dub - pořízení automobilu </t>
  </si>
  <si>
    <t>059056</t>
  </si>
  <si>
    <t xml:space="preserve">DD Jindřichovice p. S. - pořízení automobilu </t>
  </si>
  <si>
    <t>059057</t>
  </si>
  <si>
    <t>1520</t>
  </si>
  <si>
    <t xml:space="preserve">APOSS Liberec - pořízení automobilu </t>
  </si>
  <si>
    <t>059058</t>
  </si>
  <si>
    <t>1522</t>
  </si>
  <si>
    <t xml:space="preserve">Domov a CDS J.n.N. - pořízení automobilu </t>
  </si>
  <si>
    <t>ZR-RO č. 208/15</t>
  </si>
  <si>
    <t>UR III. 2015</t>
  </si>
  <si>
    <t>059059</t>
  </si>
  <si>
    <t>DS Vratislavice n.N. - pořízení myčky</t>
  </si>
  <si>
    <t>149042</t>
  </si>
  <si>
    <t>1502</t>
  </si>
  <si>
    <t>CIPSLK - napojení kanalizace u obj.Tanvaldská</t>
  </si>
  <si>
    <t>033_P01_Tabulky.XLS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</si>
</sst>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#,##0.0000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sz val="8"/>
      <name val="Arial CE"/>
      <family val="0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4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B0F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/>
      <top style="medium"/>
      <bottom style="thin">
        <color indexed="8"/>
      </bottom>
    </border>
    <border>
      <left/>
      <right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9" fillId="0" borderId="0" xfId="51" applyFont="1" applyAlignment="1">
      <alignment horizontal="center"/>
      <protection/>
    </xf>
    <xf numFmtId="0" fontId="11" fillId="0" borderId="0" xfId="51" applyFont="1" applyAlignment="1">
      <alignment horizontal="center"/>
      <protection/>
    </xf>
    <xf numFmtId="0" fontId="13" fillId="0" borderId="0" xfId="47" applyFont="1" applyFill="1" applyAlignment="1">
      <alignment horizontal="center"/>
      <protection/>
    </xf>
    <xf numFmtId="0" fontId="13" fillId="34" borderId="0" xfId="47" applyFont="1" applyFill="1" applyAlignment="1">
      <alignment horizontal="center"/>
      <protection/>
    </xf>
    <xf numFmtId="0" fontId="14" fillId="0" borderId="23" xfId="47" applyFont="1" applyBorder="1" applyAlignment="1">
      <alignment horizontal="center" vertical="center"/>
      <protection/>
    </xf>
    <xf numFmtId="0" fontId="14" fillId="0" borderId="24" xfId="47" applyFont="1" applyBorder="1" applyAlignment="1">
      <alignment horizontal="center" vertical="center"/>
      <protection/>
    </xf>
    <xf numFmtId="0" fontId="14" fillId="0" borderId="25" xfId="47" applyFont="1" applyBorder="1" applyAlignment="1">
      <alignment horizontal="center" vertical="center"/>
      <protection/>
    </xf>
    <xf numFmtId="0" fontId="14" fillId="34" borderId="25" xfId="47" applyFont="1" applyFill="1" applyBorder="1" applyAlignment="1">
      <alignment horizontal="center" vertical="center"/>
      <protection/>
    </xf>
    <xf numFmtId="0" fontId="15" fillId="0" borderId="26" xfId="47" applyFont="1" applyBorder="1" applyAlignment="1">
      <alignment horizontal="center" vertical="center"/>
      <protection/>
    </xf>
    <xf numFmtId="0" fontId="15" fillId="0" borderId="27" xfId="49" applyFont="1" applyBorder="1" applyAlignment="1">
      <alignment horizontal="center"/>
      <protection/>
    </xf>
    <xf numFmtId="0" fontId="15" fillId="0" borderId="27" xfId="49" applyFont="1" applyBorder="1" applyAlignment="1">
      <alignment horizontal="center" wrapText="1"/>
      <protection/>
    </xf>
    <xf numFmtId="0" fontId="13" fillId="0" borderId="28" xfId="52" applyFont="1" applyFill="1" applyBorder="1" applyAlignment="1">
      <alignment horizontal="center"/>
      <protection/>
    </xf>
    <xf numFmtId="0" fontId="13" fillId="0" borderId="29" xfId="52" applyFont="1" applyFill="1" applyBorder="1" applyAlignment="1">
      <alignment horizontal="center"/>
      <protection/>
    </xf>
    <xf numFmtId="0" fontId="13" fillId="0" borderId="20" xfId="52" applyFont="1" applyFill="1" applyBorder="1" applyAlignment="1">
      <alignment horizontal="center"/>
      <protection/>
    </xf>
    <xf numFmtId="0" fontId="13" fillId="34" borderId="26" xfId="52" applyFont="1" applyFill="1" applyBorder="1" applyAlignment="1">
      <alignment horizontal="center"/>
      <protection/>
    </xf>
    <xf numFmtId="0" fontId="13" fillId="0" borderId="26" xfId="52" applyFont="1" applyFill="1" applyBorder="1" applyAlignment="1">
      <alignment horizontal="left"/>
      <protection/>
    </xf>
    <xf numFmtId="4" fontId="13" fillId="0" borderId="30" xfId="52" applyNumberFormat="1" applyFont="1" applyFill="1" applyBorder="1" applyAlignment="1">
      <alignment horizontal="center"/>
      <protection/>
    </xf>
    <xf numFmtId="0" fontId="63" fillId="0" borderId="31" xfId="52" applyFont="1" applyFill="1" applyBorder="1" applyAlignment="1">
      <alignment horizontal="center"/>
      <protection/>
    </xf>
    <xf numFmtId="0" fontId="63" fillId="0" borderId="32" xfId="52" applyFont="1" applyFill="1" applyBorder="1" applyAlignment="1">
      <alignment horizontal="center"/>
      <protection/>
    </xf>
    <xf numFmtId="0" fontId="63" fillId="0" borderId="33" xfId="52" applyFont="1" applyFill="1" applyBorder="1" applyAlignment="1">
      <alignment horizontal="center"/>
      <protection/>
    </xf>
    <xf numFmtId="0" fontId="63" fillId="34" borderId="34" xfId="52" applyFont="1" applyFill="1" applyBorder="1" applyAlignment="1">
      <alignment horizontal="center"/>
      <protection/>
    </xf>
    <xf numFmtId="0" fontId="63" fillId="0" borderId="34" xfId="52" applyFont="1" applyFill="1" applyBorder="1">
      <alignment/>
      <protection/>
    </xf>
    <xf numFmtId="4" fontId="63" fillId="0" borderId="35" xfId="52" applyNumberFormat="1" applyFont="1" applyBorder="1" applyAlignment="1">
      <alignment horizontal="center"/>
      <protection/>
    </xf>
    <xf numFmtId="0" fontId="15" fillId="0" borderId="10" xfId="52" applyFont="1" applyFill="1" applyBorder="1" applyAlignment="1">
      <alignment horizontal="center"/>
      <protection/>
    </xf>
    <xf numFmtId="0" fontId="15" fillId="0" borderId="36" xfId="52" applyFont="1" applyFill="1" applyBorder="1" applyAlignment="1">
      <alignment horizontal="center"/>
      <protection/>
    </xf>
    <xf numFmtId="49" fontId="15" fillId="0" borderId="37" xfId="52" applyNumberFormat="1" applyFont="1" applyFill="1" applyBorder="1" applyAlignment="1">
      <alignment horizontal="center"/>
      <protection/>
    </xf>
    <xf numFmtId="49" fontId="15" fillId="0" borderId="38" xfId="52" applyNumberFormat="1" applyFont="1" applyFill="1" applyBorder="1" applyAlignment="1">
      <alignment horizontal="center"/>
      <protection/>
    </xf>
    <xf numFmtId="0" fontId="15" fillId="0" borderId="11" xfId="52" applyFont="1" applyFill="1" applyBorder="1" applyAlignment="1">
      <alignment horizontal="center"/>
      <protection/>
    </xf>
    <xf numFmtId="0" fontId="15" fillId="34" borderId="37" xfId="52" applyFont="1" applyFill="1" applyBorder="1" applyAlignment="1">
      <alignment horizontal="center"/>
      <protection/>
    </xf>
    <xf numFmtId="0" fontId="15" fillId="0" borderId="37" xfId="52" applyFont="1" applyBorder="1">
      <alignment/>
      <protection/>
    </xf>
    <xf numFmtId="4" fontId="15" fillId="0" borderId="39" xfId="52" applyNumberFormat="1" applyFont="1" applyBorder="1" applyAlignment="1">
      <alignment horizontal="center"/>
      <protection/>
    </xf>
    <xf numFmtId="0" fontId="16" fillId="0" borderId="13" xfId="52" applyFont="1" applyFill="1" applyBorder="1" applyAlignment="1">
      <alignment horizontal="center"/>
      <protection/>
    </xf>
    <xf numFmtId="0" fontId="16" fillId="0" borderId="40" xfId="52" applyFont="1" applyFill="1" applyBorder="1" applyAlignment="1">
      <alignment horizontal="center"/>
      <protection/>
    </xf>
    <xf numFmtId="49" fontId="16" fillId="0" borderId="41" xfId="52" applyNumberFormat="1" applyFont="1" applyFill="1" applyBorder="1" applyAlignment="1">
      <alignment horizontal="center"/>
      <protection/>
    </xf>
    <xf numFmtId="49" fontId="16" fillId="0" borderId="42" xfId="52" applyNumberFormat="1" applyFont="1" applyFill="1" applyBorder="1" applyAlignment="1">
      <alignment horizontal="center"/>
      <protection/>
    </xf>
    <xf numFmtId="0" fontId="16" fillId="0" borderId="14" xfId="52" applyFont="1" applyFill="1" applyBorder="1" applyAlignment="1">
      <alignment horizontal="center"/>
      <protection/>
    </xf>
    <xf numFmtId="0" fontId="16" fillId="34" borderId="41" xfId="52" applyFont="1" applyFill="1" applyBorder="1" applyAlignment="1">
      <alignment horizontal="center"/>
      <protection/>
    </xf>
    <xf numFmtId="0" fontId="16" fillId="0" borderId="41" xfId="52" applyFont="1" applyBorder="1">
      <alignment/>
      <protection/>
    </xf>
    <xf numFmtId="4" fontId="16" fillId="0" borderId="39" xfId="52" applyNumberFormat="1" applyFont="1" applyFill="1" applyBorder="1" applyAlignment="1">
      <alignment horizontal="center"/>
      <protection/>
    </xf>
    <xf numFmtId="4" fontId="16" fillId="0" borderId="43" xfId="52" applyNumberFormat="1" applyFont="1" applyFill="1" applyBorder="1" applyAlignment="1">
      <alignment horizontal="center"/>
      <protection/>
    </xf>
    <xf numFmtId="0" fontId="63" fillId="0" borderId="31" xfId="52" applyFont="1" applyBorder="1" applyAlignment="1">
      <alignment horizontal="center"/>
      <protection/>
    </xf>
    <xf numFmtId="0" fontId="63" fillId="0" borderId="32" xfId="52" applyFont="1" applyBorder="1" applyAlignment="1">
      <alignment horizontal="center"/>
      <protection/>
    </xf>
    <xf numFmtId="0" fontId="63" fillId="0" borderId="34" xfId="52" applyFont="1" applyBorder="1">
      <alignment/>
      <protection/>
    </xf>
    <xf numFmtId="0" fontId="15" fillId="0" borderId="10" xfId="52" applyFont="1" applyBorder="1" applyAlignment="1">
      <alignment horizontal="center"/>
      <protection/>
    </xf>
    <xf numFmtId="0" fontId="15" fillId="0" borderId="36" xfId="52" applyFont="1" applyBorder="1" applyAlignment="1">
      <alignment horizontal="center"/>
      <protection/>
    </xf>
    <xf numFmtId="49" fontId="15" fillId="0" borderId="42" xfId="52" applyNumberFormat="1" applyFont="1" applyFill="1" applyBorder="1" applyAlignment="1">
      <alignment horizontal="center"/>
      <protection/>
    </xf>
    <xf numFmtId="0" fontId="16" fillId="0" borderId="13" xfId="52" applyFont="1" applyBorder="1" applyAlignment="1">
      <alignment horizontal="center"/>
      <protection/>
    </xf>
    <xf numFmtId="0" fontId="16" fillId="0" borderId="40" xfId="52" applyFont="1" applyBorder="1" applyAlignment="1">
      <alignment horizontal="center"/>
      <protection/>
    </xf>
    <xf numFmtId="49" fontId="16" fillId="0" borderId="41" xfId="52" applyNumberFormat="1" applyFont="1" applyBorder="1" applyAlignment="1">
      <alignment horizontal="center"/>
      <protection/>
    </xf>
    <xf numFmtId="4" fontId="16" fillId="0" borderId="39" xfId="52" applyNumberFormat="1" applyFont="1" applyBorder="1" applyAlignment="1">
      <alignment horizontal="center"/>
      <protection/>
    </xf>
    <xf numFmtId="0" fontId="16" fillId="34" borderId="14" xfId="52" applyFont="1" applyFill="1" applyBorder="1" applyAlignment="1">
      <alignment horizontal="center"/>
      <protection/>
    </xf>
    <xf numFmtId="0" fontId="16" fillId="0" borderId="41" xfId="52" applyFont="1" applyFill="1" applyBorder="1">
      <alignment/>
      <protection/>
    </xf>
    <xf numFmtId="0" fontId="15" fillId="0" borderId="37" xfId="52" applyFont="1" applyFill="1" applyBorder="1">
      <alignment/>
      <protection/>
    </xf>
    <xf numFmtId="0" fontId="16" fillId="0" borderId="42" xfId="52" applyFont="1" applyBorder="1" applyAlignment="1">
      <alignment horizontal="center"/>
      <protection/>
    </xf>
    <xf numFmtId="49" fontId="16" fillId="0" borderId="37" xfId="52" applyNumberFormat="1" applyFont="1" applyFill="1" applyBorder="1" applyAlignment="1">
      <alignment horizontal="center"/>
      <protection/>
    </xf>
    <xf numFmtId="49" fontId="16" fillId="0" borderId="38" xfId="52" applyNumberFormat="1" applyFont="1" applyFill="1" applyBorder="1" applyAlignment="1">
      <alignment horizontal="center"/>
      <protection/>
    </xf>
    <xf numFmtId="0" fontId="16" fillId="0" borderId="11" xfId="52" applyFont="1" applyFill="1" applyBorder="1" applyAlignment="1">
      <alignment horizontal="center"/>
      <protection/>
    </xf>
    <xf numFmtId="0" fontId="16" fillId="34" borderId="37" xfId="52" applyFont="1" applyFill="1" applyBorder="1" applyAlignment="1">
      <alignment horizontal="center"/>
      <protection/>
    </xf>
    <xf numFmtId="0" fontId="16" fillId="0" borderId="37" xfId="52" applyFont="1" applyFill="1" applyBorder="1">
      <alignment/>
      <protection/>
    </xf>
    <xf numFmtId="0" fontId="15" fillId="0" borderId="13" xfId="52" applyFont="1" applyBorder="1" applyAlignment="1">
      <alignment horizontal="center" vertical="center"/>
      <protection/>
    </xf>
    <xf numFmtId="0" fontId="15" fillId="0" borderId="14" xfId="52" applyFont="1" applyBorder="1" applyAlignment="1">
      <alignment horizontal="center" vertical="center"/>
      <protection/>
    </xf>
    <xf numFmtId="49" fontId="15" fillId="0" borderId="41" xfId="52" applyNumberFormat="1" applyFont="1" applyFill="1" applyBorder="1" applyAlignment="1">
      <alignment horizontal="center" vertical="center"/>
      <protection/>
    </xf>
    <xf numFmtId="49" fontId="15" fillId="0" borderId="42" xfId="52" applyNumberFormat="1" applyFont="1" applyFill="1" applyBorder="1" applyAlignment="1">
      <alignment horizontal="center" vertical="center"/>
      <protection/>
    </xf>
    <xf numFmtId="0" fontId="15" fillId="0" borderId="14" xfId="52" applyFont="1" applyFill="1" applyBorder="1" applyAlignment="1">
      <alignment horizontal="center" vertical="center"/>
      <protection/>
    </xf>
    <xf numFmtId="0" fontId="15" fillId="34" borderId="14" xfId="52" applyFont="1" applyFill="1" applyBorder="1" applyAlignment="1">
      <alignment horizontal="center" vertical="center"/>
      <protection/>
    </xf>
    <xf numFmtId="0" fontId="15" fillId="0" borderId="41" xfId="52" applyFont="1" applyFill="1" applyBorder="1" applyAlignment="1">
      <alignment vertical="center" wrapText="1"/>
      <protection/>
    </xf>
    <xf numFmtId="0" fontId="16" fillId="0" borderId="14" xfId="52" applyFont="1" applyBorder="1" applyAlignment="1">
      <alignment horizontal="center"/>
      <protection/>
    </xf>
    <xf numFmtId="0" fontId="15" fillId="0" borderId="44" xfId="52" applyFont="1" applyFill="1" applyBorder="1" applyAlignment="1">
      <alignment horizontal="center"/>
      <protection/>
    </xf>
    <xf numFmtId="0" fontId="15" fillId="0" borderId="14" xfId="52" applyFont="1" applyFill="1" applyBorder="1" applyAlignment="1">
      <alignment horizontal="center"/>
      <protection/>
    </xf>
    <xf numFmtId="49" fontId="15" fillId="0" borderId="41" xfId="52" applyNumberFormat="1" applyFont="1" applyFill="1" applyBorder="1" applyAlignment="1">
      <alignment horizontal="center"/>
      <protection/>
    </xf>
    <xf numFmtId="0" fontId="15" fillId="0" borderId="14" xfId="52" applyFont="1" applyFill="1" applyBorder="1">
      <alignment/>
      <protection/>
    </xf>
    <xf numFmtId="0" fontId="16" fillId="0" borderId="45" xfId="52" applyFont="1" applyBorder="1" applyAlignment="1">
      <alignment horizontal="center"/>
      <protection/>
    </xf>
    <xf numFmtId="0" fontId="16" fillId="0" borderId="0" xfId="52" applyFont="1" applyBorder="1" applyAlignment="1">
      <alignment horizontal="center"/>
      <protection/>
    </xf>
    <xf numFmtId="49" fontId="16" fillId="0" borderId="46" xfId="52" applyNumberFormat="1" applyFont="1" applyFill="1" applyBorder="1" applyAlignment="1">
      <alignment horizontal="center"/>
      <protection/>
    </xf>
    <xf numFmtId="4" fontId="16" fillId="0" borderId="43" xfId="52" applyNumberFormat="1" applyFont="1" applyBorder="1" applyAlignment="1">
      <alignment horizontal="center"/>
      <protection/>
    </xf>
    <xf numFmtId="4" fontId="63" fillId="0" borderId="47" xfId="52" applyNumberFormat="1" applyFont="1" applyBorder="1" applyAlignment="1">
      <alignment horizontal="center"/>
      <protection/>
    </xf>
    <xf numFmtId="49" fontId="15" fillId="0" borderId="37" xfId="52" applyNumberFormat="1" applyFont="1" applyBorder="1" applyAlignment="1">
      <alignment horizontal="center"/>
      <protection/>
    </xf>
    <xf numFmtId="4" fontId="15" fillId="0" borderId="39" xfId="52" applyNumberFormat="1" applyFont="1" applyFill="1" applyBorder="1" applyAlignment="1">
      <alignment horizontal="center"/>
      <protection/>
    </xf>
    <xf numFmtId="0" fontId="16" fillId="0" borderId="44" xfId="52" applyFont="1" applyBorder="1" applyAlignment="1">
      <alignment horizontal="center"/>
      <protection/>
    </xf>
    <xf numFmtId="49" fontId="16" fillId="0" borderId="40" xfId="52" applyNumberFormat="1" applyFont="1" applyBorder="1" applyAlignment="1">
      <alignment horizontal="center"/>
      <protection/>
    </xf>
    <xf numFmtId="0" fontId="16" fillId="0" borderId="15" xfId="52" applyFont="1" applyBorder="1">
      <alignment/>
      <protection/>
    </xf>
    <xf numFmtId="0" fontId="16" fillId="0" borderId="16" xfId="52" applyFont="1" applyBorder="1" applyAlignment="1">
      <alignment horizontal="center"/>
      <protection/>
    </xf>
    <xf numFmtId="0" fontId="16" fillId="0" borderId="48" xfId="52" applyFont="1" applyBorder="1" applyAlignment="1">
      <alignment horizontal="center"/>
      <protection/>
    </xf>
    <xf numFmtId="49" fontId="16" fillId="0" borderId="46" xfId="52" applyNumberFormat="1" applyFont="1" applyBorder="1" applyAlignment="1">
      <alignment horizontal="center"/>
      <protection/>
    </xf>
    <xf numFmtId="49" fontId="16" fillId="0" borderId="49" xfId="52" applyNumberFormat="1" applyFont="1" applyFill="1" applyBorder="1" applyAlignment="1">
      <alignment horizontal="center"/>
      <protection/>
    </xf>
    <xf numFmtId="0" fontId="16" fillId="0" borderId="50" xfId="52" applyFont="1" applyFill="1" applyBorder="1" applyAlignment="1">
      <alignment horizontal="center"/>
      <protection/>
    </xf>
    <xf numFmtId="0" fontId="16" fillId="34" borderId="46" xfId="52" applyFont="1" applyFill="1" applyBorder="1" applyAlignment="1">
      <alignment horizontal="center"/>
      <protection/>
    </xf>
    <xf numFmtId="0" fontId="16" fillId="0" borderId="37" xfId="52" applyFont="1" applyBorder="1">
      <alignment/>
      <protection/>
    </xf>
    <xf numFmtId="49" fontId="16" fillId="0" borderId="51" xfId="52" applyNumberFormat="1" applyFont="1" applyBorder="1" applyAlignment="1">
      <alignment horizontal="center"/>
      <protection/>
    </xf>
    <xf numFmtId="49" fontId="16" fillId="0" borderId="52" xfId="52" applyNumberFormat="1" applyFont="1" applyFill="1" applyBorder="1" applyAlignment="1">
      <alignment horizontal="center"/>
      <protection/>
    </xf>
    <xf numFmtId="0" fontId="16" fillId="0" borderId="17" xfId="52" applyFont="1" applyFill="1" applyBorder="1" applyAlignment="1">
      <alignment horizontal="center"/>
      <protection/>
    </xf>
    <xf numFmtId="0" fontId="16" fillId="34" borderId="51" xfId="52" applyFont="1" applyFill="1" applyBorder="1" applyAlignment="1">
      <alignment horizontal="center"/>
      <protection/>
    </xf>
    <xf numFmtId="0" fontId="16" fillId="0" borderId="51" xfId="52" applyFont="1" applyBorder="1">
      <alignment/>
      <protection/>
    </xf>
    <xf numFmtId="4" fontId="16" fillId="0" borderId="53" xfId="52" applyNumberFormat="1" applyFont="1" applyFill="1" applyBorder="1" applyAlignment="1">
      <alignment horizontal="center"/>
      <protection/>
    </xf>
    <xf numFmtId="0" fontId="15" fillId="0" borderId="13" xfId="52" applyFont="1" applyFill="1" applyBorder="1" applyAlignment="1">
      <alignment horizontal="center"/>
      <protection/>
    </xf>
    <xf numFmtId="0" fontId="15" fillId="0" borderId="40" xfId="52" applyFont="1" applyFill="1" applyBorder="1" applyAlignment="1">
      <alignment horizontal="center"/>
      <protection/>
    </xf>
    <xf numFmtId="0" fontId="15" fillId="0" borderId="14" xfId="52" applyFont="1" applyFill="1" applyBorder="1" applyAlignment="1">
      <alignment horizontal="center" vertical="center" wrapText="1"/>
      <protection/>
    </xf>
    <xf numFmtId="0" fontId="15" fillId="34" borderId="14" xfId="47" applyFont="1" applyFill="1" applyBorder="1" applyAlignment="1">
      <alignment horizontal="center" vertical="center" wrapText="1"/>
      <protection/>
    </xf>
    <xf numFmtId="0" fontId="15" fillId="0" borderId="41" xfId="56" applyFont="1" applyFill="1" applyBorder="1" applyAlignment="1">
      <alignment vertical="center" wrapText="1"/>
      <protection/>
    </xf>
    <xf numFmtId="0" fontId="64" fillId="0" borderId="13" xfId="52" applyFont="1" applyFill="1" applyBorder="1" applyAlignment="1">
      <alignment horizontal="center"/>
      <protection/>
    </xf>
    <xf numFmtId="0" fontId="64" fillId="0" borderId="40" xfId="52" applyFont="1" applyFill="1" applyBorder="1" applyAlignment="1">
      <alignment horizontal="center"/>
      <protection/>
    </xf>
    <xf numFmtId="0" fontId="16" fillId="0" borderId="14" xfId="52" applyFont="1" applyFill="1" applyBorder="1" applyAlignment="1">
      <alignment horizontal="center" vertical="center" wrapText="1"/>
      <protection/>
    </xf>
    <xf numFmtId="0" fontId="16" fillId="34" borderId="14" xfId="47" applyFont="1" applyFill="1" applyBorder="1" applyAlignment="1">
      <alignment horizontal="center" vertical="center" wrapText="1"/>
      <protection/>
    </xf>
    <xf numFmtId="0" fontId="16" fillId="0" borderId="41" xfId="52" applyFont="1" applyFill="1" applyBorder="1" applyAlignment="1">
      <alignment wrapText="1"/>
      <protection/>
    </xf>
    <xf numFmtId="0" fontId="64" fillId="0" borderId="16" xfId="52" applyFont="1" applyFill="1" applyBorder="1" applyAlignment="1">
      <alignment horizontal="center"/>
      <protection/>
    </xf>
    <xf numFmtId="0" fontId="64" fillId="0" borderId="48" xfId="52" applyFont="1" applyFill="1" applyBorder="1" applyAlignment="1">
      <alignment horizontal="center"/>
      <protection/>
    </xf>
    <xf numFmtId="49" fontId="16" fillId="0" borderId="51" xfId="52" applyNumberFormat="1" applyFont="1" applyFill="1" applyBorder="1" applyAlignment="1">
      <alignment horizontal="center"/>
      <protection/>
    </xf>
    <xf numFmtId="0" fontId="16" fillId="0" borderId="17" xfId="52" applyNumberFormat="1" applyFont="1" applyFill="1" applyBorder="1" applyAlignment="1">
      <alignment horizontal="center"/>
      <protection/>
    </xf>
    <xf numFmtId="0" fontId="16" fillId="34" borderId="17" xfId="52" applyNumberFormat="1" applyFont="1" applyFill="1" applyBorder="1" applyAlignment="1">
      <alignment horizontal="center"/>
      <protection/>
    </xf>
    <xf numFmtId="0" fontId="16" fillId="0" borderId="51" xfId="52" applyFont="1" applyFill="1" applyBorder="1">
      <alignment/>
      <protection/>
    </xf>
    <xf numFmtId="49" fontId="63" fillId="0" borderId="34" xfId="52" applyNumberFormat="1" applyFont="1" applyFill="1" applyBorder="1" applyAlignment="1">
      <alignment horizontal="center"/>
      <protection/>
    </xf>
    <xf numFmtId="49" fontId="63" fillId="0" borderId="54" xfId="52" applyNumberFormat="1" applyFont="1" applyFill="1" applyBorder="1" applyAlignment="1">
      <alignment horizontal="center"/>
      <protection/>
    </xf>
    <xf numFmtId="4" fontId="63" fillId="0" borderId="35" xfId="52" applyNumberFormat="1" applyFont="1" applyFill="1" applyBorder="1" applyAlignment="1">
      <alignment horizontal="center"/>
      <protection/>
    </xf>
    <xf numFmtId="0" fontId="15" fillId="0" borderId="13" xfId="52" applyFont="1" applyBorder="1" applyAlignment="1">
      <alignment horizontal="center"/>
      <protection/>
    </xf>
    <xf numFmtId="0" fontId="15" fillId="0" borderId="40" xfId="52" applyFont="1" applyBorder="1" applyAlignment="1">
      <alignment horizontal="center"/>
      <protection/>
    </xf>
    <xf numFmtId="49" fontId="15" fillId="0" borderId="41" xfId="52" applyNumberFormat="1" applyFont="1" applyBorder="1" applyAlignment="1">
      <alignment horizontal="center"/>
      <protection/>
    </xf>
    <xf numFmtId="0" fontId="15" fillId="34" borderId="41" xfId="52" applyFont="1" applyFill="1" applyBorder="1" applyAlignment="1">
      <alignment horizontal="center"/>
      <protection/>
    </xf>
    <xf numFmtId="0" fontId="15" fillId="0" borderId="41" xfId="52" applyFont="1" applyFill="1" applyBorder="1">
      <alignment/>
      <protection/>
    </xf>
    <xf numFmtId="0" fontId="16" fillId="0" borderId="10" xfId="52" applyFont="1" applyBorder="1" applyAlignment="1">
      <alignment horizontal="center"/>
      <protection/>
    </xf>
    <xf numFmtId="0" fontId="16" fillId="0" borderId="36" xfId="52" applyFont="1" applyBorder="1" applyAlignment="1">
      <alignment horizontal="center"/>
      <protection/>
    </xf>
    <xf numFmtId="49" fontId="16" fillId="0" borderId="37" xfId="52" applyNumberFormat="1" applyFont="1" applyBorder="1" applyAlignment="1">
      <alignment horizontal="center"/>
      <protection/>
    </xf>
    <xf numFmtId="0" fontId="15" fillId="0" borderId="42" xfId="52" applyFont="1" applyFill="1" applyBorder="1" applyAlignment="1">
      <alignment horizontal="center"/>
      <protection/>
    </xf>
    <xf numFmtId="0" fontId="15" fillId="34" borderId="14" xfId="52" applyFont="1" applyFill="1" applyBorder="1" applyAlignment="1">
      <alignment horizontal="center"/>
      <protection/>
    </xf>
    <xf numFmtId="0" fontId="15" fillId="0" borderId="41" xfId="52" applyFont="1" applyFill="1" applyBorder="1" applyAlignment="1">
      <alignment horizontal="left"/>
      <protection/>
    </xf>
    <xf numFmtId="0" fontId="15" fillId="0" borderId="42" xfId="52" applyFont="1" applyBorder="1" applyAlignment="1">
      <alignment horizontal="center"/>
      <protection/>
    </xf>
    <xf numFmtId="0" fontId="15" fillId="0" borderId="41" xfId="52" applyFont="1" applyBorder="1">
      <alignment/>
      <protection/>
    </xf>
    <xf numFmtId="0" fontId="13" fillId="0" borderId="14" xfId="52" applyFont="1" applyBorder="1">
      <alignment/>
      <protection/>
    </xf>
    <xf numFmtId="0" fontId="13" fillId="34" borderId="14" xfId="52" applyFont="1" applyFill="1" applyBorder="1">
      <alignment/>
      <protection/>
    </xf>
    <xf numFmtId="0" fontId="16" fillId="0" borderId="55" xfId="52" applyFont="1" applyBorder="1" applyAlignment="1">
      <alignment horizontal="center"/>
      <protection/>
    </xf>
    <xf numFmtId="0" fontId="16" fillId="0" borderId="56" xfId="52" applyFont="1" applyBorder="1" applyAlignment="1">
      <alignment horizontal="center"/>
      <protection/>
    </xf>
    <xf numFmtId="49" fontId="16" fillId="0" borderId="57" xfId="52" applyNumberFormat="1" applyFont="1" applyBorder="1" applyAlignment="1">
      <alignment horizontal="center"/>
      <protection/>
    </xf>
    <xf numFmtId="49" fontId="16" fillId="0" borderId="56" xfId="52" applyNumberFormat="1" applyFont="1" applyFill="1" applyBorder="1" applyAlignment="1">
      <alignment horizontal="center"/>
      <protection/>
    </xf>
    <xf numFmtId="0" fontId="16" fillId="0" borderId="58" xfId="52" applyFont="1" applyFill="1" applyBorder="1" applyAlignment="1">
      <alignment horizontal="center"/>
      <protection/>
    </xf>
    <xf numFmtId="0" fontId="16" fillId="34" borderId="58" xfId="52" applyFont="1" applyFill="1" applyBorder="1" applyAlignment="1">
      <alignment horizontal="center"/>
      <protection/>
    </xf>
    <xf numFmtId="0" fontId="16" fillId="0" borderId="57" xfId="52" applyFont="1" applyBorder="1">
      <alignment/>
      <protection/>
    </xf>
    <xf numFmtId="0" fontId="0" fillId="0" borderId="38" xfId="47" applyFont="1" applyBorder="1" applyAlignment="1">
      <alignment/>
      <protection/>
    </xf>
    <xf numFmtId="4" fontId="16" fillId="0" borderId="53" xfId="52" applyNumberFormat="1" applyFont="1" applyBorder="1" applyAlignment="1">
      <alignment horizontal="center"/>
      <protection/>
    </xf>
    <xf numFmtId="0" fontId="0" fillId="0" borderId="42" xfId="47" applyFont="1" applyBorder="1" applyAlignment="1">
      <alignment/>
      <protection/>
    </xf>
    <xf numFmtId="0" fontId="65" fillId="34" borderId="51" xfId="52" applyFont="1" applyFill="1" applyBorder="1" applyAlignment="1">
      <alignment horizontal="center"/>
      <protection/>
    </xf>
    <xf numFmtId="0" fontId="16" fillId="0" borderId="51" xfId="52" applyFont="1" applyBorder="1" applyAlignment="1">
      <alignment wrapText="1"/>
      <protection/>
    </xf>
    <xf numFmtId="0" fontId="16" fillId="0" borderId="16" xfId="52" applyFont="1" applyBorder="1" applyAlignment="1">
      <alignment horizontal="center"/>
      <protection/>
    </xf>
    <xf numFmtId="0" fontId="16" fillId="0" borderId="48" xfId="52" applyFont="1" applyBorder="1" applyAlignment="1">
      <alignment horizontal="center"/>
      <protection/>
    </xf>
    <xf numFmtId="4" fontId="63" fillId="0" borderId="47" xfId="52" applyNumberFormat="1" applyFont="1" applyFill="1" applyBorder="1" applyAlignment="1">
      <alignment horizontal="center"/>
      <protection/>
    </xf>
    <xf numFmtId="0" fontId="16" fillId="0" borderId="55" xfId="52" applyFont="1" applyFill="1" applyBorder="1" applyAlignment="1">
      <alignment horizontal="center"/>
      <protection/>
    </xf>
    <xf numFmtId="0" fontId="16" fillId="0" borderId="59" xfId="52" applyFont="1" applyFill="1" applyBorder="1" applyAlignment="1">
      <alignment horizontal="center"/>
      <protection/>
    </xf>
    <xf numFmtId="49" fontId="16" fillId="0" borderId="57" xfId="52" applyNumberFormat="1" applyFont="1" applyFill="1" applyBorder="1" applyAlignment="1">
      <alignment horizontal="center"/>
      <protection/>
    </xf>
    <xf numFmtId="0" fontId="16" fillId="34" borderId="57" xfId="52" applyFont="1" applyFill="1" applyBorder="1" applyAlignment="1">
      <alignment horizontal="center"/>
      <protection/>
    </xf>
    <xf numFmtId="4" fontId="64" fillId="0" borderId="43" xfId="52" applyNumberFormat="1" applyFont="1" applyBorder="1" applyAlignment="1">
      <alignment horizontal="center"/>
      <protection/>
    </xf>
    <xf numFmtId="0" fontId="0" fillId="34" borderId="0" xfId="0" applyFill="1" applyAlignment="1">
      <alignment/>
    </xf>
    <xf numFmtId="0" fontId="17" fillId="0" borderId="0" xfId="52" applyFont="1" applyFill="1" applyBorder="1" applyAlignment="1">
      <alignment/>
      <protection/>
    </xf>
    <xf numFmtId="0" fontId="18" fillId="0" borderId="0" xfId="52" applyFont="1" applyFill="1" applyBorder="1" applyAlignment="1">
      <alignment horizontal="left"/>
      <protection/>
    </xf>
    <xf numFmtId="0" fontId="17" fillId="0" borderId="0" xfId="52" applyFont="1" applyFill="1" applyBorder="1">
      <alignment/>
      <protection/>
    </xf>
    <xf numFmtId="0" fontId="17" fillId="0" borderId="0" xfId="52" applyFont="1" applyFill="1" applyBorder="1" applyAlignment="1">
      <alignment horizontal="left"/>
      <protection/>
    </xf>
    <xf numFmtId="0" fontId="17" fillId="34" borderId="0" xfId="52" applyFont="1" applyFill="1" applyBorder="1" applyAlignment="1">
      <alignment horizontal="center"/>
      <protection/>
    </xf>
    <xf numFmtId="165" fontId="17" fillId="0" borderId="0" xfId="52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center"/>
    </xf>
    <xf numFmtId="165" fontId="17" fillId="0" borderId="0" xfId="52" applyNumberFormat="1" applyFont="1" applyFill="1" applyBorder="1" applyAlignment="1">
      <alignment horizontal="center"/>
      <protection/>
    </xf>
    <xf numFmtId="0" fontId="18" fillId="0" borderId="0" xfId="52" applyFont="1" applyFill="1" applyBorder="1" applyAlignment="1">
      <alignment horizontal="center"/>
      <protection/>
    </xf>
    <xf numFmtId="0" fontId="18" fillId="34" borderId="0" xfId="52" applyFont="1" applyFill="1" applyBorder="1" applyAlignment="1">
      <alignment horizontal="center"/>
      <protection/>
    </xf>
    <xf numFmtId="0" fontId="17" fillId="0" borderId="0" xfId="52" applyFont="1">
      <alignment/>
      <protection/>
    </xf>
    <xf numFmtId="0" fontId="18" fillId="34" borderId="0" xfId="52" applyFont="1" applyFill="1" applyBorder="1" applyAlignment="1">
      <alignment/>
      <protection/>
    </xf>
    <xf numFmtId="0" fontId="18" fillId="0" borderId="0" xfId="52" applyFont="1">
      <alignment/>
      <protection/>
    </xf>
    <xf numFmtId="165" fontId="17" fillId="0" borderId="0" xfId="52" applyNumberFormat="1" applyFont="1" applyFill="1" applyBorder="1" applyAlignment="1">
      <alignment/>
      <protection/>
    </xf>
    <xf numFmtId="0" fontId="17" fillId="0" borderId="0" xfId="52" applyFont="1" applyFill="1">
      <alignment/>
      <protection/>
    </xf>
    <xf numFmtId="0" fontId="17" fillId="34" borderId="0" xfId="0" applyFont="1" applyFill="1" applyAlignment="1">
      <alignment horizontal="center"/>
    </xf>
    <xf numFmtId="0" fontId="17" fillId="0" borderId="0" xfId="55" applyFont="1">
      <alignment/>
      <protection/>
    </xf>
    <xf numFmtId="0" fontId="17" fillId="34" borderId="0" xfId="55" applyFont="1" applyFill="1">
      <alignment/>
      <protection/>
    </xf>
    <xf numFmtId="0" fontId="18" fillId="0" borderId="0" xfId="55" applyFont="1">
      <alignment/>
      <protection/>
    </xf>
    <xf numFmtId="0" fontId="17" fillId="0" borderId="0" xfId="0" applyFont="1" applyAlignment="1">
      <alignment/>
    </xf>
    <xf numFmtId="0" fontId="19" fillId="0" borderId="0" xfId="52" applyFont="1">
      <alignment/>
      <protection/>
    </xf>
    <xf numFmtId="0" fontId="19" fillId="34" borderId="0" xfId="52" applyFont="1" applyFill="1">
      <alignment/>
      <protection/>
    </xf>
    <xf numFmtId="0" fontId="0" fillId="0" borderId="0" xfId="52">
      <alignment/>
      <protection/>
    </xf>
    <xf numFmtId="4" fontId="0" fillId="0" borderId="0" xfId="52" applyNumberFormat="1">
      <alignment/>
      <protection/>
    </xf>
    <xf numFmtId="0" fontId="8" fillId="0" borderId="0" xfId="51">
      <alignment/>
      <protection/>
    </xf>
    <xf numFmtId="0" fontId="0" fillId="0" borderId="0" xfId="47">
      <alignment/>
      <protection/>
    </xf>
    <xf numFmtId="0" fontId="0" fillId="0" borderId="0" xfId="47" applyFill="1" applyAlignment="1">
      <alignment vertical="center"/>
      <protection/>
    </xf>
    <xf numFmtId="0" fontId="15" fillId="0" borderId="0" xfId="47" applyFont="1" applyFill="1" applyAlignment="1">
      <alignment horizontal="center" vertical="center"/>
      <protection/>
    </xf>
    <xf numFmtId="0" fontId="15" fillId="0" borderId="23" xfId="52" applyFont="1" applyFill="1" applyBorder="1" applyAlignment="1">
      <alignment horizontal="center" vertical="center"/>
      <protection/>
    </xf>
    <xf numFmtId="0" fontId="15" fillId="0" borderId="25" xfId="52" applyFont="1" applyFill="1" applyBorder="1" applyAlignment="1">
      <alignment horizontal="center" vertical="center"/>
      <protection/>
    </xf>
    <xf numFmtId="0" fontId="15" fillId="0" borderId="60" xfId="52" applyFont="1" applyFill="1" applyBorder="1" applyAlignment="1">
      <alignment horizontal="center" vertical="center"/>
      <protection/>
    </xf>
    <xf numFmtId="0" fontId="15" fillId="0" borderId="20" xfId="52" applyFont="1" applyFill="1" applyBorder="1" applyAlignment="1">
      <alignment horizontal="center" vertical="center"/>
      <protection/>
    </xf>
    <xf numFmtId="0" fontId="15" fillId="0" borderId="20" xfId="48" applyFont="1" applyFill="1" applyBorder="1" applyAlignment="1">
      <alignment horizontal="center" vertical="center"/>
      <protection/>
    </xf>
    <xf numFmtId="0" fontId="15" fillId="0" borderId="19" xfId="52" applyFont="1" applyFill="1" applyBorder="1" applyAlignment="1">
      <alignment horizontal="center" vertical="center"/>
      <protection/>
    </xf>
    <xf numFmtId="0" fontId="15" fillId="0" borderId="20" xfId="52" applyFont="1" applyFill="1" applyBorder="1" applyAlignment="1">
      <alignment horizontal="center" vertical="center"/>
      <protection/>
    </xf>
    <xf numFmtId="0" fontId="15" fillId="0" borderId="26" xfId="52" applyFont="1" applyFill="1" applyBorder="1" applyAlignment="1">
      <alignment horizontal="center" vertical="center"/>
      <protection/>
    </xf>
    <xf numFmtId="0" fontId="15" fillId="0" borderId="26" xfId="52" applyFont="1" applyFill="1" applyBorder="1" applyAlignment="1">
      <alignment horizontal="left" vertical="center" wrapText="1"/>
      <protection/>
    </xf>
    <xf numFmtId="166" fontId="15" fillId="0" borderId="20" xfId="52" applyNumberFormat="1" applyFont="1" applyFill="1" applyBorder="1" applyAlignment="1">
      <alignment horizontal="right" vertical="center"/>
      <protection/>
    </xf>
    <xf numFmtId="0" fontId="15" fillId="0" borderId="61" xfId="47" applyFont="1" applyFill="1" applyBorder="1" applyAlignment="1">
      <alignment horizontal="center" vertical="center"/>
      <protection/>
    </xf>
    <xf numFmtId="49" fontId="15" fillId="0" borderId="34" xfId="52" applyNumberFormat="1" applyFont="1" applyFill="1" applyBorder="1" applyAlignment="1">
      <alignment horizontal="center" vertical="center"/>
      <protection/>
    </xf>
    <xf numFmtId="1" fontId="15" fillId="0" borderId="33" xfId="52" applyNumberFormat="1" applyFont="1" applyFill="1" applyBorder="1" applyAlignment="1">
      <alignment horizontal="center" vertical="center"/>
      <protection/>
    </xf>
    <xf numFmtId="1" fontId="15" fillId="0" borderId="34" xfId="52" applyNumberFormat="1" applyFont="1" applyFill="1" applyBorder="1" applyAlignment="1">
      <alignment horizontal="center" vertical="center"/>
      <protection/>
    </xf>
    <xf numFmtId="2" fontId="15" fillId="0" borderId="34" xfId="52" applyNumberFormat="1" applyFont="1" applyFill="1" applyBorder="1" applyAlignment="1">
      <alignment horizontal="left" vertical="center" wrapText="1"/>
      <protection/>
    </xf>
    <xf numFmtId="166" fontId="15" fillId="0" borderId="33" xfId="52" applyNumberFormat="1" applyFont="1" applyFill="1" applyBorder="1" applyAlignment="1">
      <alignment vertical="center"/>
      <protection/>
    </xf>
    <xf numFmtId="0" fontId="16" fillId="0" borderId="62" xfId="47" applyFont="1" applyFill="1" applyBorder="1" applyAlignment="1">
      <alignment horizontal="center" vertical="center"/>
      <protection/>
    </xf>
    <xf numFmtId="49" fontId="16" fillId="0" borderId="63" xfId="52" applyNumberFormat="1" applyFont="1" applyFill="1" applyBorder="1" applyAlignment="1">
      <alignment horizontal="center" vertical="center"/>
      <protection/>
    </xf>
    <xf numFmtId="1" fontId="16" fillId="0" borderId="58" xfId="52" applyNumberFormat="1" applyFont="1" applyFill="1" applyBorder="1" applyAlignment="1">
      <alignment horizontal="center" vertical="center"/>
      <protection/>
    </xf>
    <xf numFmtId="0" fontId="20" fillId="0" borderId="57" xfId="50" applyFont="1" applyFill="1" applyBorder="1" applyAlignment="1">
      <alignment vertical="center" wrapText="1"/>
      <protection/>
    </xf>
    <xf numFmtId="166" fontId="16" fillId="0" borderId="58" xfId="52" applyNumberFormat="1" applyFont="1" applyFill="1" applyBorder="1" applyAlignment="1">
      <alignment vertical="center"/>
      <protection/>
    </xf>
    <xf numFmtId="0" fontId="15" fillId="0" borderId="31" xfId="52" applyFont="1" applyFill="1" applyBorder="1" applyAlignment="1">
      <alignment horizontal="center" vertical="center"/>
      <protection/>
    </xf>
    <xf numFmtId="49" fontId="15" fillId="0" borderId="64" xfId="52" applyNumberFormat="1" applyFont="1" applyFill="1" applyBorder="1" applyAlignment="1">
      <alignment horizontal="center" vertical="center"/>
      <protection/>
    </xf>
    <xf numFmtId="0" fontId="15" fillId="0" borderId="33" xfId="52" applyFont="1" applyFill="1" applyBorder="1" applyAlignment="1">
      <alignment horizontal="center" vertical="center"/>
      <protection/>
    </xf>
    <xf numFmtId="0" fontId="15" fillId="0" borderId="34" xfId="52" applyFont="1" applyFill="1" applyBorder="1" applyAlignment="1">
      <alignment vertical="center" wrapText="1"/>
      <protection/>
    </xf>
    <xf numFmtId="0" fontId="16" fillId="0" borderId="55" xfId="52" applyFont="1" applyFill="1" applyBorder="1" applyAlignment="1">
      <alignment horizontal="center" vertical="center"/>
      <protection/>
    </xf>
    <xf numFmtId="49" fontId="21" fillId="0" borderId="65" xfId="52" applyNumberFormat="1" applyFont="1" applyFill="1" applyBorder="1" applyAlignment="1">
      <alignment horizontal="center" vertical="center"/>
      <protection/>
    </xf>
    <xf numFmtId="0" fontId="13" fillId="0" borderId="0" xfId="52" applyFont="1">
      <alignment/>
      <protection/>
    </xf>
    <xf numFmtId="166" fontId="0" fillId="0" borderId="0" xfId="52" applyNumberFormat="1">
      <alignment/>
      <protection/>
    </xf>
    <xf numFmtId="0" fontId="15" fillId="0" borderId="31" xfId="53" applyFont="1" applyFill="1" applyBorder="1" applyAlignment="1">
      <alignment horizontal="center"/>
      <protection/>
    </xf>
    <xf numFmtId="49" fontId="15" fillId="0" borderId="34" xfId="54" applyNumberFormat="1" applyFont="1" applyFill="1" applyBorder="1" applyAlignment="1">
      <alignment horizontal="center"/>
      <protection/>
    </xf>
    <xf numFmtId="0" fontId="15" fillId="0" borderId="33" xfId="54" applyFont="1" applyFill="1" applyBorder="1" applyAlignment="1">
      <alignment horizontal="center"/>
      <protection/>
    </xf>
    <xf numFmtId="2" fontId="15" fillId="0" borderId="32" xfId="52" applyNumberFormat="1" applyFont="1" applyBorder="1" applyAlignment="1">
      <alignment vertical="center" wrapText="1"/>
      <protection/>
    </xf>
    <xf numFmtId="166" fontId="15" fillId="0" borderId="33" xfId="54" applyNumberFormat="1" applyFont="1" applyFill="1" applyBorder="1">
      <alignment/>
      <protection/>
    </xf>
    <xf numFmtId="166" fontId="15" fillId="0" borderId="66" xfId="54" applyNumberFormat="1" applyFont="1" applyFill="1" applyBorder="1">
      <alignment/>
      <protection/>
    </xf>
    <xf numFmtId="0" fontId="16" fillId="0" borderId="67" xfId="53" applyFont="1" applyFill="1" applyBorder="1" applyAlignment="1">
      <alignment horizontal="center"/>
      <protection/>
    </xf>
    <xf numFmtId="49" fontId="16" fillId="0" borderId="63" xfId="54" applyNumberFormat="1" applyFont="1" applyFill="1" applyBorder="1" applyAlignment="1">
      <alignment horizontal="center"/>
      <protection/>
    </xf>
    <xf numFmtId="1" fontId="16" fillId="0" borderId="68" xfId="52" applyNumberFormat="1" applyFont="1" applyBorder="1" applyAlignment="1">
      <alignment horizontal="center" vertical="center"/>
      <protection/>
    </xf>
    <xf numFmtId="0" fontId="16" fillId="0" borderId="58" xfId="54" applyFont="1" applyFill="1" applyBorder="1" applyAlignment="1">
      <alignment horizontal="center"/>
      <protection/>
    </xf>
    <xf numFmtId="0" fontId="16" fillId="0" borderId="69" xfId="54" applyFont="1" applyFill="1" applyBorder="1" applyAlignment="1">
      <alignment/>
      <protection/>
    </xf>
    <xf numFmtId="49" fontId="15" fillId="0" borderId="34" xfId="53" applyNumberFormat="1" applyFont="1" applyFill="1" applyBorder="1" applyAlignment="1">
      <alignment horizontal="center"/>
      <protection/>
    </xf>
    <xf numFmtId="49" fontId="15" fillId="0" borderId="33" xfId="53" applyNumberFormat="1" applyFont="1" applyFill="1" applyBorder="1" applyAlignment="1">
      <alignment horizontal="center"/>
      <protection/>
    </xf>
    <xf numFmtId="0" fontId="15" fillId="0" borderId="32" xfId="53" applyFont="1" applyFill="1" applyBorder="1" applyAlignment="1">
      <alignment horizontal="center"/>
      <protection/>
    </xf>
    <xf numFmtId="0" fontId="15" fillId="0" borderId="33" xfId="53" applyFont="1" applyFill="1" applyBorder="1">
      <alignment/>
      <protection/>
    </xf>
    <xf numFmtId="166" fontId="15" fillId="0" borderId="33" xfId="52" applyNumberFormat="1" applyFont="1" applyBorder="1">
      <alignment/>
      <protection/>
    </xf>
    <xf numFmtId="0" fontId="0" fillId="0" borderId="0" xfId="52" applyFont="1">
      <alignment/>
      <protection/>
    </xf>
    <xf numFmtId="0" fontId="16" fillId="0" borderId="62" xfId="53" applyFont="1" applyFill="1" applyBorder="1" applyAlignment="1">
      <alignment horizontal="center"/>
      <protection/>
    </xf>
    <xf numFmtId="49" fontId="22" fillId="0" borderId="57" xfId="53" applyNumberFormat="1" applyFont="1" applyFill="1" applyBorder="1" applyAlignment="1">
      <alignment horizontal="center"/>
      <protection/>
    </xf>
    <xf numFmtId="0" fontId="16" fillId="0" borderId="58" xfId="53" applyFont="1" applyFill="1" applyBorder="1" applyAlignment="1">
      <alignment horizontal="center"/>
      <protection/>
    </xf>
    <xf numFmtId="0" fontId="16" fillId="0" borderId="57" xfId="53" applyFont="1" applyFill="1" applyBorder="1" applyAlignment="1">
      <alignment horizontal="center"/>
      <protection/>
    </xf>
    <xf numFmtId="0" fontId="16" fillId="0" borderId="58" xfId="53" applyFont="1" applyFill="1" applyBorder="1">
      <alignment/>
      <protection/>
    </xf>
    <xf numFmtId="166" fontId="16" fillId="0" borderId="70" xfId="52" applyNumberFormat="1" applyFont="1" applyFill="1" applyBorder="1" applyAlignment="1">
      <alignment vertical="center"/>
      <protection/>
    </xf>
    <xf numFmtId="0" fontId="15" fillId="0" borderId="61" xfId="53" applyFont="1" applyFill="1" applyBorder="1" applyAlignment="1">
      <alignment horizontal="center"/>
      <protection/>
    </xf>
    <xf numFmtId="166" fontId="15" fillId="0" borderId="71" xfId="52" applyNumberFormat="1" applyFont="1" applyFill="1" applyBorder="1" applyAlignment="1">
      <alignment vertical="center"/>
      <protection/>
    </xf>
    <xf numFmtId="166" fontId="15" fillId="0" borderId="72" xfId="52" applyNumberFormat="1" applyFont="1" applyFill="1" applyBorder="1" applyAlignment="1">
      <alignment vertical="center"/>
      <protection/>
    </xf>
    <xf numFmtId="0" fontId="16" fillId="0" borderId="73" xfId="53" applyFont="1" applyFill="1" applyBorder="1" applyAlignment="1">
      <alignment horizontal="center"/>
      <protection/>
    </xf>
    <xf numFmtId="49" fontId="22" fillId="0" borderId="63" xfId="53" applyNumberFormat="1" applyFont="1" applyFill="1" applyBorder="1" applyAlignment="1">
      <alignment horizontal="center"/>
      <protection/>
    </xf>
    <xf numFmtId="166" fontId="16" fillId="0" borderId="74" xfId="52" applyNumberFormat="1" applyFont="1" applyFill="1" applyBorder="1" applyAlignment="1">
      <alignment vertical="center"/>
      <protection/>
    </xf>
    <xf numFmtId="49" fontId="23" fillId="0" borderId="63" xfId="53" applyNumberFormat="1" applyFont="1" applyFill="1" applyBorder="1" applyAlignment="1">
      <alignment horizontal="center"/>
      <protection/>
    </xf>
    <xf numFmtId="0" fontId="15" fillId="0" borderId="75" xfId="53" applyFont="1" applyFill="1" applyBorder="1" applyAlignment="1">
      <alignment horizontal="center"/>
      <protection/>
    </xf>
    <xf numFmtId="49" fontId="15" fillId="0" borderId="37" xfId="53" applyNumberFormat="1" applyFont="1" applyFill="1" applyBorder="1" applyAlignment="1">
      <alignment horizontal="center"/>
      <protection/>
    </xf>
    <xf numFmtId="49" fontId="15" fillId="0" borderId="11" xfId="53" applyNumberFormat="1" applyFont="1" applyFill="1" applyBorder="1" applyAlignment="1">
      <alignment horizontal="center"/>
      <protection/>
    </xf>
    <xf numFmtId="0" fontId="15" fillId="0" borderId="36" xfId="53" applyFont="1" applyFill="1" applyBorder="1" applyAlignment="1">
      <alignment horizontal="center"/>
      <protection/>
    </xf>
    <xf numFmtId="0" fontId="15" fillId="0" borderId="11" xfId="53" applyFont="1" applyFill="1" applyBorder="1">
      <alignment/>
      <protection/>
    </xf>
    <xf numFmtId="166" fontId="15" fillId="0" borderId="11" xfId="52" applyNumberFormat="1" applyFont="1" applyBorder="1">
      <alignment/>
      <protection/>
    </xf>
    <xf numFmtId="0" fontId="16" fillId="0" borderId="55" xfId="53" applyFont="1" applyFill="1" applyBorder="1" applyAlignment="1">
      <alignment horizontal="center"/>
      <protection/>
    </xf>
    <xf numFmtId="166" fontId="16" fillId="0" borderId="0" xfId="52" applyNumberFormat="1" applyFont="1">
      <alignment/>
      <protection/>
    </xf>
    <xf numFmtId="0" fontId="15" fillId="0" borderId="21" xfId="48" applyFont="1" applyFill="1" applyBorder="1" applyAlignment="1">
      <alignment horizontal="center" vertical="center" wrapText="1"/>
      <protection/>
    </xf>
    <xf numFmtId="0" fontId="15" fillId="0" borderId="76" xfId="48" applyFont="1" applyFill="1" applyBorder="1" applyAlignment="1">
      <alignment horizontal="center" vertical="center" wrapText="1"/>
      <protection/>
    </xf>
    <xf numFmtId="0" fontId="15" fillId="0" borderId="30" xfId="48" applyFont="1" applyFill="1" applyBorder="1" applyAlignment="1">
      <alignment horizontal="center" vertical="center" wrapText="1"/>
      <protection/>
    </xf>
    <xf numFmtId="166" fontId="16" fillId="0" borderId="21" xfId="47" applyNumberFormat="1" applyFont="1" applyFill="1" applyBorder="1" applyAlignment="1">
      <alignment horizontal="right" vertical="center"/>
      <protection/>
    </xf>
    <xf numFmtId="166" fontId="15" fillId="0" borderId="77" xfId="52" applyNumberFormat="1" applyFont="1" applyFill="1" applyBorder="1" applyAlignment="1">
      <alignment horizontal="right" vertical="center"/>
      <protection/>
    </xf>
    <xf numFmtId="49" fontId="15" fillId="0" borderId="33" xfId="52" applyNumberFormat="1" applyFont="1" applyFill="1" applyBorder="1" applyAlignment="1">
      <alignment horizontal="center" vertical="center"/>
      <protection/>
    </xf>
    <xf numFmtId="166" fontId="15" fillId="0" borderId="66" xfId="52" applyNumberFormat="1" applyFont="1" applyFill="1" applyBorder="1" applyAlignment="1">
      <alignment horizontal="right" vertical="center" wrapText="1"/>
      <protection/>
    </xf>
    <xf numFmtId="166" fontId="15" fillId="0" borderId="78" xfId="52" applyNumberFormat="1" applyFont="1" applyFill="1" applyBorder="1" applyAlignment="1">
      <alignment horizontal="right" vertical="center"/>
      <protection/>
    </xf>
    <xf numFmtId="49" fontId="16" fillId="0" borderId="68" xfId="52" applyNumberFormat="1" applyFont="1" applyFill="1" applyBorder="1" applyAlignment="1">
      <alignment horizontal="center" vertical="center"/>
      <protection/>
    </xf>
    <xf numFmtId="166" fontId="16" fillId="0" borderId="79" xfId="52" applyNumberFormat="1" applyFont="1" applyFill="1" applyBorder="1" applyAlignment="1">
      <alignment horizontal="right" vertical="center" wrapText="1"/>
      <protection/>
    </xf>
    <xf numFmtId="166" fontId="16" fillId="0" borderId="80" xfId="52" applyNumberFormat="1" applyFont="1" applyFill="1" applyBorder="1" applyAlignment="1">
      <alignment horizontal="right" vertical="center"/>
      <protection/>
    </xf>
    <xf numFmtId="166" fontId="15" fillId="0" borderId="66" xfId="47" applyNumberFormat="1" applyFont="1" applyFill="1" applyBorder="1" applyAlignment="1">
      <alignment horizontal="right" vertical="center"/>
      <protection/>
    </xf>
    <xf numFmtId="49" fontId="16" fillId="0" borderId="58" xfId="52" applyNumberFormat="1" applyFont="1" applyFill="1" applyBorder="1" applyAlignment="1">
      <alignment horizontal="center" vertical="center"/>
      <protection/>
    </xf>
    <xf numFmtId="166" fontId="16" fillId="0" borderId="70" xfId="47" applyNumberFormat="1" applyFont="1" applyFill="1" applyBorder="1" applyAlignment="1">
      <alignment horizontal="right" vertical="center"/>
      <protection/>
    </xf>
    <xf numFmtId="166" fontId="16" fillId="0" borderId="74" xfId="52" applyNumberFormat="1" applyFont="1" applyFill="1" applyBorder="1" applyAlignment="1">
      <alignment horizontal="right" vertical="center"/>
      <protection/>
    </xf>
    <xf numFmtId="49" fontId="15" fillId="0" borderId="33" xfId="54" applyNumberFormat="1" applyFont="1" applyFill="1" applyBorder="1" applyAlignment="1">
      <alignment horizontal="center"/>
      <protection/>
    </xf>
    <xf numFmtId="166" fontId="15" fillId="0" borderId="78" xfId="54" applyNumberFormat="1" applyFont="1" applyFill="1" applyBorder="1">
      <alignment/>
      <protection/>
    </xf>
    <xf numFmtId="49" fontId="16" fillId="0" borderId="68" xfId="54" applyNumberFormat="1" applyFont="1" applyFill="1" applyBorder="1" applyAlignment="1">
      <alignment horizontal="center"/>
      <protection/>
    </xf>
    <xf numFmtId="166" fontId="16" fillId="0" borderId="79" xfId="54" applyNumberFormat="1" applyFont="1" applyFill="1" applyBorder="1">
      <alignment/>
      <protection/>
    </xf>
    <xf numFmtId="166" fontId="16" fillId="0" borderId="74" xfId="54" applyNumberFormat="1" applyFont="1" applyFill="1" applyBorder="1">
      <alignment/>
      <protection/>
    </xf>
    <xf numFmtId="166" fontId="15" fillId="0" borderId="78" xfId="52" applyNumberFormat="1" applyFont="1" applyFill="1" applyBorder="1" applyAlignment="1">
      <alignment vertical="center"/>
      <protection/>
    </xf>
    <xf numFmtId="49" fontId="22" fillId="0" borderId="68" xfId="53" applyNumberFormat="1" applyFont="1" applyFill="1" applyBorder="1" applyAlignment="1">
      <alignment horizontal="center"/>
      <protection/>
    </xf>
    <xf numFmtId="49" fontId="23" fillId="0" borderId="68" xfId="53" applyNumberFormat="1" applyFont="1" applyFill="1" applyBorder="1" applyAlignment="1">
      <alignment horizontal="center"/>
      <protection/>
    </xf>
    <xf numFmtId="166" fontId="15" fillId="0" borderId="81" xfId="52" applyNumberFormat="1" applyFont="1" applyFill="1" applyBorder="1" applyAlignment="1">
      <alignment vertical="center"/>
      <protection/>
    </xf>
    <xf numFmtId="166" fontId="15" fillId="0" borderId="35" xfId="52" applyNumberFormat="1" applyFont="1" applyBorder="1">
      <alignment/>
      <protection/>
    </xf>
    <xf numFmtId="166" fontId="15" fillId="0" borderId="78" xfId="52" applyNumberFormat="1" applyFont="1" applyBorder="1">
      <alignment/>
      <protection/>
    </xf>
    <xf numFmtId="166" fontId="15" fillId="0" borderId="37" xfId="52" applyNumberFormat="1" applyFont="1" applyBorder="1">
      <alignment/>
      <protection/>
    </xf>
    <xf numFmtId="0" fontId="6" fillId="33" borderId="22" xfId="0" applyFont="1" applyFill="1" applyBorder="1" applyAlignment="1">
      <alignment horizontal="center"/>
    </xf>
    <xf numFmtId="0" fontId="18" fillId="0" borderId="0" xfId="52" applyFont="1" applyFill="1" applyBorder="1" applyAlignment="1">
      <alignment horizontal="left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9" fillId="0" borderId="0" xfId="51" applyFont="1" applyAlignment="1">
      <alignment horizontal="center"/>
      <protection/>
    </xf>
    <xf numFmtId="0" fontId="10" fillId="0" borderId="0" xfId="51" applyFont="1" applyAlignment="1">
      <alignment horizontal="left"/>
      <protection/>
    </xf>
    <xf numFmtId="0" fontId="12" fillId="0" borderId="0" xfId="0" applyFont="1" applyAlignment="1">
      <alignment horizontal="center" vertical="center" wrapText="1"/>
    </xf>
    <xf numFmtId="0" fontId="13" fillId="0" borderId="0" xfId="47" applyFont="1" applyFill="1" applyAlignment="1">
      <alignment horizontal="center"/>
      <protection/>
    </xf>
    <xf numFmtId="0" fontId="66" fillId="0" borderId="27" xfId="0" applyFont="1" applyBorder="1" applyAlignment="1">
      <alignment horizontal="center" vertical="center" textRotation="90" wrapText="1"/>
    </xf>
    <xf numFmtId="0" fontId="66" fillId="0" borderId="82" xfId="0" applyFont="1" applyBorder="1" applyAlignment="1">
      <alignment horizontal="center" vertical="center" textRotation="90" wrapText="1"/>
    </xf>
    <xf numFmtId="0" fontId="66" fillId="0" borderId="83" xfId="0" applyFont="1" applyBorder="1" applyAlignment="1">
      <alignment horizontal="center" vertical="center" textRotation="90" wrapText="1"/>
    </xf>
    <xf numFmtId="0" fontId="14" fillId="0" borderId="25" xfId="47" applyFont="1" applyBorder="1" applyAlignment="1">
      <alignment horizontal="center" vertical="center"/>
      <protection/>
    </xf>
    <xf numFmtId="0" fontId="14" fillId="0" borderId="84" xfId="47" applyFont="1" applyBorder="1" applyAlignment="1">
      <alignment horizontal="center" vertical="center"/>
      <protection/>
    </xf>
    <xf numFmtId="0" fontId="13" fillId="0" borderId="26" xfId="52" applyFont="1" applyFill="1" applyBorder="1" applyAlignment="1">
      <alignment horizontal="center"/>
      <protection/>
    </xf>
    <xf numFmtId="0" fontId="13" fillId="0" borderId="76" xfId="52" applyFont="1" applyFill="1" applyBorder="1" applyAlignment="1">
      <alignment horizontal="center"/>
      <protection/>
    </xf>
    <xf numFmtId="49" fontId="63" fillId="0" borderId="34" xfId="52" applyNumberFormat="1" applyFont="1" applyFill="1" applyBorder="1" applyAlignment="1">
      <alignment horizontal="center"/>
      <protection/>
    </xf>
    <xf numFmtId="0" fontId="67" fillId="0" borderId="54" xfId="47" applyFont="1" applyBorder="1" applyAlignment="1">
      <alignment horizontal="center"/>
      <protection/>
    </xf>
    <xf numFmtId="49" fontId="63" fillId="0" borderId="34" xfId="52" applyNumberFormat="1" applyFont="1" applyBorder="1" applyAlignment="1">
      <alignment horizontal="center"/>
      <protection/>
    </xf>
    <xf numFmtId="49" fontId="63" fillId="0" borderId="54" xfId="52" applyNumberFormat="1" applyFont="1" applyBorder="1" applyAlignment="1">
      <alignment horizontal="center"/>
      <protection/>
    </xf>
    <xf numFmtId="0" fontId="19" fillId="0" borderId="27" xfId="52" applyFont="1" applyBorder="1" applyAlignment="1">
      <alignment textRotation="90"/>
      <protection/>
    </xf>
    <xf numFmtId="0" fontId="0" fillId="0" borderId="82" xfId="0" applyBorder="1" applyAlignment="1">
      <alignment textRotation="90"/>
    </xf>
    <xf numFmtId="0" fontId="0" fillId="0" borderId="83" xfId="0" applyBorder="1" applyAlignment="1">
      <alignment textRotation="90"/>
    </xf>
    <xf numFmtId="0" fontId="15" fillId="0" borderId="25" xfId="52" applyFont="1" applyFill="1" applyBorder="1" applyAlignment="1">
      <alignment horizontal="center" vertical="center"/>
      <protection/>
    </xf>
    <xf numFmtId="0" fontId="0" fillId="0" borderId="84" xfId="47" applyFill="1" applyBorder="1" applyAlignment="1">
      <alignment horizontal="center" vertical="center"/>
      <protection/>
    </xf>
    <xf numFmtId="0" fontId="15" fillId="0" borderId="20" xfId="52" applyFont="1" applyFill="1" applyBorder="1" applyAlignment="1">
      <alignment horizontal="center" vertical="center"/>
      <protection/>
    </xf>
    <xf numFmtId="0" fontId="20" fillId="0" borderId="0" xfId="57" applyFont="1" applyAlignment="1">
      <alignment horizontal="center"/>
      <protection/>
    </xf>
    <xf numFmtId="0" fontId="11" fillId="0" borderId="0" xfId="51" applyFont="1" applyAlignment="1">
      <alignment horizontal="center"/>
      <protection/>
    </xf>
    <xf numFmtId="0" fontId="12" fillId="0" borderId="0" xfId="47" applyFont="1" applyFill="1" applyAlignment="1">
      <alignment horizontal="center"/>
      <protection/>
    </xf>
    <xf numFmtId="0" fontId="12" fillId="0" borderId="0" xfId="49" applyFont="1" applyAlignment="1">
      <alignment horizont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_2. čtení rozpočtu 2006 - příjmy" xfId="50"/>
    <cellStyle name="normální_2. Rozpočet 2007 - tabulky" xfId="51"/>
    <cellStyle name="normální_Rozpis výdajů 03 bez PO 2 2" xfId="52"/>
    <cellStyle name="normální_Rozpis výdajů 03 bez PO 3" xfId="53"/>
    <cellStyle name="normální_Rozpis výdajů 03 bez PO_04 - OSMTVS" xfId="54"/>
    <cellStyle name="normální_Rozpis výdajů 03 bez PO_05 - OSVBPM" xfId="55"/>
    <cellStyle name="normální_Rozpis výdajů 03 bez PO_UR 2008 1-168 tisk" xfId="56"/>
    <cellStyle name="normální_Rozpočet 2004 (ZK)" xfId="57"/>
    <cellStyle name="Followed Hyperlink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view="pageLayout" workbookViewId="0" topLeftCell="A1">
      <selection activeCell="D1" sqref="D1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308" t="s">
        <v>56</v>
      </c>
      <c r="B1" s="308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58</v>
      </c>
      <c r="D2" s="32" t="s">
        <v>61</v>
      </c>
      <c r="E2" s="32" t="s">
        <v>58</v>
      </c>
    </row>
    <row r="3" spans="1:5" ht="15" customHeight="1">
      <c r="A3" s="2" t="s">
        <v>3</v>
      </c>
      <c r="B3" s="29" t="s">
        <v>37</v>
      </c>
      <c r="C3" s="26">
        <f>C4+C5+C6</f>
        <v>2363083.33</v>
      </c>
      <c r="D3" s="26">
        <f>D4+D5+D6</f>
        <v>0</v>
      </c>
      <c r="E3" s="27">
        <f aca="true" t="shared" si="0" ref="E3:E23">C3+D3</f>
        <v>2363083.33</v>
      </c>
    </row>
    <row r="4" spans="1:10" ht="15" customHeight="1">
      <c r="A4" s="6" t="s">
        <v>4</v>
      </c>
      <c r="B4" s="7" t="s">
        <v>5</v>
      </c>
      <c r="C4" s="8">
        <v>2220140.21</v>
      </c>
      <c r="D4" s="9">
        <v>0</v>
      </c>
      <c r="E4" s="10">
        <f t="shared" si="0"/>
        <v>2220140.21</v>
      </c>
      <c r="J4" s="1"/>
    </row>
    <row r="5" spans="1:5" ht="15" customHeight="1">
      <c r="A5" s="6" t="s">
        <v>6</v>
      </c>
      <c r="B5" s="7" t="s">
        <v>7</v>
      </c>
      <c r="C5" s="8">
        <v>141417.56</v>
      </c>
      <c r="D5" s="4">
        <v>0</v>
      </c>
      <c r="E5" s="10">
        <f t="shared" si="0"/>
        <v>141417.56</v>
      </c>
    </row>
    <row r="6" spans="1:5" ht="15" customHeight="1">
      <c r="A6" s="6" t="s">
        <v>8</v>
      </c>
      <c r="B6" s="7" t="s">
        <v>9</v>
      </c>
      <c r="C6" s="8">
        <v>1525.56</v>
      </c>
      <c r="D6" s="8">
        <v>0</v>
      </c>
      <c r="E6" s="10">
        <f t="shared" si="0"/>
        <v>1525.56</v>
      </c>
    </row>
    <row r="7" spans="1:5" ht="15" customHeight="1">
      <c r="A7" s="12" t="s">
        <v>40</v>
      </c>
      <c r="B7" s="7" t="s">
        <v>10</v>
      </c>
      <c r="C7" s="13">
        <f>C8+C13</f>
        <v>4840158.11</v>
      </c>
      <c r="D7" s="13">
        <f>D8+D13</f>
        <v>0</v>
      </c>
      <c r="E7" s="14">
        <f t="shared" si="0"/>
        <v>4840158.11</v>
      </c>
    </row>
    <row r="8" spans="1:5" ht="15" customHeight="1">
      <c r="A8" s="6" t="s">
        <v>45</v>
      </c>
      <c r="B8" s="7" t="s">
        <v>11</v>
      </c>
      <c r="C8" s="8">
        <f>C9+C10+C11+C12</f>
        <v>4128726.04</v>
      </c>
      <c r="D8" s="8">
        <f>D9+D10+D11+D12</f>
        <v>0</v>
      </c>
      <c r="E8" s="11">
        <f t="shared" si="0"/>
        <v>4128726.04</v>
      </c>
    </row>
    <row r="9" spans="1:5" ht="15" customHeight="1">
      <c r="A9" s="6" t="s">
        <v>41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5" ht="15" customHeight="1">
      <c r="A10" s="6" t="s">
        <v>52</v>
      </c>
      <c r="B10" s="7" t="s">
        <v>11</v>
      </c>
      <c r="C10" s="8">
        <v>4032423.87</v>
      </c>
      <c r="D10" s="8">
        <v>0</v>
      </c>
      <c r="E10" s="11">
        <f t="shared" si="0"/>
        <v>4032423.87</v>
      </c>
    </row>
    <row r="11" spans="1:5" ht="15" customHeight="1">
      <c r="A11" s="6" t="s">
        <v>42</v>
      </c>
      <c r="B11" s="7" t="s">
        <v>44</v>
      </c>
      <c r="C11" s="8">
        <v>10460.17</v>
      </c>
      <c r="D11" s="8">
        <v>0</v>
      </c>
      <c r="E11" s="11">
        <f>SUM(C11:D11)</f>
        <v>10460.17</v>
      </c>
    </row>
    <row r="12" spans="1:5" ht="15" customHeight="1">
      <c r="A12" s="6" t="s">
        <v>46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5" ht="15" customHeight="1">
      <c r="A13" s="6" t="s">
        <v>47</v>
      </c>
      <c r="B13" s="7" t="s">
        <v>13</v>
      </c>
      <c r="C13" s="8">
        <f>C14+C15+C16</f>
        <v>711432.0700000001</v>
      </c>
      <c r="D13" s="8">
        <f>D14+D15+D16</f>
        <v>0</v>
      </c>
      <c r="E13" s="11">
        <f t="shared" si="0"/>
        <v>711432.0700000001</v>
      </c>
    </row>
    <row r="14" spans="1:5" ht="15" customHeight="1">
      <c r="A14" s="6" t="s">
        <v>43</v>
      </c>
      <c r="B14" s="7" t="s">
        <v>13</v>
      </c>
      <c r="C14" s="8">
        <v>709937.4</v>
      </c>
      <c r="D14" s="8">
        <v>0</v>
      </c>
      <c r="E14" s="11">
        <f t="shared" si="0"/>
        <v>709937.4</v>
      </c>
    </row>
    <row r="15" spans="1:5" ht="15" customHeight="1">
      <c r="A15" s="6" t="s">
        <v>48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49</v>
      </c>
      <c r="B16" s="7">
        <v>4232</v>
      </c>
      <c r="C16" s="8">
        <v>1494.67</v>
      </c>
      <c r="D16" s="8">
        <v>0</v>
      </c>
      <c r="E16" s="11">
        <f>SUM(C16:D16)</f>
        <v>1494.67</v>
      </c>
    </row>
    <row r="17" spans="1:5" ht="15" customHeight="1">
      <c r="A17" s="12" t="s">
        <v>14</v>
      </c>
      <c r="B17" s="15" t="s">
        <v>38</v>
      </c>
      <c r="C17" s="13">
        <f>C3+C7</f>
        <v>7203241.44</v>
      </c>
      <c r="D17" s="13">
        <f>D3+D7</f>
        <v>0</v>
      </c>
      <c r="E17" s="14">
        <f t="shared" si="0"/>
        <v>7203241.44</v>
      </c>
    </row>
    <row r="18" spans="1:5" ht="15" customHeight="1">
      <c r="A18" s="12" t="s">
        <v>15</v>
      </c>
      <c r="B18" s="15" t="s">
        <v>16</v>
      </c>
      <c r="C18" s="13">
        <f>SUM(C19:C22)</f>
        <v>940852.76</v>
      </c>
      <c r="D18" s="13">
        <f>SUM(D19:D22)</f>
        <v>0</v>
      </c>
      <c r="E18" s="14">
        <f t="shared" si="0"/>
        <v>940852.76</v>
      </c>
    </row>
    <row r="19" spans="1:5" ht="15" customHeight="1">
      <c r="A19" s="6" t="s">
        <v>59</v>
      </c>
      <c r="B19" s="7" t="s">
        <v>17</v>
      </c>
      <c r="C19" s="8">
        <v>84875.51</v>
      </c>
      <c r="D19" s="8">
        <v>0</v>
      </c>
      <c r="E19" s="11">
        <f t="shared" si="0"/>
        <v>84875.51</v>
      </c>
    </row>
    <row r="20" spans="1:5" ht="15" customHeight="1">
      <c r="A20" s="6" t="s">
        <v>60</v>
      </c>
      <c r="B20" s="7">
        <v>8115</v>
      </c>
      <c r="C20" s="8">
        <v>952852.25</v>
      </c>
      <c r="D20" s="8">
        <v>0</v>
      </c>
      <c r="E20" s="11">
        <f>SUM(C20:D20)</f>
        <v>952852.25</v>
      </c>
    </row>
    <row r="21" spans="1:5" ht="15" customHeight="1">
      <c r="A21" s="6" t="s">
        <v>50</v>
      </c>
      <c r="B21" s="7">
        <v>8123</v>
      </c>
      <c r="C21" s="8">
        <v>0</v>
      </c>
      <c r="D21" s="8">
        <v>0</v>
      </c>
      <c r="E21" s="11">
        <f>C21+D21</f>
        <v>0</v>
      </c>
    </row>
    <row r="22" spans="1:5" ht="15" customHeight="1" thickBot="1">
      <c r="A22" s="16" t="s">
        <v>51</v>
      </c>
      <c r="B22" s="17">
        <v>-8124</v>
      </c>
      <c r="C22" s="18">
        <v>-96875</v>
      </c>
      <c r="D22" s="18">
        <v>0</v>
      </c>
      <c r="E22" s="19">
        <f>C22+D22</f>
        <v>-96875</v>
      </c>
    </row>
    <row r="23" spans="1:5" ht="15" customHeight="1" thickBot="1">
      <c r="A23" s="20" t="s">
        <v>27</v>
      </c>
      <c r="B23" s="21"/>
      <c r="C23" s="22">
        <f>C3+C7+C18</f>
        <v>8144094.2</v>
      </c>
      <c r="D23" s="22">
        <f>D17+D18</f>
        <v>0</v>
      </c>
      <c r="E23" s="23">
        <f t="shared" si="0"/>
        <v>8144094.2</v>
      </c>
    </row>
    <row r="24" spans="1:5" ht="13.5" thickBot="1">
      <c r="A24" s="308" t="s">
        <v>57</v>
      </c>
      <c r="B24" s="308"/>
      <c r="C24" s="35"/>
      <c r="D24" s="35"/>
      <c r="E24" s="36" t="s">
        <v>0</v>
      </c>
    </row>
    <row r="25" spans="1:5" ht="24.75" thickBot="1">
      <c r="A25" s="30" t="s">
        <v>18</v>
      </c>
      <c r="B25" s="31" t="s">
        <v>19</v>
      </c>
      <c r="C25" s="32" t="s">
        <v>58</v>
      </c>
      <c r="D25" s="32" t="s">
        <v>61</v>
      </c>
      <c r="E25" s="32" t="s">
        <v>58</v>
      </c>
    </row>
    <row r="26" spans="1:5" ht="15" customHeight="1">
      <c r="A26" s="24" t="s">
        <v>26</v>
      </c>
      <c r="B26" s="3" t="s">
        <v>20</v>
      </c>
      <c r="C26" s="4">
        <v>26192.5</v>
      </c>
      <c r="D26" s="4">
        <v>0</v>
      </c>
      <c r="E26" s="5">
        <f>C26+D26</f>
        <v>26192.5</v>
      </c>
    </row>
    <row r="27" spans="1:5" ht="15" customHeight="1">
      <c r="A27" s="25" t="s">
        <v>21</v>
      </c>
      <c r="B27" s="7" t="s">
        <v>20</v>
      </c>
      <c r="C27" s="8">
        <v>242489.92</v>
      </c>
      <c r="D27" s="4">
        <v>0</v>
      </c>
      <c r="E27" s="5">
        <f aca="true" t="shared" si="1" ref="E27:E41">C27+D27</f>
        <v>242489.92</v>
      </c>
    </row>
    <row r="28" spans="1:5" ht="15" customHeight="1">
      <c r="A28" s="25" t="s">
        <v>28</v>
      </c>
      <c r="B28" s="7" t="s">
        <v>20</v>
      </c>
      <c r="C28" s="8">
        <v>882990.86</v>
      </c>
      <c r="D28" s="4">
        <v>0</v>
      </c>
      <c r="E28" s="5">
        <f t="shared" si="1"/>
        <v>882990.86</v>
      </c>
    </row>
    <row r="29" spans="1:5" ht="15" customHeight="1">
      <c r="A29" s="25" t="s">
        <v>22</v>
      </c>
      <c r="B29" s="7" t="s">
        <v>20</v>
      </c>
      <c r="C29" s="8">
        <v>649814.3500000001</v>
      </c>
      <c r="D29" s="4">
        <v>-300</v>
      </c>
      <c r="E29" s="5">
        <f t="shared" si="1"/>
        <v>649514.3500000001</v>
      </c>
    </row>
    <row r="30" spans="1:5" ht="15" customHeight="1">
      <c r="A30" s="25" t="s">
        <v>39</v>
      </c>
      <c r="B30" s="7" t="s">
        <v>20</v>
      </c>
      <c r="C30" s="8">
        <v>3621391.4999999995</v>
      </c>
      <c r="D30" s="4">
        <v>0</v>
      </c>
      <c r="E30" s="5">
        <f>C30+D30</f>
        <v>3621391.4999999995</v>
      </c>
    </row>
    <row r="31" spans="1:5" ht="15" customHeight="1">
      <c r="A31" s="25" t="s">
        <v>54</v>
      </c>
      <c r="B31" s="7" t="s">
        <v>24</v>
      </c>
      <c r="C31" s="8">
        <v>453659.3599999999</v>
      </c>
      <c r="D31" s="4">
        <v>0</v>
      </c>
      <c r="E31" s="5">
        <f t="shared" si="1"/>
        <v>453659.3599999999</v>
      </c>
    </row>
    <row r="32" spans="1:5" ht="15" customHeight="1">
      <c r="A32" s="25" t="s">
        <v>55</v>
      </c>
      <c r="B32" s="7" t="s">
        <v>20</v>
      </c>
      <c r="C32" s="8">
        <v>65586</v>
      </c>
      <c r="D32" s="4">
        <v>0</v>
      </c>
      <c r="E32" s="5">
        <f t="shared" si="1"/>
        <v>65586</v>
      </c>
    </row>
    <row r="33" spans="1:5" ht="15" customHeight="1">
      <c r="A33" s="25" t="s">
        <v>29</v>
      </c>
      <c r="B33" s="7" t="s">
        <v>23</v>
      </c>
      <c r="C33" s="8">
        <v>932786.0099999999</v>
      </c>
      <c r="D33" s="4">
        <v>300</v>
      </c>
      <c r="E33" s="5">
        <f t="shared" si="1"/>
        <v>933086.0099999999</v>
      </c>
    </row>
    <row r="34" spans="1:5" ht="15" customHeight="1">
      <c r="A34" s="25" t="s">
        <v>30</v>
      </c>
      <c r="B34" s="7" t="s">
        <v>23</v>
      </c>
      <c r="C34" s="8">
        <v>0</v>
      </c>
      <c r="D34" s="4">
        <v>0</v>
      </c>
      <c r="E34" s="5">
        <f t="shared" si="1"/>
        <v>0</v>
      </c>
    </row>
    <row r="35" spans="1:5" ht="15" customHeight="1">
      <c r="A35" s="25" t="s">
        <v>31</v>
      </c>
      <c r="B35" s="7" t="s">
        <v>24</v>
      </c>
      <c r="C35" s="8">
        <v>1074867.06</v>
      </c>
      <c r="D35" s="4">
        <v>0</v>
      </c>
      <c r="E35" s="5">
        <f t="shared" si="1"/>
        <v>1074867.06</v>
      </c>
    </row>
    <row r="36" spans="1:5" ht="15" customHeight="1">
      <c r="A36" s="25" t="s">
        <v>33</v>
      </c>
      <c r="B36" s="7" t="s">
        <v>24</v>
      </c>
      <c r="C36" s="8">
        <v>22000</v>
      </c>
      <c r="D36" s="4">
        <v>0</v>
      </c>
      <c r="E36" s="5">
        <f t="shared" si="1"/>
        <v>22000</v>
      </c>
    </row>
    <row r="37" spans="1:5" ht="15" customHeight="1">
      <c r="A37" s="25" t="s">
        <v>32</v>
      </c>
      <c r="B37" s="7" t="s">
        <v>20</v>
      </c>
      <c r="C37" s="8">
        <v>5434.02</v>
      </c>
      <c r="D37" s="4">
        <v>0</v>
      </c>
      <c r="E37" s="5">
        <f t="shared" si="1"/>
        <v>5434.02</v>
      </c>
    </row>
    <row r="38" spans="1:5" ht="15" customHeight="1">
      <c r="A38" s="25" t="s">
        <v>53</v>
      </c>
      <c r="B38" s="7" t="s">
        <v>24</v>
      </c>
      <c r="C38" s="8">
        <v>83923.1</v>
      </c>
      <c r="D38" s="4">
        <v>0</v>
      </c>
      <c r="E38" s="5">
        <f>C38+D38</f>
        <v>83923.1</v>
      </c>
    </row>
    <row r="39" spans="1:5" ht="15" customHeight="1">
      <c r="A39" s="25" t="s">
        <v>34</v>
      </c>
      <c r="B39" s="7" t="s">
        <v>24</v>
      </c>
      <c r="C39" s="8">
        <v>5317.28</v>
      </c>
      <c r="D39" s="4">
        <v>0</v>
      </c>
      <c r="E39" s="5">
        <f t="shared" si="1"/>
        <v>5317.28</v>
      </c>
    </row>
    <row r="40" spans="1:5" ht="15" customHeight="1">
      <c r="A40" s="25" t="s">
        <v>35</v>
      </c>
      <c r="B40" s="7" t="s">
        <v>24</v>
      </c>
      <c r="C40" s="8">
        <v>73602.25</v>
      </c>
      <c r="D40" s="4">
        <v>0</v>
      </c>
      <c r="E40" s="5">
        <f t="shared" si="1"/>
        <v>73602.25</v>
      </c>
    </row>
    <row r="41" spans="1:5" ht="15" customHeight="1" thickBot="1">
      <c r="A41" s="25" t="s">
        <v>36</v>
      </c>
      <c r="B41" s="7" t="s">
        <v>24</v>
      </c>
      <c r="C41" s="8">
        <v>4039.987</v>
      </c>
      <c r="D41" s="4">
        <v>0</v>
      </c>
      <c r="E41" s="5">
        <f t="shared" si="1"/>
        <v>4039.987</v>
      </c>
    </row>
    <row r="42" spans="1:5" ht="15" customHeight="1" thickBot="1">
      <c r="A42" s="28" t="s">
        <v>25</v>
      </c>
      <c r="B42" s="21"/>
      <c r="C42" s="22">
        <f>C26+C27+C28+C29+C30+C31+C32+C33+C34+C35+C36+C37+C38+C39+C40+C41</f>
        <v>8144094.197</v>
      </c>
      <c r="D42" s="22">
        <f>SUM(D26:D41)</f>
        <v>0</v>
      </c>
      <c r="E42" s="23">
        <f>SUM(E26:E41)</f>
        <v>8144094.197</v>
      </c>
    </row>
    <row r="43" spans="3:5" ht="12.75">
      <c r="C43" s="1"/>
      <c r="E43" s="1"/>
    </row>
  </sheetData>
  <sheetProtection/>
  <mergeCells count="2">
    <mergeCell ref="A1:B1"/>
    <mergeCell ref="A24:B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&amp;R033_P01_Tabulky.XLS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tabSelected="1" view="pageLayout" workbookViewId="0" topLeftCell="A1">
      <selection activeCell="J3" sqref="J3"/>
    </sheetView>
  </sheetViews>
  <sheetFormatPr defaultColWidth="9.140625" defaultRowHeight="12.75"/>
  <cols>
    <col min="1" max="1" width="4.140625" style="0" customWidth="1"/>
    <col min="2" max="2" width="4.7109375" style="0" customWidth="1"/>
    <col min="3" max="3" width="8.140625" style="0" customWidth="1"/>
    <col min="4" max="4" width="8.421875" style="0" customWidth="1"/>
    <col min="5" max="5" width="6.57421875" style="0" customWidth="1"/>
    <col min="6" max="6" width="7.140625" style="0" customWidth="1"/>
    <col min="7" max="7" width="7.28125" style="185" customWidth="1"/>
    <col min="8" max="8" width="42.00390625" style="0" customWidth="1"/>
    <col min="9" max="9" width="9.28125" style="0" customWidth="1"/>
    <col min="10" max="10" width="9.57421875" style="0" customWidth="1"/>
  </cols>
  <sheetData>
    <row r="1" spans="2:11" ht="20.25">
      <c r="B1" s="312" t="s">
        <v>62</v>
      </c>
      <c r="C1" s="312"/>
      <c r="D1" s="312"/>
      <c r="E1" s="312"/>
      <c r="F1" s="312"/>
      <c r="G1" s="312"/>
      <c r="H1" s="312"/>
      <c r="I1" s="312"/>
      <c r="J1" s="312"/>
      <c r="K1" s="312"/>
    </row>
    <row r="2" spans="2:11" ht="13.5" customHeight="1">
      <c r="B2" s="37"/>
      <c r="C2" s="37"/>
      <c r="D2" s="37"/>
      <c r="E2" s="37"/>
      <c r="F2" s="37"/>
      <c r="G2" s="313" t="s">
        <v>63</v>
      </c>
      <c r="H2" s="310"/>
      <c r="I2" s="37"/>
      <c r="J2" s="37"/>
      <c r="K2" s="37"/>
    </row>
    <row r="3" spans="2:11" ht="18">
      <c r="B3" s="38"/>
      <c r="C3" s="38"/>
      <c r="D3" s="38"/>
      <c r="E3" s="38"/>
      <c r="F3" s="38"/>
      <c r="G3" s="314" t="s">
        <v>64</v>
      </c>
      <c r="H3" s="314"/>
      <c r="I3" s="38"/>
      <c r="J3" s="38"/>
      <c r="K3" s="38"/>
    </row>
    <row r="4" spans="2:11" ht="12.75">
      <c r="B4" s="315" t="s">
        <v>65</v>
      </c>
      <c r="C4" s="315"/>
      <c r="D4" s="315"/>
      <c r="E4" s="315"/>
      <c r="F4" s="315"/>
      <c r="G4" s="315"/>
      <c r="H4" s="315"/>
      <c r="I4" s="315"/>
      <c r="J4" s="315"/>
      <c r="K4" s="315"/>
    </row>
    <row r="5" spans="2:11" ht="13.5" thickBot="1">
      <c r="B5" s="39"/>
      <c r="C5" s="39"/>
      <c r="D5" s="39"/>
      <c r="E5" s="39"/>
      <c r="F5" s="39"/>
      <c r="G5" s="40"/>
      <c r="H5" s="39"/>
      <c r="I5" s="39"/>
      <c r="J5" s="39"/>
      <c r="K5" s="39"/>
    </row>
    <row r="6" spans="1:11" ht="23.25" thickBot="1">
      <c r="A6" s="316" t="s">
        <v>66</v>
      </c>
      <c r="B6" s="41" t="s">
        <v>67</v>
      </c>
      <c r="C6" s="42" t="s">
        <v>68</v>
      </c>
      <c r="D6" s="319" t="s">
        <v>69</v>
      </c>
      <c r="E6" s="320"/>
      <c r="F6" s="43" t="s">
        <v>70</v>
      </c>
      <c r="G6" s="44" t="s">
        <v>19</v>
      </c>
      <c r="H6" s="45" t="s">
        <v>71</v>
      </c>
      <c r="I6" s="46" t="s">
        <v>72</v>
      </c>
      <c r="J6" s="47" t="s">
        <v>61</v>
      </c>
      <c r="K6" s="46" t="s">
        <v>72</v>
      </c>
    </row>
    <row r="7" spans="1:11" ht="13.5" thickBot="1">
      <c r="A7" s="317"/>
      <c r="B7" s="48" t="s">
        <v>73</v>
      </c>
      <c r="C7" s="49"/>
      <c r="D7" s="321" t="s">
        <v>74</v>
      </c>
      <c r="E7" s="322"/>
      <c r="F7" s="50" t="s">
        <v>74</v>
      </c>
      <c r="G7" s="51" t="s">
        <v>74</v>
      </c>
      <c r="H7" s="52" t="s">
        <v>75</v>
      </c>
      <c r="I7" s="53">
        <f>I8+I12+I42+I52+I72+I79+I88</f>
        <v>3675</v>
      </c>
      <c r="J7" s="53">
        <f>J8+J12+J42+J52+J79+J88+J72</f>
        <v>-300</v>
      </c>
      <c r="K7" s="53">
        <f>K8+K12+K42+K52+K72+K79+K88</f>
        <v>3375</v>
      </c>
    </row>
    <row r="8" spans="1:11" ht="12.75">
      <c r="A8" s="317"/>
      <c r="B8" s="54" t="s">
        <v>76</v>
      </c>
      <c r="C8" s="55"/>
      <c r="D8" s="323" t="s">
        <v>74</v>
      </c>
      <c r="E8" s="324"/>
      <c r="F8" s="56" t="s">
        <v>74</v>
      </c>
      <c r="G8" s="57" t="s">
        <v>74</v>
      </c>
      <c r="H8" s="58" t="s">
        <v>77</v>
      </c>
      <c r="I8" s="59">
        <f>I9</f>
        <v>55</v>
      </c>
      <c r="J8" s="59">
        <f>J9</f>
        <v>0</v>
      </c>
      <c r="K8" s="59">
        <f>K9</f>
        <v>55</v>
      </c>
    </row>
    <row r="9" spans="1:11" ht="12.75">
      <c r="A9" s="317"/>
      <c r="B9" s="60" t="s">
        <v>78</v>
      </c>
      <c r="C9" s="61"/>
      <c r="D9" s="62" t="s">
        <v>79</v>
      </c>
      <c r="E9" s="63" t="s">
        <v>80</v>
      </c>
      <c r="F9" s="64" t="s">
        <v>74</v>
      </c>
      <c r="G9" s="65" t="s">
        <v>74</v>
      </c>
      <c r="H9" s="66" t="s">
        <v>81</v>
      </c>
      <c r="I9" s="67">
        <f>I10+I11</f>
        <v>55</v>
      </c>
      <c r="J9" s="67">
        <f>J10+J11</f>
        <v>0</v>
      </c>
      <c r="K9" s="67">
        <f>K10+K11</f>
        <v>55</v>
      </c>
    </row>
    <row r="10" spans="1:11" ht="12.75">
      <c r="A10" s="317"/>
      <c r="B10" s="68"/>
      <c r="C10" s="69"/>
      <c r="D10" s="70"/>
      <c r="E10" s="71"/>
      <c r="F10" s="72">
        <v>4369</v>
      </c>
      <c r="G10" s="73">
        <v>5169</v>
      </c>
      <c r="H10" s="74" t="s">
        <v>82</v>
      </c>
      <c r="I10" s="75">
        <v>35</v>
      </c>
      <c r="J10" s="75"/>
      <c r="K10" s="75">
        <f>I10+J10</f>
        <v>35</v>
      </c>
    </row>
    <row r="11" spans="1:11" ht="13.5" thickBot="1">
      <c r="A11" s="317"/>
      <c r="B11" s="68" t="s">
        <v>83</v>
      </c>
      <c r="C11" s="69"/>
      <c r="D11" s="70"/>
      <c r="E11" s="71"/>
      <c r="F11" s="72">
        <v>4369</v>
      </c>
      <c r="G11" s="73">
        <v>5175</v>
      </c>
      <c r="H11" s="74" t="s">
        <v>84</v>
      </c>
      <c r="I11" s="76">
        <v>20</v>
      </c>
      <c r="J11" s="76"/>
      <c r="K11" s="75">
        <f>I11+J11</f>
        <v>20</v>
      </c>
    </row>
    <row r="12" spans="1:11" ht="12.75" customHeight="1">
      <c r="A12" s="317"/>
      <c r="B12" s="77" t="s">
        <v>76</v>
      </c>
      <c r="C12" s="78"/>
      <c r="D12" s="325" t="s">
        <v>74</v>
      </c>
      <c r="E12" s="326"/>
      <c r="F12" s="56" t="s">
        <v>74</v>
      </c>
      <c r="G12" s="57" t="s">
        <v>74</v>
      </c>
      <c r="H12" s="79" t="s">
        <v>85</v>
      </c>
      <c r="I12" s="59">
        <f>I13+I18+I25+I32+I34+I40</f>
        <v>568</v>
      </c>
      <c r="J12" s="59">
        <f>J13+J18+J25+J40+J32</f>
        <v>0</v>
      </c>
      <c r="K12" s="59">
        <f>K13+K18+K25+K40+K32+K34</f>
        <v>568</v>
      </c>
    </row>
    <row r="13" spans="1:11" ht="12.75">
      <c r="A13" s="317"/>
      <c r="B13" s="80" t="s">
        <v>78</v>
      </c>
      <c r="C13" s="81"/>
      <c r="D13" s="62" t="s">
        <v>86</v>
      </c>
      <c r="E13" s="82" t="s">
        <v>80</v>
      </c>
      <c r="F13" s="64" t="s">
        <v>74</v>
      </c>
      <c r="G13" s="65" t="s">
        <v>74</v>
      </c>
      <c r="H13" s="66" t="s">
        <v>87</v>
      </c>
      <c r="I13" s="67">
        <f>I14+I15+I16+I17</f>
        <v>45</v>
      </c>
      <c r="J13" s="67">
        <f>J14+J15+J16+J17</f>
        <v>0</v>
      </c>
      <c r="K13" s="67">
        <f>K14+K15+K16+K17</f>
        <v>45</v>
      </c>
    </row>
    <row r="14" spans="1:11" ht="12.75">
      <c r="A14" s="317"/>
      <c r="B14" s="83"/>
      <c r="C14" s="84"/>
      <c r="D14" s="85"/>
      <c r="E14" s="71"/>
      <c r="F14" s="72">
        <v>4329</v>
      </c>
      <c r="G14" s="73">
        <v>5021</v>
      </c>
      <c r="H14" s="74" t="s">
        <v>88</v>
      </c>
      <c r="I14" s="86">
        <v>10</v>
      </c>
      <c r="J14" s="86"/>
      <c r="K14" s="86">
        <f>I14+J14</f>
        <v>10</v>
      </c>
    </row>
    <row r="15" spans="1:11" ht="12.75">
      <c r="A15" s="317"/>
      <c r="B15" s="83"/>
      <c r="C15" s="84"/>
      <c r="D15" s="85"/>
      <c r="E15" s="71"/>
      <c r="F15" s="72">
        <v>4329</v>
      </c>
      <c r="G15" s="73">
        <v>5139</v>
      </c>
      <c r="H15" s="74" t="s">
        <v>89</v>
      </c>
      <c r="I15" s="86">
        <v>5</v>
      </c>
      <c r="J15" s="86"/>
      <c r="K15" s="86">
        <f>I15+J15</f>
        <v>5</v>
      </c>
    </row>
    <row r="16" spans="1:11" ht="12.75">
      <c r="A16" s="317"/>
      <c r="B16" s="83"/>
      <c r="C16" s="84"/>
      <c r="D16" s="85"/>
      <c r="E16" s="71"/>
      <c r="F16" s="72">
        <v>4329</v>
      </c>
      <c r="G16" s="73">
        <v>5169</v>
      </c>
      <c r="H16" s="74" t="s">
        <v>82</v>
      </c>
      <c r="I16" s="86">
        <v>15</v>
      </c>
      <c r="J16" s="86"/>
      <c r="K16" s="86">
        <f>I16+J16</f>
        <v>15</v>
      </c>
    </row>
    <row r="17" spans="1:11" ht="12.75">
      <c r="A17" s="317"/>
      <c r="B17" s="83"/>
      <c r="C17" s="84"/>
      <c r="D17" s="85"/>
      <c r="E17" s="71"/>
      <c r="F17" s="72">
        <v>4329</v>
      </c>
      <c r="G17" s="73">
        <v>5175</v>
      </c>
      <c r="H17" s="74" t="s">
        <v>84</v>
      </c>
      <c r="I17" s="75">
        <v>15</v>
      </c>
      <c r="J17" s="75"/>
      <c r="K17" s="86">
        <f>I17+J17</f>
        <v>15</v>
      </c>
    </row>
    <row r="18" spans="1:11" ht="12.75">
      <c r="A18" s="317"/>
      <c r="B18" s="80" t="s">
        <v>78</v>
      </c>
      <c r="C18" s="81"/>
      <c r="D18" s="62" t="s">
        <v>90</v>
      </c>
      <c r="E18" s="82" t="s">
        <v>80</v>
      </c>
      <c r="F18" s="64" t="s">
        <v>74</v>
      </c>
      <c r="G18" s="65" t="s">
        <v>74</v>
      </c>
      <c r="H18" s="66" t="s">
        <v>91</v>
      </c>
      <c r="I18" s="67">
        <f>I19+I20+I21+I22+I23+I24</f>
        <v>25</v>
      </c>
      <c r="J18" s="67">
        <f>J19+J20+J21+J22+J23+J24</f>
        <v>0</v>
      </c>
      <c r="K18" s="67">
        <f>K19+K20+K21+K22+K23+K24</f>
        <v>25</v>
      </c>
    </row>
    <row r="19" spans="1:11" ht="12.75">
      <c r="A19" s="317"/>
      <c r="B19" s="83"/>
      <c r="C19" s="84"/>
      <c r="D19" s="85"/>
      <c r="E19" s="71"/>
      <c r="F19" s="72">
        <v>4329</v>
      </c>
      <c r="G19" s="73">
        <v>5021</v>
      </c>
      <c r="H19" s="74" t="s">
        <v>88</v>
      </c>
      <c r="I19" s="86">
        <v>0</v>
      </c>
      <c r="J19" s="86"/>
      <c r="K19" s="86">
        <f aca="true" t="shared" si="0" ref="K19:K24">I19+J19</f>
        <v>0</v>
      </c>
    </row>
    <row r="20" spans="1:11" ht="12.75">
      <c r="A20" s="317"/>
      <c r="B20" s="83"/>
      <c r="C20" s="84"/>
      <c r="D20" s="85"/>
      <c r="E20" s="71"/>
      <c r="F20" s="72">
        <v>4329</v>
      </c>
      <c r="G20" s="87">
        <v>5136</v>
      </c>
      <c r="H20" s="88" t="s">
        <v>92</v>
      </c>
      <c r="I20" s="86">
        <v>1.5</v>
      </c>
      <c r="J20" s="86"/>
      <c r="K20" s="86">
        <f t="shared" si="0"/>
        <v>1.5</v>
      </c>
    </row>
    <row r="21" spans="1:11" ht="12.75">
      <c r="A21" s="317"/>
      <c r="B21" s="83"/>
      <c r="C21" s="84"/>
      <c r="D21" s="85"/>
      <c r="E21" s="71"/>
      <c r="F21" s="72">
        <v>4329</v>
      </c>
      <c r="G21" s="73">
        <v>5139</v>
      </c>
      <c r="H21" s="74" t="s">
        <v>89</v>
      </c>
      <c r="I21" s="86">
        <v>13.3</v>
      </c>
      <c r="J21" s="86"/>
      <c r="K21" s="86">
        <f t="shared" si="0"/>
        <v>13.3</v>
      </c>
    </row>
    <row r="22" spans="1:11" ht="12.75">
      <c r="A22" s="317"/>
      <c r="B22" s="83"/>
      <c r="C22" s="84"/>
      <c r="D22" s="85"/>
      <c r="E22" s="71"/>
      <c r="F22" s="72">
        <v>4329</v>
      </c>
      <c r="G22" s="87">
        <v>5161</v>
      </c>
      <c r="H22" s="88" t="s">
        <v>93</v>
      </c>
      <c r="I22" s="86">
        <v>0.2</v>
      </c>
      <c r="J22" s="86"/>
      <c r="K22" s="86">
        <f t="shared" si="0"/>
        <v>0.2</v>
      </c>
    </row>
    <row r="23" spans="1:11" ht="12.75">
      <c r="A23" s="317"/>
      <c r="B23" s="83"/>
      <c r="C23" s="84"/>
      <c r="D23" s="85"/>
      <c r="E23" s="71"/>
      <c r="F23" s="72">
        <v>4329</v>
      </c>
      <c r="G23" s="73">
        <v>5169</v>
      </c>
      <c r="H23" s="74" t="s">
        <v>82</v>
      </c>
      <c r="I23" s="86">
        <v>0</v>
      </c>
      <c r="J23" s="86"/>
      <c r="K23" s="86">
        <f t="shared" si="0"/>
        <v>0</v>
      </c>
    </row>
    <row r="24" spans="1:11" ht="12.75">
      <c r="A24" s="317"/>
      <c r="B24" s="83"/>
      <c r="C24" s="84"/>
      <c r="D24" s="85"/>
      <c r="E24" s="71"/>
      <c r="F24" s="72">
        <v>4329</v>
      </c>
      <c r="G24" s="73">
        <v>5175</v>
      </c>
      <c r="H24" s="74" t="s">
        <v>84</v>
      </c>
      <c r="I24" s="75">
        <v>10</v>
      </c>
      <c r="J24" s="75"/>
      <c r="K24" s="86">
        <f t="shared" si="0"/>
        <v>10</v>
      </c>
    </row>
    <row r="25" spans="1:11" ht="12.75" customHeight="1">
      <c r="A25" s="317"/>
      <c r="B25" s="80" t="s">
        <v>78</v>
      </c>
      <c r="C25" s="81"/>
      <c r="D25" s="62" t="s">
        <v>94</v>
      </c>
      <c r="E25" s="63" t="s">
        <v>80</v>
      </c>
      <c r="F25" s="64" t="s">
        <v>74</v>
      </c>
      <c r="G25" s="65" t="s">
        <v>74</v>
      </c>
      <c r="H25" s="89" t="s">
        <v>95</v>
      </c>
      <c r="I25" s="67">
        <f>I26+I27+I28+I29+I30+I31</f>
        <v>40</v>
      </c>
      <c r="J25" s="67">
        <f>J26+J27+J28+J29+J30+J31</f>
        <v>0</v>
      </c>
      <c r="K25" s="67">
        <f>K26+K27+K28+K29+K30+K31</f>
        <v>40</v>
      </c>
    </row>
    <row r="26" spans="1:11" ht="12.75">
      <c r="A26" s="317"/>
      <c r="B26" s="83"/>
      <c r="C26" s="90"/>
      <c r="D26" s="91"/>
      <c r="E26" s="92"/>
      <c r="F26" s="93">
        <v>4329</v>
      </c>
      <c r="G26" s="94">
        <v>5019</v>
      </c>
      <c r="H26" s="95" t="s">
        <v>96</v>
      </c>
      <c r="I26" s="86">
        <v>13</v>
      </c>
      <c r="J26" s="86"/>
      <c r="K26" s="86">
        <f aca="true" t="shared" si="1" ref="K26:K31">I26+J26</f>
        <v>13</v>
      </c>
    </row>
    <row r="27" spans="1:11" ht="12.75">
      <c r="A27" s="317"/>
      <c r="B27" s="83"/>
      <c r="C27" s="90"/>
      <c r="D27" s="91"/>
      <c r="E27" s="92"/>
      <c r="F27" s="93">
        <v>4329</v>
      </c>
      <c r="G27" s="94">
        <v>5029</v>
      </c>
      <c r="H27" s="95" t="s">
        <v>97</v>
      </c>
      <c r="I27" s="86">
        <v>7</v>
      </c>
      <c r="J27" s="86"/>
      <c r="K27" s="86">
        <f t="shared" si="1"/>
        <v>7</v>
      </c>
    </row>
    <row r="28" spans="1:11" ht="12.75">
      <c r="A28" s="317"/>
      <c r="B28" s="83"/>
      <c r="C28" s="90"/>
      <c r="D28" s="91"/>
      <c r="E28" s="92"/>
      <c r="F28" s="93">
        <v>4329</v>
      </c>
      <c r="G28" s="94">
        <v>5039</v>
      </c>
      <c r="H28" s="95" t="s">
        <v>98</v>
      </c>
      <c r="I28" s="86">
        <v>5</v>
      </c>
      <c r="J28" s="86"/>
      <c r="K28" s="86">
        <f t="shared" si="1"/>
        <v>5</v>
      </c>
    </row>
    <row r="29" spans="1:11" ht="12.75">
      <c r="A29" s="317"/>
      <c r="B29" s="83"/>
      <c r="C29" s="90"/>
      <c r="D29" s="91"/>
      <c r="E29" s="92"/>
      <c r="F29" s="93">
        <v>4329</v>
      </c>
      <c r="G29" s="94">
        <v>5169</v>
      </c>
      <c r="H29" s="88" t="s">
        <v>82</v>
      </c>
      <c r="I29" s="86">
        <v>7</v>
      </c>
      <c r="J29" s="86"/>
      <c r="K29" s="86">
        <f t="shared" si="1"/>
        <v>7</v>
      </c>
    </row>
    <row r="30" spans="1:11" ht="12.75">
      <c r="A30" s="317"/>
      <c r="B30" s="83"/>
      <c r="C30" s="90"/>
      <c r="D30" s="70"/>
      <c r="E30" s="71"/>
      <c r="F30" s="93">
        <v>4329</v>
      </c>
      <c r="G30" s="94">
        <v>5175</v>
      </c>
      <c r="H30" s="95" t="s">
        <v>84</v>
      </c>
      <c r="I30" s="86">
        <v>5</v>
      </c>
      <c r="J30" s="86"/>
      <c r="K30" s="86">
        <f t="shared" si="1"/>
        <v>5</v>
      </c>
    </row>
    <row r="31" spans="1:11" ht="12.75">
      <c r="A31" s="317"/>
      <c r="B31" s="83"/>
      <c r="C31" s="90"/>
      <c r="D31" s="91"/>
      <c r="E31" s="92"/>
      <c r="F31" s="93">
        <v>4329</v>
      </c>
      <c r="G31" s="94">
        <v>5192</v>
      </c>
      <c r="H31" s="95" t="s">
        <v>99</v>
      </c>
      <c r="I31" s="86">
        <v>3</v>
      </c>
      <c r="J31" s="86"/>
      <c r="K31" s="86">
        <f t="shared" si="1"/>
        <v>3</v>
      </c>
    </row>
    <row r="32" spans="1:11" ht="22.5">
      <c r="A32" s="317"/>
      <c r="B32" s="96" t="s">
        <v>78</v>
      </c>
      <c r="C32" s="97"/>
      <c r="D32" s="98" t="s">
        <v>100</v>
      </c>
      <c r="E32" s="99" t="s">
        <v>80</v>
      </c>
      <c r="F32" s="100" t="s">
        <v>74</v>
      </c>
      <c r="G32" s="101" t="s">
        <v>74</v>
      </c>
      <c r="H32" s="102" t="s">
        <v>101</v>
      </c>
      <c r="I32" s="67">
        <f>I33</f>
        <v>200</v>
      </c>
      <c r="J32" s="67">
        <f>J33</f>
        <v>0</v>
      </c>
      <c r="K32" s="67">
        <f>K33</f>
        <v>200</v>
      </c>
    </row>
    <row r="33" spans="1:11" ht="12.75">
      <c r="A33" s="317"/>
      <c r="B33" s="83"/>
      <c r="C33" s="103"/>
      <c r="D33" s="91"/>
      <c r="E33" s="92"/>
      <c r="F33" s="93">
        <v>4329</v>
      </c>
      <c r="G33" s="94">
        <v>5169</v>
      </c>
      <c r="H33" s="95" t="s">
        <v>82</v>
      </c>
      <c r="I33" s="86">
        <v>200</v>
      </c>
      <c r="J33" s="86"/>
      <c r="K33" s="86">
        <f>I33+J33</f>
        <v>200</v>
      </c>
    </row>
    <row r="34" spans="1:11" ht="12" customHeight="1">
      <c r="A34" s="317"/>
      <c r="B34" s="104" t="s">
        <v>78</v>
      </c>
      <c r="C34" s="105">
        <v>13010</v>
      </c>
      <c r="D34" s="106" t="s">
        <v>102</v>
      </c>
      <c r="E34" s="63" t="s">
        <v>80</v>
      </c>
      <c r="F34" s="64" t="s">
        <v>74</v>
      </c>
      <c r="G34" s="65" t="s">
        <v>74</v>
      </c>
      <c r="H34" s="107" t="s">
        <v>103</v>
      </c>
      <c r="I34" s="67">
        <f>I35+I36+I37+I38+I39</f>
        <v>198</v>
      </c>
      <c r="J34" s="67"/>
      <c r="K34" s="67">
        <f>K35+K36+K37+K38+K39</f>
        <v>198</v>
      </c>
    </row>
    <row r="35" spans="1:11" ht="14.25" customHeight="1">
      <c r="A35" s="317"/>
      <c r="B35" s="83"/>
      <c r="C35" s="90"/>
      <c r="D35" s="91"/>
      <c r="E35" s="92"/>
      <c r="F35" s="72">
        <v>4329</v>
      </c>
      <c r="G35" s="73">
        <v>5021</v>
      </c>
      <c r="H35" s="74" t="s">
        <v>88</v>
      </c>
      <c r="I35" s="86">
        <v>37</v>
      </c>
      <c r="J35" s="86"/>
      <c r="K35" s="86">
        <f>I35+J35</f>
        <v>37</v>
      </c>
    </row>
    <row r="36" spans="1:11" ht="12.75">
      <c r="A36" s="317"/>
      <c r="B36" s="83"/>
      <c r="C36" s="90"/>
      <c r="D36" s="91"/>
      <c r="E36" s="92"/>
      <c r="F36" s="72">
        <v>4329</v>
      </c>
      <c r="G36" s="87">
        <v>5136</v>
      </c>
      <c r="H36" s="88" t="s">
        <v>92</v>
      </c>
      <c r="I36" s="86">
        <v>6</v>
      </c>
      <c r="J36" s="86"/>
      <c r="K36" s="86">
        <f>I36+J36</f>
        <v>6</v>
      </c>
    </row>
    <row r="37" spans="1:11" ht="12.75">
      <c r="A37" s="317"/>
      <c r="B37" s="83"/>
      <c r="C37" s="90"/>
      <c r="D37" s="91"/>
      <c r="E37" s="92"/>
      <c r="F37" s="72">
        <v>4329</v>
      </c>
      <c r="G37" s="73">
        <v>5139</v>
      </c>
      <c r="H37" s="74" t="s">
        <v>89</v>
      </c>
      <c r="I37" s="86">
        <v>40</v>
      </c>
      <c r="J37" s="86"/>
      <c r="K37" s="86">
        <f>I37+J37</f>
        <v>40</v>
      </c>
    </row>
    <row r="38" spans="1:11" ht="12.75">
      <c r="A38" s="317"/>
      <c r="B38" s="83"/>
      <c r="C38" s="90"/>
      <c r="D38" s="91"/>
      <c r="E38" s="92"/>
      <c r="F38" s="72">
        <v>4329</v>
      </c>
      <c r="G38" s="73">
        <v>5169</v>
      </c>
      <c r="H38" s="74" t="s">
        <v>82</v>
      </c>
      <c r="I38" s="86">
        <v>100</v>
      </c>
      <c r="J38" s="86"/>
      <c r="K38" s="86">
        <f>I38+J38</f>
        <v>100</v>
      </c>
    </row>
    <row r="39" spans="1:11" ht="12.75">
      <c r="A39" s="317"/>
      <c r="B39" s="83"/>
      <c r="C39" s="90"/>
      <c r="D39" s="91"/>
      <c r="E39" s="92"/>
      <c r="F39" s="72">
        <v>4329</v>
      </c>
      <c r="G39" s="73">
        <v>5175</v>
      </c>
      <c r="H39" s="74" t="s">
        <v>84</v>
      </c>
      <c r="I39" s="86">
        <v>15</v>
      </c>
      <c r="J39" s="86"/>
      <c r="K39" s="86">
        <f>I39+J39</f>
        <v>15</v>
      </c>
    </row>
    <row r="40" spans="1:11" ht="12.75">
      <c r="A40" s="317"/>
      <c r="B40" s="80" t="s">
        <v>78</v>
      </c>
      <c r="C40" s="81"/>
      <c r="D40" s="62" t="s">
        <v>104</v>
      </c>
      <c r="E40" s="63" t="s">
        <v>80</v>
      </c>
      <c r="F40" s="64" t="s">
        <v>74</v>
      </c>
      <c r="G40" s="65" t="s">
        <v>74</v>
      </c>
      <c r="H40" s="89" t="s">
        <v>105</v>
      </c>
      <c r="I40" s="67">
        <f>I41</f>
        <v>60</v>
      </c>
      <c r="J40" s="67">
        <f>J41</f>
        <v>0</v>
      </c>
      <c r="K40" s="67">
        <f>K41</f>
        <v>60</v>
      </c>
    </row>
    <row r="41" spans="1:11" ht="13.5" thickBot="1">
      <c r="A41" s="317"/>
      <c r="B41" s="108"/>
      <c r="C41" s="109"/>
      <c r="D41" s="110"/>
      <c r="E41" s="71"/>
      <c r="F41" s="72">
        <v>4329</v>
      </c>
      <c r="G41" s="73">
        <v>5169</v>
      </c>
      <c r="H41" s="74" t="s">
        <v>82</v>
      </c>
      <c r="I41" s="111">
        <v>60</v>
      </c>
      <c r="J41" s="111"/>
      <c r="K41" s="111">
        <f>I41+J41</f>
        <v>60</v>
      </c>
    </row>
    <row r="42" spans="1:11" ht="11.25" customHeight="1">
      <c r="A42" s="317"/>
      <c r="B42" s="77" t="s">
        <v>76</v>
      </c>
      <c r="C42" s="78"/>
      <c r="D42" s="325" t="s">
        <v>74</v>
      </c>
      <c r="E42" s="326"/>
      <c r="F42" s="56" t="s">
        <v>74</v>
      </c>
      <c r="G42" s="57" t="s">
        <v>74</v>
      </c>
      <c r="H42" s="79" t="s">
        <v>106</v>
      </c>
      <c r="I42" s="112">
        <f>I43+I48</f>
        <v>600</v>
      </c>
      <c r="J42" s="59">
        <f>J43+J48</f>
        <v>0</v>
      </c>
      <c r="K42" s="112">
        <f>K43+K48</f>
        <v>600</v>
      </c>
    </row>
    <row r="43" spans="1:11" ht="12.75" customHeight="1">
      <c r="A43" s="317"/>
      <c r="B43" s="80" t="s">
        <v>78</v>
      </c>
      <c r="C43" s="81"/>
      <c r="D43" s="113" t="s">
        <v>107</v>
      </c>
      <c r="E43" s="63" t="s">
        <v>80</v>
      </c>
      <c r="F43" s="64" t="s">
        <v>74</v>
      </c>
      <c r="G43" s="65" t="s">
        <v>74</v>
      </c>
      <c r="H43" s="66" t="s">
        <v>108</v>
      </c>
      <c r="I43" s="114">
        <f>I44+I46+I47+I45</f>
        <v>150</v>
      </c>
      <c r="J43" s="114">
        <f>J46+J47+J44+J45</f>
        <v>0</v>
      </c>
      <c r="K43" s="114">
        <f>K46+K47+K44+K45</f>
        <v>150</v>
      </c>
    </row>
    <row r="44" spans="1:11" ht="12.75">
      <c r="A44" s="317"/>
      <c r="B44" s="115"/>
      <c r="C44" s="103"/>
      <c r="D44" s="116"/>
      <c r="E44" s="71"/>
      <c r="F44" s="72">
        <v>4342</v>
      </c>
      <c r="G44" s="87">
        <v>5139</v>
      </c>
      <c r="H44" s="117" t="s">
        <v>89</v>
      </c>
      <c r="I44" s="75">
        <v>0.2</v>
      </c>
      <c r="J44" s="75"/>
      <c r="K44" s="75">
        <f>I44+J44</f>
        <v>0.2</v>
      </c>
    </row>
    <row r="45" spans="1:11" ht="12.75">
      <c r="A45" s="317"/>
      <c r="B45" s="115"/>
      <c r="C45" s="103"/>
      <c r="D45" s="116"/>
      <c r="E45" s="71"/>
      <c r="F45" s="72">
        <v>4342</v>
      </c>
      <c r="G45" s="87">
        <v>5164</v>
      </c>
      <c r="H45" s="117" t="s">
        <v>109</v>
      </c>
      <c r="I45" s="75">
        <v>70</v>
      </c>
      <c r="J45" s="75"/>
      <c r="K45" s="75">
        <f>I45+J45</f>
        <v>70</v>
      </c>
    </row>
    <row r="46" spans="1:11" ht="12.75">
      <c r="A46" s="317"/>
      <c r="B46" s="118"/>
      <c r="C46" s="119"/>
      <c r="D46" s="120"/>
      <c r="E46" s="121"/>
      <c r="F46" s="122">
        <v>4342</v>
      </c>
      <c r="G46" s="123">
        <v>5169</v>
      </c>
      <c r="H46" s="124" t="s">
        <v>82</v>
      </c>
      <c r="I46" s="75">
        <v>34.8</v>
      </c>
      <c r="J46" s="75"/>
      <c r="K46" s="75">
        <f>I46+J46</f>
        <v>34.8</v>
      </c>
    </row>
    <row r="47" spans="1:11" ht="12.75">
      <c r="A47" s="317"/>
      <c r="B47" s="118"/>
      <c r="C47" s="119"/>
      <c r="D47" s="125"/>
      <c r="E47" s="126"/>
      <c r="F47" s="127">
        <v>4342</v>
      </c>
      <c r="G47" s="128">
        <v>5175</v>
      </c>
      <c r="H47" s="129" t="s">
        <v>84</v>
      </c>
      <c r="I47" s="130">
        <v>45</v>
      </c>
      <c r="J47" s="75"/>
      <c r="K47" s="75">
        <f>I47+J47</f>
        <v>45</v>
      </c>
    </row>
    <row r="48" spans="1:11" ht="11.25" customHeight="1">
      <c r="A48" s="317"/>
      <c r="B48" s="131" t="s">
        <v>78</v>
      </c>
      <c r="C48" s="132"/>
      <c r="D48" s="106" t="s">
        <v>110</v>
      </c>
      <c r="E48" s="82" t="s">
        <v>80</v>
      </c>
      <c r="F48" s="133" t="s">
        <v>74</v>
      </c>
      <c r="G48" s="134" t="s">
        <v>74</v>
      </c>
      <c r="H48" s="135" t="s">
        <v>111</v>
      </c>
      <c r="I48" s="114">
        <f>I49+I50+I51</f>
        <v>450</v>
      </c>
      <c r="J48" s="114">
        <f>J49+J50+J51</f>
        <v>0</v>
      </c>
      <c r="K48" s="114">
        <f>K49+K50+K51</f>
        <v>450</v>
      </c>
    </row>
    <row r="49" spans="1:11" ht="12.75">
      <c r="A49" s="317"/>
      <c r="B49" s="136"/>
      <c r="C49" s="137"/>
      <c r="D49" s="70"/>
      <c r="E49" s="71"/>
      <c r="F49" s="138">
        <v>4342</v>
      </c>
      <c r="G49" s="139">
        <v>5011</v>
      </c>
      <c r="H49" s="88" t="s">
        <v>112</v>
      </c>
      <c r="I49" s="75">
        <v>335</v>
      </c>
      <c r="J49" s="75"/>
      <c r="K49" s="75">
        <f>I49+J49</f>
        <v>335</v>
      </c>
    </row>
    <row r="50" spans="1:11" ht="22.5">
      <c r="A50" s="317"/>
      <c r="B50" s="136"/>
      <c r="C50" s="137"/>
      <c r="D50" s="70"/>
      <c r="E50" s="71"/>
      <c r="F50" s="138">
        <v>4342</v>
      </c>
      <c r="G50" s="139">
        <v>5031</v>
      </c>
      <c r="H50" s="140" t="s">
        <v>113</v>
      </c>
      <c r="I50" s="75">
        <v>84.5</v>
      </c>
      <c r="J50" s="75"/>
      <c r="K50" s="75">
        <f>I50+J50</f>
        <v>84.5</v>
      </c>
    </row>
    <row r="51" spans="1:11" ht="13.5" thickBot="1">
      <c r="A51" s="317"/>
      <c r="B51" s="141"/>
      <c r="C51" s="142"/>
      <c r="D51" s="143"/>
      <c r="E51" s="126"/>
      <c r="F51" s="144">
        <v>4342</v>
      </c>
      <c r="G51" s="145">
        <v>5032</v>
      </c>
      <c r="H51" s="146" t="s">
        <v>114</v>
      </c>
      <c r="I51" s="130">
        <v>30.5</v>
      </c>
      <c r="J51" s="130"/>
      <c r="K51" s="75">
        <f>I51+J51</f>
        <v>30.5</v>
      </c>
    </row>
    <row r="52" spans="1:11" ht="12.75" customHeight="1">
      <c r="A52" s="317"/>
      <c r="B52" s="54" t="s">
        <v>76</v>
      </c>
      <c r="C52" s="55"/>
      <c r="D52" s="147"/>
      <c r="E52" s="148"/>
      <c r="F52" s="56"/>
      <c r="G52" s="57"/>
      <c r="H52" s="58" t="s">
        <v>115</v>
      </c>
      <c r="I52" s="149">
        <f>I53+I60+I63+I66+I68+I70</f>
        <v>942</v>
      </c>
      <c r="J52" s="149">
        <f>J53+J60+J63+J66+J68+J70</f>
        <v>0</v>
      </c>
      <c r="K52" s="149">
        <f>K53+K60+K63+K66+K68+K70</f>
        <v>942</v>
      </c>
    </row>
    <row r="53" spans="1:11" ht="12.75">
      <c r="A53" s="317"/>
      <c r="B53" s="150" t="s">
        <v>78</v>
      </c>
      <c r="C53" s="151"/>
      <c r="D53" s="152" t="s">
        <v>116</v>
      </c>
      <c r="E53" s="82" t="s">
        <v>80</v>
      </c>
      <c r="F53" s="105" t="s">
        <v>74</v>
      </c>
      <c r="G53" s="153" t="s">
        <v>74</v>
      </c>
      <c r="H53" s="154" t="s">
        <v>117</v>
      </c>
      <c r="I53" s="67">
        <f>I54+I55+I56+I57+I58+I59</f>
        <v>500</v>
      </c>
      <c r="J53" s="67">
        <f>J54+J55+J56+J57+J58+J59</f>
        <v>0</v>
      </c>
      <c r="K53" s="67">
        <f>K54+K55+K56+K57+K58+K59</f>
        <v>500</v>
      </c>
    </row>
    <row r="54" spans="1:11" ht="12.75">
      <c r="A54" s="317"/>
      <c r="B54" s="155"/>
      <c r="C54" s="156"/>
      <c r="D54" s="157"/>
      <c r="E54" s="71"/>
      <c r="F54" s="93">
        <v>4399</v>
      </c>
      <c r="G54" s="87">
        <v>5136</v>
      </c>
      <c r="H54" s="88" t="s">
        <v>92</v>
      </c>
      <c r="I54" s="86">
        <v>5</v>
      </c>
      <c r="J54" s="86"/>
      <c r="K54" s="86">
        <f aca="true" t="shared" si="2" ref="K54:K59">I54+J54</f>
        <v>5</v>
      </c>
    </row>
    <row r="55" spans="1:11" ht="12.75">
      <c r="A55" s="317"/>
      <c r="B55" s="155"/>
      <c r="C55" s="156"/>
      <c r="D55" s="157"/>
      <c r="E55" s="71"/>
      <c r="F55" s="93">
        <v>4399</v>
      </c>
      <c r="G55" s="94">
        <v>5139</v>
      </c>
      <c r="H55" s="95" t="s">
        <v>89</v>
      </c>
      <c r="I55" s="86">
        <v>35</v>
      </c>
      <c r="J55" s="86"/>
      <c r="K55" s="86">
        <f t="shared" si="2"/>
        <v>35</v>
      </c>
    </row>
    <row r="56" spans="1:11" ht="12.75">
      <c r="A56" s="317"/>
      <c r="B56" s="155"/>
      <c r="C56" s="156"/>
      <c r="D56" s="157"/>
      <c r="E56" s="126"/>
      <c r="F56" s="93">
        <v>4399</v>
      </c>
      <c r="G56" s="94">
        <v>5161</v>
      </c>
      <c r="H56" s="88" t="s">
        <v>93</v>
      </c>
      <c r="I56" s="86">
        <v>0.5</v>
      </c>
      <c r="J56" s="86"/>
      <c r="K56" s="86">
        <f t="shared" si="2"/>
        <v>0.5</v>
      </c>
    </row>
    <row r="57" spans="1:11" ht="12.75">
      <c r="A57" s="317"/>
      <c r="B57" s="155"/>
      <c r="C57" s="156"/>
      <c r="D57" s="157"/>
      <c r="E57" s="126"/>
      <c r="F57" s="93">
        <v>4399</v>
      </c>
      <c r="G57" s="94">
        <v>5166</v>
      </c>
      <c r="H57" s="88" t="s">
        <v>118</v>
      </c>
      <c r="I57" s="86">
        <v>329.5</v>
      </c>
      <c r="J57" s="86"/>
      <c r="K57" s="86">
        <f t="shared" si="2"/>
        <v>329.5</v>
      </c>
    </row>
    <row r="58" spans="1:11" ht="12.75">
      <c r="A58" s="317"/>
      <c r="B58" s="155"/>
      <c r="C58" s="156"/>
      <c r="D58" s="157"/>
      <c r="E58" s="126"/>
      <c r="F58" s="93">
        <v>4399</v>
      </c>
      <c r="G58" s="73">
        <v>5169</v>
      </c>
      <c r="H58" s="74" t="s">
        <v>82</v>
      </c>
      <c r="I58" s="86">
        <v>80</v>
      </c>
      <c r="J58" s="86"/>
      <c r="K58" s="86">
        <f t="shared" si="2"/>
        <v>80</v>
      </c>
    </row>
    <row r="59" spans="1:11" ht="12.75">
      <c r="A59" s="317"/>
      <c r="B59" s="83"/>
      <c r="C59" s="84"/>
      <c r="D59" s="85"/>
      <c r="E59" s="71"/>
      <c r="F59" s="72">
        <v>4399</v>
      </c>
      <c r="G59" s="73">
        <v>5175</v>
      </c>
      <c r="H59" s="74" t="s">
        <v>84</v>
      </c>
      <c r="I59" s="86">
        <v>50</v>
      </c>
      <c r="J59" s="86"/>
      <c r="K59" s="86">
        <f t="shared" si="2"/>
        <v>50</v>
      </c>
    </row>
    <row r="60" spans="1:11" ht="13.5" customHeight="1">
      <c r="A60" s="317"/>
      <c r="B60" s="80" t="s">
        <v>78</v>
      </c>
      <c r="C60" s="81"/>
      <c r="D60" s="62" t="s">
        <v>119</v>
      </c>
      <c r="E60" s="63" t="s">
        <v>80</v>
      </c>
      <c r="F60" s="64" t="s">
        <v>74</v>
      </c>
      <c r="G60" s="65" t="s">
        <v>74</v>
      </c>
      <c r="H60" s="89" t="s">
        <v>120</v>
      </c>
      <c r="I60" s="114">
        <f>I61+I62</f>
        <v>150</v>
      </c>
      <c r="J60" s="114">
        <f>J61+J62</f>
        <v>0</v>
      </c>
      <c r="K60" s="114">
        <f>K61+K62</f>
        <v>150</v>
      </c>
    </row>
    <row r="61" spans="1:11" ht="12.75">
      <c r="A61" s="317"/>
      <c r="B61" s="83"/>
      <c r="C61" s="84"/>
      <c r="D61" s="70"/>
      <c r="E61" s="71"/>
      <c r="F61" s="93">
        <v>4359</v>
      </c>
      <c r="G61" s="94">
        <v>5166</v>
      </c>
      <c r="H61" s="124" t="s">
        <v>118</v>
      </c>
      <c r="I61" s="75">
        <v>60</v>
      </c>
      <c r="J61" s="75"/>
      <c r="K61" s="75">
        <f>I61+J61</f>
        <v>60</v>
      </c>
    </row>
    <row r="62" spans="1:11" ht="12.75">
      <c r="A62" s="317"/>
      <c r="B62" s="155"/>
      <c r="C62" s="156"/>
      <c r="D62" s="91"/>
      <c r="E62" s="92"/>
      <c r="F62" s="93">
        <v>4359</v>
      </c>
      <c r="G62" s="73">
        <v>5169</v>
      </c>
      <c r="H62" s="88" t="s">
        <v>82</v>
      </c>
      <c r="I62" s="75">
        <v>90</v>
      </c>
      <c r="J62" s="75"/>
      <c r="K62" s="75">
        <f>I62+J62</f>
        <v>90</v>
      </c>
    </row>
    <row r="63" spans="1:11" ht="12.75">
      <c r="A63" s="317"/>
      <c r="B63" s="80" t="s">
        <v>78</v>
      </c>
      <c r="C63" s="81"/>
      <c r="D63" s="113" t="s">
        <v>121</v>
      </c>
      <c r="E63" s="63" t="s">
        <v>80</v>
      </c>
      <c r="F63" s="64" t="s">
        <v>74</v>
      </c>
      <c r="G63" s="65" t="s">
        <v>74</v>
      </c>
      <c r="H63" s="66" t="s">
        <v>122</v>
      </c>
      <c r="I63" s="67">
        <f>I64+I65</f>
        <v>50</v>
      </c>
      <c r="J63" s="67">
        <f>J64+J65</f>
        <v>0</v>
      </c>
      <c r="K63" s="67">
        <f>K64+K65</f>
        <v>50</v>
      </c>
    </row>
    <row r="64" spans="1:11" ht="12.75">
      <c r="A64" s="317"/>
      <c r="B64" s="108"/>
      <c r="C64" s="109"/>
      <c r="D64" s="120"/>
      <c r="E64" s="121"/>
      <c r="F64" s="93">
        <v>4399</v>
      </c>
      <c r="G64" s="94">
        <v>5166</v>
      </c>
      <c r="H64" s="124" t="s">
        <v>118</v>
      </c>
      <c r="I64" s="86">
        <v>10</v>
      </c>
      <c r="J64" s="86"/>
      <c r="K64" s="86">
        <f>I64+J64</f>
        <v>10</v>
      </c>
    </row>
    <row r="65" spans="1:11" ht="12.75">
      <c r="A65" s="317"/>
      <c r="B65" s="118"/>
      <c r="C65" s="119"/>
      <c r="D65" s="125"/>
      <c r="E65" s="126"/>
      <c r="F65" s="122">
        <v>4399</v>
      </c>
      <c r="G65" s="128">
        <v>5169</v>
      </c>
      <c r="H65" s="129" t="s">
        <v>82</v>
      </c>
      <c r="I65" s="86">
        <v>40</v>
      </c>
      <c r="J65" s="86"/>
      <c r="K65" s="86">
        <f>I65+J65</f>
        <v>40</v>
      </c>
    </row>
    <row r="66" spans="1:11" ht="12.75" customHeight="1">
      <c r="A66" s="317"/>
      <c r="B66" s="131" t="s">
        <v>78</v>
      </c>
      <c r="C66" s="158"/>
      <c r="D66" s="106" t="s">
        <v>123</v>
      </c>
      <c r="E66" s="82" t="s">
        <v>80</v>
      </c>
      <c r="F66" s="105" t="s">
        <v>74</v>
      </c>
      <c r="G66" s="159" t="s">
        <v>74</v>
      </c>
      <c r="H66" s="160" t="s">
        <v>124</v>
      </c>
      <c r="I66" s="114">
        <f>I67</f>
        <v>42</v>
      </c>
      <c r="J66" s="114">
        <f>J67</f>
        <v>0</v>
      </c>
      <c r="K66" s="114">
        <f>K67</f>
        <v>42</v>
      </c>
    </row>
    <row r="67" spans="1:11" ht="12.75">
      <c r="A67" s="317"/>
      <c r="B67" s="83"/>
      <c r="C67" s="90"/>
      <c r="D67" s="85"/>
      <c r="E67" s="71"/>
      <c r="F67" s="72">
        <v>4359</v>
      </c>
      <c r="G67" s="87">
        <v>5151</v>
      </c>
      <c r="H67" s="74" t="s">
        <v>125</v>
      </c>
      <c r="I67" s="86">
        <v>42</v>
      </c>
      <c r="J67" s="86"/>
      <c r="K67" s="86">
        <f>I67+J67</f>
        <v>42</v>
      </c>
    </row>
    <row r="68" spans="1:11" ht="12.75">
      <c r="A68" s="317"/>
      <c r="B68" s="150" t="s">
        <v>78</v>
      </c>
      <c r="C68" s="161"/>
      <c r="D68" s="152" t="s">
        <v>126</v>
      </c>
      <c r="E68" s="82" t="s">
        <v>80</v>
      </c>
      <c r="F68" s="105"/>
      <c r="G68" s="159"/>
      <c r="H68" s="162" t="s">
        <v>127</v>
      </c>
      <c r="I68" s="67">
        <f>I69</f>
        <v>100</v>
      </c>
      <c r="J68" s="67">
        <f>J69</f>
        <v>0</v>
      </c>
      <c r="K68" s="67">
        <f>K69</f>
        <v>100</v>
      </c>
    </row>
    <row r="69" spans="1:11" ht="12.75">
      <c r="A69" s="317"/>
      <c r="B69" s="83"/>
      <c r="C69" s="90"/>
      <c r="D69" s="85"/>
      <c r="E69" s="71"/>
      <c r="F69" s="72">
        <v>4399</v>
      </c>
      <c r="G69" s="87">
        <v>5169</v>
      </c>
      <c r="H69" s="74" t="s">
        <v>82</v>
      </c>
      <c r="I69" s="86">
        <v>100</v>
      </c>
      <c r="J69" s="86"/>
      <c r="K69" s="86">
        <f>I69+J69</f>
        <v>100</v>
      </c>
    </row>
    <row r="70" spans="1:11" ht="12.75">
      <c r="A70" s="317"/>
      <c r="B70" s="150"/>
      <c r="C70" s="161"/>
      <c r="D70" s="152" t="s">
        <v>128</v>
      </c>
      <c r="E70" s="82" t="s">
        <v>80</v>
      </c>
      <c r="F70" s="163"/>
      <c r="G70" s="164"/>
      <c r="H70" s="162" t="s">
        <v>129</v>
      </c>
      <c r="I70" s="67">
        <f>I71</f>
        <v>100</v>
      </c>
      <c r="J70" s="67">
        <f>J71</f>
        <v>0</v>
      </c>
      <c r="K70" s="67">
        <f>K71</f>
        <v>100</v>
      </c>
    </row>
    <row r="71" spans="1:11" ht="13.5" thickBot="1">
      <c r="A71" s="317"/>
      <c r="B71" s="165"/>
      <c r="C71" s="166"/>
      <c r="D71" s="167"/>
      <c r="E71" s="168"/>
      <c r="F71" s="169">
        <v>4399</v>
      </c>
      <c r="G71" s="170">
        <v>5169</v>
      </c>
      <c r="H71" s="171" t="s">
        <v>82</v>
      </c>
      <c r="I71" s="111">
        <v>100</v>
      </c>
      <c r="J71" s="111"/>
      <c r="K71" s="111">
        <f>I71+J71</f>
        <v>100</v>
      </c>
    </row>
    <row r="72" spans="1:11" ht="12.75">
      <c r="A72" s="317"/>
      <c r="B72" s="77" t="s">
        <v>76</v>
      </c>
      <c r="C72" s="78"/>
      <c r="D72" s="325" t="s">
        <v>74</v>
      </c>
      <c r="E72" s="326"/>
      <c r="F72" s="56" t="s">
        <v>74</v>
      </c>
      <c r="G72" s="57" t="s">
        <v>74</v>
      </c>
      <c r="H72" s="79" t="s">
        <v>130</v>
      </c>
      <c r="I72" s="149">
        <f>I73+I75</f>
        <v>200</v>
      </c>
      <c r="J72" s="149">
        <f>J73+J75</f>
        <v>0</v>
      </c>
      <c r="K72" s="149">
        <f>K73+K75</f>
        <v>200</v>
      </c>
    </row>
    <row r="73" spans="1:11" ht="12.75">
      <c r="A73" s="317"/>
      <c r="B73" s="80" t="s">
        <v>78</v>
      </c>
      <c r="C73" s="81"/>
      <c r="D73" s="113" t="s">
        <v>131</v>
      </c>
      <c r="E73" s="63" t="s">
        <v>80</v>
      </c>
      <c r="F73" s="64" t="s">
        <v>74</v>
      </c>
      <c r="G73" s="65" t="s">
        <v>74</v>
      </c>
      <c r="H73" s="66" t="s">
        <v>132</v>
      </c>
      <c r="I73" s="67">
        <f>I74</f>
        <v>50</v>
      </c>
      <c r="J73" s="67">
        <f>J74</f>
        <v>0</v>
      </c>
      <c r="K73" s="67">
        <f>K74</f>
        <v>50</v>
      </c>
    </row>
    <row r="74" spans="1:11" ht="12.75">
      <c r="A74" s="317"/>
      <c r="B74" s="155"/>
      <c r="C74" s="156"/>
      <c r="D74" s="157"/>
      <c r="E74" s="172"/>
      <c r="F74" s="93">
        <v>4399</v>
      </c>
      <c r="G74" s="94">
        <v>5166</v>
      </c>
      <c r="H74" s="124" t="s">
        <v>118</v>
      </c>
      <c r="I74" s="86">
        <v>50</v>
      </c>
      <c r="J74" s="86"/>
      <c r="K74" s="86">
        <f>I74+J74</f>
        <v>50</v>
      </c>
    </row>
    <row r="75" spans="1:11" ht="12.75">
      <c r="A75" s="317"/>
      <c r="B75" s="80" t="s">
        <v>78</v>
      </c>
      <c r="C75" s="81"/>
      <c r="D75" s="113" t="s">
        <v>133</v>
      </c>
      <c r="E75" s="63" t="s">
        <v>80</v>
      </c>
      <c r="F75" s="64" t="s">
        <v>74</v>
      </c>
      <c r="G75" s="65" t="s">
        <v>74</v>
      </c>
      <c r="H75" s="66" t="s">
        <v>134</v>
      </c>
      <c r="I75" s="67">
        <f>I76+I77+I78</f>
        <v>150</v>
      </c>
      <c r="J75" s="67">
        <f>J76+J77+J78</f>
        <v>0</v>
      </c>
      <c r="K75" s="67">
        <f>K76+K77+K78</f>
        <v>150</v>
      </c>
    </row>
    <row r="76" spans="1:11" ht="12.75">
      <c r="A76" s="317"/>
      <c r="B76" s="155"/>
      <c r="C76" s="156"/>
      <c r="D76" s="157"/>
      <c r="E76" s="92"/>
      <c r="F76" s="93">
        <v>4399</v>
      </c>
      <c r="G76" s="94">
        <v>5021</v>
      </c>
      <c r="H76" s="124" t="s">
        <v>88</v>
      </c>
      <c r="I76" s="173">
        <v>135</v>
      </c>
      <c r="J76" s="86"/>
      <c r="K76" s="173">
        <f>I76+J76</f>
        <v>135</v>
      </c>
    </row>
    <row r="77" spans="1:11" ht="12.75">
      <c r="A77" s="317"/>
      <c r="B77" s="155"/>
      <c r="C77" s="156"/>
      <c r="D77" s="157"/>
      <c r="E77" s="92"/>
      <c r="F77" s="93">
        <v>4399</v>
      </c>
      <c r="G77" s="94">
        <v>5166</v>
      </c>
      <c r="H77" s="124" t="s">
        <v>118</v>
      </c>
      <c r="I77" s="86">
        <v>5</v>
      </c>
      <c r="J77" s="86"/>
      <c r="K77" s="173">
        <f>I77+J77</f>
        <v>5</v>
      </c>
    </row>
    <row r="78" spans="1:11" ht="13.5" thickBot="1">
      <c r="A78" s="317"/>
      <c r="B78" s="155"/>
      <c r="C78" s="156"/>
      <c r="D78" s="157"/>
      <c r="E78" s="92"/>
      <c r="F78" s="93">
        <v>4399</v>
      </c>
      <c r="G78" s="94">
        <v>5169</v>
      </c>
      <c r="H78" s="124" t="s">
        <v>82</v>
      </c>
      <c r="I78" s="111">
        <v>10</v>
      </c>
      <c r="J78" s="111"/>
      <c r="K78" s="173">
        <f>I78+J78</f>
        <v>10</v>
      </c>
    </row>
    <row r="79" spans="1:11" ht="12.75">
      <c r="A79" s="317"/>
      <c r="B79" s="77" t="s">
        <v>76</v>
      </c>
      <c r="C79" s="78"/>
      <c r="D79" s="325" t="s">
        <v>74</v>
      </c>
      <c r="E79" s="326"/>
      <c r="F79" s="56" t="s">
        <v>74</v>
      </c>
      <c r="G79" s="57" t="s">
        <v>74</v>
      </c>
      <c r="H79" s="58" t="s">
        <v>135</v>
      </c>
      <c r="I79" s="149">
        <f>I80+I85</f>
        <v>1250</v>
      </c>
      <c r="J79" s="149">
        <f>J80+J85</f>
        <v>-300</v>
      </c>
      <c r="K79" s="149">
        <f>K80+K85</f>
        <v>950</v>
      </c>
    </row>
    <row r="80" spans="1:11" ht="12.75">
      <c r="A80" s="317"/>
      <c r="B80" s="80" t="s">
        <v>78</v>
      </c>
      <c r="C80" s="81"/>
      <c r="D80" s="62" t="s">
        <v>136</v>
      </c>
      <c r="E80" s="82" t="s">
        <v>80</v>
      </c>
      <c r="F80" s="64" t="s">
        <v>74</v>
      </c>
      <c r="G80" s="65" t="s">
        <v>74</v>
      </c>
      <c r="H80" s="89" t="s">
        <v>137</v>
      </c>
      <c r="I80" s="67">
        <f>I81+I82+I83+I84</f>
        <v>400</v>
      </c>
      <c r="J80" s="67">
        <f>J81+J82+J83+J84</f>
        <v>0</v>
      </c>
      <c r="K80" s="67">
        <f>K81+K82+K83+K84</f>
        <v>400</v>
      </c>
    </row>
    <row r="81" spans="1:11" ht="12.75">
      <c r="A81" s="317"/>
      <c r="B81" s="155"/>
      <c r="C81" s="156"/>
      <c r="D81" s="91"/>
      <c r="E81" s="71"/>
      <c r="F81" s="93">
        <v>4349</v>
      </c>
      <c r="G81" s="94">
        <v>5139</v>
      </c>
      <c r="H81" s="95" t="s">
        <v>89</v>
      </c>
      <c r="I81" s="86">
        <v>1</v>
      </c>
      <c r="J81" s="86"/>
      <c r="K81" s="86">
        <f>I81+J81</f>
        <v>1</v>
      </c>
    </row>
    <row r="82" spans="1:11" ht="12.75">
      <c r="A82" s="317"/>
      <c r="B82" s="155"/>
      <c r="C82" s="156"/>
      <c r="D82" s="91"/>
      <c r="E82" s="71"/>
      <c r="F82" s="93">
        <v>4349</v>
      </c>
      <c r="G82" s="94">
        <v>5166</v>
      </c>
      <c r="H82" s="95" t="s">
        <v>118</v>
      </c>
      <c r="I82" s="86">
        <v>339</v>
      </c>
      <c r="J82" s="86"/>
      <c r="K82" s="86">
        <f>I82+J82</f>
        <v>339</v>
      </c>
    </row>
    <row r="83" spans="1:11" ht="12.75">
      <c r="A83" s="317"/>
      <c r="B83" s="83"/>
      <c r="C83" s="84"/>
      <c r="D83" s="85"/>
      <c r="E83" s="71"/>
      <c r="F83" s="72">
        <v>4349</v>
      </c>
      <c r="G83" s="73">
        <v>5169</v>
      </c>
      <c r="H83" s="74" t="s">
        <v>82</v>
      </c>
      <c r="I83" s="86">
        <v>25</v>
      </c>
      <c r="J83" s="86"/>
      <c r="K83" s="86">
        <f>I83+J83</f>
        <v>25</v>
      </c>
    </row>
    <row r="84" spans="1:11" ht="12.75">
      <c r="A84" s="317"/>
      <c r="B84" s="83"/>
      <c r="C84" s="84"/>
      <c r="D84" s="85"/>
      <c r="E84" s="174"/>
      <c r="F84" s="72">
        <v>4349</v>
      </c>
      <c r="G84" s="73">
        <v>5175</v>
      </c>
      <c r="H84" s="74" t="s">
        <v>84</v>
      </c>
      <c r="I84" s="86">
        <v>35</v>
      </c>
      <c r="J84" s="86"/>
      <c r="K84" s="86">
        <f>I84+J84</f>
        <v>35</v>
      </c>
    </row>
    <row r="85" spans="1:11" ht="12.75">
      <c r="A85" s="317"/>
      <c r="B85" s="80" t="s">
        <v>78</v>
      </c>
      <c r="C85" s="81"/>
      <c r="D85" s="62" t="s">
        <v>138</v>
      </c>
      <c r="E85" s="63" t="s">
        <v>80</v>
      </c>
      <c r="F85" s="64" t="s">
        <v>74</v>
      </c>
      <c r="G85" s="65" t="s">
        <v>74</v>
      </c>
      <c r="H85" s="89" t="s">
        <v>139</v>
      </c>
      <c r="I85" s="67">
        <f>I86+I87</f>
        <v>850</v>
      </c>
      <c r="J85" s="67">
        <f>J86+J87</f>
        <v>-300</v>
      </c>
      <c r="K85" s="67">
        <f>K86</f>
        <v>550</v>
      </c>
    </row>
    <row r="86" spans="1:11" ht="22.5">
      <c r="A86" s="317"/>
      <c r="B86" s="108"/>
      <c r="C86" s="109"/>
      <c r="D86" s="110"/>
      <c r="E86" s="121"/>
      <c r="F86" s="127">
        <v>4349</v>
      </c>
      <c r="G86" s="175">
        <v>5168</v>
      </c>
      <c r="H86" s="176" t="s">
        <v>140</v>
      </c>
      <c r="I86" s="173">
        <v>850</v>
      </c>
      <c r="J86" s="173">
        <v>-300</v>
      </c>
      <c r="K86" s="173">
        <f>I86+J86</f>
        <v>550</v>
      </c>
    </row>
    <row r="87" spans="1:11" ht="13.5" thickBot="1">
      <c r="A87" s="317"/>
      <c r="B87" s="177"/>
      <c r="C87" s="178"/>
      <c r="D87" s="125"/>
      <c r="E87" s="126"/>
      <c r="F87" s="127">
        <v>4349</v>
      </c>
      <c r="G87" s="128">
        <v>5169</v>
      </c>
      <c r="H87" s="129" t="s">
        <v>82</v>
      </c>
      <c r="I87" s="111">
        <v>0</v>
      </c>
      <c r="J87" s="111"/>
      <c r="K87" s="111">
        <f>I87+J87</f>
        <v>0</v>
      </c>
    </row>
    <row r="88" spans="1:11" ht="12.75">
      <c r="A88" s="317"/>
      <c r="B88" s="77" t="s">
        <v>76</v>
      </c>
      <c r="C88" s="78"/>
      <c r="D88" s="325" t="s">
        <v>74</v>
      </c>
      <c r="E88" s="326"/>
      <c r="F88" s="56" t="s">
        <v>74</v>
      </c>
      <c r="G88" s="57" t="s">
        <v>74</v>
      </c>
      <c r="H88" s="79" t="s">
        <v>141</v>
      </c>
      <c r="I88" s="179">
        <f>I89</f>
        <v>60</v>
      </c>
      <c r="J88" s="179">
        <f>J89</f>
        <v>0</v>
      </c>
      <c r="K88" s="179">
        <f>K89</f>
        <v>60</v>
      </c>
    </row>
    <row r="89" spans="1:11" ht="12.75">
      <c r="A89" s="317"/>
      <c r="B89" s="80" t="s">
        <v>78</v>
      </c>
      <c r="C89" s="81"/>
      <c r="D89" s="113" t="s">
        <v>142</v>
      </c>
      <c r="E89" s="63" t="s">
        <v>80</v>
      </c>
      <c r="F89" s="64" t="s">
        <v>74</v>
      </c>
      <c r="G89" s="65" t="s">
        <v>74</v>
      </c>
      <c r="H89" s="66" t="s">
        <v>143</v>
      </c>
      <c r="I89" s="67">
        <f>I90+I91+I92</f>
        <v>60</v>
      </c>
      <c r="J89" s="67">
        <f>J90+J91+J92</f>
        <v>0</v>
      </c>
      <c r="K89" s="67">
        <f>K90+K91+K92</f>
        <v>60</v>
      </c>
    </row>
    <row r="90" spans="1:11" ht="12.75">
      <c r="A90" s="317"/>
      <c r="B90" s="155"/>
      <c r="C90" s="156"/>
      <c r="D90" s="157"/>
      <c r="E90" s="92"/>
      <c r="F90" s="93">
        <v>4349</v>
      </c>
      <c r="G90" s="94">
        <v>5021</v>
      </c>
      <c r="H90" s="124" t="s">
        <v>88</v>
      </c>
      <c r="I90" s="86">
        <v>15</v>
      </c>
      <c r="J90" s="86"/>
      <c r="K90" s="86">
        <f>I90+J90</f>
        <v>15</v>
      </c>
    </row>
    <row r="91" spans="1:11" ht="12.75">
      <c r="A91" s="317"/>
      <c r="B91" s="155"/>
      <c r="C91" s="156"/>
      <c r="D91" s="157"/>
      <c r="E91" s="172"/>
      <c r="F91" s="93">
        <v>4349</v>
      </c>
      <c r="G91" s="94">
        <v>5169</v>
      </c>
      <c r="H91" s="124" t="s">
        <v>82</v>
      </c>
      <c r="I91" s="86">
        <v>35</v>
      </c>
      <c r="J91" s="86"/>
      <c r="K91" s="86">
        <f>I91+J91</f>
        <v>35</v>
      </c>
    </row>
    <row r="92" spans="1:11" ht="13.5" thickBot="1">
      <c r="A92" s="318"/>
      <c r="B92" s="180"/>
      <c r="C92" s="181"/>
      <c r="D92" s="182"/>
      <c r="E92" s="168"/>
      <c r="F92" s="169">
        <v>4349</v>
      </c>
      <c r="G92" s="183">
        <v>5175</v>
      </c>
      <c r="H92" s="171" t="s">
        <v>84</v>
      </c>
      <c r="I92" s="111">
        <v>10</v>
      </c>
      <c r="J92" s="184"/>
      <c r="K92" s="111">
        <f>I92+J92</f>
        <v>10</v>
      </c>
    </row>
    <row r="94" spans="2:10" ht="15">
      <c r="B94" s="186"/>
      <c r="C94" s="186"/>
      <c r="D94" s="186"/>
      <c r="E94" s="186"/>
      <c r="F94" s="309"/>
      <c r="G94" s="309"/>
      <c r="H94" s="309"/>
      <c r="I94" s="309"/>
      <c r="J94" s="310"/>
    </row>
    <row r="95" spans="2:10" ht="14.25">
      <c r="B95" s="188"/>
      <c r="C95" s="188"/>
      <c r="D95" s="188"/>
      <c r="E95" s="188"/>
      <c r="F95" s="189"/>
      <c r="G95" s="190"/>
      <c r="H95" s="189"/>
      <c r="I95" s="191"/>
      <c r="J95" s="192"/>
    </row>
    <row r="96" spans="2:10" ht="14.25">
      <c r="B96" s="188"/>
      <c r="C96" s="188"/>
      <c r="D96" s="188"/>
      <c r="E96" s="188"/>
      <c r="F96" s="189"/>
      <c r="G96" s="190"/>
      <c r="H96" s="189"/>
      <c r="I96" s="193"/>
      <c r="J96" s="192"/>
    </row>
    <row r="97" spans="2:10" ht="15">
      <c r="B97" s="188"/>
      <c r="C97" s="188"/>
      <c r="D97" s="188"/>
      <c r="E97" s="188"/>
      <c r="F97" s="194"/>
      <c r="G97" s="195"/>
      <c r="H97" s="194"/>
      <c r="I97" s="193"/>
      <c r="J97" s="192"/>
    </row>
    <row r="98" spans="2:10" ht="15">
      <c r="B98" s="186"/>
      <c r="C98" s="186"/>
      <c r="D98" s="186"/>
      <c r="E98" s="186"/>
      <c r="F98" s="311"/>
      <c r="G98" s="310"/>
      <c r="H98" s="310"/>
      <c r="I98" s="193"/>
      <c r="J98" s="192"/>
    </row>
    <row r="99" spans="2:10" ht="14.25">
      <c r="B99" s="188"/>
      <c r="C99" s="188"/>
      <c r="D99" s="188"/>
      <c r="E99" s="188"/>
      <c r="F99" s="189"/>
      <c r="G99" s="190"/>
      <c r="H99" s="196"/>
      <c r="I99" s="191"/>
      <c r="J99" s="192"/>
    </row>
    <row r="100" spans="2:10" ht="14.25">
      <c r="B100" s="188"/>
      <c r="C100" s="188"/>
      <c r="D100" s="188"/>
      <c r="E100" s="188"/>
      <c r="F100" s="189"/>
      <c r="G100" s="190"/>
      <c r="H100" s="196"/>
      <c r="I100" s="191"/>
      <c r="J100" s="192"/>
    </row>
    <row r="101" spans="2:10" ht="14.25">
      <c r="B101" s="188"/>
      <c r="C101" s="188"/>
      <c r="D101" s="188"/>
      <c r="E101" s="188"/>
      <c r="F101" s="189"/>
      <c r="G101" s="190"/>
      <c r="H101" s="196"/>
      <c r="I101" s="191"/>
      <c r="J101" s="192"/>
    </row>
    <row r="102" spans="2:10" ht="15">
      <c r="B102" s="186"/>
      <c r="C102" s="186"/>
      <c r="D102" s="186"/>
      <c r="E102" s="186"/>
      <c r="F102" s="187"/>
      <c r="G102" s="197"/>
      <c r="H102" s="198"/>
      <c r="I102" s="199"/>
      <c r="J102" s="192"/>
    </row>
    <row r="103" spans="2:10" ht="14.25">
      <c r="B103" s="200"/>
      <c r="C103" s="200"/>
      <c r="D103" s="200"/>
      <c r="E103" s="200"/>
      <c r="F103" s="189"/>
      <c r="G103" s="201"/>
      <c r="H103" s="196"/>
      <c r="I103" s="191"/>
      <c r="J103" s="192"/>
    </row>
    <row r="104" spans="2:10" ht="14.25">
      <c r="B104" s="200"/>
      <c r="C104" s="200"/>
      <c r="D104" s="200"/>
      <c r="E104" s="200"/>
      <c r="F104" s="189"/>
      <c r="G104" s="201"/>
      <c r="H104" s="196"/>
      <c r="I104" s="193"/>
      <c r="J104" s="192"/>
    </row>
    <row r="105" spans="2:10" ht="15">
      <c r="B105" s="202"/>
      <c r="C105" s="202"/>
      <c r="D105" s="202"/>
      <c r="E105" s="202"/>
      <c r="F105" s="202"/>
      <c r="G105" s="203"/>
      <c r="H105" s="204"/>
      <c r="I105" s="191"/>
      <c r="J105" s="192"/>
    </row>
    <row r="106" spans="2:10" ht="14.25">
      <c r="B106" s="202"/>
      <c r="C106" s="202"/>
      <c r="D106" s="202"/>
      <c r="E106" s="202"/>
      <c r="F106" s="202"/>
      <c r="G106" s="203"/>
      <c r="H106" s="205"/>
      <c r="I106" s="191"/>
      <c r="J106" s="192"/>
    </row>
    <row r="107" spans="2:10" ht="12.75">
      <c r="B107" s="206"/>
      <c r="C107" s="206"/>
      <c r="D107" s="206"/>
      <c r="E107" s="206"/>
      <c r="F107" s="206"/>
      <c r="G107" s="207"/>
      <c r="H107" s="206"/>
      <c r="I107" s="206"/>
      <c r="J107" s="206"/>
    </row>
  </sheetData>
  <sheetProtection/>
  <mergeCells count="15">
    <mergeCell ref="A6:A92"/>
    <mergeCell ref="D6:E6"/>
    <mergeCell ref="D7:E7"/>
    <mergeCell ref="D8:E8"/>
    <mergeCell ref="D12:E12"/>
    <mergeCell ref="D42:E42"/>
    <mergeCell ref="D72:E72"/>
    <mergeCell ref="D79:E79"/>
    <mergeCell ref="D88:E88"/>
    <mergeCell ref="F94:J94"/>
    <mergeCell ref="F98:H98"/>
    <mergeCell ref="B1:K1"/>
    <mergeCell ref="G2:H2"/>
    <mergeCell ref="G3:H3"/>
    <mergeCell ref="B4:K4"/>
  </mergeCells>
  <printOptions/>
  <pageMargins left="0.7" right="0.7" top="0.75" bottom="0.75" header="0.3" footer="0.3"/>
  <pageSetup fitToHeight="0" fitToWidth="1" horizontalDpi="600" verticalDpi="600" orientation="portrait" paperSize="9" scale="76" r:id="rId1"/>
  <headerFooter>
    <oddHeader>&amp;R033_P01_Tabulky.XLS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2" width="3.140625" style="208" customWidth="1"/>
    <col min="3" max="3" width="8.421875" style="208" customWidth="1"/>
    <col min="4" max="5" width="4.7109375" style="208" customWidth="1"/>
    <col min="6" max="6" width="8.140625" style="208" customWidth="1"/>
    <col min="7" max="7" width="30.421875" style="208" customWidth="1"/>
    <col min="8" max="8" width="9.57421875" style="209" customWidth="1"/>
    <col min="9" max="9" width="9.28125" style="208" customWidth="1"/>
    <col min="10" max="10" width="10.421875" style="208" customWidth="1"/>
    <col min="11" max="11" width="9.140625" style="208" customWidth="1"/>
    <col min="12" max="12" width="10.7109375" style="208" customWidth="1"/>
    <col min="13" max="13" width="13.28125" style="208" customWidth="1"/>
    <col min="14" max="16384" width="9.140625" style="208" customWidth="1"/>
  </cols>
  <sheetData>
    <row r="1" spans="9:10" ht="12" customHeight="1">
      <c r="I1" s="333" t="s">
        <v>190</v>
      </c>
      <c r="J1" s="333"/>
    </row>
    <row r="2" spans="2:10" ht="18">
      <c r="B2" s="334" t="s">
        <v>144</v>
      </c>
      <c r="C2" s="334"/>
      <c r="D2" s="334"/>
      <c r="E2" s="334"/>
      <c r="F2" s="334"/>
      <c r="G2" s="334"/>
      <c r="H2" s="334"/>
      <c r="I2" s="334"/>
      <c r="J2" s="334"/>
    </row>
    <row r="3" spans="2:10" ht="11.25" customHeight="1">
      <c r="B3" s="210"/>
      <c r="C3" s="210"/>
      <c r="D3" s="210"/>
      <c r="E3" s="210"/>
      <c r="F3" s="210"/>
      <c r="G3" s="210"/>
      <c r="H3" s="210"/>
      <c r="I3" s="211"/>
      <c r="J3" s="211"/>
    </row>
    <row r="4" spans="2:10" ht="15" customHeight="1">
      <c r="B4" s="335" t="s">
        <v>145</v>
      </c>
      <c r="C4" s="335"/>
      <c r="D4" s="335"/>
      <c r="E4" s="335"/>
      <c r="F4" s="335"/>
      <c r="G4" s="335"/>
      <c r="H4" s="335"/>
      <c r="I4" s="335"/>
      <c r="J4" s="335"/>
    </row>
    <row r="5" spans="2:10" ht="11.25" customHeight="1">
      <c r="B5" s="210"/>
      <c r="C5" s="210"/>
      <c r="D5" s="210"/>
      <c r="E5" s="210"/>
      <c r="F5" s="210"/>
      <c r="G5" s="210"/>
      <c r="H5" s="210"/>
      <c r="I5" s="211"/>
      <c r="J5" s="211"/>
    </row>
    <row r="6" spans="2:10" ht="15" customHeight="1">
      <c r="B6" s="336" t="s">
        <v>146</v>
      </c>
      <c r="C6" s="336"/>
      <c r="D6" s="336"/>
      <c r="E6" s="336"/>
      <c r="F6" s="336"/>
      <c r="G6" s="336"/>
      <c r="H6" s="336"/>
      <c r="I6" s="336"/>
      <c r="J6" s="336"/>
    </row>
    <row r="7" spans="2:10" s="206" customFormat="1" ht="12" customHeight="1" thickBot="1">
      <c r="B7" s="212"/>
      <c r="C7" s="212"/>
      <c r="D7" s="212"/>
      <c r="E7" s="212"/>
      <c r="F7" s="212"/>
      <c r="G7" s="212"/>
      <c r="H7" s="213"/>
      <c r="I7" s="212"/>
      <c r="J7" s="213" t="s">
        <v>147</v>
      </c>
    </row>
    <row r="8" spans="1:12" s="206" customFormat="1" ht="24" customHeight="1" thickBot="1">
      <c r="A8" s="327"/>
      <c r="B8" s="214" t="s">
        <v>67</v>
      </c>
      <c r="C8" s="330" t="s">
        <v>69</v>
      </c>
      <c r="D8" s="331"/>
      <c r="E8" s="216" t="s">
        <v>70</v>
      </c>
      <c r="F8" s="215" t="s">
        <v>19</v>
      </c>
      <c r="G8" s="217" t="s">
        <v>148</v>
      </c>
      <c r="H8" s="218" t="s">
        <v>149</v>
      </c>
      <c r="I8" s="281" t="s">
        <v>150</v>
      </c>
      <c r="J8" s="282" t="s">
        <v>151</v>
      </c>
      <c r="K8" s="281" t="s">
        <v>183</v>
      </c>
      <c r="L8" s="283" t="s">
        <v>184</v>
      </c>
    </row>
    <row r="9" spans="1:12" s="206" customFormat="1" ht="23.25" customHeight="1" thickBot="1">
      <c r="A9" s="328"/>
      <c r="B9" s="219" t="s">
        <v>73</v>
      </c>
      <c r="C9" s="332" t="s">
        <v>74</v>
      </c>
      <c r="D9" s="332"/>
      <c r="E9" s="220" t="s">
        <v>74</v>
      </c>
      <c r="F9" s="221" t="s">
        <v>74</v>
      </c>
      <c r="G9" s="222" t="s">
        <v>152</v>
      </c>
      <c r="H9" s="223">
        <v>16326.38</v>
      </c>
      <c r="I9" s="284">
        <f>I10+I12+I14+I16+I18+I20+I22+I24+I26+I32</f>
        <v>-4350</v>
      </c>
      <c r="J9" s="285">
        <f>J10+J12+J14+J16+J18+J20+J22+J24+J26+J28+J32+J30</f>
        <v>12208.4</v>
      </c>
      <c r="K9" s="285">
        <f>K10+K12+K14+K16+K18+K20+K22+K24+K26+K32+K28</f>
        <v>300</v>
      </c>
      <c r="L9" s="285">
        <f>L10+L12+L14+L16+L18+L20+L22+L24+L26+L28+L30+L32</f>
        <v>12508.4</v>
      </c>
    </row>
    <row r="10" spans="1:12" s="206" customFormat="1" ht="21" customHeight="1">
      <c r="A10" s="328"/>
      <c r="B10" s="224" t="s">
        <v>73</v>
      </c>
      <c r="C10" s="225" t="s">
        <v>153</v>
      </c>
      <c r="D10" s="286" t="s">
        <v>154</v>
      </c>
      <c r="E10" s="226" t="s">
        <v>74</v>
      </c>
      <c r="F10" s="227" t="s">
        <v>74</v>
      </c>
      <c r="G10" s="228" t="s">
        <v>155</v>
      </c>
      <c r="H10" s="229">
        <f>H11</f>
        <v>2500</v>
      </c>
      <c r="I10" s="287">
        <f>I11</f>
        <v>-2500</v>
      </c>
      <c r="J10" s="288">
        <f>J11</f>
        <v>0</v>
      </c>
      <c r="K10" s="287">
        <f>K11</f>
        <v>0</v>
      </c>
      <c r="L10" s="288">
        <f>J10+K10</f>
        <v>0</v>
      </c>
    </row>
    <row r="11" spans="1:12" s="206" customFormat="1" ht="12.75" customHeight="1" thickBot="1">
      <c r="A11" s="328"/>
      <c r="B11" s="230"/>
      <c r="C11" s="231"/>
      <c r="D11" s="289"/>
      <c r="E11" s="232">
        <v>4357</v>
      </c>
      <c r="F11" s="232">
        <v>6121</v>
      </c>
      <c r="G11" s="233" t="s">
        <v>156</v>
      </c>
      <c r="H11" s="234">
        <v>2500</v>
      </c>
      <c r="I11" s="290">
        <v>-2500</v>
      </c>
      <c r="J11" s="291">
        <f>H11+I11</f>
        <v>0</v>
      </c>
      <c r="K11" s="290"/>
      <c r="L11" s="290">
        <f>J11+K11</f>
        <v>0</v>
      </c>
    </row>
    <row r="12" spans="1:12" s="206" customFormat="1" ht="24" customHeight="1">
      <c r="A12" s="328"/>
      <c r="B12" s="235" t="s">
        <v>73</v>
      </c>
      <c r="C12" s="236" t="s">
        <v>157</v>
      </c>
      <c r="D12" s="286" t="s">
        <v>158</v>
      </c>
      <c r="E12" s="237" t="s">
        <v>74</v>
      </c>
      <c r="F12" s="237" t="s">
        <v>74</v>
      </c>
      <c r="G12" s="238" t="s">
        <v>159</v>
      </c>
      <c r="H12" s="229">
        <f>H13</f>
        <v>8000</v>
      </c>
      <c r="I12" s="292">
        <v>0</v>
      </c>
      <c r="J12" s="288">
        <f>J13</f>
        <v>8000</v>
      </c>
      <c r="K12" s="292">
        <f>K13</f>
        <v>0</v>
      </c>
      <c r="L12" s="292">
        <f>L13</f>
        <v>8000</v>
      </c>
    </row>
    <row r="13" spans="1:12" s="241" customFormat="1" ht="12.75" customHeight="1" thickBot="1">
      <c r="A13" s="328"/>
      <c r="B13" s="239"/>
      <c r="C13" s="240"/>
      <c r="D13" s="293"/>
      <c r="E13" s="232">
        <v>4357</v>
      </c>
      <c r="F13" s="232">
        <v>6121</v>
      </c>
      <c r="G13" s="233" t="s">
        <v>156</v>
      </c>
      <c r="H13" s="234">
        <v>8000</v>
      </c>
      <c r="I13" s="294">
        <v>0</v>
      </c>
      <c r="J13" s="295">
        <f>H13+I13</f>
        <v>8000</v>
      </c>
      <c r="K13" s="294"/>
      <c r="L13" s="295">
        <f>J13+K13</f>
        <v>8000</v>
      </c>
    </row>
    <row r="14" spans="1:12" ht="24" customHeight="1">
      <c r="A14" s="328"/>
      <c r="B14" s="235" t="s">
        <v>73</v>
      </c>
      <c r="C14" s="236" t="s">
        <v>160</v>
      </c>
      <c r="D14" s="286" t="s">
        <v>161</v>
      </c>
      <c r="E14" s="237" t="s">
        <v>74</v>
      </c>
      <c r="F14" s="237" t="s">
        <v>74</v>
      </c>
      <c r="G14" s="238" t="s">
        <v>162</v>
      </c>
      <c r="H14" s="229">
        <f>H15</f>
        <v>1000</v>
      </c>
      <c r="I14" s="292">
        <f>I15</f>
        <v>-1000</v>
      </c>
      <c r="J14" s="288">
        <f>J15</f>
        <v>0</v>
      </c>
      <c r="K14" s="292">
        <f>K15</f>
        <v>0</v>
      </c>
      <c r="L14" s="288">
        <f>L15</f>
        <v>0</v>
      </c>
    </row>
    <row r="15" spans="1:13" ht="12.75" customHeight="1" thickBot="1">
      <c r="A15" s="328"/>
      <c r="B15" s="239"/>
      <c r="C15" s="240"/>
      <c r="D15" s="293"/>
      <c r="E15" s="232">
        <v>4357</v>
      </c>
      <c r="F15" s="232">
        <v>6121</v>
      </c>
      <c r="G15" s="233" t="s">
        <v>156</v>
      </c>
      <c r="H15" s="234">
        <v>1000</v>
      </c>
      <c r="I15" s="294">
        <v>-1000</v>
      </c>
      <c r="J15" s="295">
        <f>H15+I15</f>
        <v>0</v>
      </c>
      <c r="K15" s="294"/>
      <c r="L15" s="295">
        <f>J15+K15</f>
        <v>0</v>
      </c>
      <c r="M15" s="242"/>
    </row>
    <row r="16" spans="1:12" ht="23.25" customHeight="1">
      <c r="A16" s="328"/>
      <c r="B16" s="243" t="s">
        <v>73</v>
      </c>
      <c r="C16" s="244" t="s">
        <v>163</v>
      </c>
      <c r="D16" s="296" t="s">
        <v>164</v>
      </c>
      <c r="E16" s="245" t="s">
        <v>74</v>
      </c>
      <c r="F16" s="245" t="s">
        <v>74</v>
      </c>
      <c r="G16" s="246" t="s">
        <v>165</v>
      </c>
      <c r="H16" s="247">
        <f>H17</f>
        <v>850</v>
      </c>
      <c r="I16" s="248">
        <f>I17</f>
        <v>-850</v>
      </c>
      <c r="J16" s="297">
        <f>J17</f>
        <v>0</v>
      </c>
      <c r="K16" s="248">
        <f>K17</f>
        <v>0</v>
      </c>
      <c r="L16" s="297">
        <f>L17</f>
        <v>0</v>
      </c>
    </row>
    <row r="17" spans="1:12" ht="12" customHeight="1" thickBot="1">
      <c r="A17" s="328"/>
      <c r="B17" s="249"/>
      <c r="C17" s="250"/>
      <c r="D17" s="298"/>
      <c r="E17" s="251">
        <v>4357</v>
      </c>
      <c r="F17" s="252">
        <v>6121</v>
      </c>
      <c r="G17" s="253" t="s">
        <v>166</v>
      </c>
      <c r="H17" s="234">
        <v>850</v>
      </c>
      <c r="I17" s="299">
        <v>-850</v>
      </c>
      <c r="J17" s="300">
        <f>H17+I17</f>
        <v>0</v>
      </c>
      <c r="K17" s="299"/>
      <c r="L17" s="300">
        <f>K17</f>
        <v>0</v>
      </c>
    </row>
    <row r="18" spans="1:12" s="259" customFormat="1" ht="12.75">
      <c r="A18" s="328"/>
      <c r="B18" s="243" t="s">
        <v>73</v>
      </c>
      <c r="C18" s="254" t="s">
        <v>167</v>
      </c>
      <c r="D18" s="255" t="s">
        <v>168</v>
      </c>
      <c r="E18" s="255" t="s">
        <v>74</v>
      </c>
      <c r="F18" s="256" t="s">
        <v>74</v>
      </c>
      <c r="G18" s="257" t="s">
        <v>169</v>
      </c>
      <c r="H18" s="258">
        <f>H19</f>
        <v>720</v>
      </c>
      <c r="I18" s="267">
        <f>I19</f>
        <v>0</v>
      </c>
      <c r="J18" s="301">
        <f>J19</f>
        <v>720</v>
      </c>
      <c r="K18" s="267">
        <f>K19</f>
        <v>0</v>
      </c>
      <c r="L18" s="301">
        <f>L19</f>
        <v>720</v>
      </c>
    </row>
    <row r="19" spans="1:12" ht="13.5" thickBot="1">
      <c r="A19" s="328"/>
      <c r="B19" s="260"/>
      <c r="C19" s="261"/>
      <c r="D19" s="302"/>
      <c r="E19" s="262">
        <v>4357</v>
      </c>
      <c r="F19" s="263">
        <v>6351</v>
      </c>
      <c r="G19" s="264" t="s">
        <v>166</v>
      </c>
      <c r="H19" s="234">
        <v>720</v>
      </c>
      <c r="I19" s="265">
        <v>0</v>
      </c>
      <c r="J19" s="271">
        <f>H19+I19</f>
        <v>720</v>
      </c>
      <c r="K19" s="265"/>
      <c r="L19" s="271">
        <f>J19+K19</f>
        <v>720</v>
      </c>
    </row>
    <row r="20" spans="1:12" s="259" customFormat="1" ht="12.75">
      <c r="A20" s="328"/>
      <c r="B20" s="266" t="s">
        <v>73</v>
      </c>
      <c r="C20" s="254" t="s">
        <v>170</v>
      </c>
      <c r="D20" s="255" t="s">
        <v>154</v>
      </c>
      <c r="E20" s="255" t="s">
        <v>74</v>
      </c>
      <c r="F20" s="256" t="s">
        <v>74</v>
      </c>
      <c r="G20" s="257" t="s">
        <v>171</v>
      </c>
      <c r="H20" s="258">
        <f>H21</f>
        <v>820</v>
      </c>
      <c r="I20" s="267">
        <f>I21</f>
        <v>0</v>
      </c>
      <c r="J20" s="268">
        <f>J21</f>
        <v>820</v>
      </c>
      <c r="K20" s="267">
        <f>K21</f>
        <v>0</v>
      </c>
      <c r="L20" s="268">
        <f>L21</f>
        <v>820</v>
      </c>
    </row>
    <row r="21" spans="1:12" ht="13.5" thickBot="1">
      <c r="A21" s="328"/>
      <c r="B21" s="269"/>
      <c r="C21" s="270"/>
      <c r="D21" s="302"/>
      <c r="E21" s="262">
        <v>4357</v>
      </c>
      <c r="F21" s="263">
        <v>6351</v>
      </c>
      <c r="G21" s="264" t="s">
        <v>166</v>
      </c>
      <c r="H21" s="234">
        <v>820</v>
      </c>
      <c r="I21" s="265">
        <v>0</v>
      </c>
      <c r="J21" s="271">
        <f>H21+I21</f>
        <v>820</v>
      </c>
      <c r="K21" s="265"/>
      <c r="L21" s="271">
        <f>J21+K21</f>
        <v>820</v>
      </c>
    </row>
    <row r="22" spans="1:12" s="241" customFormat="1" ht="12.75">
      <c r="A22" s="328"/>
      <c r="B22" s="266" t="s">
        <v>73</v>
      </c>
      <c r="C22" s="254" t="s">
        <v>172</v>
      </c>
      <c r="D22" s="255" t="s">
        <v>173</v>
      </c>
      <c r="E22" s="255" t="s">
        <v>74</v>
      </c>
      <c r="F22" s="256" t="s">
        <v>74</v>
      </c>
      <c r="G22" s="257" t="s">
        <v>174</v>
      </c>
      <c r="H22" s="258">
        <f>H23</f>
        <v>706.38</v>
      </c>
      <c r="I22" s="267">
        <f>I23</f>
        <v>0</v>
      </c>
      <c r="J22" s="301">
        <f>J23</f>
        <v>706.38</v>
      </c>
      <c r="K22" s="267">
        <f>K23</f>
        <v>0</v>
      </c>
      <c r="L22" s="267">
        <f>L23</f>
        <v>706.38</v>
      </c>
    </row>
    <row r="23" spans="1:12" ht="13.5" thickBot="1">
      <c r="A23" s="328"/>
      <c r="B23" s="269"/>
      <c r="C23" s="272"/>
      <c r="D23" s="303"/>
      <c r="E23" s="262">
        <v>4357</v>
      </c>
      <c r="F23" s="263">
        <v>6351</v>
      </c>
      <c r="G23" s="264" t="s">
        <v>166</v>
      </c>
      <c r="H23" s="234">
        <v>706.38</v>
      </c>
      <c r="I23" s="265">
        <v>0</v>
      </c>
      <c r="J23" s="271">
        <f>H23+I23</f>
        <v>706.38</v>
      </c>
      <c r="K23" s="265"/>
      <c r="L23" s="271">
        <f>J23+K23</f>
        <v>706.38</v>
      </c>
    </row>
    <row r="24" spans="1:12" s="241" customFormat="1" ht="12.75">
      <c r="A24" s="328"/>
      <c r="B24" s="266" t="s">
        <v>73</v>
      </c>
      <c r="C24" s="254" t="s">
        <v>175</v>
      </c>
      <c r="D24" s="255" t="s">
        <v>161</v>
      </c>
      <c r="E24" s="255" t="s">
        <v>74</v>
      </c>
      <c r="F24" s="256" t="s">
        <v>74</v>
      </c>
      <c r="G24" s="257" t="s">
        <v>176</v>
      </c>
      <c r="H24" s="258">
        <f>H25</f>
        <v>500</v>
      </c>
      <c r="I24" s="267">
        <f>I25</f>
        <v>0</v>
      </c>
      <c r="J24" s="301">
        <f>J25</f>
        <v>500</v>
      </c>
      <c r="K24" s="267">
        <f>K25</f>
        <v>0</v>
      </c>
      <c r="L24" s="267">
        <f>L25</f>
        <v>500</v>
      </c>
    </row>
    <row r="25" spans="1:12" ht="13.5" thickBot="1">
      <c r="A25" s="328"/>
      <c r="B25" s="269"/>
      <c r="C25" s="270"/>
      <c r="D25" s="302"/>
      <c r="E25" s="262">
        <v>4357</v>
      </c>
      <c r="F25" s="263">
        <v>6351</v>
      </c>
      <c r="G25" s="264" t="s">
        <v>166</v>
      </c>
      <c r="H25" s="234">
        <v>500</v>
      </c>
      <c r="I25" s="265">
        <v>0</v>
      </c>
      <c r="J25" s="271">
        <f>H25+I25</f>
        <v>500</v>
      </c>
      <c r="K25" s="265"/>
      <c r="L25" s="271">
        <f>J25+K25</f>
        <v>500</v>
      </c>
    </row>
    <row r="26" spans="1:12" s="241" customFormat="1" ht="12.75">
      <c r="A26" s="328"/>
      <c r="B26" s="266" t="s">
        <v>73</v>
      </c>
      <c r="C26" s="254" t="s">
        <v>177</v>
      </c>
      <c r="D26" s="255" t="s">
        <v>178</v>
      </c>
      <c r="E26" s="255" t="s">
        <v>74</v>
      </c>
      <c r="F26" s="256" t="s">
        <v>74</v>
      </c>
      <c r="G26" s="257" t="s">
        <v>179</v>
      </c>
      <c r="H26" s="258">
        <f>H27</f>
        <v>500</v>
      </c>
      <c r="I26" s="267">
        <f>I27</f>
        <v>0</v>
      </c>
      <c r="J26" s="301">
        <f>J27</f>
        <v>500</v>
      </c>
      <c r="K26" s="267">
        <f>K27</f>
        <v>0</v>
      </c>
      <c r="L26" s="301">
        <f>L27</f>
        <v>500</v>
      </c>
    </row>
    <row r="27" spans="1:12" ht="13.5" thickBot="1">
      <c r="A27" s="328"/>
      <c r="B27" s="269"/>
      <c r="C27" s="270"/>
      <c r="D27" s="302"/>
      <c r="E27" s="262">
        <v>4357</v>
      </c>
      <c r="F27" s="263">
        <v>6351</v>
      </c>
      <c r="G27" s="264" t="s">
        <v>166</v>
      </c>
      <c r="H27" s="234">
        <v>500</v>
      </c>
      <c r="I27" s="265">
        <v>0</v>
      </c>
      <c r="J27" s="271">
        <f>H27+I27</f>
        <v>500</v>
      </c>
      <c r="K27" s="265"/>
      <c r="L27" s="271">
        <f>J27+K27</f>
        <v>500</v>
      </c>
    </row>
    <row r="28" spans="1:12" ht="12.75">
      <c r="A28" s="328"/>
      <c r="B28" s="273" t="s">
        <v>73</v>
      </c>
      <c r="C28" s="274" t="s">
        <v>180</v>
      </c>
      <c r="D28" s="275" t="s">
        <v>181</v>
      </c>
      <c r="E28" s="275" t="s">
        <v>74</v>
      </c>
      <c r="F28" s="276" t="s">
        <v>74</v>
      </c>
      <c r="G28" s="277" t="s">
        <v>182</v>
      </c>
      <c r="H28" s="278">
        <f>H29</f>
        <v>730</v>
      </c>
      <c r="I28" s="304">
        <f>I29</f>
        <v>0</v>
      </c>
      <c r="J28" s="268">
        <f>J29</f>
        <v>730</v>
      </c>
      <c r="K28" s="304">
        <f>K29</f>
        <v>0</v>
      </c>
      <c r="L28" s="304">
        <f>L29</f>
        <v>730</v>
      </c>
    </row>
    <row r="29" spans="1:12" ht="13.5" thickBot="1">
      <c r="A29" s="328"/>
      <c r="B29" s="279"/>
      <c r="C29" s="270"/>
      <c r="D29" s="302"/>
      <c r="E29" s="262">
        <v>4357</v>
      </c>
      <c r="F29" s="263">
        <v>6351</v>
      </c>
      <c r="G29" s="264" t="s">
        <v>166</v>
      </c>
      <c r="H29" s="234">
        <v>730</v>
      </c>
      <c r="I29" s="265">
        <v>0</v>
      </c>
      <c r="J29" s="271">
        <f>H29+I29</f>
        <v>730</v>
      </c>
      <c r="K29" s="265"/>
      <c r="L29" s="271">
        <f>J29+K29</f>
        <v>730</v>
      </c>
    </row>
    <row r="30" spans="1:12" ht="12.75">
      <c r="A30" s="328"/>
      <c r="B30" s="266" t="s">
        <v>73</v>
      </c>
      <c r="C30" s="254" t="s">
        <v>187</v>
      </c>
      <c r="D30" s="255" t="s">
        <v>188</v>
      </c>
      <c r="E30" s="255" t="s">
        <v>74</v>
      </c>
      <c r="F30" s="256" t="s">
        <v>74</v>
      </c>
      <c r="G30" s="257" t="s">
        <v>189</v>
      </c>
      <c r="H30" s="258">
        <v>0</v>
      </c>
      <c r="I30" s="267">
        <v>0</v>
      </c>
      <c r="J30" s="301">
        <v>232.02</v>
      </c>
      <c r="K30" s="267">
        <v>0</v>
      </c>
      <c r="L30" s="301">
        <f>L31</f>
        <v>232.02</v>
      </c>
    </row>
    <row r="31" spans="1:12" ht="13.5" thickBot="1">
      <c r="A31" s="328"/>
      <c r="B31" s="269"/>
      <c r="C31" s="270"/>
      <c r="D31" s="302"/>
      <c r="E31" s="262">
        <v>4311</v>
      </c>
      <c r="F31" s="263">
        <v>6351</v>
      </c>
      <c r="G31" s="264" t="s">
        <v>166</v>
      </c>
      <c r="H31" s="234">
        <v>0</v>
      </c>
      <c r="I31" s="265">
        <v>0</v>
      </c>
      <c r="J31" s="271">
        <v>0</v>
      </c>
      <c r="K31" s="265">
        <v>0</v>
      </c>
      <c r="L31" s="271">
        <v>232.02</v>
      </c>
    </row>
    <row r="32" spans="1:12" s="241" customFormat="1" ht="12.75">
      <c r="A32" s="328"/>
      <c r="B32" s="273" t="s">
        <v>73</v>
      </c>
      <c r="C32" s="274" t="s">
        <v>185</v>
      </c>
      <c r="D32" s="275" t="s">
        <v>164</v>
      </c>
      <c r="E32" s="275" t="s">
        <v>74</v>
      </c>
      <c r="F32" s="276" t="s">
        <v>74</v>
      </c>
      <c r="G32" s="277" t="s">
        <v>186</v>
      </c>
      <c r="H32" s="278">
        <f>H33</f>
        <v>0</v>
      </c>
      <c r="I32" s="307">
        <f>I33</f>
        <v>0</v>
      </c>
      <c r="J32" s="305">
        <f>J33</f>
        <v>0</v>
      </c>
      <c r="K32" s="305">
        <f>K33</f>
        <v>300</v>
      </c>
      <c r="L32" s="306">
        <f>L33</f>
        <v>300</v>
      </c>
    </row>
    <row r="33" spans="1:12" ht="13.5" thickBot="1">
      <c r="A33" s="329"/>
      <c r="B33" s="279"/>
      <c r="C33" s="270"/>
      <c r="D33" s="302"/>
      <c r="E33" s="262">
        <v>4357</v>
      </c>
      <c r="F33" s="263">
        <v>6351</v>
      </c>
      <c r="G33" s="264" t="s">
        <v>166</v>
      </c>
      <c r="H33" s="234">
        <v>0</v>
      </c>
      <c r="I33" s="265">
        <v>0</v>
      </c>
      <c r="J33" s="271">
        <v>0</v>
      </c>
      <c r="K33" s="265">
        <v>300</v>
      </c>
      <c r="L33" s="271">
        <f>J33+K33</f>
        <v>300</v>
      </c>
    </row>
    <row r="35" spans="9:10" ht="12.75">
      <c r="I35" s="242"/>
      <c r="J35" s="242"/>
    </row>
    <row r="36" spans="9:10" ht="12.75">
      <c r="I36" s="209"/>
      <c r="J36" s="280"/>
    </row>
  </sheetData>
  <sheetProtection/>
  <mergeCells count="7">
    <mergeCell ref="A8:A33"/>
    <mergeCell ref="C8:D8"/>
    <mergeCell ref="C9:D9"/>
    <mergeCell ref="I1:J1"/>
    <mergeCell ref="B2:J2"/>
    <mergeCell ref="B4:J4"/>
    <mergeCell ref="B6:J6"/>
  </mergeCells>
  <printOptions/>
  <pageMargins left="0.7" right="0.7" top="0.787401575" bottom="0.7874015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Veitova Marcela</cp:lastModifiedBy>
  <cp:lastPrinted>2015-08-12T10:57:44Z</cp:lastPrinted>
  <dcterms:created xsi:type="dcterms:W3CDTF">2007-12-18T12:40:54Z</dcterms:created>
  <dcterms:modified xsi:type="dcterms:W3CDTF">2015-08-12T11:00:45Z</dcterms:modified>
  <cp:category/>
  <cp:version/>
  <cp:contentType/>
  <cp:contentStatus/>
</cp:coreProperties>
</file>