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715" windowHeight="11190"/>
  </bookViews>
  <sheets>
    <sheet name="Bilance PaV" sheetId="5" r:id="rId1"/>
    <sheet name="91709" sheetId="4" r:id="rId2"/>
  </sheets>
  <calcPr calcId="145621"/>
</workbook>
</file>

<file path=xl/calcChain.xml><?xml version="1.0" encoding="utf-8"?>
<calcChain xmlns="http://schemas.openxmlformats.org/spreadsheetml/2006/main">
  <c r="C4" i="5" l="1"/>
  <c r="D4" i="5"/>
  <c r="E4" i="5"/>
  <c r="E5" i="5"/>
  <c r="E6" i="5"/>
  <c r="E7" i="5"/>
  <c r="C9" i="5"/>
  <c r="C8" i="5" s="1"/>
  <c r="D9" i="5"/>
  <c r="D8" i="5" s="1"/>
  <c r="D18" i="5" s="1"/>
  <c r="D24" i="5" s="1"/>
  <c r="E9" i="5"/>
  <c r="E10" i="5"/>
  <c r="E11" i="5"/>
  <c r="E12" i="5"/>
  <c r="E13" i="5"/>
  <c r="C14" i="5"/>
  <c r="D14" i="5"/>
  <c r="E14" i="5"/>
  <c r="E15" i="5"/>
  <c r="E16" i="5"/>
  <c r="E17" i="5"/>
  <c r="C19" i="5"/>
  <c r="D19" i="5"/>
  <c r="E19" i="5"/>
  <c r="E20" i="5"/>
  <c r="E21" i="5"/>
  <c r="E22" i="5"/>
  <c r="E23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C43" i="5"/>
  <c r="D43" i="5"/>
  <c r="E43" i="5"/>
  <c r="E8" i="5" l="1"/>
  <c r="C18" i="5"/>
  <c r="E18" i="5" s="1"/>
  <c r="C24" i="5"/>
  <c r="E24" i="5" s="1"/>
  <c r="K8" i="4"/>
  <c r="I8" i="4"/>
  <c r="H8" i="4"/>
  <c r="K28" i="4" l="1"/>
  <c r="J27" i="4"/>
  <c r="J25" i="4"/>
  <c r="K26" i="4"/>
  <c r="J23" i="4"/>
  <c r="K24" i="4"/>
  <c r="J21" i="4"/>
  <c r="K22" i="4"/>
  <c r="J19" i="4"/>
  <c r="K20" i="4"/>
  <c r="K18" i="4"/>
  <c r="J17" i="4"/>
  <c r="J15" i="4" l="1"/>
  <c r="K16" i="4"/>
  <c r="K14" i="4"/>
  <c r="J13" i="4"/>
  <c r="I27" i="4"/>
  <c r="K27" i="4" s="1"/>
  <c r="I25" i="4"/>
  <c r="K25" i="4" s="1"/>
  <c r="I23" i="4"/>
  <c r="K23" i="4" s="1"/>
  <c r="I21" i="4"/>
  <c r="K21" i="4" s="1"/>
  <c r="I19" i="4"/>
  <c r="K19" i="4" s="1"/>
  <c r="I17" i="4"/>
  <c r="K17" i="4" s="1"/>
  <c r="I15" i="4"/>
  <c r="K15" i="4" s="1"/>
  <c r="I13" i="4"/>
  <c r="K13" i="4" s="1"/>
  <c r="H19" i="4"/>
  <c r="H21" i="4"/>
  <c r="H23" i="4"/>
  <c r="H25" i="4"/>
  <c r="H27" i="4"/>
  <c r="H17" i="4"/>
  <c r="H15" i="4"/>
  <c r="H13" i="4"/>
  <c r="J32" i="4" l="1"/>
  <c r="I32" i="4"/>
  <c r="K32" i="4" l="1"/>
  <c r="K34" i="4"/>
  <c r="K33" i="4"/>
  <c r="H32" i="4"/>
  <c r="J43" i="4" l="1"/>
  <c r="J41" i="4"/>
  <c r="J39" i="4"/>
  <c r="J9" i="4"/>
  <c r="J37" i="4"/>
  <c r="J29" i="4"/>
  <c r="J8" i="4" s="1"/>
  <c r="K10" i="4"/>
  <c r="K11" i="4"/>
  <c r="K12" i="4"/>
  <c r="K30" i="4"/>
  <c r="K31" i="4"/>
  <c r="K38" i="4"/>
  <c r="K40" i="4"/>
  <c r="H9" i="4" l="1"/>
  <c r="I9" i="4"/>
  <c r="K9" i="4"/>
  <c r="H29" i="4"/>
  <c r="I29" i="4"/>
  <c r="K29" i="4" s="1"/>
  <c r="H35" i="4"/>
  <c r="I35" i="4"/>
  <c r="K35" i="4" s="1"/>
  <c r="J35" i="4"/>
  <c r="K36" i="4"/>
  <c r="H37" i="4"/>
  <c r="I37" i="4"/>
  <c r="K37" i="4" s="1"/>
  <c r="H39" i="4"/>
  <c r="I39" i="4"/>
  <c r="K39" i="4" s="1"/>
  <c r="H41" i="4"/>
  <c r="I41" i="4"/>
  <c r="K41" i="4" s="1"/>
  <c r="K42" i="4"/>
  <c r="H43" i="4"/>
  <c r="I43" i="4"/>
  <c r="K43" i="4" s="1"/>
  <c r="K44" i="4"/>
</calcChain>
</file>

<file path=xl/sharedStrings.xml><?xml version="1.0" encoding="utf-8"?>
<sst xmlns="http://schemas.openxmlformats.org/spreadsheetml/2006/main" count="231" uniqueCount="128">
  <si>
    <t>uk.</t>
  </si>
  <si>
    <t>SU</t>
  </si>
  <si>
    <t>č.a.</t>
  </si>
  <si>
    <t>x</t>
  </si>
  <si>
    <t>Odbor zdravotnictví</t>
  </si>
  <si>
    <t>§</t>
  </si>
  <si>
    <t>pol.</t>
  </si>
  <si>
    <t>0000</t>
  </si>
  <si>
    <t>nákup ostatních služeb</t>
  </si>
  <si>
    <t>ROZPIS ROZPOČTU LIBERECKÉHO KRAJE 2015</t>
  </si>
  <si>
    <t>SR 2015</t>
  </si>
  <si>
    <t>Zubní pohotovostní služby</t>
  </si>
  <si>
    <t>v Kč</t>
  </si>
  <si>
    <t>neinv. fin. prostř. půjčené nefin. podnik. subj. - práv. os.</t>
  </si>
  <si>
    <t>Návratná půjčka - NsP Česká Lípa, a.s.</t>
  </si>
  <si>
    <t>0980004</t>
  </si>
  <si>
    <t>jiné investiční transfery zřízeným přísp. org.</t>
  </si>
  <si>
    <t>Dotace SR - krizová připravenost - ZZS LK</t>
  </si>
  <si>
    <t>35963</t>
  </si>
  <si>
    <t>1910</t>
  </si>
  <si>
    <t>0980002</t>
  </si>
  <si>
    <t>neinvestiční transfery obecně prospěšným společnostem</t>
  </si>
  <si>
    <t>Hospic pro LK</t>
  </si>
  <si>
    <t>0970011</t>
  </si>
  <si>
    <t>neinvestiční příspěvky zřízeným PO</t>
  </si>
  <si>
    <t>ZZS LK - koroner</t>
  </si>
  <si>
    <t>0970010</t>
  </si>
  <si>
    <t>0970009</t>
  </si>
  <si>
    <t>neinvestiční transfery podnik.subjektům-právnickým osobám</t>
  </si>
  <si>
    <t>neinvestiční transfery obcím</t>
  </si>
  <si>
    <t>Ošetření osob pod vlivem alkoholu a v intoxikaci</t>
  </si>
  <si>
    <t>0970012</t>
  </si>
  <si>
    <t>neinvestiční transfery nefinančním podnik. subj.-práv.osobám</t>
  </si>
  <si>
    <t>Lékařská pohotovostní služba (LPS)</t>
  </si>
  <si>
    <t>0970001</t>
  </si>
  <si>
    <t>Výdajový limit resortu v kapitole</t>
  </si>
  <si>
    <t>91709 - T R A N S F E R Y</t>
  </si>
  <si>
    <t>ÚZ</t>
  </si>
  <si>
    <t>91709 - Transfery</t>
  </si>
  <si>
    <t>0970008</t>
  </si>
  <si>
    <t>98297</t>
  </si>
  <si>
    <t>3599</t>
  </si>
  <si>
    <t>Dotace SR - likvidace nepoužitelných léčiv</t>
  </si>
  <si>
    <t>neinv.transfery nefin.podnik.subj.- fyz. osobám</t>
  </si>
  <si>
    <t>neinv.transfery nefin.podnik.subj.- práv. osobám</t>
  </si>
  <si>
    <t>0970050</t>
  </si>
  <si>
    <t>Krajská nemocnice Liberec, a.s. - LPS</t>
  </si>
  <si>
    <t>0970051</t>
  </si>
  <si>
    <t>Nemocnice s poliklinikou Česká Lípa, a.s.- LPS</t>
  </si>
  <si>
    <t>0970052</t>
  </si>
  <si>
    <t>Nemocnice Frýdlant, s.r.o. - LPS</t>
  </si>
  <si>
    <t>0970053</t>
  </si>
  <si>
    <t>Nemocnice Tanvald, s.r.o. - LPS</t>
  </si>
  <si>
    <t>0970054</t>
  </si>
  <si>
    <t>Nemocnice Jablonec, p.o. - LPS</t>
  </si>
  <si>
    <t>0970055</t>
  </si>
  <si>
    <t>Nemocnice s poliklinikou v Semilech, p.o. - LPS</t>
  </si>
  <si>
    <t>0970056</t>
  </si>
  <si>
    <t>Masarykova městská nemocnice v Jilemnici,  p.o. - LPS</t>
  </si>
  <si>
    <t>0970057</t>
  </si>
  <si>
    <t>Lázně Kundratice, a.s. - LPS</t>
  </si>
  <si>
    <t>5904</t>
  </si>
  <si>
    <t>3901</t>
  </si>
  <si>
    <t>5905</t>
  </si>
  <si>
    <t>Příloha č. 1 k ZR-RO 176/15</t>
  </si>
  <si>
    <t>UR 2015</t>
  </si>
  <si>
    <t>ZR-RO 176/15</t>
  </si>
  <si>
    <t xml:space="preserve">V ý d a je   c e l k e m </t>
  </si>
  <si>
    <t>5-6xxx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</si>
  <si>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</si>
  <si>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</si>
  <si>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</si>
  <si>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</si>
  <si>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</si>
  <si>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</si>
  <si>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</si>
  <si>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</si>
  <si>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</si>
  <si>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</si>
  <si>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</si>
  <si>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</si>
  <si>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</si>
  <si>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</si>
  <si>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</si>
  <si>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</si>
  <si>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</si>
  <si>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</si>
  <si>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 xml:space="preserve">upravený rozpočet </t>
  </si>
  <si>
    <t>ZR-RO č. 176/15</t>
  </si>
  <si>
    <t xml:space="preserve">     ukazatel</t>
  </si>
  <si>
    <t>v tis. Kč</t>
  </si>
  <si>
    <t>Výdajová část rozpočtu LK 2015</t>
  </si>
  <si>
    <t xml:space="preserve">Z d r o j e  L K   c e l k e m </t>
  </si>
  <si>
    <t>5. uhrazené splátky dlouhod.půjč.</t>
  </si>
  <si>
    <t>4. úvěr</t>
  </si>
  <si>
    <t>2. Zapojení  zákl.běžného účtu z r. 2014</t>
  </si>
  <si>
    <t>8115</t>
  </si>
  <si>
    <t>1. Zapojení fondů z r. 2014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</si>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</sst>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b/>
      <sz val="9"/>
      <color indexed="18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62"/>
      <name val="Arial"/>
      <family val="2"/>
    </font>
    <font>
      <sz val="9"/>
      <name val="Arial"/>
      <family val="2"/>
    </font>
    <font>
      <sz val="10"/>
      <name val="Arial"/>
      <charset val="238"/>
    </font>
    <font>
      <b/>
      <sz val="9"/>
      <color rgb="FF00008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3" fillId="0" borderId="0"/>
  </cellStyleXfs>
  <cellXfs count="210">
    <xf numFmtId="0" fontId="0" fillId="0" borderId="0" xfId="0"/>
    <xf numFmtId="0" fontId="1" fillId="0" borderId="0" xfId="8"/>
    <xf numFmtId="4" fontId="1" fillId="0" borderId="0" xfId="8" applyNumberFormat="1"/>
    <xf numFmtId="0" fontId="4" fillId="0" borderId="0" xfId="6"/>
    <xf numFmtId="0" fontId="1" fillId="0" borderId="0" xfId="4"/>
    <xf numFmtId="0" fontId="1" fillId="0" borderId="0" xfId="8" applyBorder="1"/>
    <xf numFmtId="0" fontId="6" fillId="0" borderId="5" xfId="4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" fillId="0" borderId="0" xfId="3" applyFill="1" applyAlignment="1">
      <alignment vertical="center"/>
    </xf>
    <xf numFmtId="0" fontId="1" fillId="0" borderId="0" xfId="3" applyAlignment="1">
      <alignment vertical="center"/>
    </xf>
    <xf numFmtId="0" fontId="0" fillId="0" borderId="0" xfId="8" applyFont="1"/>
    <xf numFmtId="1" fontId="9" fillId="0" borderId="10" xfId="8" applyNumberFormat="1" applyFont="1" applyFill="1" applyBorder="1" applyAlignment="1">
      <alignment horizontal="center" vertical="center"/>
    </xf>
    <xf numFmtId="1" fontId="9" fillId="0" borderId="17" xfId="8" applyNumberFormat="1" applyFont="1" applyFill="1" applyBorder="1" applyAlignment="1">
      <alignment horizontal="center" vertical="center"/>
    </xf>
    <xf numFmtId="0" fontId="9" fillId="0" borderId="22" xfId="8" applyFont="1" applyBorder="1"/>
    <xf numFmtId="0" fontId="9" fillId="0" borderId="31" xfId="8" applyFont="1" applyBorder="1"/>
    <xf numFmtId="0" fontId="9" fillId="0" borderId="16" xfId="8" applyFont="1" applyBorder="1"/>
    <xf numFmtId="0" fontId="6" fillId="0" borderId="27" xfId="8" applyFont="1" applyBorder="1" applyAlignment="1">
      <alignment horizontal="center"/>
    </xf>
    <xf numFmtId="49" fontId="6" fillId="0" borderId="27" xfId="8" applyNumberFormat="1" applyFont="1" applyBorder="1" applyAlignment="1">
      <alignment vertical="center"/>
    </xf>
    <xf numFmtId="49" fontId="6" fillId="0" borderId="29" xfId="8" applyNumberFormat="1" applyFont="1" applyBorder="1" applyAlignment="1">
      <alignment horizontal="center" vertical="center"/>
    </xf>
    <xf numFmtId="0" fontId="6" fillId="0" borderId="19" xfId="8" applyFont="1" applyBorder="1"/>
    <xf numFmtId="0" fontId="10" fillId="0" borderId="22" xfId="8" applyFont="1" applyBorder="1" applyAlignment="1">
      <alignment horizontal="left"/>
    </xf>
    <xf numFmtId="0" fontId="9" fillId="0" borderId="22" xfId="8" applyFont="1" applyBorder="1" applyAlignment="1">
      <alignment horizontal="center"/>
    </xf>
    <xf numFmtId="0" fontId="1" fillId="0" borderId="16" xfId="8" applyBorder="1"/>
    <xf numFmtId="0" fontId="1" fillId="0" borderId="0" xfId="8" applyAlignment="1">
      <alignment horizontal="center" vertical="center"/>
    </xf>
    <xf numFmtId="1" fontId="6" fillId="0" borderId="26" xfId="8" applyNumberFormat="1" applyFont="1" applyFill="1" applyBorder="1" applyAlignment="1">
      <alignment horizontal="center" vertical="center"/>
    </xf>
    <xf numFmtId="49" fontId="6" fillId="0" borderId="26" xfId="8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horizontal="center" vertical="center"/>
    </xf>
    <xf numFmtId="49" fontId="8" fillId="0" borderId="22" xfId="8" applyNumberFormat="1" applyFont="1" applyFill="1" applyBorder="1" applyAlignment="1">
      <alignment vertical="center"/>
    </xf>
    <xf numFmtId="49" fontId="8" fillId="0" borderId="10" xfId="8" applyNumberFormat="1" applyFont="1" applyFill="1" applyBorder="1" applyAlignment="1">
      <alignment vertical="center"/>
    </xf>
    <xf numFmtId="0" fontId="11" fillId="0" borderId="16" xfId="8" applyFont="1" applyFill="1" applyBorder="1" applyAlignment="1">
      <alignment horizontal="center" vertical="center"/>
    </xf>
    <xf numFmtId="2" fontId="6" fillId="0" borderId="2" xfId="8" applyNumberFormat="1" applyFont="1" applyFill="1" applyBorder="1" applyAlignment="1">
      <alignment horizontal="center" vertical="center"/>
    </xf>
    <xf numFmtId="2" fontId="6" fillId="0" borderId="3" xfId="8" applyNumberFormat="1" applyFont="1" applyFill="1" applyBorder="1" applyAlignment="1">
      <alignment horizontal="center" vertical="center"/>
    </xf>
    <xf numFmtId="49" fontId="6" fillId="0" borderId="20" xfId="8" applyNumberFormat="1" applyFont="1" applyFill="1" applyBorder="1" applyAlignment="1">
      <alignment horizontal="center" vertical="center"/>
    </xf>
    <xf numFmtId="49" fontId="6" fillId="0" borderId="8" xfId="8" applyNumberFormat="1" applyFont="1" applyFill="1" applyBorder="1" applyAlignment="1">
      <alignment horizontal="center" vertical="center"/>
    </xf>
    <xf numFmtId="1" fontId="9" fillId="0" borderId="23" xfId="8" applyNumberFormat="1" applyFont="1" applyFill="1" applyBorder="1" applyAlignment="1">
      <alignment horizontal="center" vertical="center"/>
    </xf>
    <xf numFmtId="1" fontId="9" fillId="0" borderId="12" xfId="8" applyNumberFormat="1" applyFont="1" applyFill="1" applyBorder="1" applyAlignment="1">
      <alignment horizontal="center" vertical="center"/>
    </xf>
    <xf numFmtId="49" fontId="8" fillId="0" borderId="24" xfId="8" applyNumberFormat="1" applyFont="1" applyFill="1" applyBorder="1" applyAlignment="1">
      <alignment vertical="center"/>
    </xf>
    <xf numFmtId="49" fontId="8" fillId="0" borderId="23" xfId="8" applyNumberFormat="1" applyFont="1" applyFill="1" applyBorder="1" applyAlignment="1">
      <alignment vertical="center"/>
    </xf>
    <xf numFmtId="0" fontId="11" fillId="0" borderId="11" xfId="8" applyFont="1" applyFill="1" applyBorder="1" applyAlignment="1">
      <alignment horizontal="center" vertical="center"/>
    </xf>
    <xf numFmtId="0" fontId="10" fillId="0" borderId="23" xfId="7" applyFont="1" applyFill="1" applyBorder="1" applyAlignment="1">
      <alignment vertical="center"/>
    </xf>
    <xf numFmtId="0" fontId="9" fillId="0" borderId="30" xfId="7" applyFont="1" applyFill="1" applyBorder="1" applyAlignment="1">
      <alignment horizontal="center" vertical="center"/>
    </xf>
    <xf numFmtId="49" fontId="9" fillId="0" borderId="12" xfId="7" applyNumberFormat="1" applyFont="1" applyFill="1" applyBorder="1" applyAlignment="1">
      <alignment horizontal="center" vertical="center"/>
    </xf>
    <xf numFmtId="49" fontId="9" fillId="0" borderId="24" xfId="7" applyNumberFormat="1" applyFont="1" applyFill="1" applyBorder="1" applyAlignment="1">
      <alignment horizontal="center" vertical="center"/>
    </xf>
    <xf numFmtId="49" fontId="9" fillId="0" borderId="23" xfId="7" applyNumberFormat="1" applyFont="1" applyFill="1" applyBorder="1" applyAlignment="1">
      <alignment horizontal="center" vertical="center"/>
    </xf>
    <xf numFmtId="0" fontId="12" fillId="0" borderId="11" xfId="7" applyFont="1" applyFill="1" applyBorder="1" applyAlignment="1">
      <alignment horizontal="center" vertical="center"/>
    </xf>
    <xf numFmtId="49" fontId="8" fillId="0" borderId="41" xfId="8" applyNumberFormat="1" applyFont="1" applyFill="1" applyBorder="1" applyAlignment="1">
      <alignment vertical="center"/>
    </xf>
    <xf numFmtId="0" fontId="11" fillId="0" borderId="42" xfId="8" applyFont="1" applyFill="1" applyBorder="1" applyAlignment="1">
      <alignment horizontal="center" vertical="center"/>
    </xf>
    <xf numFmtId="0" fontId="7" fillId="0" borderId="45" xfId="10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/>
    </xf>
    <xf numFmtId="0" fontId="3" fillId="0" borderId="0" xfId="10" applyFont="1" applyAlignment="1">
      <alignment horizontal="right"/>
    </xf>
    <xf numFmtId="0" fontId="1" fillId="0" borderId="0" xfId="10"/>
    <xf numFmtId="4" fontId="1" fillId="0" borderId="0" xfId="10" applyNumberFormat="1"/>
    <xf numFmtId="0" fontId="6" fillId="0" borderId="20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44" xfId="10" applyFont="1" applyFill="1" applyBorder="1" applyAlignment="1">
      <alignment horizontal="center" vertical="center"/>
    </xf>
    <xf numFmtId="0" fontId="6" fillId="0" borderId="43" xfId="10" applyFont="1" applyFill="1" applyBorder="1" applyAlignment="1">
      <alignment horizontal="center" vertical="center"/>
    </xf>
    <xf numFmtId="0" fontId="6" fillId="0" borderId="5" xfId="10" applyFont="1" applyFill="1" applyBorder="1" applyAlignment="1">
      <alignment horizontal="left" vertical="center"/>
    </xf>
    <xf numFmtId="2" fontId="6" fillId="0" borderId="2" xfId="9" applyNumberFormat="1" applyFont="1" applyFill="1" applyBorder="1" applyAlignment="1">
      <alignment horizontal="left" vertical="center"/>
    </xf>
    <xf numFmtId="2" fontId="10" fillId="0" borderId="23" xfId="9" applyNumberFormat="1" applyFont="1" applyFill="1" applyBorder="1" applyAlignment="1">
      <alignment horizontal="left" vertical="center"/>
    </xf>
    <xf numFmtId="2" fontId="10" fillId="0" borderId="12" xfId="9" applyNumberFormat="1" applyFont="1" applyFill="1" applyBorder="1" applyAlignment="1">
      <alignment horizontal="left" vertical="center"/>
    </xf>
    <xf numFmtId="2" fontId="10" fillId="0" borderId="10" xfId="9" applyNumberFormat="1" applyFont="1" applyFill="1" applyBorder="1" applyAlignment="1">
      <alignment horizontal="left" vertical="center"/>
    </xf>
    <xf numFmtId="49" fontId="6" fillId="0" borderId="25" xfId="8" applyNumberFormat="1" applyFont="1" applyFill="1" applyBorder="1" applyAlignment="1">
      <alignment horizontal="center" vertical="center"/>
    </xf>
    <xf numFmtId="49" fontId="6" fillId="0" borderId="26" xfId="8" applyNumberFormat="1" applyFont="1" applyFill="1" applyBorder="1" applyAlignment="1">
      <alignment vertical="center"/>
    </xf>
    <xf numFmtId="2" fontId="6" fillId="0" borderId="26" xfId="9" applyNumberFormat="1" applyFont="1" applyFill="1" applyBorder="1" applyAlignment="1">
      <alignment horizontal="left" vertical="center"/>
    </xf>
    <xf numFmtId="2" fontId="6" fillId="0" borderId="28" xfId="9" applyNumberFormat="1" applyFont="1" applyFill="1" applyBorder="1" applyAlignment="1">
      <alignment horizontal="left" vertical="center"/>
    </xf>
    <xf numFmtId="2" fontId="10" fillId="0" borderId="17" xfId="9" applyNumberFormat="1" applyFont="1" applyFill="1" applyBorder="1" applyAlignment="1">
      <alignment horizontal="left" vertical="center"/>
    </xf>
    <xf numFmtId="0" fontId="9" fillId="0" borderId="11" xfId="7" applyFont="1" applyFill="1" applyBorder="1" applyAlignment="1">
      <alignment horizontal="center"/>
    </xf>
    <xf numFmtId="49" fontId="9" fillId="0" borderId="23" xfId="7" applyNumberFormat="1" applyFont="1" applyFill="1" applyBorder="1" applyAlignment="1">
      <alignment horizontal="center"/>
    </xf>
    <xf numFmtId="49" fontId="9" fillId="0" borderId="24" xfId="7" applyNumberFormat="1" applyFont="1" applyFill="1" applyBorder="1" applyAlignment="1">
      <alignment horizontal="center"/>
    </xf>
    <xf numFmtId="49" fontId="9" fillId="0" borderId="12" xfId="7" applyNumberFormat="1" applyFont="1" applyFill="1" applyBorder="1" applyAlignment="1">
      <alignment horizontal="center"/>
    </xf>
    <xf numFmtId="0" fontId="9" fillId="0" borderId="30" xfId="7" applyFont="1" applyFill="1" applyBorder="1" applyAlignment="1">
      <alignment horizontal="center"/>
    </xf>
    <xf numFmtId="0" fontId="10" fillId="0" borderId="23" xfId="7" applyFont="1" applyFill="1" applyBorder="1" applyAlignment="1"/>
    <xf numFmtId="4" fontId="9" fillId="0" borderId="12" xfId="7" applyNumberFormat="1" applyFont="1" applyFill="1" applyBorder="1" applyAlignment="1">
      <alignment horizontal="right"/>
    </xf>
    <xf numFmtId="49" fontId="6" fillId="0" borderId="23" xfId="7" applyNumberFormat="1" applyFont="1" applyFill="1" applyBorder="1" applyAlignment="1">
      <alignment horizontal="center"/>
    </xf>
    <xf numFmtId="49" fontId="6" fillId="0" borderId="24" xfId="7" applyNumberFormat="1" applyFont="1" applyFill="1" applyBorder="1" applyAlignment="1">
      <alignment horizontal="center"/>
    </xf>
    <xf numFmtId="0" fontId="14" fillId="0" borderId="7" xfId="8" applyFont="1" applyBorder="1" applyAlignment="1">
      <alignment horizontal="center" vertical="center"/>
    </xf>
    <xf numFmtId="49" fontId="14" fillId="0" borderId="8" xfId="8" applyNumberFormat="1" applyFont="1" applyBorder="1" applyAlignment="1">
      <alignment horizontal="center" vertical="center"/>
    </xf>
    <xf numFmtId="49" fontId="14" fillId="0" borderId="26" xfId="8" applyNumberFormat="1" applyFont="1" applyBorder="1" applyAlignment="1">
      <alignment horizontal="center" vertical="center"/>
    </xf>
    <xf numFmtId="2" fontId="14" fillId="0" borderId="35" xfId="8" applyNumberFormat="1" applyFont="1" applyBorder="1" applyAlignment="1">
      <alignment horizontal="center" vertical="center"/>
    </xf>
    <xf numFmtId="2" fontId="14" fillId="0" borderId="8" xfId="8" applyNumberFormat="1" applyFont="1" applyBorder="1" applyAlignment="1">
      <alignment horizontal="center" vertical="center"/>
    </xf>
    <xf numFmtId="2" fontId="14" fillId="0" borderId="8" xfId="9" applyNumberFormat="1" applyFont="1" applyFill="1" applyBorder="1" applyAlignment="1">
      <alignment horizontal="left" vertical="center"/>
    </xf>
    <xf numFmtId="49" fontId="14" fillId="0" borderId="20" xfId="8" applyNumberFormat="1" applyFont="1" applyBorder="1" applyAlignment="1">
      <alignment horizontal="center" vertical="center"/>
    </xf>
    <xf numFmtId="2" fontId="14" fillId="0" borderId="3" xfId="8" applyNumberFormat="1" applyFont="1" applyBorder="1" applyAlignment="1">
      <alignment horizontal="center" vertical="center"/>
    </xf>
    <xf numFmtId="2" fontId="14" fillId="0" borderId="2" xfId="8" applyNumberFormat="1" applyFont="1" applyBorder="1" applyAlignment="1">
      <alignment horizontal="center" vertical="center"/>
    </xf>
    <xf numFmtId="2" fontId="14" fillId="0" borderId="2" xfId="9" applyNumberFormat="1" applyFont="1" applyFill="1" applyBorder="1" applyAlignment="1">
      <alignment horizontal="left" vertical="center"/>
    </xf>
    <xf numFmtId="0" fontId="6" fillId="0" borderId="16" xfId="7" applyFont="1" applyFill="1" applyBorder="1" applyAlignment="1">
      <alignment horizontal="center"/>
    </xf>
    <xf numFmtId="49" fontId="6" fillId="0" borderId="28" xfId="7" applyNumberFormat="1" applyFont="1" applyFill="1" applyBorder="1" applyAlignment="1">
      <alignment horizontal="center"/>
    </xf>
    <xf numFmtId="49" fontId="6" fillId="0" borderId="27" xfId="7" applyNumberFormat="1" applyFont="1" applyFill="1" applyBorder="1" applyAlignment="1">
      <alignment horizontal="center"/>
    </xf>
    <xf numFmtId="49" fontId="6" fillId="0" borderId="14" xfId="7" applyNumberFormat="1" applyFont="1" applyFill="1" applyBorder="1" applyAlignment="1">
      <alignment horizontal="center"/>
    </xf>
    <xf numFmtId="0" fontId="6" fillId="0" borderId="29" xfId="7" applyFont="1" applyFill="1" applyBorder="1" applyAlignment="1">
      <alignment horizontal="center"/>
    </xf>
    <xf numFmtId="0" fontId="6" fillId="0" borderId="28" xfId="7" applyFont="1" applyFill="1" applyBorder="1" applyAlignment="1"/>
    <xf numFmtId="4" fontId="6" fillId="0" borderId="14" xfId="7" applyNumberFormat="1" applyFont="1" applyFill="1" applyBorder="1" applyAlignment="1">
      <alignment horizontal="right"/>
    </xf>
    <xf numFmtId="0" fontId="6" fillId="0" borderId="7" xfId="7" applyFont="1" applyFill="1" applyBorder="1" applyAlignment="1">
      <alignment horizontal="center"/>
    </xf>
    <xf numFmtId="4" fontId="6" fillId="0" borderId="43" xfId="10" applyNumberFormat="1" applyFont="1" applyFill="1" applyBorder="1" applyAlignment="1"/>
    <xf numFmtId="4" fontId="14" fillId="0" borderId="3" xfId="8" applyNumberFormat="1" applyFont="1" applyBorder="1" applyAlignment="1"/>
    <xf numFmtId="4" fontId="14" fillId="0" borderId="4" xfId="8" applyNumberFormat="1" applyFont="1" applyBorder="1" applyAlignment="1"/>
    <xf numFmtId="4" fontId="9" fillId="0" borderId="12" xfId="8" applyNumberFormat="1" applyFont="1" applyFill="1" applyBorder="1" applyAlignment="1"/>
    <xf numFmtId="4" fontId="9" fillId="0" borderId="12" xfId="6" applyNumberFormat="1" applyFont="1" applyFill="1" applyBorder="1" applyAlignment="1"/>
    <xf numFmtId="4" fontId="9" fillId="0" borderId="13" xfId="8" applyNumberFormat="1" applyFont="1" applyFill="1" applyBorder="1" applyAlignment="1"/>
    <xf numFmtId="4" fontId="14" fillId="0" borderId="35" xfId="8" applyNumberFormat="1" applyFont="1" applyBorder="1" applyAlignment="1"/>
    <xf numFmtId="4" fontId="14" fillId="0" borderId="9" xfId="8" applyNumberFormat="1" applyFont="1" applyBorder="1" applyAlignment="1"/>
    <xf numFmtId="4" fontId="9" fillId="0" borderId="12" xfId="7" applyNumberFormat="1" applyFont="1" applyFill="1" applyBorder="1" applyAlignment="1"/>
    <xf numFmtId="4" fontId="9" fillId="0" borderId="38" xfId="7" applyNumberFormat="1" applyFont="1" applyFill="1" applyBorder="1" applyAlignment="1"/>
    <xf numFmtId="4" fontId="6" fillId="0" borderId="14" xfId="7" applyNumberFormat="1" applyFont="1" applyFill="1" applyBorder="1" applyAlignment="1"/>
    <xf numFmtId="4" fontId="9" fillId="0" borderId="39" xfId="7" applyNumberFormat="1" applyFont="1" applyFill="1" applyBorder="1" applyAlignment="1"/>
    <xf numFmtId="4" fontId="9" fillId="0" borderId="46" xfId="7" applyNumberFormat="1" applyFont="1" applyFill="1" applyBorder="1" applyAlignment="1"/>
    <xf numFmtId="4" fontId="6" fillId="0" borderId="3" xfId="8" applyNumberFormat="1" applyFont="1" applyFill="1" applyBorder="1" applyAlignment="1"/>
    <xf numFmtId="4" fontId="6" fillId="0" borderId="4" xfId="8" applyNumberFormat="1" applyFont="1" applyFill="1" applyBorder="1" applyAlignment="1"/>
    <xf numFmtId="4" fontId="9" fillId="0" borderId="17" xfId="8" applyNumberFormat="1" applyFont="1" applyFill="1" applyBorder="1" applyAlignment="1"/>
    <xf numFmtId="4" fontId="9" fillId="0" borderId="17" xfId="6" applyNumberFormat="1" applyFont="1" applyFill="1" applyBorder="1" applyAlignment="1"/>
    <xf numFmtId="4" fontId="9" fillId="0" borderId="18" xfId="8" applyNumberFormat="1" applyFont="1" applyFill="1" applyBorder="1" applyAlignment="1"/>
    <xf numFmtId="4" fontId="6" fillId="0" borderId="26" xfId="8" applyNumberFormat="1" applyFont="1" applyFill="1" applyBorder="1" applyAlignment="1"/>
    <xf numFmtId="4" fontId="6" fillId="0" borderId="37" xfId="8" applyNumberFormat="1" applyFont="1" applyFill="1" applyBorder="1" applyAlignment="1"/>
    <xf numFmtId="4" fontId="9" fillId="0" borderId="22" xfId="8" applyNumberFormat="1" applyFont="1" applyBorder="1" applyAlignment="1"/>
    <xf numFmtId="4" fontId="9" fillId="0" borderId="36" xfId="8" applyNumberFormat="1" applyFont="1" applyBorder="1" applyAlignment="1"/>
    <xf numFmtId="4" fontId="6" fillId="0" borderId="35" xfId="8" applyNumberFormat="1" applyFont="1" applyBorder="1" applyAlignment="1"/>
    <xf numFmtId="4" fontId="6" fillId="0" borderId="27" xfId="8" applyNumberFormat="1" applyFont="1" applyBorder="1" applyAlignment="1"/>
    <xf numFmtId="4" fontId="6" fillId="0" borderId="15" xfId="8" applyNumberFormat="1" applyFont="1" applyBorder="1" applyAlignment="1"/>
    <xf numFmtId="4" fontId="9" fillId="0" borderId="18" xfId="8" applyNumberFormat="1" applyFont="1" applyBorder="1" applyAlignment="1"/>
    <xf numFmtId="4" fontId="9" fillId="0" borderId="33" xfId="8" applyNumberFormat="1" applyFont="1" applyFill="1" applyBorder="1" applyAlignment="1"/>
    <xf numFmtId="4" fontId="9" fillId="0" borderId="21" xfId="8" applyNumberFormat="1" applyFont="1" applyFill="1" applyBorder="1" applyAlignment="1"/>
    <xf numFmtId="0" fontId="12" fillId="0" borderId="47" xfId="7" applyFont="1" applyFill="1" applyBorder="1" applyAlignment="1">
      <alignment horizontal="center" vertical="center"/>
    </xf>
    <xf numFmtId="4" fontId="6" fillId="0" borderId="27" xfId="7" applyNumberFormat="1" applyFont="1" applyFill="1" applyBorder="1" applyAlignment="1"/>
    <xf numFmtId="4" fontId="6" fillId="0" borderId="15" xfId="7" applyNumberFormat="1" applyFont="1" applyFill="1" applyBorder="1" applyAlignment="1"/>
    <xf numFmtId="49" fontId="8" fillId="0" borderId="48" xfId="8" applyNumberFormat="1" applyFont="1" applyFill="1" applyBorder="1" applyAlignment="1">
      <alignment vertical="center"/>
    </xf>
    <xf numFmtId="49" fontId="8" fillId="0" borderId="32" xfId="8" applyNumberFormat="1" applyFont="1" applyFill="1" applyBorder="1" applyAlignment="1">
      <alignment vertical="center"/>
    </xf>
    <xf numFmtId="49" fontId="8" fillId="0" borderId="12" xfId="8" applyNumberFormat="1" applyFont="1" applyFill="1" applyBorder="1" applyAlignment="1">
      <alignment vertical="center"/>
    </xf>
    <xf numFmtId="1" fontId="9" fillId="0" borderId="0" xfId="8" applyNumberFormat="1" applyFont="1" applyFill="1" applyBorder="1" applyAlignment="1">
      <alignment horizontal="center" vertical="center"/>
    </xf>
    <xf numFmtId="1" fontId="9" fillId="0" borderId="48" xfId="8" applyNumberFormat="1" applyFont="1" applyFill="1" applyBorder="1" applyAlignment="1">
      <alignment horizontal="center" vertical="center"/>
    </xf>
    <xf numFmtId="2" fontId="10" fillId="0" borderId="48" xfId="9" applyNumberFormat="1" applyFont="1" applyFill="1" applyBorder="1" applyAlignment="1">
      <alignment horizontal="left" vertical="center"/>
    </xf>
    <xf numFmtId="4" fontId="9" fillId="0" borderId="0" xfId="6" applyNumberFormat="1" applyFont="1" applyFill="1" applyBorder="1" applyAlignment="1"/>
    <xf numFmtId="1" fontId="9" fillId="0" borderId="24" xfId="8" applyNumberFormat="1" applyFont="1" applyFill="1" applyBorder="1" applyAlignment="1">
      <alignment horizontal="center" vertical="center"/>
    </xf>
    <xf numFmtId="4" fontId="9" fillId="0" borderId="33" xfId="6" applyNumberFormat="1" applyFont="1" applyFill="1" applyBorder="1" applyAlignment="1"/>
    <xf numFmtId="1" fontId="9" fillId="0" borderId="30" xfId="8" applyNumberFormat="1" applyFont="1" applyFill="1" applyBorder="1" applyAlignment="1">
      <alignment horizontal="center" vertical="center"/>
    </xf>
    <xf numFmtId="4" fontId="1" fillId="0" borderId="17" xfId="8" applyNumberFormat="1" applyBorder="1"/>
    <xf numFmtId="4" fontId="1" fillId="0" borderId="18" xfId="8" applyNumberFormat="1" applyBorder="1"/>
    <xf numFmtId="49" fontId="6" fillId="0" borderId="48" xfId="8" applyNumberFormat="1" applyFont="1" applyFill="1" applyBorder="1" applyAlignment="1">
      <alignment vertical="center"/>
    </xf>
    <xf numFmtId="49" fontId="6" fillId="0" borderId="32" xfId="8" applyNumberFormat="1" applyFont="1" applyFill="1" applyBorder="1" applyAlignment="1">
      <alignment vertical="center"/>
    </xf>
    <xf numFmtId="49" fontId="9" fillId="0" borderId="12" xfId="8" applyNumberFormat="1" applyFont="1" applyFill="1" applyBorder="1" applyAlignment="1">
      <alignment vertical="center"/>
    </xf>
    <xf numFmtId="1" fontId="6" fillId="0" borderId="24" xfId="8" applyNumberFormat="1" applyFont="1" applyFill="1" applyBorder="1" applyAlignment="1">
      <alignment horizontal="center" vertical="center"/>
    </xf>
    <xf numFmtId="1" fontId="6" fillId="0" borderId="48" xfId="8" applyNumberFormat="1" applyFont="1" applyFill="1" applyBorder="1" applyAlignment="1">
      <alignment horizontal="center" vertical="center"/>
    </xf>
    <xf numFmtId="2" fontId="6" fillId="0" borderId="48" xfId="9" applyNumberFormat="1" applyFont="1" applyFill="1" applyBorder="1" applyAlignment="1">
      <alignment horizontal="left" vertical="center"/>
    </xf>
    <xf numFmtId="4" fontId="6" fillId="0" borderId="33" xfId="8" applyNumberFormat="1" applyFont="1" applyFill="1" applyBorder="1" applyAlignment="1"/>
    <xf numFmtId="4" fontId="6" fillId="0" borderId="0" xfId="6" applyNumberFormat="1" applyFont="1" applyFill="1" applyBorder="1" applyAlignment="1"/>
    <xf numFmtId="4" fontId="6" fillId="0" borderId="21" xfId="8" applyNumberFormat="1" applyFont="1" applyFill="1" applyBorder="1" applyAlignment="1"/>
    <xf numFmtId="49" fontId="6" fillId="0" borderId="12" xfId="8" applyNumberFormat="1" applyFont="1" applyFill="1" applyBorder="1" applyAlignment="1">
      <alignment vertical="center"/>
    </xf>
    <xf numFmtId="4" fontId="6" fillId="0" borderId="33" xfId="6" applyNumberFormat="1" applyFont="1" applyFill="1" applyBorder="1" applyAlignment="1"/>
    <xf numFmtId="1" fontId="6" fillId="0" borderId="30" xfId="8" applyNumberFormat="1" applyFont="1" applyFill="1" applyBorder="1" applyAlignment="1">
      <alignment horizontal="center" vertical="center"/>
    </xf>
    <xf numFmtId="1" fontId="6" fillId="0" borderId="12" xfId="8" applyNumberFormat="1" applyFont="1" applyFill="1" applyBorder="1" applyAlignment="1">
      <alignment horizontal="center" vertical="center"/>
    </xf>
    <xf numFmtId="1" fontId="6" fillId="0" borderId="40" xfId="8" applyNumberFormat="1" applyFont="1" applyFill="1" applyBorder="1" applyAlignment="1">
      <alignment horizontal="center" vertical="center"/>
    </xf>
    <xf numFmtId="4" fontId="6" fillId="0" borderId="12" xfId="6" applyNumberFormat="1" applyFont="1" applyFill="1" applyBorder="1" applyAlignment="1"/>
    <xf numFmtId="49" fontId="6" fillId="0" borderId="41" xfId="8" applyNumberFormat="1" applyFont="1" applyFill="1" applyBorder="1" applyAlignment="1">
      <alignment vertical="center"/>
    </xf>
    <xf numFmtId="1" fontId="6" fillId="0" borderId="0" xfId="8" applyNumberFormat="1" applyFont="1" applyFill="1" applyBorder="1" applyAlignment="1">
      <alignment horizontal="center" vertical="center"/>
    </xf>
    <xf numFmtId="0" fontId="1" fillId="0" borderId="49" xfId="8" applyBorder="1"/>
    <xf numFmtId="49" fontId="9" fillId="0" borderId="10" xfId="7" applyNumberFormat="1" applyFont="1" applyFill="1" applyBorder="1" applyAlignment="1">
      <alignment horizontal="center" vertical="center"/>
    </xf>
    <xf numFmtId="49" fontId="9" fillId="0" borderId="22" xfId="7" applyNumberFormat="1" applyFont="1" applyFill="1" applyBorder="1" applyAlignment="1">
      <alignment horizontal="center" vertical="center"/>
    </xf>
    <xf numFmtId="49" fontId="9" fillId="0" borderId="17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10" fillId="0" borderId="10" xfId="7" applyFont="1" applyFill="1" applyBorder="1" applyAlignment="1">
      <alignment vertical="center"/>
    </xf>
    <xf numFmtId="4" fontId="9" fillId="0" borderId="17" xfId="7" applyNumberFormat="1" applyFont="1" applyFill="1" applyBorder="1" applyAlignment="1">
      <alignment horizontal="right"/>
    </xf>
    <xf numFmtId="4" fontId="9" fillId="0" borderId="17" xfId="7" applyNumberFormat="1" applyFont="1" applyFill="1" applyBorder="1" applyAlignment="1"/>
    <xf numFmtId="4" fontId="9" fillId="0" borderId="36" xfId="7" applyNumberFormat="1" applyFont="1" applyFill="1" applyBorder="1" applyAlignment="1"/>
    <xf numFmtId="4" fontId="6" fillId="0" borderId="5" xfId="10" applyNumberFormat="1" applyFont="1" applyFill="1" applyBorder="1" applyAlignment="1"/>
    <xf numFmtId="0" fontId="4" fillId="0" borderId="0" xfId="11" applyFont="1" applyAlignment="1">
      <alignment horizontal="right"/>
    </xf>
    <xf numFmtId="0" fontId="5" fillId="0" borderId="0" xfId="6" applyFont="1" applyAlignment="1">
      <alignment horizontal="center"/>
    </xf>
    <xf numFmtId="0" fontId="2" fillId="0" borderId="0" xfId="6" applyFont="1" applyAlignment="1">
      <alignment horizontal="center"/>
    </xf>
    <xf numFmtId="0" fontId="6" fillId="0" borderId="6" xfId="10" applyFont="1" applyFill="1" applyBorder="1" applyAlignment="1">
      <alignment horizontal="center" vertical="center"/>
    </xf>
    <xf numFmtId="0" fontId="6" fillId="0" borderId="44" xfId="10" applyFont="1" applyFill="1" applyBorder="1" applyAlignment="1">
      <alignment horizontal="center" vertical="center"/>
    </xf>
    <xf numFmtId="0" fontId="2" fillId="0" borderId="0" xfId="10" applyFont="1" applyAlignment="1">
      <alignment horizontal="center"/>
    </xf>
    <xf numFmtId="4" fontId="0" fillId="0" borderId="0" xfId="0" applyNumberFormat="1"/>
    <xf numFmtId="4" fontId="15" fillId="0" borderId="50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45" xfId="0" applyFont="1" applyBorder="1" applyAlignment="1">
      <alignment horizontal="left"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4" fontId="16" fillId="0" borderId="12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left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164" fontId="18" fillId="0" borderId="51" xfId="0" applyNumberFormat="1" applyFont="1" applyFill="1" applyBorder="1" applyAlignment="1">
      <alignment horizontal="right"/>
    </xf>
    <xf numFmtId="0" fontId="18" fillId="0" borderId="0" xfId="0" applyFont="1" applyFill="1" applyBorder="1"/>
    <xf numFmtId="0" fontId="19" fillId="2" borderId="51" xfId="0" applyFont="1" applyFill="1" applyBorder="1" applyAlignment="1">
      <alignment horizontal="center"/>
    </xf>
    <xf numFmtId="0" fontId="15" fillId="0" borderId="45" xfId="0" applyFont="1" applyBorder="1" applyAlignment="1">
      <alignment vertical="center" wrapText="1"/>
    </xf>
    <xf numFmtId="4" fontId="16" fillId="0" borderId="21" xfId="0" applyNumberFormat="1" applyFont="1" applyBorder="1" applyAlignment="1">
      <alignment horizontal="right" vertical="center" wrapText="1"/>
    </xf>
    <xf numFmtId="4" fontId="16" fillId="0" borderId="33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right" vertical="center" wrapText="1"/>
    </xf>
    <xf numFmtId="0" fontId="16" fillId="0" borderId="47" xfId="0" applyFont="1" applyBorder="1" applyAlignment="1">
      <alignment vertical="center" wrapText="1"/>
    </xf>
    <xf numFmtId="4" fontId="16" fillId="0" borderId="13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5" fillId="0" borderId="14" xfId="0" applyFont="1" applyBorder="1" applyAlignment="1">
      <alignment horizontal="right" vertical="center" wrapText="1"/>
    </xf>
    <xf numFmtId="0" fontId="15" fillId="0" borderId="19" xfId="0" applyFont="1" applyBorder="1" applyAlignment="1">
      <alignment vertical="center" wrapText="1"/>
    </xf>
    <xf numFmtId="0" fontId="18" fillId="0" borderId="0" xfId="0" applyFont="1" applyFill="1" applyAlignment="1">
      <alignment horizontal="right"/>
    </xf>
    <xf numFmtId="0" fontId="18" fillId="0" borderId="0" xfId="0" applyFont="1" applyFill="1"/>
  </cellXfs>
  <cellStyles count="13">
    <cellStyle name="čárky 2" xfId="1"/>
    <cellStyle name="čárky 3" xfId="2"/>
    <cellStyle name="Normální" xfId="0" builtinId="0"/>
    <cellStyle name="normální 2" xfId="3"/>
    <cellStyle name="Normální 3" xfId="4"/>
    <cellStyle name="Normální 4" xfId="5"/>
    <cellStyle name="Normální 5" xfId="12"/>
    <cellStyle name="normální_2. Rozpočet 2007 - tabulky" xfId="6"/>
    <cellStyle name="normální_Rozpis výdajů 03 bez PO 2 2" xfId="7"/>
    <cellStyle name="normální_Rozpis výdajů 03 bez PO 3" xfId="8"/>
    <cellStyle name="normální_Rozpis výdajů 03 bez PO_04 - OSMTVS" xfId="10"/>
    <cellStyle name="normální_Rozpočet 2004 (ZK)" xfId="11"/>
    <cellStyle name="normální_Rozpočet 2005 (ZK) 2" xfId="9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7" zoomScaleNormal="100" workbookViewId="0">
      <selection activeCell="I22" sqref="I2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t="s">
        <v>64</v>
      </c>
    </row>
    <row r="2" spans="1:10" ht="13.5" thickBot="1" x14ac:dyDescent="0.25">
      <c r="A2" s="194" t="s">
        <v>127</v>
      </c>
      <c r="B2" s="194"/>
      <c r="C2" s="209"/>
      <c r="D2" s="209"/>
      <c r="E2" s="208" t="s">
        <v>90</v>
      </c>
    </row>
    <row r="3" spans="1:10" ht="24.75" thickBot="1" x14ac:dyDescent="0.25">
      <c r="A3" s="191" t="s">
        <v>126</v>
      </c>
      <c r="B3" s="190" t="s">
        <v>125</v>
      </c>
      <c r="C3" s="189" t="s">
        <v>87</v>
      </c>
      <c r="D3" s="189" t="s">
        <v>88</v>
      </c>
      <c r="E3" s="189" t="s">
        <v>87</v>
      </c>
    </row>
    <row r="4" spans="1:10" ht="15" customHeight="1" x14ac:dyDescent="0.2">
      <c r="A4" s="207" t="s">
        <v>124</v>
      </c>
      <c r="B4" s="206" t="s">
        <v>123</v>
      </c>
      <c r="C4" s="183">
        <f>C5+C6+C7</f>
        <v>2357416.36</v>
      </c>
      <c r="D4" s="183">
        <f>D5+D6+D7</f>
        <v>0</v>
      </c>
      <c r="E4" s="182">
        <f>C4+D4</f>
        <v>2357416.36</v>
      </c>
    </row>
    <row r="5" spans="1:10" ht="15" customHeight="1" x14ac:dyDescent="0.2">
      <c r="A5" s="201" t="s">
        <v>122</v>
      </c>
      <c r="B5" s="180" t="s">
        <v>121</v>
      </c>
      <c r="C5" s="179">
        <v>2220140.21</v>
      </c>
      <c r="D5" s="205">
        <v>0</v>
      </c>
      <c r="E5" s="204">
        <f>C5+D5</f>
        <v>2220140.21</v>
      </c>
      <c r="J5" s="172"/>
    </row>
    <row r="6" spans="1:10" ht="15" customHeight="1" x14ac:dyDescent="0.2">
      <c r="A6" s="201" t="s">
        <v>120</v>
      </c>
      <c r="B6" s="180" t="s">
        <v>119</v>
      </c>
      <c r="C6" s="179">
        <v>135750.59000000003</v>
      </c>
      <c r="D6" s="178">
        <v>0</v>
      </c>
      <c r="E6" s="204">
        <f>C6+D6</f>
        <v>135750.59000000003</v>
      </c>
    </row>
    <row r="7" spans="1:10" ht="15" customHeight="1" x14ac:dyDescent="0.2">
      <c r="A7" s="201" t="s">
        <v>118</v>
      </c>
      <c r="B7" s="180" t="s">
        <v>117</v>
      </c>
      <c r="C7" s="179">
        <v>1525.56</v>
      </c>
      <c r="D7" s="179">
        <v>0</v>
      </c>
      <c r="E7" s="204">
        <f>C7+D7</f>
        <v>1525.56</v>
      </c>
    </row>
    <row r="8" spans="1:10" ht="15" customHeight="1" x14ac:dyDescent="0.2">
      <c r="A8" s="203" t="s">
        <v>116</v>
      </c>
      <c r="B8" s="180" t="s">
        <v>115</v>
      </c>
      <c r="C8" s="184">
        <f>C9+C14</f>
        <v>4798409.5199999996</v>
      </c>
      <c r="D8" s="184">
        <f>D9+D14</f>
        <v>0</v>
      </c>
      <c r="E8" s="202">
        <f>C8+D8</f>
        <v>4798409.5199999996</v>
      </c>
    </row>
    <row r="9" spans="1:10" ht="15" customHeight="1" x14ac:dyDescent="0.2">
      <c r="A9" s="201" t="s">
        <v>114</v>
      </c>
      <c r="B9" s="180" t="s">
        <v>110</v>
      </c>
      <c r="C9" s="179">
        <f>C10+C11+C12+C13</f>
        <v>4086977.4499999997</v>
      </c>
      <c r="D9" s="179">
        <f>D10+D11+D12+D13</f>
        <v>0</v>
      </c>
      <c r="E9" s="200">
        <f>C9+D9</f>
        <v>4086977.4499999997</v>
      </c>
    </row>
    <row r="10" spans="1:10" ht="15" customHeight="1" x14ac:dyDescent="0.2">
      <c r="A10" s="201" t="s">
        <v>113</v>
      </c>
      <c r="B10" s="180" t="s">
        <v>112</v>
      </c>
      <c r="C10" s="179">
        <v>61072</v>
      </c>
      <c r="D10" s="179">
        <v>0</v>
      </c>
      <c r="E10" s="200">
        <f>C10+D10</f>
        <v>61072</v>
      </c>
    </row>
    <row r="11" spans="1:10" ht="15" customHeight="1" x14ac:dyDescent="0.2">
      <c r="A11" s="201" t="s">
        <v>111</v>
      </c>
      <c r="B11" s="180" t="s">
        <v>110</v>
      </c>
      <c r="C11" s="179">
        <v>3990675.28</v>
      </c>
      <c r="D11" s="179">
        <v>0</v>
      </c>
      <c r="E11" s="200">
        <f>C11+D11</f>
        <v>3990675.28</v>
      </c>
    </row>
    <row r="12" spans="1:10" ht="15" customHeight="1" x14ac:dyDescent="0.2">
      <c r="A12" s="201" t="s">
        <v>109</v>
      </c>
      <c r="B12" s="180" t="s">
        <v>108</v>
      </c>
      <c r="C12" s="179">
        <v>10460.17</v>
      </c>
      <c r="D12" s="179">
        <v>0</v>
      </c>
      <c r="E12" s="200">
        <f>SUM(C12:D12)</f>
        <v>10460.17</v>
      </c>
    </row>
    <row r="13" spans="1:10" ht="15" customHeight="1" x14ac:dyDescent="0.2">
      <c r="A13" s="201" t="s">
        <v>107</v>
      </c>
      <c r="B13" s="180">
        <v>4121</v>
      </c>
      <c r="C13" s="179">
        <v>24770</v>
      </c>
      <c r="D13" s="179">
        <v>0</v>
      </c>
      <c r="E13" s="200">
        <f>SUM(C13:D13)</f>
        <v>24770</v>
      </c>
    </row>
    <row r="14" spans="1:10" ht="15" customHeight="1" x14ac:dyDescent="0.2">
      <c r="A14" s="201" t="s">
        <v>106</v>
      </c>
      <c r="B14" s="180" t="s">
        <v>104</v>
      </c>
      <c r="C14" s="179">
        <f>C15+C16+C17</f>
        <v>711432.07000000007</v>
      </c>
      <c r="D14" s="179">
        <f>D15+D16+D17</f>
        <v>0</v>
      </c>
      <c r="E14" s="200">
        <f>C14+D14</f>
        <v>711432.07000000007</v>
      </c>
    </row>
    <row r="15" spans="1:10" ht="15" customHeight="1" x14ac:dyDescent="0.2">
      <c r="A15" s="201" t="s">
        <v>105</v>
      </c>
      <c r="B15" s="180" t="s">
        <v>104</v>
      </c>
      <c r="C15" s="179">
        <v>709937.4</v>
      </c>
      <c r="D15" s="179">
        <v>0</v>
      </c>
      <c r="E15" s="200">
        <f>C15+D15</f>
        <v>709937.4</v>
      </c>
    </row>
    <row r="16" spans="1:10" ht="15" customHeight="1" x14ac:dyDescent="0.2">
      <c r="A16" s="201" t="s">
        <v>103</v>
      </c>
      <c r="B16" s="180">
        <v>4221</v>
      </c>
      <c r="C16" s="179">
        <v>0</v>
      </c>
      <c r="D16" s="179">
        <v>0</v>
      </c>
      <c r="E16" s="200">
        <f>SUM(C16:D16)</f>
        <v>0</v>
      </c>
    </row>
    <row r="17" spans="1:5" ht="15" customHeight="1" x14ac:dyDescent="0.2">
      <c r="A17" s="201" t="s">
        <v>102</v>
      </c>
      <c r="B17" s="180">
        <v>4232</v>
      </c>
      <c r="C17" s="179">
        <v>1494.67</v>
      </c>
      <c r="D17" s="179">
        <v>0</v>
      </c>
      <c r="E17" s="200">
        <f>SUM(C17:D17)</f>
        <v>1494.67</v>
      </c>
    </row>
    <row r="18" spans="1:5" ht="15" customHeight="1" x14ac:dyDescent="0.2">
      <c r="A18" s="203" t="s">
        <v>101</v>
      </c>
      <c r="B18" s="185" t="s">
        <v>100</v>
      </c>
      <c r="C18" s="184">
        <f>C4+C8</f>
        <v>7155825.879999999</v>
      </c>
      <c r="D18" s="184">
        <f>D4+D8</f>
        <v>0</v>
      </c>
      <c r="E18" s="202">
        <f>C18+D18</f>
        <v>7155825.879999999</v>
      </c>
    </row>
    <row r="19" spans="1:5" ht="15" customHeight="1" x14ac:dyDescent="0.2">
      <c r="A19" s="203" t="s">
        <v>99</v>
      </c>
      <c r="B19" s="185" t="s">
        <v>98</v>
      </c>
      <c r="C19" s="184">
        <f>SUM(C20:C23)</f>
        <v>935774.76</v>
      </c>
      <c r="D19" s="184">
        <f>SUM(D20:D23)</f>
        <v>0</v>
      </c>
      <c r="E19" s="202">
        <f>C19+D19</f>
        <v>935774.76</v>
      </c>
    </row>
    <row r="20" spans="1:5" ht="15" customHeight="1" x14ac:dyDescent="0.2">
      <c r="A20" s="201" t="s">
        <v>97</v>
      </c>
      <c r="B20" s="180" t="s">
        <v>96</v>
      </c>
      <c r="C20" s="179">
        <v>84875.51</v>
      </c>
      <c r="D20" s="179">
        <v>0</v>
      </c>
      <c r="E20" s="200">
        <f>C20+D20</f>
        <v>84875.51</v>
      </c>
    </row>
    <row r="21" spans="1:5" ht="15" customHeight="1" x14ac:dyDescent="0.2">
      <c r="A21" s="201" t="s">
        <v>95</v>
      </c>
      <c r="B21" s="180">
        <v>8115</v>
      </c>
      <c r="C21" s="179">
        <v>947774.25</v>
      </c>
      <c r="D21" s="179">
        <v>0</v>
      </c>
      <c r="E21" s="200">
        <f>SUM(C21:D21)</f>
        <v>947774.25</v>
      </c>
    </row>
    <row r="22" spans="1:5" ht="15" customHeight="1" x14ac:dyDescent="0.2">
      <c r="A22" s="201" t="s">
        <v>94</v>
      </c>
      <c r="B22" s="180">
        <v>8123</v>
      </c>
      <c r="C22" s="179">
        <v>0</v>
      </c>
      <c r="D22" s="179">
        <v>0</v>
      </c>
      <c r="E22" s="200">
        <f>C22+D22</f>
        <v>0</v>
      </c>
    </row>
    <row r="23" spans="1:5" ht="15" customHeight="1" thickBot="1" x14ac:dyDescent="0.25">
      <c r="A23" s="199" t="s">
        <v>93</v>
      </c>
      <c r="B23" s="198">
        <v>-8124</v>
      </c>
      <c r="C23" s="197">
        <v>-96875</v>
      </c>
      <c r="D23" s="197">
        <v>0</v>
      </c>
      <c r="E23" s="196">
        <f>C23+D23</f>
        <v>-96875</v>
      </c>
    </row>
    <row r="24" spans="1:5" ht="15" customHeight="1" thickBot="1" x14ac:dyDescent="0.25">
      <c r="A24" s="195" t="s">
        <v>92</v>
      </c>
      <c r="B24" s="175"/>
      <c r="C24" s="174">
        <f>C4+C8+C19</f>
        <v>8091600.6399999987</v>
      </c>
      <c r="D24" s="174">
        <f>D18+D19</f>
        <v>0</v>
      </c>
      <c r="E24" s="173">
        <f>C24+D24</f>
        <v>8091600.6399999987</v>
      </c>
    </row>
    <row r="25" spans="1:5" ht="13.5" thickBot="1" x14ac:dyDescent="0.25">
      <c r="A25" s="194" t="s">
        <v>91</v>
      </c>
      <c r="B25" s="194"/>
      <c r="C25" s="193"/>
      <c r="D25" s="193"/>
      <c r="E25" s="192" t="s">
        <v>90</v>
      </c>
    </row>
    <row r="26" spans="1:5" ht="24.75" thickBot="1" x14ac:dyDescent="0.25">
      <c r="A26" s="191" t="s">
        <v>89</v>
      </c>
      <c r="B26" s="190" t="s">
        <v>6</v>
      </c>
      <c r="C26" s="189" t="s">
        <v>87</v>
      </c>
      <c r="D26" s="189" t="s">
        <v>88</v>
      </c>
      <c r="E26" s="189" t="s">
        <v>87</v>
      </c>
    </row>
    <row r="27" spans="1:5" ht="15" customHeight="1" x14ac:dyDescent="0.2">
      <c r="A27" s="188" t="s">
        <v>86</v>
      </c>
      <c r="B27" s="187" t="s">
        <v>73</v>
      </c>
      <c r="C27" s="178">
        <v>26192.5</v>
      </c>
      <c r="D27" s="178">
        <v>0</v>
      </c>
      <c r="E27" s="177">
        <f>C27+D27</f>
        <v>26192.5</v>
      </c>
    </row>
    <row r="28" spans="1:5" ht="15" customHeight="1" x14ac:dyDescent="0.2">
      <c r="A28" s="181" t="s">
        <v>85</v>
      </c>
      <c r="B28" s="180" t="s">
        <v>73</v>
      </c>
      <c r="C28" s="179">
        <v>242489.92</v>
      </c>
      <c r="D28" s="178">
        <v>0</v>
      </c>
      <c r="E28" s="177">
        <f>C28+D28</f>
        <v>242489.92</v>
      </c>
    </row>
    <row r="29" spans="1:5" ht="15" customHeight="1" x14ac:dyDescent="0.2">
      <c r="A29" s="181" t="s">
        <v>84</v>
      </c>
      <c r="B29" s="180" t="s">
        <v>73</v>
      </c>
      <c r="C29" s="179">
        <v>876172.86</v>
      </c>
      <c r="D29" s="178">
        <v>0</v>
      </c>
      <c r="E29" s="177">
        <f>C29+D29</f>
        <v>876172.86</v>
      </c>
    </row>
    <row r="30" spans="1:5" ht="15" customHeight="1" x14ac:dyDescent="0.2">
      <c r="A30" s="181" t="s">
        <v>83</v>
      </c>
      <c r="B30" s="180" t="s">
        <v>73</v>
      </c>
      <c r="C30" s="179">
        <v>649384.14</v>
      </c>
      <c r="D30" s="178">
        <v>0</v>
      </c>
      <c r="E30" s="177">
        <f>C30+D30</f>
        <v>649384.14</v>
      </c>
    </row>
    <row r="31" spans="1:5" ht="15" customHeight="1" x14ac:dyDescent="0.2">
      <c r="A31" s="181" t="s">
        <v>82</v>
      </c>
      <c r="B31" s="180" t="s">
        <v>73</v>
      </c>
      <c r="C31" s="179">
        <v>3582098.55</v>
      </c>
      <c r="D31" s="178">
        <v>0</v>
      </c>
      <c r="E31" s="177">
        <f>C31+D31</f>
        <v>3582098.55</v>
      </c>
    </row>
    <row r="32" spans="1:5" ht="15" customHeight="1" x14ac:dyDescent="0.2">
      <c r="A32" s="186" t="s">
        <v>81</v>
      </c>
      <c r="B32" s="185" t="s">
        <v>73</v>
      </c>
      <c r="C32" s="184">
        <v>443667.74999999994</v>
      </c>
      <c r="D32" s="183">
        <v>0</v>
      </c>
      <c r="E32" s="182">
        <f>C32+D32</f>
        <v>443667.74999999994</v>
      </c>
    </row>
    <row r="33" spans="1:5" ht="15" customHeight="1" x14ac:dyDescent="0.2">
      <c r="A33" s="181" t="s">
        <v>80</v>
      </c>
      <c r="B33" s="180" t="s">
        <v>73</v>
      </c>
      <c r="C33" s="179">
        <v>70358</v>
      </c>
      <c r="D33" s="178">
        <v>0</v>
      </c>
      <c r="E33" s="177">
        <f>C33+D33</f>
        <v>70358</v>
      </c>
    </row>
    <row r="34" spans="1:5" ht="15" customHeight="1" x14ac:dyDescent="0.2">
      <c r="A34" s="181" t="s">
        <v>79</v>
      </c>
      <c r="B34" s="180" t="s">
        <v>77</v>
      </c>
      <c r="C34" s="179">
        <v>930849.00999999989</v>
      </c>
      <c r="D34" s="178">
        <v>0</v>
      </c>
      <c r="E34" s="177">
        <f>C34+D34</f>
        <v>930849.00999999989</v>
      </c>
    </row>
    <row r="35" spans="1:5" ht="15" customHeight="1" x14ac:dyDescent="0.2">
      <c r="A35" s="181" t="s">
        <v>78</v>
      </c>
      <c r="B35" s="180" t="s">
        <v>77</v>
      </c>
      <c r="C35" s="179">
        <v>0</v>
      </c>
      <c r="D35" s="178">
        <v>0</v>
      </c>
      <c r="E35" s="177">
        <f>C35+D35</f>
        <v>0</v>
      </c>
    </row>
    <row r="36" spans="1:5" ht="15" customHeight="1" x14ac:dyDescent="0.2">
      <c r="A36" s="181" t="s">
        <v>76</v>
      </c>
      <c r="B36" s="180" t="s">
        <v>68</v>
      </c>
      <c r="C36" s="179">
        <v>1071986.8999999999</v>
      </c>
      <c r="D36" s="178">
        <v>0</v>
      </c>
      <c r="E36" s="177">
        <f>C36+D36</f>
        <v>1071986.8999999999</v>
      </c>
    </row>
    <row r="37" spans="1:5" ht="15" customHeight="1" x14ac:dyDescent="0.2">
      <c r="A37" s="181" t="s">
        <v>75</v>
      </c>
      <c r="B37" s="180" t="s">
        <v>68</v>
      </c>
      <c r="C37" s="179">
        <v>22000</v>
      </c>
      <c r="D37" s="178">
        <v>0</v>
      </c>
      <c r="E37" s="177">
        <f>C37+D37</f>
        <v>22000</v>
      </c>
    </row>
    <row r="38" spans="1:5" ht="15" customHeight="1" x14ac:dyDescent="0.2">
      <c r="A38" s="181" t="s">
        <v>74</v>
      </c>
      <c r="B38" s="180" t="s">
        <v>73</v>
      </c>
      <c r="C38" s="179">
        <v>5434.02</v>
      </c>
      <c r="D38" s="178">
        <v>0</v>
      </c>
      <c r="E38" s="177">
        <f>C38+D38</f>
        <v>5434.02</v>
      </c>
    </row>
    <row r="39" spans="1:5" ht="15" customHeight="1" x14ac:dyDescent="0.2">
      <c r="A39" s="181" t="s">
        <v>72</v>
      </c>
      <c r="B39" s="180" t="s">
        <v>68</v>
      </c>
      <c r="C39" s="179">
        <v>88007.47</v>
      </c>
      <c r="D39" s="178">
        <v>0</v>
      </c>
      <c r="E39" s="177">
        <f>C39+D39</f>
        <v>88007.47</v>
      </c>
    </row>
    <row r="40" spans="1:5" ht="15" customHeight="1" x14ac:dyDescent="0.2">
      <c r="A40" s="181" t="s">
        <v>71</v>
      </c>
      <c r="B40" s="180" t="s">
        <v>68</v>
      </c>
      <c r="C40" s="179">
        <v>5317.28</v>
      </c>
      <c r="D40" s="178">
        <v>0</v>
      </c>
      <c r="E40" s="177">
        <f>C40+D40</f>
        <v>5317.28</v>
      </c>
    </row>
    <row r="41" spans="1:5" ht="15" customHeight="1" x14ac:dyDescent="0.2">
      <c r="A41" s="181" t="s">
        <v>70</v>
      </c>
      <c r="B41" s="180" t="s">
        <v>68</v>
      </c>
      <c r="C41" s="179">
        <v>73602.25</v>
      </c>
      <c r="D41" s="178">
        <v>0</v>
      </c>
      <c r="E41" s="177">
        <f>C41+D41</f>
        <v>73602.25</v>
      </c>
    </row>
    <row r="42" spans="1:5" ht="15" customHeight="1" thickBot="1" x14ac:dyDescent="0.25">
      <c r="A42" s="181" t="s">
        <v>69</v>
      </c>
      <c r="B42" s="180" t="s">
        <v>68</v>
      </c>
      <c r="C42" s="179">
        <v>4039.9870000000001</v>
      </c>
      <c r="D42" s="178">
        <v>0</v>
      </c>
      <c r="E42" s="177">
        <f>C42+D42</f>
        <v>4039.9870000000001</v>
      </c>
    </row>
    <row r="43" spans="1:5" ht="15" customHeight="1" thickBot="1" x14ac:dyDescent="0.25">
      <c r="A43" s="176" t="s">
        <v>67</v>
      </c>
      <c r="B43" s="175"/>
      <c r="C43" s="174">
        <f>C27+C28+C29+C30+C31+C32+C33+C34+C35+C36+C37+C38+C39+C40+C41+C42</f>
        <v>8091600.6369999982</v>
      </c>
      <c r="D43" s="174">
        <f>SUM(D27:D42)</f>
        <v>0</v>
      </c>
      <c r="E43" s="173">
        <f>SUM(E27:E42)</f>
        <v>8091600.6369999982</v>
      </c>
    </row>
    <row r="44" spans="1:5" x14ac:dyDescent="0.2">
      <c r="C44" s="172"/>
      <c r="E44" s="172"/>
    </row>
  </sheetData>
  <mergeCells count="2">
    <mergeCell ref="A2:B2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V56"/>
  <sheetViews>
    <sheetView topLeftCell="A4" zoomScaleNormal="100" workbookViewId="0">
      <selection activeCell="J7" sqref="J7"/>
    </sheetView>
  </sheetViews>
  <sheetFormatPr defaultRowHeight="12.75" x14ac:dyDescent="0.2"/>
  <cols>
    <col min="1" max="1" width="3.140625" style="1" customWidth="1"/>
    <col min="2" max="2" width="9.28515625" style="1" customWidth="1"/>
    <col min="3" max="3" width="4.7109375" style="1" customWidth="1"/>
    <col min="4" max="6" width="5.7109375" style="1" customWidth="1"/>
    <col min="7" max="7" width="48.85546875" style="1" customWidth="1"/>
    <col min="8" max="9" width="12.7109375" style="2" customWidth="1"/>
    <col min="10" max="11" width="12.7109375" style="1" customWidth="1"/>
    <col min="12" max="13" width="9.140625" style="1"/>
    <col min="14" max="14" width="10.140625" style="1" bestFit="1" customWidth="1"/>
    <col min="15" max="15" width="12.7109375" style="1" bestFit="1" customWidth="1"/>
    <col min="16" max="16384" width="9.140625" style="1"/>
  </cols>
  <sheetData>
    <row r="1" spans="1:15" x14ac:dyDescent="0.2">
      <c r="J1" s="166" t="s">
        <v>64</v>
      </c>
      <c r="K1" s="166"/>
    </row>
    <row r="2" spans="1:15" ht="18" x14ac:dyDescent="0.25">
      <c r="A2" s="167" t="s">
        <v>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4"/>
      <c r="K3" s="4"/>
      <c r="M3" s="5"/>
    </row>
    <row r="4" spans="1:15" ht="15.75" x14ac:dyDescent="0.25">
      <c r="A4" s="168" t="s">
        <v>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</row>
    <row r="5" spans="1:15" ht="12.75" customHeight="1" x14ac:dyDescent="0.25">
      <c r="A5" s="171" t="s">
        <v>38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5"/>
      <c r="M5" s="5"/>
      <c r="N5" s="5"/>
      <c r="O5" s="5"/>
    </row>
    <row r="6" spans="1:15" ht="13.5" thickBot="1" x14ac:dyDescent="0.25">
      <c r="A6" s="51"/>
      <c r="B6" s="51"/>
      <c r="C6" s="51"/>
      <c r="D6" s="51"/>
      <c r="E6" s="51"/>
      <c r="F6" s="51"/>
      <c r="G6" s="51"/>
      <c r="H6" s="52"/>
      <c r="I6" s="52"/>
      <c r="J6" s="51"/>
      <c r="K6" s="50" t="s">
        <v>12</v>
      </c>
    </row>
    <row r="7" spans="1:15" ht="15" customHeight="1" thickBot="1" x14ac:dyDescent="0.25">
      <c r="A7" s="49" t="s">
        <v>0</v>
      </c>
      <c r="B7" s="169" t="s">
        <v>2</v>
      </c>
      <c r="C7" s="170"/>
      <c r="D7" s="53" t="s">
        <v>37</v>
      </c>
      <c r="E7" s="54" t="s">
        <v>5</v>
      </c>
      <c r="F7" s="55" t="s">
        <v>6</v>
      </c>
      <c r="G7" s="54" t="s">
        <v>36</v>
      </c>
      <c r="H7" s="6" t="s">
        <v>10</v>
      </c>
      <c r="I7" s="6" t="s">
        <v>65</v>
      </c>
      <c r="J7" s="6" t="s">
        <v>66</v>
      </c>
      <c r="K7" s="7" t="s">
        <v>65</v>
      </c>
    </row>
    <row r="8" spans="1:15" ht="15" customHeight="1" thickBot="1" x14ac:dyDescent="0.25">
      <c r="A8" s="48" t="s">
        <v>1</v>
      </c>
      <c r="B8" s="56" t="s">
        <v>3</v>
      </c>
      <c r="C8" s="57" t="s">
        <v>3</v>
      </c>
      <c r="D8" s="58" t="s">
        <v>3</v>
      </c>
      <c r="E8" s="56" t="s">
        <v>3</v>
      </c>
      <c r="F8" s="56" t="s">
        <v>3</v>
      </c>
      <c r="G8" s="59" t="s">
        <v>35</v>
      </c>
      <c r="H8" s="96">
        <f>H9+H29+H32+H35+H37+H39+H41+H43</f>
        <v>19958000</v>
      </c>
      <c r="I8" s="165">
        <f t="shared" ref="I8" si="0">I9+I29+I32+I35+I37+I39+I41+I43</f>
        <v>34762996.299999997</v>
      </c>
      <c r="J8" s="165">
        <f>J9+J13+J15+J17+J19+J21+J23+J25+J27+J29+J32+J35+J37+J39+J41+J43</f>
        <v>0</v>
      </c>
      <c r="K8" s="165">
        <f>K9+K13+K15+K17+K19+K21+K23+K25+K27+K29+K32+K35+K37+K39+K41+K43</f>
        <v>34762996.299999997</v>
      </c>
      <c r="L8" s="156"/>
      <c r="O8" s="11"/>
    </row>
    <row r="9" spans="1:15" ht="15" customHeight="1" x14ac:dyDescent="0.2">
      <c r="A9" s="78" t="s">
        <v>1</v>
      </c>
      <c r="B9" s="79" t="s">
        <v>34</v>
      </c>
      <c r="C9" s="80" t="s">
        <v>7</v>
      </c>
      <c r="D9" s="84" t="s">
        <v>3</v>
      </c>
      <c r="E9" s="85" t="s">
        <v>3</v>
      </c>
      <c r="F9" s="86" t="s">
        <v>3</v>
      </c>
      <c r="G9" s="87" t="s">
        <v>33</v>
      </c>
      <c r="H9" s="97">
        <f>H10+H11+H12</f>
        <v>10000000</v>
      </c>
      <c r="I9" s="97">
        <f>I10+I11+I12</f>
        <v>10000000</v>
      </c>
      <c r="J9" s="97">
        <f>J10+J11+J12</f>
        <v>-10000000</v>
      </c>
      <c r="K9" s="98">
        <f>K10+K11+K12</f>
        <v>0</v>
      </c>
    </row>
    <row r="10" spans="1:15" ht="15" customHeight="1" x14ac:dyDescent="0.2">
      <c r="A10" s="39"/>
      <c r="B10" s="38"/>
      <c r="C10" s="37"/>
      <c r="D10" s="37"/>
      <c r="E10" s="36">
        <v>3522</v>
      </c>
      <c r="F10" s="35">
        <v>5213</v>
      </c>
      <c r="G10" s="61" t="s">
        <v>32</v>
      </c>
      <c r="H10" s="99">
        <v>5216300</v>
      </c>
      <c r="I10" s="99">
        <v>5216300</v>
      </c>
      <c r="J10" s="100">
        <v>-5216300</v>
      </c>
      <c r="K10" s="101">
        <f t="shared" ref="K10:K44" si="1">I10+J10</f>
        <v>0</v>
      </c>
    </row>
    <row r="11" spans="1:15" ht="15" customHeight="1" x14ac:dyDescent="0.2">
      <c r="A11" s="39"/>
      <c r="B11" s="38"/>
      <c r="C11" s="37"/>
      <c r="D11" s="37"/>
      <c r="E11" s="36">
        <v>3522</v>
      </c>
      <c r="F11" s="35">
        <v>5321</v>
      </c>
      <c r="G11" s="62" t="s">
        <v>29</v>
      </c>
      <c r="H11" s="99">
        <v>3461900</v>
      </c>
      <c r="I11" s="99">
        <v>3461900</v>
      </c>
      <c r="J11" s="100">
        <v>-3461900</v>
      </c>
      <c r="K11" s="101">
        <f t="shared" si="1"/>
        <v>0</v>
      </c>
    </row>
    <row r="12" spans="1:15" ht="15" customHeight="1" x14ac:dyDescent="0.2">
      <c r="A12" s="47"/>
      <c r="B12" s="127"/>
      <c r="C12" s="128"/>
      <c r="D12" s="129"/>
      <c r="E12" s="36">
        <v>3526</v>
      </c>
      <c r="F12" s="35">
        <v>5213</v>
      </c>
      <c r="G12" s="61" t="s">
        <v>32</v>
      </c>
      <c r="H12" s="99">
        <v>1321800</v>
      </c>
      <c r="I12" s="99">
        <v>1321800</v>
      </c>
      <c r="J12" s="100">
        <v>-1321800</v>
      </c>
      <c r="K12" s="101">
        <f t="shared" si="1"/>
        <v>0</v>
      </c>
    </row>
    <row r="13" spans="1:15" ht="15" customHeight="1" x14ac:dyDescent="0.2">
      <c r="A13" s="47" t="s">
        <v>1</v>
      </c>
      <c r="B13" s="139" t="s">
        <v>45</v>
      </c>
      <c r="C13" s="140" t="s">
        <v>7</v>
      </c>
      <c r="D13" s="141"/>
      <c r="E13" s="142" t="s">
        <v>3</v>
      </c>
      <c r="F13" s="143" t="s">
        <v>3</v>
      </c>
      <c r="G13" s="144" t="s">
        <v>46</v>
      </c>
      <c r="H13" s="145">
        <f>H14</f>
        <v>0</v>
      </c>
      <c r="I13" s="145">
        <f>I14</f>
        <v>0</v>
      </c>
      <c r="J13" s="146">
        <f>J14</f>
        <v>2951560</v>
      </c>
      <c r="K13" s="147">
        <f t="shared" si="1"/>
        <v>2951560</v>
      </c>
      <c r="O13" s="2"/>
    </row>
    <row r="14" spans="1:15" ht="15" customHeight="1" x14ac:dyDescent="0.2">
      <c r="A14" s="47"/>
      <c r="B14" s="127"/>
      <c r="C14" s="128"/>
      <c r="D14" s="129"/>
      <c r="E14" s="134">
        <v>3522</v>
      </c>
      <c r="F14" s="131">
        <v>5213</v>
      </c>
      <c r="G14" s="61" t="s">
        <v>32</v>
      </c>
      <c r="H14" s="122">
        <v>0</v>
      </c>
      <c r="I14" s="122">
        <v>0</v>
      </c>
      <c r="J14" s="135">
        <v>2951560</v>
      </c>
      <c r="K14" s="123">
        <f t="shared" si="1"/>
        <v>2951560</v>
      </c>
    </row>
    <row r="15" spans="1:15" ht="15" customHeight="1" x14ac:dyDescent="0.2">
      <c r="A15" s="47" t="s">
        <v>1</v>
      </c>
      <c r="B15" s="139" t="s">
        <v>47</v>
      </c>
      <c r="C15" s="140" t="s">
        <v>7</v>
      </c>
      <c r="D15" s="148"/>
      <c r="E15" s="142" t="s">
        <v>3</v>
      </c>
      <c r="F15" s="143" t="s">
        <v>3</v>
      </c>
      <c r="G15" s="144" t="s">
        <v>48</v>
      </c>
      <c r="H15" s="145">
        <f>H16</f>
        <v>0</v>
      </c>
      <c r="I15" s="145">
        <f>I16</f>
        <v>0</v>
      </c>
      <c r="J15" s="149">
        <f>J16</f>
        <v>1657850</v>
      </c>
      <c r="K15" s="147">
        <f t="shared" si="1"/>
        <v>1657850</v>
      </c>
    </row>
    <row r="16" spans="1:15" ht="15" customHeight="1" x14ac:dyDescent="0.2">
      <c r="A16" s="47"/>
      <c r="B16" s="127"/>
      <c r="C16" s="128"/>
      <c r="D16" s="46"/>
      <c r="E16" s="130">
        <v>3522</v>
      </c>
      <c r="F16" s="131">
        <v>5213</v>
      </c>
      <c r="G16" s="61" t="s">
        <v>32</v>
      </c>
      <c r="H16" s="122">
        <v>0</v>
      </c>
      <c r="I16" s="122">
        <v>0</v>
      </c>
      <c r="J16" s="135">
        <v>1657850</v>
      </c>
      <c r="K16" s="123">
        <f t="shared" si="1"/>
        <v>1657850</v>
      </c>
    </row>
    <row r="17" spans="1:15" ht="15" customHeight="1" x14ac:dyDescent="0.2">
      <c r="A17" s="47" t="s">
        <v>1</v>
      </c>
      <c r="B17" s="139" t="s">
        <v>49</v>
      </c>
      <c r="C17" s="140" t="s">
        <v>7</v>
      </c>
      <c r="D17" s="148"/>
      <c r="E17" s="150" t="s">
        <v>3</v>
      </c>
      <c r="F17" s="151" t="s">
        <v>3</v>
      </c>
      <c r="G17" s="144" t="s">
        <v>50</v>
      </c>
      <c r="H17" s="145">
        <f>H18</f>
        <v>0</v>
      </c>
      <c r="I17" s="145">
        <f>I18</f>
        <v>0</v>
      </c>
      <c r="J17" s="149">
        <f>J18</f>
        <v>782450</v>
      </c>
      <c r="K17" s="147">
        <f t="shared" si="1"/>
        <v>782450</v>
      </c>
    </row>
    <row r="18" spans="1:15" ht="15" customHeight="1" x14ac:dyDescent="0.2">
      <c r="A18" s="47"/>
      <c r="B18" s="127"/>
      <c r="C18" s="128"/>
      <c r="D18" s="129"/>
      <c r="E18" s="136">
        <v>3522</v>
      </c>
      <c r="F18" s="36">
        <v>5213</v>
      </c>
      <c r="G18" s="61" t="s">
        <v>32</v>
      </c>
      <c r="H18" s="122">
        <v>0</v>
      </c>
      <c r="I18" s="122">
        <v>0</v>
      </c>
      <c r="J18" s="100">
        <v>782450</v>
      </c>
      <c r="K18" s="123">
        <f t="shared" si="1"/>
        <v>782450</v>
      </c>
    </row>
    <row r="19" spans="1:15" ht="15" customHeight="1" x14ac:dyDescent="0.2">
      <c r="A19" s="47" t="s">
        <v>1</v>
      </c>
      <c r="B19" s="139" t="s">
        <v>51</v>
      </c>
      <c r="C19" s="140" t="s">
        <v>7</v>
      </c>
      <c r="D19" s="148"/>
      <c r="E19" s="142" t="s">
        <v>3</v>
      </c>
      <c r="F19" s="152" t="s">
        <v>3</v>
      </c>
      <c r="G19" s="144" t="s">
        <v>52</v>
      </c>
      <c r="H19" s="145">
        <f>H20</f>
        <v>0</v>
      </c>
      <c r="I19" s="145">
        <f>I20</f>
        <v>0</v>
      </c>
      <c r="J19" s="153">
        <f>J20</f>
        <v>782450</v>
      </c>
      <c r="K19" s="147">
        <f t="shared" si="1"/>
        <v>782450</v>
      </c>
    </row>
    <row r="20" spans="1:15" ht="15" customHeight="1" x14ac:dyDescent="0.2">
      <c r="A20" s="47"/>
      <c r="B20" s="127"/>
      <c r="C20" s="128"/>
      <c r="D20" s="129"/>
      <c r="E20" s="36">
        <v>3522</v>
      </c>
      <c r="F20" s="131">
        <v>5213</v>
      </c>
      <c r="G20" s="61" t="s">
        <v>32</v>
      </c>
      <c r="H20" s="122">
        <v>0</v>
      </c>
      <c r="I20" s="122">
        <v>0</v>
      </c>
      <c r="J20" s="133">
        <v>782450</v>
      </c>
      <c r="K20" s="123">
        <f t="shared" si="1"/>
        <v>782450</v>
      </c>
    </row>
    <row r="21" spans="1:15" ht="15" customHeight="1" x14ac:dyDescent="0.2">
      <c r="A21" s="47" t="s">
        <v>1</v>
      </c>
      <c r="B21" s="139" t="s">
        <v>53</v>
      </c>
      <c r="C21" s="140" t="s">
        <v>62</v>
      </c>
      <c r="D21" s="154"/>
      <c r="E21" s="155" t="s">
        <v>3</v>
      </c>
      <c r="F21" s="143" t="s">
        <v>3</v>
      </c>
      <c r="G21" s="144" t="s">
        <v>54</v>
      </c>
      <c r="H21" s="145">
        <f>H22</f>
        <v>0</v>
      </c>
      <c r="I21" s="145">
        <f>I22</f>
        <v>0</v>
      </c>
      <c r="J21" s="153">
        <f>J22</f>
        <v>1657850</v>
      </c>
      <c r="K21" s="147">
        <f t="shared" si="1"/>
        <v>1657850</v>
      </c>
    </row>
    <row r="22" spans="1:15" ht="15" customHeight="1" x14ac:dyDescent="0.2">
      <c r="A22" s="47"/>
      <c r="B22" s="127"/>
      <c r="C22" s="128"/>
      <c r="D22" s="129"/>
      <c r="E22" s="134">
        <v>3522</v>
      </c>
      <c r="F22" s="131">
        <v>5321</v>
      </c>
      <c r="G22" s="132" t="s">
        <v>29</v>
      </c>
      <c r="H22" s="122">
        <v>0</v>
      </c>
      <c r="I22" s="122">
        <v>0</v>
      </c>
      <c r="J22" s="100">
        <v>1657850</v>
      </c>
      <c r="K22" s="123">
        <f t="shared" si="1"/>
        <v>1657850</v>
      </c>
    </row>
    <row r="23" spans="1:15" ht="15" customHeight="1" x14ac:dyDescent="0.2">
      <c r="A23" s="47" t="s">
        <v>1</v>
      </c>
      <c r="B23" s="139" t="s">
        <v>55</v>
      </c>
      <c r="C23" s="140" t="s">
        <v>61</v>
      </c>
      <c r="D23" s="148"/>
      <c r="E23" s="150" t="s">
        <v>3</v>
      </c>
      <c r="F23" s="143" t="s">
        <v>3</v>
      </c>
      <c r="G23" s="144" t="s">
        <v>56</v>
      </c>
      <c r="H23" s="145">
        <f>H24</f>
        <v>0</v>
      </c>
      <c r="I23" s="145">
        <f>I24</f>
        <v>0</v>
      </c>
      <c r="J23" s="153">
        <f>J24</f>
        <v>782450</v>
      </c>
      <c r="K23" s="147">
        <f t="shared" si="1"/>
        <v>782450</v>
      </c>
    </row>
    <row r="24" spans="1:15" ht="15" customHeight="1" x14ac:dyDescent="0.2">
      <c r="A24" s="47"/>
      <c r="B24" s="127"/>
      <c r="C24" s="128"/>
      <c r="D24" s="129"/>
      <c r="E24" s="136">
        <v>3522</v>
      </c>
      <c r="F24" s="131">
        <v>5321</v>
      </c>
      <c r="G24" s="132" t="s">
        <v>29</v>
      </c>
      <c r="H24" s="122">
        <v>0</v>
      </c>
      <c r="I24" s="122">
        <v>0</v>
      </c>
      <c r="J24" s="133">
        <v>782450</v>
      </c>
      <c r="K24" s="123">
        <f t="shared" si="1"/>
        <v>782450</v>
      </c>
    </row>
    <row r="25" spans="1:15" ht="15" customHeight="1" x14ac:dyDescent="0.2">
      <c r="A25" s="47" t="s">
        <v>1</v>
      </c>
      <c r="B25" s="139" t="s">
        <v>57</v>
      </c>
      <c r="C25" s="140" t="s">
        <v>63</v>
      </c>
      <c r="D25" s="148"/>
      <c r="E25" s="150" t="s">
        <v>3</v>
      </c>
      <c r="F25" s="143" t="s">
        <v>3</v>
      </c>
      <c r="G25" s="144" t="s">
        <v>58</v>
      </c>
      <c r="H25" s="145">
        <f>H26</f>
        <v>0</v>
      </c>
      <c r="I25" s="145">
        <f>I26</f>
        <v>0</v>
      </c>
      <c r="J25" s="149">
        <f>J26</f>
        <v>1657850</v>
      </c>
      <c r="K25" s="147">
        <f t="shared" si="1"/>
        <v>1657850</v>
      </c>
    </row>
    <row r="26" spans="1:15" ht="15" customHeight="1" x14ac:dyDescent="0.2">
      <c r="A26" s="47"/>
      <c r="B26" s="127"/>
      <c r="C26" s="128"/>
      <c r="D26" s="129"/>
      <c r="E26" s="136">
        <v>3522</v>
      </c>
      <c r="F26" s="131">
        <v>5321</v>
      </c>
      <c r="G26" s="132" t="s">
        <v>29</v>
      </c>
      <c r="H26" s="122">
        <v>0</v>
      </c>
      <c r="I26" s="122">
        <v>0</v>
      </c>
      <c r="J26" s="100">
        <v>1657850</v>
      </c>
      <c r="K26" s="123">
        <f t="shared" si="1"/>
        <v>1657850</v>
      </c>
    </row>
    <row r="27" spans="1:15" ht="15" customHeight="1" x14ac:dyDescent="0.2">
      <c r="A27" s="47" t="s">
        <v>1</v>
      </c>
      <c r="B27" s="139" t="s">
        <v>59</v>
      </c>
      <c r="C27" s="140" t="s">
        <v>7</v>
      </c>
      <c r="D27" s="148"/>
      <c r="E27" s="150" t="s">
        <v>3</v>
      </c>
      <c r="F27" s="151" t="s">
        <v>3</v>
      </c>
      <c r="G27" s="144" t="s">
        <v>60</v>
      </c>
      <c r="H27" s="145">
        <f>H28</f>
        <v>0</v>
      </c>
      <c r="I27" s="145">
        <f>I28</f>
        <v>0</v>
      </c>
      <c r="J27" s="149">
        <f>J28</f>
        <v>1564900</v>
      </c>
      <c r="K27" s="147">
        <f t="shared" si="1"/>
        <v>1564900</v>
      </c>
    </row>
    <row r="28" spans="1:15" ht="15" customHeight="1" thickBot="1" x14ac:dyDescent="0.25">
      <c r="A28" s="30"/>
      <c r="B28" s="29"/>
      <c r="C28" s="28"/>
      <c r="D28" s="46"/>
      <c r="E28" s="36">
        <v>3526</v>
      </c>
      <c r="F28" s="35">
        <v>5213</v>
      </c>
      <c r="G28" s="61" t="s">
        <v>32</v>
      </c>
      <c r="H28" s="137">
        <v>0</v>
      </c>
      <c r="I28" s="137">
        <v>0</v>
      </c>
      <c r="J28" s="137">
        <v>1564900</v>
      </c>
      <c r="K28" s="138">
        <f t="shared" si="1"/>
        <v>1564900</v>
      </c>
    </row>
    <row r="29" spans="1:15" ht="15" customHeight="1" x14ac:dyDescent="0.2">
      <c r="A29" s="78" t="s">
        <v>1</v>
      </c>
      <c r="B29" s="79" t="s">
        <v>31</v>
      </c>
      <c r="C29" s="80" t="s">
        <v>7</v>
      </c>
      <c r="D29" s="80" t="s">
        <v>3</v>
      </c>
      <c r="E29" s="81" t="s">
        <v>3</v>
      </c>
      <c r="F29" s="82" t="s">
        <v>3</v>
      </c>
      <c r="G29" s="83" t="s">
        <v>30</v>
      </c>
      <c r="H29" s="102">
        <f>H30+H31</f>
        <v>5000000</v>
      </c>
      <c r="I29" s="102">
        <f>I30+I31</f>
        <v>5000000</v>
      </c>
      <c r="J29" s="102">
        <f>J30+J31</f>
        <v>0</v>
      </c>
      <c r="K29" s="103">
        <f t="shared" si="1"/>
        <v>5000000</v>
      </c>
      <c r="O29" s="2"/>
    </row>
    <row r="30" spans="1:15" ht="15" customHeight="1" x14ac:dyDescent="0.2">
      <c r="A30" s="45"/>
      <c r="B30" s="44"/>
      <c r="C30" s="43"/>
      <c r="D30" s="43"/>
      <c r="E30" s="42">
        <v>3522</v>
      </c>
      <c r="F30" s="41">
        <v>5321</v>
      </c>
      <c r="G30" s="40" t="s">
        <v>29</v>
      </c>
      <c r="H30" s="75">
        <v>1142250</v>
      </c>
      <c r="I30" s="75">
        <v>1142250</v>
      </c>
      <c r="J30" s="104">
        <v>0</v>
      </c>
      <c r="K30" s="105">
        <f t="shared" si="1"/>
        <v>1142250</v>
      </c>
      <c r="N30" s="5"/>
    </row>
    <row r="31" spans="1:15" ht="15" customHeight="1" thickBot="1" x14ac:dyDescent="0.25">
      <c r="A31" s="124"/>
      <c r="B31" s="157"/>
      <c r="C31" s="158"/>
      <c r="D31" s="158"/>
      <c r="E31" s="159">
        <v>3522</v>
      </c>
      <c r="F31" s="160">
        <v>5213</v>
      </c>
      <c r="G31" s="161" t="s">
        <v>28</v>
      </c>
      <c r="H31" s="162">
        <v>3857750</v>
      </c>
      <c r="I31" s="162">
        <v>3857750</v>
      </c>
      <c r="J31" s="163">
        <v>0</v>
      </c>
      <c r="K31" s="164">
        <f t="shared" si="1"/>
        <v>3857750</v>
      </c>
      <c r="N31" s="5"/>
    </row>
    <row r="32" spans="1:15" ht="15" customHeight="1" x14ac:dyDescent="0.2">
      <c r="A32" s="95" t="s">
        <v>1</v>
      </c>
      <c r="B32" s="89" t="s">
        <v>39</v>
      </c>
      <c r="C32" s="90" t="s">
        <v>7</v>
      </c>
      <c r="D32" s="90" t="s">
        <v>40</v>
      </c>
      <c r="E32" s="91" t="s">
        <v>3</v>
      </c>
      <c r="F32" s="92" t="s">
        <v>3</v>
      </c>
      <c r="G32" s="93" t="s">
        <v>42</v>
      </c>
      <c r="H32" s="94">
        <f>H33+H34</f>
        <v>0</v>
      </c>
      <c r="I32" s="125">
        <f>I33+I34</f>
        <v>191134.3</v>
      </c>
      <c r="J32" s="106">
        <f>J33+J34</f>
        <v>0</v>
      </c>
      <c r="K32" s="126">
        <f t="shared" si="1"/>
        <v>191134.3</v>
      </c>
    </row>
    <row r="33" spans="1:22" ht="15" customHeight="1" x14ac:dyDescent="0.2">
      <c r="A33" s="69"/>
      <c r="B33" s="70"/>
      <c r="C33" s="71"/>
      <c r="D33" s="71"/>
      <c r="E33" s="72" t="s">
        <v>41</v>
      </c>
      <c r="F33" s="73">
        <v>5212</v>
      </c>
      <c r="G33" s="74" t="s">
        <v>43</v>
      </c>
      <c r="H33" s="75">
        <v>0</v>
      </c>
      <c r="I33" s="104">
        <v>26482</v>
      </c>
      <c r="J33" s="104">
        <v>0</v>
      </c>
      <c r="K33" s="105">
        <f t="shared" si="1"/>
        <v>26482</v>
      </c>
    </row>
    <row r="34" spans="1:22" ht="15" customHeight="1" thickBot="1" x14ac:dyDescent="0.25">
      <c r="A34" s="88"/>
      <c r="B34" s="76"/>
      <c r="C34" s="77"/>
      <c r="D34" s="77"/>
      <c r="E34" s="72" t="s">
        <v>41</v>
      </c>
      <c r="F34" s="73">
        <v>5213</v>
      </c>
      <c r="G34" s="74" t="s">
        <v>44</v>
      </c>
      <c r="H34" s="75">
        <v>0</v>
      </c>
      <c r="I34" s="107">
        <v>164652.29999999999</v>
      </c>
      <c r="J34" s="107">
        <v>0</v>
      </c>
      <c r="K34" s="108">
        <f t="shared" si="1"/>
        <v>164652.29999999999</v>
      </c>
    </row>
    <row r="35" spans="1:22" ht="15" customHeight="1" x14ac:dyDescent="0.2">
      <c r="A35" s="27" t="s">
        <v>1</v>
      </c>
      <c r="B35" s="34" t="s">
        <v>27</v>
      </c>
      <c r="C35" s="26" t="s">
        <v>7</v>
      </c>
      <c r="D35" s="33" t="s">
        <v>3</v>
      </c>
      <c r="E35" s="32" t="s">
        <v>3</v>
      </c>
      <c r="F35" s="31" t="s">
        <v>3</v>
      </c>
      <c r="G35" s="60" t="s">
        <v>11</v>
      </c>
      <c r="H35" s="109">
        <f>H36</f>
        <v>2000000</v>
      </c>
      <c r="I35" s="109">
        <f>I36</f>
        <v>0</v>
      </c>
      <c r="J35" s="109">
        <f>J36</f>
        <v>0</v>
      </c>
      <c r="K35" s="110">
        <f t="shared" si="1"/>
        <v>0</v>
      </c>
    </row>
    <row r="36" spans="1:22" ht="15" customHeight="1" thickBot="1" x14ac:dyDescent="0.25">
      <c r="A36" s="39"/>
      <c r="B36" s="38"/>
      <c r="C36" s="37"/>
      <c r="D36" s="37"/>
      <c r="E36" s="36">
        <v>3513</v>
      </c>
      <c r="F36" s="35">
        <v>5169</v>
      </c>
      <c r="G36" s="61" t="s">
        <v>8</v>
      </c>
      <c r="H36" s="99">
        <v>2000000</v>
      </c>
      <c r="I36" s="99">
        <v>0</v>
      </c>
      <c r="J36" s="100">
        <v>0</v>
      </c>
      <c r="K36" s="101">
        <f t="shared" si="1"/>
        <v>0</v>
      </c>
    </row>
    <row r="37" spans="1:22" ht="15" customHeight="1" x14ac:dyDescent="0.2">
      <c r="A37" s="27" t="s">
        <v>1</v>
      </c>
      <c r="B37" s="34" t="s">
        <v>26</v>
      </c>
      <c r="C37" s="26" t="s">
        <v>19</v>
      </c>
      <c r="D37" s="33" t="s">
        <v>3</v>
      </c>
      <c r="E37" s="32" t="s">
        <v>3</v>
      </c>
      <c r="F37" s="31" t="s">
        <v>3</v>
      </c>
      <c r="G37" s="60" t="s">
        <v>25</v>
      </c>
      <c r="H37" s="109">
        <f>H38</f>
        <v>1858000</v>
      </c>
      <c r="I37" s="109">
        <f>I38</f>
        <v>1858000</v>
      </c>
      <c r="J37" s="109">
        <f>J38</f>
        <v>-1837360</v>
      </c>
      <c r="K37" s="110">
        <f t="shared" si="1"/>
        <v>20640</v>
      </c>
    </row>
    <row r="38" spans="1:22" ht="15" customHeight="1" thickBot="1" x14ac:dyDescent="0.25">
      <c r="A38" s="39"/>
      <c r="B38" s="38"/>
      <c r="C38" s="37"/>
      <c r="D38" s="37"/>
      <c r="E38" s="36">
        <v>3533</v>
      </c>
      <c r="F38" s="35">
        <v>5331</v>
      </c>
      <c r="G38" s="61" t="s">
        <v>24</v>
      </c>
      <c r="H38" s="99">
        <v>1858000</v>
      </c>
      <c r="I38" s="99">
        <v>1858000</v>
      </c>
      <c r="J38" s="100">
        <v>-1837360</v>
      </c>
      <c r="K38" s="101">
        <f t="shared" si="1"/>
        <v>20640</v>
      </c>
      <c r="R38" s="11"/>
    </row>
    <row r="39" spans="1:22" ht="15" customHeight="1" x14ac:dyDescent="0.2">
      <c r="A39" s="27" t="s">
        <v>1</v>
      </c>
      <c r="B39" s="34" t="s">
        <v>23</v>
      </c>
      <c r="C39" s="26" t="s">
        <v>7</v>
      </c>
      <c r="D39" s="33" t="s">
        <v>3</v>
      </c>
      <c r="E39" s="32" t="s">
        <v>3</v>
      </c>
      <c r="F39" s="31" t="s">
        <v>3</v>
      </c>
      <c r="G39" s="60" t="s">
        <v>22</v>
      </c>
      <c r="H39" s="109">
        <f>H40</f>
        <v>1100000</v>
      </c>
      <c r="I39" s="109">
        <f>I40</f>
        <v>1100000</v>
      </c>
      <c r="J39" s="109">
        <f>J40</f>
        <v>0</v>
      </c>
      <c r="K39" s="110">
        <f t="shared" si="1"/>
        <v>1100000</v>
      </c>
    </row>
    <row r="40" spans="1:22" ht="15" customHeight="1" thickBot="1" x14ac:dyDescent="0.25">
      <c r="A40" s="30"/>
      <c r="B40" s="29"/>
      <c r="C40" s="28"/>
      <c r="D40" s="28"/>
      <c r="E40" s="13">
        <v>3525</v>
      </c>
      <c r="F40" s="12">
        <v>5221</v>
      </c>
      <c r="G40" s="63" t="s">
        <v>21</v>
      </c>
      <c r="H40" s="111">
        <v>1100000</v>
      </c>
      <c r="I40" s="111">
        <v>1100000</v>
      </c>
      <c r="J40" s="112">
        <v>0</v>
      </c>
      <c r="K40" s="113">
        <f t="shared" si="1"/>
        <v>1100000</v>
      </c>
    </row>
    <row r="41" spans="1:22" ht="15" customHeight="1" x14ac:dyDescent="0.2">
      <c r="A41" s="27" t="s">
        <v>1</v>
      </c>
      <c r="B41" s="64" t="s">
        <v>20</v>
      </c>
      <c r="C41" s="65" t="s">
        <v>19</v>
      </c>
      <c r="D41" s="26" t="s">
        <v>18</v>
      </c>
      <c r="E41" s="25" t="s">
        <v>3</v>
      </c>
      <c r="F41" s="25" t="s">
        <v>3</v>
      </c>
      <c r="G41" s="66" t="s">
        <v>17</v>
      </c>
      <c r="H41" s="114">
        <f>H42</f>
        <v>0</v>
      </c>
      <c r="I41" s="114">
        <f>I42</f>
        <v>1613862</v>
      </c>
      <c r="J41" s="114">
        <f>J42</f>
        <v>0</v>
      </c>
      <c r="K41" s="115">
        <f t="shared" si="1"/>
        <v>1613862</v>
      </c>
      <c r="V41" s="24"/>
    </row>
    <row r="42" spans="1:22" ht="15" customHeight="1" thickBot="1" x14ac:dyDescent="0.25">
      <c r="A42" s="23"/>
      <c r="B42" s="15"/>
      <c r="C42" s="14"/>
      <c r="D42" s="14"/>
      <c r="E42" s="22">
        <v>3533</v>
      </c>
      <c r="F42" s="22">
        <v>6356</v>
      </c>
      <c r="G42" s="21" t="s">
        <v>16</v>
      </c>
      <c r="H42" s="116">
        <v>0</v>
      </c>
      <c r="I42" s="116">
        <v>1613862</v>
      </c>
      <c r="J42" s="116">
        <v>0</v>
      </c>
      <c r="K42" s="117">
        <f t="shared" si="1"/>
        <v>1613862</v>
      </c>
      <c r="Q42" s="11"/>
    </row>
    <row r="43" spans="1:22" ht="15" customHeight="1" x14ac:dyDescent="0.2">
      <c r="A43" s="20" t="s">
        <v>1</v>
      </c>
      <c r="B43" s="19" t="s">
        <v>15</v>
      </c>
      <c r="C43" s="18" t="s">
        <v>7</v>
      </c>
      <c r="D43" s="17" t="s">
        <v>3</v>
      </c>
      <c r="E43" s="17" t="s">
        <v>3</v>
      </c>
      <c r="F43" s="17" t="s">
        <v>3</v>
      </c>
      <c r="G43" s="67" t="s">
        <v>14</v>
      </c>
      <c r="H43" s="118">
        <f>H44</f>
        <v>0</v>
      </c>
      <c r="I43" s="119">
        <f>I44</f>
        <v>15000000</v>
      </c>
      <c r="J43" s="119">
        <f>J44</f>
        <v>0</v>
      </c>
      <c r="K43" s="120">
        <f t="shared" si="1"/>
        <v>15000000</v>
      </c>
      <c r="Q43" s="11"/>
    </row>
    <row r="44" spans="1:22" ht="15" customHeight="1" thickBot="1" x14ac:dyDescent="0.25">
      <c r="A44" s="16"/>
      <c r="B44" s="15"/>
      <c r="C44" s="14"/>
      <c r="D44" s="14"/>
      <c r="E44" s="13">
        <v>3522</v>
      </c>
      <c r="F44" s="12">
        <v>5613</v>
      </c>
      <c r="G44" s="68" t="s">
        <v>13</v>
      </c>
      <c r="H44" s="116">
        <v>0</v>
      </c>
      <c r="I44" s="116">
        <v>15000000</v>
      </c>
      <c r="J44" s="116">
        <v>0</v>
      </c>
      <c r="K44" s="121">
        <f t="shared" si="1"/>
        <v>15000000</v>
      </c>
      <c r="Q44" s="11"/>
    </row>
    <row r="45" spans="1:22" x14ac:dyDescent="0.2">
      <c r="A45" s="10"/>
      <c r="B45" s="9"/>
      <c r="C45" s="9"/>
      <c r="D45" s="9"/>
      <c r="E45" s="9"/>
      <c r="F45" s="9"/>
      <c r="G45" s="9"/>
      <c r="H45" s="8"/>
      <c r="I45" s="8"/>
      <c r="J45" s="9"/>
      <c r="K45" s="8"/>
    </row>
    <row r="56" spans="11:12" x14ac:dyDescent="0.2">
      <c r="K56" s="5"/>
      <c r="L56" s="5"/>
    </row>
  </sheetData>
  <mergeCells count="5">
    <mergeCell ref="J1:K1"/>
    <mergeCell ref="A2:K2"/>
    <mergeCell ref="A4:K4"/>
    <mergeCell ref="B7:C7"/>
    <mergeCell ref="A5:K5"/>
  </mergeCells>
  <printOptions horizontalCentered="1"/>
  <pageMargins left="0.78740157480314965" right="0.59055118110236227" top="0.59055118110236227" bottom="0.78740157480314965" header="0.51181102362204722" footer="0.51181102362204722"/>
  <pageSetup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Brozova Jirina - 09</cp:lastModifiedBy>
  <cp:lastPrinted>2015-05-20T13:44:51Z</cp:lastPrinted>
  <dcterms:created xsi:type="dcterms:W3CDTF">2014-12-17T09:43:05Z</dcterms:created>
  <dcterms:modified xsi:type="dcterms:W3CDTF">2015-07-01T14:48:49Z</dcterms:modified>
</cp:coreProperties>
</file>