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05" windowWidth="17715" windowHeight="11190" activeTab="1"/>
  </bookViews>
  <sheets>
    <sheet name="Bilance PaV" sheetId="5" r:id="rId1"/>
    <sheet name="91709" sheetId="4" r:id="rId2"/>
  </sheets>
  <calcPr calcId="145621"/>
</workbook>
</file>

<file path=xl/calcChain.xml><?xml version="1.0" encoding="utf-8"?>
<calcChain xmlns="http://schemas.openxmlformats.org/spreadsheetml/2006/main">
  <c r="C4" i="5" l="1"/>
  <c r="D4" i="5"/>
  <c r="E4" i="5"/>
  <c r="E5" i="5"/>
  <c r="E6" i="5"/>
  <c r="E7" i="5"/>
  <c r="C9" i="5"/>
  <c r="C8" i="5" s="1"/>
  <c r="D9" i="5"/>
  <c r="D8" i="5" s="1"/>
  <c r="D18" i="5" s="1"/>
  <c r="D24" i="5" s="1"/>
  <c r="E10" i="5"/>
  <c r="E11" i="5"/>
  <c r="E12" i="5"/>
  <c r="E13" i="5"/>
  <c r="C14" i="5"/>
  <c r="D14" i="5"/>
  <c r="E14" i="5"/>
  <c r="E15" i="5"/>
  <c r="E16" i="5"/>
  <c r="E17" i="5"/>
  <c r="C19" i="5"/>
  <c r="D19" i="5"/>
  <c r="E19" i="5"/>
  <c r="E20" i="5"/>
  <c r="E21" i="5"/>
  <c r="E22" i="5"/>
  <c r="E23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C43" i="5"/>
  <c r="D43" i="5"/>
  <c r="E43" i="5"/>
  <c r="E8" i="5" l="1"/>
  <c r="C18" i="5"/>
  <c r="E18" i="5" s="1"/>
  <c r="C24" i="5"/>
  <c r="E24" i="5" s="1"/>
  <c r="E9" i="5"/>
  <c r="I8" i="4"/>
  <c r="H8" i="4"/>
  <c r="J24" i="4" l="1"/>
  <c r="K25" i="4"/>
  <c r="J22" i="4"/>
  <c r="K23" i="4"/>
  <c r="J20" i="4"/>
  <c r="K21" i="4"/>
  <c r="J18" i="4"/>
  <c r="K19" i="4"/>
  <c r="J16" i="4"/>
  <c r="K17" i="4"/>
  <c r="I24" i="4"/>
  <c r="I22" i="4"/>
  <c r="K22" i="4" s="1"/>
  <c r="I20" i="4"/>
  <c r="K20" i="4" s="1"/>
  <c r="I18" i="4"/>
  <c r="K18" i="4" s="1"/>
  <c r="I16" i="4"/>
  <c r="K16" i="4" s="1"/>
  <c r="H24" i="4"/>
  <c r="H22" i="4"/>
  <c r="H20" i="4"/>
  <c r="H18" i="4"/>
  <c r="H16" i="4"/>
  <c r="K24" i="4" l="1"/>
  <c r="J26" i="4"/>
  <c r="I26" i="4"/>
  <c r="K26" i="4" l="1"/>
  <c r="K28" i="4"/>
  <c r="K27" i="4"/>
  <c r="H26" i="4"/>
  <c r="J37" i="4" l="1"/>
  <c r="J35" i="4"/>
  <c r="J33" i="4"/>
  <c r="J9" i="4"/>
  <c r="J31" i="4"/>
  <c r="J13" i="4"/>
  <c r="J8" i="4" s="1"/>
  <c r="K10" i="4"/>
  <c r="K11" i="4"/>
  <c r="K12" i="4"/>
  <c r="K14" i="4"/>
  <c r="K15" i="4"/>
  <c r="K32" i="4"/>
  <c r="K34" i="4"/>
  <c r="H9" i="4" l="1"/>
  <c r="I9" i="4"/>
  <c r="K9" i="4"/>
  <c r="H13" i="4"/>
  <c r="I13" i="4"/>
  <c r="K13" i="4" s="1"/>
  <c r="K8" i="4" s="1"/>
  <c r="H29" i="4"/>
  <c r="I29" i="4"/>
  <c r="K29" i="4" s="1"/>
  <c r="J29" i="4"/>
  <c r="K30" i="4"/>
  <c r="H31" i="4"/>
  <c r="I31" i="4"/>
  <c r="K31" i="4" s="1"/>
  <c r="H33" i="4"/>
  <c r="I33" i="4"/>
  <c r="K33" i="4" s="1"/>
  <c r="H35" i="4"/>
  <c r="I35" i="4"/>
  <c r="K35" i="4" s="1"/>
  <c r="K36" i="4"/>
  <c r="H37" i="4"/>
  <c r="I37" i="4"/>
  <c r="K37" i="4" s="1"/>
  <c r="K38" i="4"/>
</calcChain>
</file>

<file path=xl/sharedStrings.xml><?xml version="1.0" encoding="utf-8"?>
<sst xmlns="http://schemas.openxmlformats.org/spreadsheetml/2006/main" count="209" uniqueCount="122">
  <si>
    <t>uk.</t>
  </si>
  <si>
    <t>SU</t>
  </si>
  <si>
    <t>č.a.</t>
  </si>
  <si>
    <t>x</t>
  </si>
  <si>
    <t>Odbor zdravotnictví</t>
  </si>
  <si>
    <t>§</t>
  </si>
  <si>
    <t>pol.</t>
  </si>
  <si>
    <t>0000</t>
  </si>
  <si>
    <t>nákup ostatních služeb</t>
  </si>
  <si>
    <t>SR 2015</t>
  </si>
  <si>
    <t>Zubní pohotovostní služby</t>
  </si>
  <si>
    <t>v Kč</t>
  </si>
  <si>
    <t>neinv. fin. prostř. půjčené nefin. podnik. subj. - práv. os.</t>
  </si>
  <si>
    <t>Návratná půjčka - NsP Česká Lípa, a.s.</t>
  </si>
  <si>
    <t>0980004</t>
  </si>
  <si>
    <t>jiné investiční transfery zřízeným přísp. org.</t>
  </si>
  <si>
    <t>Dotace SR - krizová připravenost - ZZS LK</t>
  </si>
  <si>
    <t>35963</t>
  </si>
  <si>
    <t>1910</t>
  </si>
  <si>
    <t>0980002</t>
  </si>
  <si>
    <t>neinvestiční transfery obecně prospěšným společnostem</t>
  </si>
  <si>
    <t>Hospic pro LK</t>
  </si>
  <si>
    <t>0970011</t>
  </si>
  <si>
    <t>neinvestiční příspěvky zřízeným PO</t>
  </si>
  <si>
    <t>ZZS LK - koroner</t>
  </si>
  <si>
    <t>0970010</t>
  </si>
  <si>
    <t>0970009</t>
  </si>
  <si>
    <t>neinvestiční transfery podnik.subjektům-právnickým osobám</t>
  </si>
  <si>
    <t>neinvestiční transfery obcím</t>
  </si>
  <si>
    <t>Ošetření osob pod vlivem alkoholu a v intoxikaci</t>
  </si>
  <si>
    <t>0970012</t>
  </si>
  <si>
    <t>neinvestiční transfery nefinančním podnik. subj.-práv.osobám</t>
  </si>
  <si>
    <t>Lékařská pohotovostní služba (LPS)</t>
  </si>
  <si>
    <t>0970001</t>
  </si>
  <si>
    <t>Výdajový limit resortu v kapitole</t>
  </si>
  <si>
    <t>91709 - T R A N S F E R Y</t>
  </si>
  <si>
    <t>ÚZ</t>
  </si>
  <si>
    <t>91709 - Transfery</t>
  </si>
  <si>
    <t>0970008</t>
  </si>
  <si>
    <t>98297</t>
  </si>
  <si>
    <t>3599</t>
  </si>
  <si>
    <t>Dotace SR - likvidace nepoužitelných léčiv</t>
  </si>
  <si>
    <t>neinv.transfery nefin.podnik.subj.- fyz. osobám</t>
  </si>
  <si>
    <t>neinv.transfery nefin.podnik.subj.- práv. osobám</t>
  </si>
  <si>
    <t>0970003</t>
  </si>
  <si>
    <t>3005</t>
  </si>
  <si>
    <t>Město Tanvald</t>
  </si>
  <si>
    <t>0970004</t>
  </si>
  <si>
    <t>5001</t>
  </si>
  <si>
    <t>Město Semily</t>
  </si>
  <si>
    <t>0970005</t>
  </si>
  <si>
    <t>5004</t>
  </si>
  <si>
    <t>Město Jilemnice</t>
  </si>
  <si>
    <t>0970006</t>
  </si>
  <si>
    <t>Krajská nemocnice Liberec, a.s.</t>
  </si>
  <si>
    <t>0970007</t>
  </si>
  <si>
    <t>Nemocnice s poliklinikou Česká Lípa, a.s.</t>
  </si>
  <si>
    <t>UR 2015</t>
  </si>
  <si>
    <t>ZR-RO 177/15 změna č. 7</t>
  </si>
  <si>
    <t xml:space="preserve">V ý d a je   c e l k e m </t>
  </si>
  <si>
    <t>5-6xxx</t>
  </si>
  <si>
    <t xml:space="preserve">Kap.934-lesnický fond 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</si>
  <si>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</si>
  <si>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</si>
  <si>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</si>
  <si>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</si>
  <si>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</si>
  <si>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</si>
  <si>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</si>
  <si>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</si>
  <si>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</si>
  <si>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</si>
  <si>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Kap.919-Pokladní správa</t>
  </si>
  <si>
    <t>Kap.917-transfery</t>
  </si>
  <si>
    <t>Kap.916-úč.neinv.dot.-škol.</t>
  </si>
  <si>
    <t>Kap.914-působnosti</t>
  </si>
  <si>
    <t>Kap.913-příspěvkové organizace</t>
  </si>
  <si>
    <t>Kap.911-krajský úřad</t>
  </si>
  <si>
    <t>Kap.910-zastupitelstvo</t>
  </si>
  <si>
    <t xml:space="preserve">upravený rozpočet </t>
  </si>
  <si>
    <t>ZR-RO č. 177/15</t>
  </si>
  <si>
    <t xml:space="preserve">     ukazatel</t>
  </si>
  <si>
    <t>v tis. Kč</t>
  </si>
  <si>
    <t>Výdajová část rozpočtu LK 2015</t>
  </si>
  <si>
    <t xml:space="preserve">Z d r o j e  L K   c e l k e m </t>
  </si>
  <si>
    <t>5. uhrazené splátky dlouhod.půjč.</t>
  </si>
  <si>
    <t>4. úvěr</t>
  </si>
  <si>
    <t>2. Zapojení  zákl.běžného účtu z r. 2014</t>
  </si>
  <si>
    <t>8115</t>
  </si>
  <si>
    <t>1. Zapojení fondů z r. 2014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</si>
  <si>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</si>
  <si>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</si>
  <si>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</si>
  <si>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</si>
  <si>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</si>
  <si>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</si>
  <si>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</si>
  <si>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</si>
  <si>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</si>
  <si>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</si>
  <si>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</si>
  <si>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</si>
  <si>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>411x</t>
  </si>
  <si>
    <t xml:space="preserve">   resort. úč.neinv.dotace</t>
  </si>
  <si>
    <t>4112</t>
  </si>
  <si>
    <t xml:space="preserve">   zákon o st.rozpočtu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</si>
  <si>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</si>
  <si>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</si>
  <si>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</si>
  <si>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</si>
  <si>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</si>
  <si>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2xxx</t>
  </si>
  <si>
    <t>2. nedaňové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</si>
  <si>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</si>
  <si>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</si>
  <si>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</si>
  <si>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</si>
  <si>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</si>
  <si>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</si>
  <si>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2015</t>
  </si>
  <si>
    <t>Příloha č.6 k ZR-RO 177/15</t>
  </si>
  <si>
    <t>Příloha č. 6 k ZR-RO 177/15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</si>
</sst>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color indexed="18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indexed="62"/>
      <name val="Arial"/>
      <family val="2"/>
    </font>
    <font>
      <sz val="9"/>
      <name val="Arial"/>
      <family val="2"/>
    </font>
    <font>
      <sz val="10"/>
      <name val="Arial"/>
      <charset val="238"/>
    </font>
    <font>
      <b/>
      <sz val="9"/>
      <color rgb="FF000080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3" fillId="0" borderId="0"/>
  </cellStyleXfs>
  <cellXfs count="198">
    <xf numFmtId="0" fontId="0" fillId="0" borderId="0" xfId="0"/>
    <xf numFmtId="0" fontId="1" fillId="0" borderId="0" xfId="8"/>
    <xf numFmtId="4" fontId="1" fillId="0" borderId="0" xfId="8" applyNumberFormat="1"/>
    <xf numFmtId="0" fontId="4" fillId="0" borderId="0" xfId="6"/>
    <xf numFmtId="0" fontId="1" fillId="0" borderId="0" xfId="4"/>
    <xf numFmtId="0" fontId="1" fillId="0" borderId="0" xfId="8" applyBorder="1"/>
    <xf numFmtId="0" fontId="6" fillId="0" borderId="5" xfId="4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1" fillId="0" borderId="0" xfId="3" applyFill="1" applyAlignment="1">
      <alignment vertical="center"/>
    </xf>
    <xf numFmtId="0" fontId="1" fillId="0" borderId="0" xfId="3" applyAlignment="1">
      <alignment vertical="center"/>
    </xf>
    <xf numFmtId="0" fontId="0" fillId="0" borderId="0" xfId="8" applyFont="1"/>
    <xf numFmtId="1" fontId="9" fillId="0" borderId="10" xfId="8" applyNumberFormat="1" applyFont="1" applyFill="1" applyBorder="1" applyAlignment="1">
      <alignment horizontal="center" vertical="center"/>
    </xf>
    <xf numFmtId="1" fontId="9" fillId="0" borderId="17" xfId="8" applyNumberFormat="1" applyFont="1" applyFill="1" applyBorder="1" applyAlignment="1">
      <alignment horizontal="center" vertical="center"/>
    </xf>
    <xf numFmtId="0" fontId="9" fillId="0" borderId="21" xfId="8" applyFont="1" applyBorder="1"/>
    <xf numFmtId="0" fontId="9" fillId="0" borderId="30" xfId="8" applyFont="1" applyBorder="1"/>
    <xf numFmtId="0" fontId="9" fillId="0" borderId="16" xfId="8" applyFont="1" applyBorder="1"/>
    <xf numFmtId="0" fontId="6" fillId="0" borderId="26" xfId="8" applyFont="1" applyBorder="1" applyAlignment="1">
      <alignment horizontal="center"/>
    </xf>
    <xf numFmtId="49" fontId="6" fillId="0" borderId="26" xfId="8" applyNumberFormat="1" applyFont="1" applyBorder="1" applyAlignment="1">
      <alignment vertical="center"/>
    </xf>
    <xf numFmtId="49" fontId="6" fillId="0" borderId="28" xfId="8" applyNumberFormat="1" applyFont="1" applyBorder="1" applyAlignment="1">
      <alignment horizontal="center" vertical="center"/>
    </xf>
    <xf numFmtId="0" fontId="6" fillId="0" borderId="19" xfId="8" applyFont="1" applyBorder="1"/>
    <xf numFmtId="0" fontId="10" fillId="0" borderId="21" xfId="8" applyFont="1" applyBorder="1" applyAlignment="1">
      <alignment horizontal="left"/>
    </xf>
    <xf numFmtId="0" fontId="9" fillId="0" borderId="21" xfId="8" applyFont="1" applyBorder="1" applyAlignment="1">
      <alignment horizontal="center"/>
    </xf>
    <xf numFmtId="0" fontId="1" fillId="0" borderId="16" xfId="8" applyBorder="1"/>
    <xf numFmtId="0" fontId="1" fillId="0" borderId="0" xfId="8" applyAlignment="1">
      <alignment horizontal="center" vertical="center"/>
    </xf>
    <xf numFmtId="1" fontId="6" fillId="0" borderId="25" xfId="8" applyNumberFormat="1" applyFont="1" applyFill="1" applyBorder="1" applyAlignment="1">
      <alignment horizontal="center" vertical="center"/>
    </xf>
    <xf numFmtId="49" fontId="6" fillId="0" borderId="25" xfId="8" applyNumberFormat="1" applyFont="1" applyFill="1" applyBorder="1" applyAlignment="1">
      <alignment horizontal="center" vertical="center"/>
    </xf>
    <xf numFmtId="0" fontId="7" fillId="0" borderId="7" xfId="8" applyFont="1" applyFill="1" applyBorder="1" applyAlignment="1">
      <alignment horizontal="center" vertical="center"/>
    </xf>
    <xf numFmtId="49" fontId="8" fillId="0" borderId="21" xfId="8" applyNumberFormat="1" applyFont="1" applyFill="1" applyBorder="1" applyAlignment="1">
      <alignment vertical="center"/>
    </xf>
    <xf numFmtId="49" fontId="8" fillId="0" borderId="10" xfId="8" applyNumberFormat="1" applyFont="1" applyFill="1" applyBorder="1" applyAlignment="1">
      <alignment vertical="center"/>
    </xf>
    <xf numFmtId="0" fontId="11" fillId="0" borderId="16" xfId="8" applyFont="1" applyFill="1" applyBorder="1" applyAlignment="1">
      <alignment horizontal="center" vertical="center"/>
    </xf>
    <xf numFmtId="2" fontId="6" fillId="0" borderId="2" xfId="8" applyNumberFormat="1" applyFont="1" applyFill="1" applyBorder="1" applyAlignment="1">
      <alignment horizontal="center" vertical="center"/>
    </xf>
    <xf numFmtId="2" fontId="6" fillId="0" borderId="3" xfId="8" applyNumberFormat="1" applyFont="1" applyFill="1" applyBorder="1" applyAlignment="1">
      <alignment horizontal="center" vertical="center"/>
    </xf>
    <xf numFmtId="49" fontId="6" fillId="0" borderId="20" xfId="8" applyNumberFormat="1" applyFont="1" applyFill="1" applyBorder="1" applyAlignment="1">
      <alignment horizontal="center" vertical="center"/>
    </xf>
    <xf numFmtId="49" fontId="6" fillId="0" borderId="8" xfId="8" applyNumberFormat="1" applyFont="1" applyFill="1" applyBorder="1" applyAlignment="1">
      <alignment horizontal="center" vertical="center"/>
    </xf>
    <xf numFmtId="1" fontId="9" fillId="0" borderId="22" xfId="8" applyNumberFormat="1" applyFont="1" applyFill="1" applyBorder="1" applyAlignment="1">
      <alignment horizontal="center" vertical="center"/>
    </xf>
    <xf numFmtId="1" fontId="9" fillId="0" borderId="12" xfId="8" applyNumberFormat="1" applyFont="1" applyFill="1" applyBorder="1" applyAlignment="1">
      <alignment horizontal="center" vertical="center"/>
    </xf>
    <xf numFmtId="49" fontId="8" fillId="0" borderId="23" xfId="8" applyNumberFormat="1" applyFont="1" applyFill="1" applyBorder="1" applyAlignment="1">
      <alignment vertical="center"/>
    </xf>
    <xf numFmtId="49" fontId="8" fillId="0" borderId="22" xfId="8" applyNumberFormat="1" applyFont="1" applyFill="1" applyBorder="1" applyAlignment="1">
      <alignment vertical="center"/>
    </xf>
    <xf numFmtId="0" fontId="11" fillId="0" borderId="11" xfId="8" applyFont="1" applyFill="1" applyBorder="1" applyAlignment="1">
      <alignment horizontal="center" vertical="center"/>
    </xf>
    <xf numFmtId="0" fontId="10" fillId="0" borderId="22" xfId="7" applyFont="1" applyFill="1" applyBorder="1" applyAlignment="1">
      <alignment vertical="center"/>
    </xf>
    <xf numFmtId="0" fontId="9" fillId="0" borderId="29" xfId="7" applyFont="1" applyFill="1" applyBorder="1" applyAlignment="1">
      <alignment horizontal="center" vertical="center"/>
    </xf>
    <xf numFmtId="49" fontId="9" fillId="0" borderId="12" xfId="7" applyNumberFormat="1" applyFont="1" applyFill="1" applyBorder="1" applyAlignment="1">
      <alignment horizontal="center" vertical="center"/>
    </xf>
    <xf numFmtId="49" fontId="9" fillId="0" borderId="23" xfId="7" applyNumberFormat="1" applyFont="1" applyFill="1" applyBorder="1" applyAlignment="1">
      <alignment horizontal="center" vertical="center"/>
    </xf>
    <xf numFmtId="49" fontId="9" fillId="0" borderId="22" xfId="7" applyNumberFormat="1" applyFont="1" applyFill="1" applyBorder="1" applyAlignment="1">
      <alignment horizontal="center" vertical="center"/>
    </xf>
    <xf numFmtId="0" fontId="12" fillId="0" borderId="11" xfId="7" applyFont="1" applyFill="1" applyBorder="1" applyAlignment="1">
      <alignment horizontal="center" vertical="center"/>
    </xf>
    <xf numFmtId="0" fontId="11" fillId="0" borderId="39" xfId="8" applyFont="1" applyFill="1" applyBorder="1" applyAlignment="1">
      <alignment horizontal="center" vertical="center"/>
    </xf>
    <xf numFmtId="0" fontId="7" fillId="0" borderId="42" xfId="10" applyFont="1" applyFill="1" applyBorder="1" applyAlignment="1">
      <alignment horizontal="center" vertical="center"/>
    </xf>
    <xf numFmtId="0" fontId="7" fillId="0" borderId="1" xfId="10" applyFont="1" applyFill="1" applyBorder="1" applyAlignment="1">
      <alignment horizontal="center" vertical="center"/>
    </xf>
    <xf numFmtId="0" fontId="3" fillId="0" borderId="0" xfId="10" applyFont="1" applyAlignment="1">
      <alignment horizontal="right"/>
    </xf>
    <xf numFmtId="0" fontId="1" fillId="0" borderId="0" xfId="10"/>
    <xf numFmtId="4" fontId="1" fillId="0" borderId="0" xfId="10" applyNumberFormat="1"/>
    <xf numFmtId="0" fontId="6" fillId="0" borderId="20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horizontal="center" vertical="center"/>
    </xf>
    <xf numFmtId="0" fontId="6" fillId="0" borderId="6" xfId="10" applyFont="1" applyFill="1" applyBorder="1" applyAlignment="1">
      <alignment horizontal="center" vertical="center"/>
    </xf>
    <xf numFmtId="0" fontId="6" fillId="0" borderId="41" xfId="10" applyFont="1" applyFill="1" applyBorder="1" applyAlignment="1">
      <alignment horizontal="center" vertical="center"/>
    </xf>
    <xf numFmtId="0" fontId="6" fillId="0" borderId="40" xfId="10" applyFont="1" applyFill="1" applyBorder="1" applyAlignment="1">
      <alignment horizontal="center" vertical="center"/>
    </xf>
    <xf numFmtId="0" fontId="6" fillId="0" borderId="5" xfId="10" applyFont="1" applyFill="1" applyBorder="1" applyAlignment="1">
      <alignment horizontal="left" vertical="center"/>
    </xf>
    <xf numFmtId="2" fontId="6" fillId="0" borderId="2" xfId="9" applyNumberFormat="1" applyFont="1" applyFill="1" applyBorder="1" applyAlignment="1">
      <alignment horizontal="left" vertical="center"/>
    </xf>
    <xf numFmtId="2" fontId="10" fillId="0" borderId="22" xfId="9" applyNumberFormat="1" applyFont="1" applyFill="1" applyBorder="1" applyAlignment="1">
      <alignment horizontal="left" vertical="center"/>
    </xf>
    <xf numFmtId="2" fontId="10" fillId="0" borderId="12" xfId="9" applyNumberFormat="1" applyFont="1" applyFill="1" applyBorder="1" applyAlignment="1">
      <alignment horizontal="left" vertical="center"/>
    </xf>
    <xf numFmtId="2" fontId="10" fillId="0" borderId="10" xfId="9" applyNumberFormat="1" applyFont="1" applyFill="1" applyBorder="1" applyAlignment="1">
      <alignment horizontal="left" vertical="center"/>
    </xf>
    <xf numFmtId="49" fontId="6" fillId="0" borderId="24" xfId="8" applyNumberFormat="1" applyFont="1" applyFill="1" applyBorder="1" applyAlignment="1">
      <alignment horizontal="center" vertical="center"/>
    </xf>
    <xf numFmtId="49" fontId="6" fillId="0" borderId="25" xfId="8" applyNumberFormat="1" applyFont="1" applyFill="1" applyBorder="1" applyAlignment="1">
      <alignment vertical="center"/>
    </xf>
    <xf numFmtId="2" fontId="6" fillId="0" borderId="25" xfId="9" applyNumberFormat="1" applyFont="1" applyFill="1" applyBorder="1" applyAlignment="1">
      <alignment horizontal="left" vertical="center"/>
    </xf>
    <xf numFmtId="2" fontId="6" fillId="0" borderId="27" xfId="9" applyNumberFormat="1" applyFont="1" applyFill="1" applyBorder="1" applyAlignment="1">
      <alignment horizontal="left" vertical="center"/>
    </xf>
    <xf numFmtId="2" fontId="10" fillId="0" borderId="17" xfId="9" applyNumberFormat="1" applyFont="1" applyFill="1" applyBorder="1" applyAlignment="1">
      <alignment horizontal="left" vertical="center"/>
    </xf>
    <xf numFmtId="0" fontId="9" fillId="0" borderId="11" xfId="7" applyFont="1" applyFill="1" applyBorder="1" applyAlignment="1">
      <alignment horizontal="center"/>
    </xf>
    <xf numFmtId="49" fontId="9" fillId="0" borderId="22" xfId="7" applyNumberFormat="1" applyFont="1" applyFill="1" applyBorder="1" applyAlignment="1">
      <alignment horizontal="center"/>
    </xf>
    <xf numFmtId="49" fontId="9" fillId="0" borderId="23" xfId="7" applyNumberFormat="1" applyFont="1" applyFill="1" applyBorder="1" applyAlignment="1">
      <alignment horizontal="center"/>
    </xf>
    <xf numFmtId="49" fontId="9" fillId="0" borderId="12" xfId="7" applyNumberFormat="1" applyFont="1" applyFill="1" applyBorder="1" applyAlignment="1">
      <alignment horizontal="center"/>
    </xf>
    <xf numFmtId="0" fontId="9" fillId="0" borderId="29" xfId="7" applyFont="1" applyFill="1" applyBorder="1" applyAlignment="1">
      <alignment horizontal="center"/>
    </xf>
    <xf numFmtId="0" fontId="10" fillId="0" borderId="22" xfId="7" applyFont="1" applyFill="1" applyBorder="1" applyAlignment="1"/>
    <xf numFmtId="4" fontId="9" fillId="0" borderId="12" xfId="7" applyNumberFormat="1" applyFont="1" applyFill="1" applyBorder="1" applyAlignment="1">
      <alignment horizontal="right"/>
    </xf>
    <xf numFmtId="49" fontId="6" fillId="0" borderId="22" xfId="7" applyNumberFormat="1" applyFont="1" applyFill="1" applyBorder="1" applyAlignment="1">
      <alignment horizontal="center"/>
    </xf>
    <xf numFmtId="49" fontId="6" fillId="0" borderId="23" xfId="7" applyNumberFormat="1" applyFont="1" applyFill="1" applyBorder="1" applyAlignment="1">
      <alignment horizontal="center"/>
    </xf>
    <xf numFmtId="0" fontId="14" fillId="0" borderId="7" xfId="8" applyFont="1" applyBorder="1" applyAlignment="1">
      <alignment horizontal="center" vertical="center"/>
    </xf>
    <xf numFmtId="49" fontId="14" fillId="0" borderId="8" xfId="8" applyNumberFormat="1" applyFont="1" applyBorder="1" applyAlignment="1">
      <alignment horizontal="center" vertical="center"/>
    </xf>
    <xf numFmtId="49" fontId="14" fillId="0" borderId="25" xfId="8" applyNumberFormat="1" applyFont="1" applyBorder="1" applyAlignment="1">
      <alignment horizontal="center" vertical="center"/>
    </xf>
    <xf numFmtId="2" fontId="14" fillId="0" borderId="34" xfId="8" applyNumberFormat="1" applyFont="1" applyBorder="1" applyAlignment="1">
      <alignment horizontal="center" vertical="center"/>
    </xf>
    <xf numFmtId="2" fontId="14" fillId="0" borderId="8" xfId="8" applyNumberFormat="1" applyFont="1" applyBorder="1" applyAlignment="1">
      <alignment horizontal="center" vertical="center"/>
    </xf>
    <xf numFmtId="2" fontId="14" fillId="0" borderId="8" xfId="9" applyNumberFormat="1" applyFont="1" applyFill="1" applyBorder="1" applyAlignment="1">
      <alignment horizontal="left" vertical="center"/>
    </xf>
    <xf numFmtId="49" fontId="14" fillId="0" borderId="20" xfId="8" applyNumberFormat="1" applyFont="1" applyBorder="1" applyAlignment="1">
      <alignment horizontal="center" vertical="center"/>
    </xf>
    <xf numFmtId="2" fontId="14" fillId="0" borderId="3" xfId="8" applyNumberFormat="1" applyFont="1" applyBorder="1" applyAlignment="1">
      <alignment horizontal="center" vertical="center"/>
    </xf>
    <xf numFmtId="2" fontId="14" fillId="0" borderId="2" xfId="8" applyNumberFormat="1" applyFont="1" applyBorder="1" applyAlignment="1">
      <alignment horizontal="center" vertical="center"/>
    </xf>
    <xf numFmtId="2" fontId="14" fillId="0" borderId="2" xfId="9" applyNumberFormat="1" applyFont="1" applyFill="1" applyBorder="1" applyAlignment="1">
      <alignment horizontal="left" vertical="center"/>
    </xf>
    <xf numFmtId="0" fontId="6" fillId="0" borderId="16" xfId="7" applyFont="1" applyFill="1" applyBorder="1" applyAlignment="1">
      <alignment horizontal="center"/>
    </xf>
    <xf numFmtId="49" fontId="6" fillId="0" borderId="27" xfId="7" applyNumberFormat="1" applyFont="1" applyFill="1" applyBorder="1" applyAlignment="1">
      <alignment horizontal="center"/>
    </xf>
    <xf numFmtId="49" fontId="6" fillId="0" borderId="26" xfId="7" applyNumberFormat="1" applyFont="1" applyFill="1" applyBorder="1" applyAlignment="1">
      <alignment horizontal="center"/>
    </xf>
    <xf numFmtId="49" fontId="6" fillId="0" borderId="14" xfId="7" applyNumberFormat="1" applyFont="1" applyFill="1" applyBorder="1" applyAlignment="1">
      <alignment horizontal="center"/>
    </xf>
    <xf numFmtId="0" fontId="6" fillId="0" borderId="28" xfId="7" applyFont="1" applyFill="1" applyBorder="1" applyAlignment="1">
      <alignment horizontal="center"/>
    </xf>
    <xf numFmtId="0" fontId="6" fillId="0" borderId="27" xfId="7" applyFont="1" applyFill="1" applyBorder="1" applyAlignment="1"/>
    <xf numFmtId="4" fontId="6" fillId="0" borderId="14" xfId="7" applyNumberFormat="1" applyFont="1" applyFill="1" applyBorder="1" applyAlignment="1">
      <alignment horizontal="right"/>
    </xf>
    <xf numFmtId="0" fontId="6" fillId="0" borderId="7" xfId="7" applyFont="1" applyFill="1" applyBorder="1" applyAlignment="1">
      <alignment horizontal="center"/>
    </xf>
    <xf numFmtId="4" fontId="6" fillId="0" borderId="40" xfId="10" applyNumberFormat="1" applyFont="1" applyFill="1" applyBorder="1" applyAlignment="1"/>
    <xf numFmtId="4" fontId="14" fillId="0" borderId="3" xfId="8" applyNumberFormat="1" applyFont="1" applyBorder="1" applyAlignment="1"/>
    <xf numFmtId="4" fontId="14" fillId="0" borderId="4" xfId="8" applyNumberFormat="1" applyFont="1" applyBorder="1" applyAlignment="1"/>
    <xf numFmtId="4" fontId="9" fillId="0" borderId="12" xfId="8" applyNumberFormat="1" applyFont="1" applyFill="1" applyBorder="1" applyAlignment="1"/>
    <xf numFmtId="4" fontId="9" fillId="0" borderId="12" xfId="6" applyNumberFormat="1" applyFont="1" applyFill="1" applyBorder="1" applyAlignment="1"/>
    <xf numFmtId="4" fontId="9" fillId="0" borderId="13" xfId="8" applyNumberFormat="1" applyFont="1" applyFill="1" applyBorder="1" applyAlignment="1"/>
    <xf numFmtId="4" fontId="14" fillId="0" borderId="34" xfId="8" applyNumberFormat="1" applyFont="1" applyBorder="1" applyAlignment="1"/>
    <xf numFmtId="4" fontId="14" fillId="0" borderId="9" xfId="8" applyNumberFormat="1" applyFont="1" applyBorder="1" applyAlignment="1"/>
    <xf numFmtId="4" fontId="9" fillId="0" borderId="12" xfId="7" applyNumberFormat="1" applyFont="1" applyFill="1" applyBorder="1" applyAlignment="1"/>
    <xf numFmtId="4" fontId="9" fillId="0" borderId="37" xfId="7" applyNumberFormat="1" applyFont="1" applyFill="1" applyBorder="1" applyAlignment="1"/>
    <xf numFmtId="4" fontId="6" fillId="0" borderId="14" xfId="7" applyNumberFormat="1" applyFont="1" applyFill="1" applyBorder="1" applyAlignment="1"/>
    <xf numFmtId="4" fontId="9" fillId="0" borderId="38" xfId="7" applyNumberFormat="1" applyFont="1" applyFill="1" applyBorder="1" applyAlignment="1"/>
    <xf numFmtId="4" fontId="9" fillId="0" borderId="43" xfId="7" applyNumberFormat="1" applyFont="1" applyFill="1" applyBorder="1" applyAlignment="1"/>
    <xf numFmtId="4" fontId="6" fillId="0" borderId="3" xfId="8" applyNumberFormat="1" applyFont="1" applyFill="1" applyBorder="1" applyAlignment="1"/>
    <xf numFmtId="4" fontId="6" fillId="0" borderId="4" xfId="8" applyNumberFormat="1" applyFont="1" applyFill="1" applyBorder="1" applyAlignment="1"/>
    <xf numFmtId="4" fontId="9" fillId="0" borderId="17" xfId="8" applyNumberFormat="1" applyFont="1" applyFill="1" applyBorder="1" applyAlignment="1"/>
    <xf numFmtId="4" fontId="9" fillId="0" borderId="17" xfId="6" applyNumberFormat="1" applyFont="1" applyFill="1" applyBorder="1" applyAlignment="1"/>
    <xf numFmtId="4" fontId="9" fillId="0" borderId="18" xfId="8" applyNumberFormat="1" applyFont="1" applyFill="1" applyBorder="1" applyAlignment="1"/>
    <xf numFmtId="4" fontId="6" fillId="0" borderId="25" xfId="8" applyNumberFormat="1" applyFont="1" applyFill="1" applyBorder="1" applyAlignment="1"/>
    <xf numFmtId="4" fontId="6" fillId="0" borderId="36" xfId="8" applyNumberFormat="1" applyFont="1" applyFill="1" applyBorder="1" applyAlignment="1"/>
    <xf numFmtId="4" fontId="9" fillId="0" borderId="21" xfId="8" applyNumberFormat="1" applyFont="1" applyBorder="1" applyAlignment="1"/>
    <xf numFmtId="4" fontId="9" fillId="0" borderId="35" xfId="8" applyNumberFormat="1" applyFont="1" applyBorder="1" applyAlignment="1"/>
    <xf numFmtId="4" fontId="6" fillId="0" borderId="34" xfId="8" applyNumberFormat="1" applyFont="1" applyBorder="1" applyAlignment="1"/>
    <xf numFmtId="4" fontId="6" fillId="0" borderId="26" xfId="8" applyNumberFormat="1" applyFont="1" applyBorder="1" applyAlignment="1"/>
    <xf numFmtId="4" fontId="6" fillId="0" borderId="15" xfId="8" applyNumberFormat="1" applyFont="1" applyBorder="1" applyAlignment="1"/>
    <xf numFmtId="4" fontId="9" fillId="0" borderId="18" xfId="8" applyNumberFormat="1" applyFont="1" applyBorder="1" applyAlignment="1"/>
    <xf numFmtId="0" fontId="12" fillId="0" borderId="44" xfId="7" applyFont="1" applyFill="1" applyBorder="1" applyAlignment="1">
      <alignment horizontal="center" vertical="center"/>
    </xf>
    <xf numFmtId="49" fontId="9" fillId="0" borderId="45" xfId="7" applyNumberFormat="1" applyFont="1" applyFill="1" applyBorder="1" applyAlignment="1">
      <alignment horizontal="center" vertical="center"/>
    </xf>
    <xf numFmtId="49" fontId="9" fillId="0" borderId="31" xfId="7" applyNumberFormat="1" applyFont="1" applyFill="1" applyBorder="1" applyAlignment="1">
      <alignment horizontal="center" vertical="center"/>
    </xf>
    <xf numFmtId="4" fontId="9" fillId="0" borderId="32" xfId="7" applyNumberFormat="1" applyFont="1" applyFill="1" applyBorder="1" applyAlignment="1">
      <alignment horizontal="right"/>
    </xf>
    <xf numFmtId="4" fontId="9" fillId="0" borderId="32" xfId="7" applyNumberFormat="1" applyFont="1" applyFill="1" applyBorder="1" applyAlignment="1"/>
    <xf numFmtId="4" fontId="9" fillId="0" borderId="46" xfId="7" applyNumberFormat="1" applyFont="1" applyFill="1" applyBorder="1" applyAlignment="1"/>
    <xf numFmtId="4" fontId="6" fillId="0" borderId="26" xfId="7" applyNumberFormat="1" applyFont="1" applyFill="1" applyBorder="1" applyAlignment="1"/>
    <xf numFmtId="4" fontId="6" fillId="0" borderId="15" xfId="7" applyNumberFormat="1" applyFont="1" applyFill="1" applyBorder="1" applyAlignment="1"/>
    <xf numFmtId="49" fontId="8" fillId="0" borderId="45" xfId="8" applyNumberFormat="1" applyFont="1" applyFill="1" applyBorder="1" applyAlignment="1">
      <alignment vertical="center"/>
    </xf>
    <xf numFmtId="49" fontId="8" fillId="0" borderId="31" xfId="8" applyNumberFormat="1" applyFont="1" applyFill="1" applyBorder="1" applyAlignment="1">
      <alignment vertical="center"/>
    </xf>
    <xf numFmtId="49" fontId="8" fillId="0" borderId="12" xfId="8" applyNumberFormat="1" applyFont="1" applyFill="1" applyBorder="1" applyAlignment="1">
      <alignment vertical="center"/>
    </xf>
    <xf numFmtId="0" fontId="6" fillId="0" borderId="11" xfId="7" applyFont="1" applyFill="1" applyBorder="1" applyAlignment="1">
      <alignment horizontal="center"/>
    </xf>
    <xf numFmtId="49" fontId="6" fillId="0" borderId="12" xfId="7" applyNumberFormat="1" applyFont="1" applyFill="1" applyBorder="1" applyAlignment="1">
      <alignment horizontal="center"/>
    </xf>
    <xf numFmtId="0" fontId="6" fillId="0" borderId="29" xfId="7" applyFont="1" applyFill="1" applyBorder="1" applyAlignment="1">
      <alignment horizontal="center"/>
    </xf>
    <xf numFmtId="0" fontId="6" fillId="0" borderId="22" xfId="7" applyFont="1" applyFill="1" applyBorder="1" applyAlignment="1"/>
    <xf numFmtId="0" fontId="9" fillId="0" borderId="16" xfId="7" applyFont="1" applyFill="1" applyBorder="1" applyAlignment="1">
      <alignment horizontal="center"/>
    </xf>
    <xf numFmtId="49" fontId="9" fillId="0" borderId="10" xfId="7" applyNumberFormat="1" applyFont="1" applyFill="1" applyBorder="1" applyAlignment="1">
      <alignment horizontal="center"/>
    </xf>
    <xf numFmtId="49" fontId="9" fillId="0" borderId="21" xfId="7" applyNumberFormat="1" applyFont="1" applyFill="1" applyBorder="1" applyAlignment="1">
      <alignment horizontal="center"/>
    </xf>
    <xf numFmtId="49" fontId="9" fillId="0" borderId="17" xfId="7" applyNumberFormat="1" applyFont="1" applyFill="1" applyBorder="1" applyAlignment="1">
      <alignment horizontal="center"/>
    </xf>
    <xf numFmtId="0" fontId="9" fillId="0" borderId="30" xfId="7" applyFont="1" applyFill="1" applyBorder="1" applyAlignment="1">
      <alignment horizontal="center"/>
    </xf>
    <xf numFmtId="4" fontId="9" fillId="0" borderId="17" xfId="8" applyNumberFormat="1" applyFont="1" applyBorder="1"/>
    <xf numFmtId="4" fontId="6" fillId="0" borderId="32" xfId="7" applyNumberFormat="1" applyFont="1" applyFill="1" applyBorder="1" applyAlignment="1">
      <alignment horizontal="right"/>
    </xf>
    <xf numFmtId="4" fontId="6" fillId="0" borderId="32" xfId="7" applyNumberFormat="1" applyFont="1" applyFill="1" applyBorder="1" applyAlignment="1"/>
    <xf numFmtId="4" fontId="6" fillId="0" borderId="46" xfId="7" applyNumberFormat="1" applyFont="1" applyFill="1" applyBorder="1" applyAlignment="1"/>
    <xf numFmtId="4" fontId="6" fillId="0" borderId="12" xfId="7" applyNumberFormat="1" applyFont="1" applyFill="1" applyBorder="1" applyAlignment="1"/>
    <xf numFmtId="4" fontId="9" fillId="0" borderId="18" xfId="8" applyNumberFormat="1" applyFont="1" applyBorder="1"/>
    <xf numFmtId="0" fontId="1" fillId="0" borderId="47" xfId="8" applyBorder="1"/>
    <xf numFmtId="4" fontId="9" fillId="0" borderId="30" xfId="8" applyNumberFormat="1" applyFont="1" applyBorder="1"/>
    <xf numFmtId="4" fontId="6" fillId="0" borderId="6" xfId="10" applyNumberFormat="1" applyFont="1" applyFill="1" applyBorder="1" applyAlignment="1"/>
    <xf numFmtId="4" fontId="6" fillId="0" borderId="48" xfId="10" applyNumberFormat="1" applyFont="1" applyFill="1" applyBorder="1" applyAlignment="1"/>
    <xf numFmtId="0" fontId="1" fillId="0" borderId="0" xfId="8" applyAlignment="1">
      <alignment wrapText="1"/>
    </xf>
    <xf numFmtId="0" fontId="6" fillId="0" borderId="5" xfId="4" applyFont="1" applyBorder="1" applyAlignment="1">
      <alignment horizontal="center" vertical="center" wrapText="1"/>
    </xf>
    <xf numFmtId="0" fontId="13" fillId="0" borderId="0" xfId="12"/>
    <xf numFmtId="4" fontId="13" fillId="0" borderId="0" xfId="12" applyNumberFormat="1"/>
    <xf numFmtId="4" fontId="15" fillId="0" borderId="48" xfId="12" applyNumberFormat="1" applyFont="1" applyBorder="1" applyAlignment="1">
      <alignment horizontal="right" vertical="center" wrapText="1"/>
    </xf>
    <xf numFmtId="4" fontId="15" fillId="0" borderId="5" xfId="12" applyNumberFormat="1" applyFont="1" applyBorder="1" applyAlignment="1">
      <alignment horizontal="right" vertical="center" wrapText="1"/>
    </xf>
    <xf numFmtId="0" fontId="15" fillId="0" borderId="5" xfId="12" applyFont="1" applyBorder="1" applyAlignment="1">
      <alignment horizontal="right" vertical="center" wrapText="1"/>
    </xf>
    <xf numFmtId="0" fontId="15" fillId="0" borderId="42" xfId="12" applyFont="1" applyBorder="1" applyAlignment="1">
      <alignment horizontal="left" vertical="center" wrapText="1"/>
    </xf>
    <xf numFmtId="4" fontId="16" fillId="0" borderId="15" xfId="12" applyNumberFormat="1" applyFont="1" applyBorder="1" applyAlignment="1">
      <alignment horizontal="right" vertical="center" wrapText="1"/>
    </xf>
    <xf numFmtId="4" fontId="16" fillId="0" borderId="14" xfId="12" applyNumberFormat="1" applyFont="1" applyBorder="1" applyAlignment="1">
      <alignment horizontal="right" vertical="center" wrapText="1"/>
    </xf>
    <xf numFmtId="4" fontId="16" fillId="0" borderId="12" xfId="12" applyNumberFormat="1" applyFont="1" applyBorder="1" applyAlignment="1">
      <alignment horizontal="right" vertical="center" wrapText="1"/>
    </xf>
    <xf numFmtId="0" fontId="16" fillId="0" borderId="12" xfId="12" applyFont="1" applyBorder="1" applyAlignment="1">
      <alignment horizontal="right" vertical="center" wrapText="1"/>
    </xf>
    <xf numFmtId="0" fontId="16" fillId="0" borderId="11" xfId="12" applyFont="1" applyBorder="1" applyAlignment="1">
      <alignment horizontal="left" vertical="center" wrapText="1"/>
    </xf>
    <xf numFmtId="4" fontId="15" fillId="0" borderId="15" xfId="12" applyNumberFormat="1" applyFont="1" applyBorder="1" applyAlignment="1">
      <alignment horizontal="right" vertical="center" wrapText="1"/>
    </xf>
    <xf numFmtId="4" fontId="15" fillId="0" borderId="14" xfId="12" applyNumberFormat="1" applyFont="1" applyBorder="1" applyAlignment="1">
      <alignment horizontal="right" vertical="center" wrapText="1"/>
    </xf>
    <xf numFmtId="4" fontId="15" fillId="0" borderId="12" xfId="12" applyNumberFormat="1" applyFont="1" applyBorder="1" applyAlignment="1">
      <alignment horizontal="right" vertical="center" wrapText="1"/>
    </xf>
    <xf numFmtId="0" fontId="15" fillId="0" borderId="12" xfId="12" applyFont="1" applyBorder="1" applyAlignment="1">
      <alignment horizontal="right" vertical="center" wrapText="1"/>
    </xf>
    <xf numFmtId="0" fontId="15" fillId="0" borderId="11" xfId="12" applyFont="1" applyBorder="1" applyAlignment="1">
      <alignment horizontal="left" vertical="center" wrapText="1"/>
    </xf>
    <xf numFmtId="0" fontId="16" fillId="0" borderId="14" xfId="12" applyFont="1" applyBorder="1" applyAlignment="1">
      <alignment horizontal="right" vertical="center" wrapText="1"/>
    </xf>
    <xf numFmtId="0" fontId="16" fillId="0" borderId="19" xfId="12" applyFont="1" applyBorder="1" applyAlignment="1">
      <alignment horizontal="left" vertical="center" wrapText="1"/>
    </xf>
    <xf numFmtId="0" fontId="17" fillId="2" borderId="48" xfId="12" applyFont="1" applyFill="1" applyBorder="1" applyAlignment="1">
      <alignment horizontal="center" vertical="center" wrapText="1"/>
    </xf>
    <xf numFmtId="0" fontId="17" fillId="2" borderId="5" xfId="12" applyFont="1" applyFill="1" applyBorder="1" applyAlignment="1">
      <alignment horizontal="center" vertical="center" wrapText="1"/>
    </xf>
    <xf numFmtId="0" fontId="17" fillId="2" borderId="42" xfId="12" applyFont="1" applyFill="1" applyBorder="1" applyAlignment="1">
      <alignment horizontal="center" vertical="center" wrapText="1"/>
    </xf>
    <xf numFmtId="164" fontId="18" fillId="0" borderId="49" xfId="12" applyNumberFormat="1" applyFont="1" applyFill="1" applyBorder="1" applyAlignment="1">
      <alignment horizontal="right"/>
    </xf>
    <xf numFmtId="0" fontId="18" fillId="0" borderId="0" xfId="12" applyFont="1" applyFill="1" applyBorder="1"/>
    <xf numFmtId="0" fontId="15" fillId="0" borderId="42" xfId="12" applyFont="1" applyBorder="1" applyAlignment="1">
      <alignment vertical="center" wrapText="1"/>
    </xf>
    <xf numFmtId="4" fontId="16" fillId="0" borderId="50" xfId="12" applyNumberFormat="1" applyFont="1" applyBorder="1" applyAlignment="1">
      <alignment horizontal="right" vertical="center" wrapText="1"/>
    </xf>
    <xf numFmtId="4" fontId="16" fillId="0" borderId="32" xfId="12" applyNumberFormat="1" applyFont="1" applyBorder="1" applyAlignment="1">
      <alignment horizontal="right" vertical="center" wrapText="1"/>
    </xf>
    <xf numFmtId="0" fontId="16" fillId="0" borderId="32" xfId="12" applyFont="1" applyBorder="1" applyAlignment="1">
      <alignment horizontal="right" vertical="center" wrapText="1"/>
    </xf>
    <xf numFmtId="0" fontId="16" fillId="0" borderId="44" xfId="12" applyFont="1" applyBorder="1" applyAlignment="1">
      <alignment vertical="center" wrapText="1"/>
    </xf>
    <xf numFmtId="4" fontId="16" fillId="0" borderId="13" xfId="12" applyNumberFormat="1" applyFont="1" applyBorder="1" applyAlignment="1">
      <alignment horizontal="right" vertical="center" wrapText="1"/>
    </xf>
    <xf numFmtId="0" fontId="16" fillId="0" borderId="11" xfId="12" applyFont="1" applyBorder="1" applyAlignment="1">
      <alignment vertical="center" wrapText="1"/>
    </xf>
    <xf numFmtId="4" fontId="15" fillId="0" borderId="13" xfId="12" applyNumberFormat="1" applyFont="1" applyBorder="1" applyAlignment="1">
      <alignment horizontal="right" vertical="center" wrapText="1"/>
    </xf>
    <xf numFmtId="0" fontId="15" fillId="0" borderId="11" xfId="12" applyFont="1" applyBorder="1" applyAlignment="1">
      <alignment vertical="center" wrapText="1"/>
    </xf>
    <xf numFmtId="4" fontId="16" fillId="0" borderId="13" xfId="12" applyNumberFormat="1" applyFont="1" applyBorder="1" applyAlignment="1">
      <alignment vertical="center"/>
    </xf>
    <xf numFmtId="4" fontId="16" fillId="0" borderId="12" xfId="12" applyNumberFormat="1" applyFont="1" applyBorder="1" applyAlignment="1">
      <alignment vertical="center"/>
    </xf>
    <xf numFmtId="0" fontId="15" fillId="0" borderId="14" xfId="12" applyFont="1" applyBorder="1" applyAlignment="1">
      <alignment horizontal="right" vertical="center" wrapText="1"/>
    </xf>
    <xf numFmtId="0" fontId="15" fillId="0" borderId="19" xfId="12" applyFont="1" applyBorder="1" applyAlignment="1">
      <alignment vertical="center" wrapText="1"/>
    </xf>
    <xf numFmtId="0" fontId="18" fillId="0" borderId="0" xfId="12" applyFont="1" applyFill="1" applyAlignment="1">
      <alignment horizontal="right"/>
    </xf>
    <xf numFmtId="0" fontId="18" fillId="0" borderId="0" xfId="12" applyFont="1" applyFill="1"/>
    <xf numFmtId="0" fontId="19" fillId="2" borderId="49" xfId="12" applyFont="1" applyFill="1" applyBorder="1" applyAlignment="1">
      <alignment horizontal="center"/>
    </xf>
    <xf numFmtId="0" fontId="4" fillId="0" borderId="0" xfId="11" applyFont="1" applyAlignment="1">
      <alignment horizontal="right"/>
    </xf>
    <xf numFmtId="0" fontId="5" fillId="0" borderId="0" xfId="6" applyFont="1" applyAlignment="1">
      <alignment horizontal="center"/>
    </xf>
    <xf numFmtId="0" fontId="2" fillId="0" borderId="0" xfId="6" applyFont="1" applyAlignment="1">
      <alignment horizontal="center"/>
    </xf>
    <xf numFmtId="0" fontId="6" fillId="0" borderId="6" xfId="10" applyFont="1" applyFill="1" applyBorder="1" applyAlignment="1">
      <alignment horizontal="center" vertical="center"/>
    </xf>
    <xf numFmtId="0" fontId="6" fillId="0" borderId="41" xfId="10" applyFont="1" applyFill="1" applyBorder="1" applyAlignment="1">
      <alignment horizontal="center" vertical="center"/>
    </xf>
    <xf numFmtId="0" fontId="2" fillId="0" borderId="0" xfId="10" applyFont="1" applyAlignment="1">
      <alignment horizontal="center"/>
    </xf>
  </cellXfs>
  <cellStyles count="13">
    <cellStyle name="čárky 2" xfId="1"/>
    <cellStyle name="čárky 3" xfId="2"/>
    <cellStyle name="Normální" xfId="0" builtinId="0"/>
    <cellStyle name="normální 2" xfId="3"/>
    <cellStyle name="Normální 3" xfId="4"/>
    <cellStyle name="Normální 4" xfId="5"/>
    <cellStyle name="Normální 5" xfId="12"/>
    <cellStyle name="normální_2. Rozpočet 2007 - tabulky" xfId="6"/>
    <cellStyle name="normální_Rozpis výdajů 03 bez PO 2 2" xfId="7"/>
    <cellStyle name="normální_Rozpis výdajů 03 bez PO 3" xfId="8"/>
    <cellStyle name="normální_Rozpis výdajů 03 bez PO_04 - OSMTVS" xfId="10"/>
    <cellStyle name="normální_Rozpočet 2004 (ZK)" xfId="11"/>
    <cellStyle name="normální_Rozpočet 2005 (ZK) 2" xfId="9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D1" sqref="D1"/>
    </sheetView>
  </sheetViews>
  <sheetFormatPr defaultRowHeight="12.75" x14ac:dyDescent="0.2"/>
  <cols>
    <col min="1" max="1" width="36.5703125" style="153" bestFit="1" customWidth="1"/>
    <col min="2" max="2" width="7.28515625" style="153" customWidth="1"/>
    <col min="3" max="3" width="13.85546875" style="153" customWidth="1"/>
    <col min="4" max="4" width="10" style="153" bestFit="1" customWidth="1"/>
    <col min="5" max="5" width="14.140625" style="153" customWidth="1"/>
    <col min="6" max="9" width="9.140625" style="153"/>
    <col min="10" max="10" width="11.7109375" style="153" bestFit="1" customWidth="1"/>
    <col min="11" max="16384" width="9.140625" style="153"/>
  </cols>
  <sheetData>
    <row r="1" spans="1:10" x14ac:dyDescent="0.2">
      <c r="D1" s="153" t="s">
        <v>121</v>
      </c>
    </row>
    <row r="2" spans="1:10" ht="13.5" thickBot="1" x14ac:dyDescent="0.25">
      <c r="A2" s="191" t="s">
        <v>119</v>
      </c>
      <c r="B2" s="191"/>
      <c r="C2" s="190"/>
      <c r="D2" s="190"/>
      <c r="E2" s="189" t="s">
        <v>82</v>
      </c>
    </row>
    <row r="3" spans="1:10" ht="24.75" thickBot="1" x14ac:dyDescent="0.25">
      <c r="A3" s="173" t="s">
        <v>118</v>
      </c>
      <c r="B3" s="172" t="s">
        <v>117</v>
      </c>
      <c r="C3" s="171" t="s">
        <v>79</v>
      </c>
      <c r="D3" s="171" t="s">
        <v>80</v>
      </c>
      <c r="E3" s="171" t="s">
        <v>79</v>
      </c>
    </row>
    <row r="4" spans="1:10" ht="15" customHeight="1" x14ac:dyDescent="0.2">
      <c r="A4" s="188" t="s">
        <v>116</v>
      </c>
      <c r="B4" s="187" t="s">
        <v>115</v>
      </c>
      <c r="C4" s="165">
        <f>C5+C6+C7</f>
        <v>2357416.36</v>
      </c>
      <c r="D4" s="165">
        <f>D5+D6+D7</f>
        <v>0</v>
      </c>
      <c r="E4" s="164">
        <f t="shared" ref="E4:E11" si="0">C4+D4</f>
        <v>2357416.36</v>
      </c>
    </row>
    <row r="5" spans="1:10" ht="15" customHeight="1" x14ac:dyDescent="0.2">
      <c r="A5" s="182" t="s">
        <v>114</v>
      </c>
      <c r="B5" s="162" t="s">
        <v>113</v>
      </c>
      <c r="C5" s="161">
        <v>2220140.21</v>
      </c>
      <c r="D5" s="186">
        <v>0</v>
      </c>
      <c r="E5" s="185">
        <f t="shared" si="0"/>
        <v>2220140.21</v>
      </c>
      <c r="J5" s="154"/>
    </row>
    <row r="6" spans="1:10" ht="15" customHeight="1" x14ac:dyDescent="0.2">
      <c r="A6" s="182" t="s">
        <v>112</v>
      </c>
      <c r="B6" s="162" t="s">
        <v>111</v>
      </c>
      <c r="C6" s="161">
        <v>135750.59000000003</v>
      </c>
      <c r="D6" s="160">
        <v>0</v>
      </c>
      <c r="E6" s="185">
        <f t="shared" si="0"/>
        <v>135750.59000000003</v>
      </c>
    </row>
    <row r="7" spans="1:10" ht="15" customHeight="1" x14ac:dyDescent="0.2">
      <c r="A7" s="182" t="s">
        <v>110</v>
      </c>
      <c r="B7" s="162" t="s">
        <v>109</v>
      </c>
      <c r="C7" s="161">
        <v>1525.56</v>
      </c>
      <c r="D7" s="161">
        <v>0</v>
      </c>
      <c r="E7" s="185">
        <f t="shared" si="0"/>
        <v>1525.56</v>
      </c>
    </row>
    <row r="8" spans="1:10" ht="15" customHeight="1" x14ac:dyDescent="0.2">
      <c r="A8" s="184" t="s">
        <v>108</v>
      </c>
      <c r="B8" s="162" t="s">
        <v>107</v>
      </c>
      <c r="C8" s="166">
        <f>C9+C14</f>
        <v>4798409.5199999996</v>
      </c>
      <c r="D8" s="166">
        <f>D9+D14</f>
        <v>0</v>
      </c>
      <c r="E8" s="183">
        <f t="shared" si="0"/>
        <v>4798409.5199999996</v>
      </c>
    </row>
    <row r="9" spans="1:10" ht="15" customHeight="1" x14ac:dyDescent="0.2">
      <c r="A9" s="182" t="s">
        <v>106</v>
      </c>
      <c r="B9" s="162" t="s">
        <v>102</v>
      </c>
      <c r="C9" s="161">
        <f>C10+C11+C12+C13</f>
        <v>4086977.4499999997</v>
      </c>
      <c r="D9" s="161">
        <f>D10+D11+D12+D13</f>
        <v>0</v>
      </c>
      <c r="E9" s="181">
        <f t="shared" si="0"/>
        <v>4086977.4499999997</v>
      </c>
    </row>
    <row r="10" spans="1:10" ht="15" customHeight="1" x14ac:dyDescent="0.2">
      <c r="A10" s="182" t="s">
        <v>105</v>
      </c>
      <c r="B10" s="162" t="s">
        <v>104</v>
      </c>
      <c r="C10" s="161">
        <v>61072</v>
      </c>
      <c r="D10" s="161">
        <v>0</v>
      </c>
      <c r="E10" s="181">
        <f t="shared" si="0"/>
        <v>61072</v>
      </c>
    </row>
    <row r="11" spans="1:10" ht="15" customHeight="1" x14ac:dyDescent="0.2">
      <c r="A11" s="182" t="s">
        <v>103</v>
      </c>
      <c r="B11" s="162" t="s">
        <v>102</v>
      </c>
      <c r="C11" s="161">
        <v>3990675.28</v>
      </c>
      <c r="D11" s="161">
        <v>0</v>
      </c>
      <c r="E11" s="181">
        <f t="shared" si="0"/>
        <v>3990675.28</v>
      </c>
    </row>
    <row r="12" spans="1:10" ht="15" customHeight="1" x14ac:dyDescent="0.2">
      <c r="A12" s="182" t="s">
        <v>101</v>
      </c>
      <c r="B12" s="162" t="s">
        <v>100</v>
      </c>
      <c r="C12" s="161">
        <v>10460.17</v>
      </c>
      <c r="D12" s="161">
        <v>0</v>
      </c>
      <c r="E12" s="181">
        <f>SUM(C12:D12)</f>
        <v>10460.17</v>
      </c>
    </row>
    <row r="13" spans="1:10" ht="15" customHeight="1" x14ac:dyDescent="0.2">
      <c r="A13" s="182" t="s">
        <v>99</v>
      </c>
      <c r="B13" s="162">
        <v>4121</v>
      </c>
      <c r="C13" s="161">
        <v>24770</v>
      </c>
      <c r="D13" s="161">
        <v>0</v>
      </c>
      <c r="E13" s="181">
        <f>SUM(C13:D13)</f>
        <v>24770</v>
      </c>
    </row>
    <row r="14" spans="1:10" ht="15" customHeight="1" x14ac:dyDescent="0.2">
      <c r="A14" s="182" t="s">
        <v>98</v>
      </c>
      <c r="B14" s="162" t="s">
        <v>96</v>
      </c>
      <c r="C14" s="161">
        <f>C15+C16+C17</f>
        <v>711432.07000000007</v>
      </c>
      <c r="D14" s="161">
        <f>D15+D16+D17</f>
        <v>0</v>
      </c>
      <c r="E14" s="181">
        <f>C14+D14</f>
        <v>711432.07000000007</v>
      </c>
    </row>
    <row r="15" spans="1:10" ht="15" customHeight="1" x14ac:dyDescent="0.2">
      <c r="A15" s="182" t="s">
        <v>97</v>
      </c>
      <c r="B15" s="162" t="s">
        <v>96</v>
      </c>
      <c r="C15" s="161">
        <v>709937.4</v>
      </c>
      <c r="D15" s="161">
        <v>0</v>
      </c>
      <c r="E15" s="181">
        <f>C15+D15</f>
        <v>709937.4</v>
      </c>
    </row>
    <row r="16" spans="1:10" ht="15" customHeight="1" x14ac:dyDescent="0.2">
      <c r="A16" s="182" t="s">
        <v>95</v>
      </c>
      <c r="B16" s="162">
        <v>4221</v>
      </c>
      <c r="C16" s="161">
        <v>0</v>
      </c>
      <c r="D16" s="161">
        <v>0</v>
      </c>
      <c r="E16" s="181">
        <f>SUM(C16:D16)</f>
        <v>0</v>
      </c>
    </row>
    <row r="17" spans="1:5" ht="15" customHeight="1" x14ac:dyDescent="0.2">
      <c r="A17" s="182" t="s">
        <v>94</v>
      </c>
      <c r="B17" s="162">
        <v>4232</v>
      </c>
      <c r="C17" s="161">
        <v>1494.67</v>
      </c>
      <c r="D17" s="161">
        <v>0</v>
      </c>
      <c r="E17" s="181">
        <f>SUM(C17:D17)</f>
        <v>1494.67</v>
      </c>
    </row>
    <row r="18" spans="1:5" ht="15" customHeight="1" x14ac:dyDescent="0.2">
      <c r="A18" s="184" t="s">
        <v>93</v>
      </c>
      <c r="B18" s="167" t="s">
        <v>92</v>
      </c>
      <c r="C18" s="166">
        <f>C4+C8</f>
        <v>7155825.879999999</v>
      </c>
      <c r="D18" s="166">
        <f>D4+D8</f>
        <v>0</v>
      </c>
      <c r="E18" s="183">
        <f>C18+D18</f>
        <v>7155825.879999999</v>
      </c>
    </row>
    <row r="19" spans="1:5" ht="15" customHeight="1" x14ac:dyDescent="0.2">
      <c r="A19" s="184" t="s">
        <v>91</v>
      </c>
      <c r="B19" s="167" t="s">
        <v>90</v>
      </c>
      <c r="C19" s="166">
        <f>SUM(C20:C23)</f>
        <v>935774.76</v>
      </c>
      <c r="D19" s="166">
        <f>SUM(D20:D23)</f>
        <v>0</v>
      </c>
      <c r="E19" s="183">
        <f>C19+D19</f>
        <v>935774.76</v>
      </c>
    </row>
    <row r="20" spans="1:5" ht="15" customHeight="1" x14ac:dyDescent="0.2">
      <c r="A20" s="182" t="s">
        <v>89</v>
      </c>
      <c r="B20" s="162" t="s">
        <v>88</v>
      </c>
      <c r="C20" s="161">
        <v>84875.51</v>
      </c>
      <c r="D20" s="161">
        <v>0</v>
      </c>
      <c r="E20" s="181">
        <f>C20+D20</f>
        <v>84875.51</v>
      </c>
    </row>
    <row r="21" spans="1:5" ht="15" customHeight="1" x14ac:dyDescent="0.2">
      <c r="A21" s="182" t="s">
        <v>87</v>
      </c>
      <c r="B21" s="162">
        <v>8115</v>
      </c>
      <c r="C21" s="161">
        <v>947774.25</v>
      </c>
      <c r="D21" s="161">
        <v>0</v>
      </c>
      <c r="E21" s="181">
        <f>SUM(C21:D21)</f>
        <v>947774.25</v>
      </c>
    </row>
    <row r="22" spans="1:5" ht="15" customHeight="1" x14ac:dyDescent="0.2">
      <c r="A22" s="182" t="s">
        <v>86</v>
      </c>
      <c r="B22" s="162">
        <v>8123</v>
      </c>
      <c r="C22" s="161">
        <v>0</v>
      </c>
      <c r="D22" s="161">
        <v>0</v>
      </c>
      <c r="E22" s="181">
        <f>C22+D22</f>
        <v>0</v>
      </c>
    </row>
    <row r="23" spans="1:5" ht="15" customHeight="1" thickBot="1" x14ac:dyDescent="0.25">
      <c r="A23" s="180" t="s">
        <v>85</v>
      </c>
      <c r="B23" s="179">
        <v>-8124</v>
      </c>
      <c r="C23" s="178">
        <v>-96875</v>
      </c>
      <c r="D23" s="178">
        <v>0</v>
      </c>
      <c r="E23" s="177">
        <f>C23+D23</f>
        <v>-96875</v>
      </c>
    </row>
    <row r="24" spans="1:5" ht="15" customHeight="1" thickBot="1" x14ac:dyDescent="0.25">
      <c r="A24" s="176" t="s">
        <v>84</v>
      </c>
      <c r="B24" s="157"/>
      <c r="C24" s="156">
        <f>C4+C8+C19</f>
        <v>8091600.6399999987</v>
      </c>
      <c r="D24" s="156">
        <f>D18+D19</f>
        <v>0</v>
      </c>
      <c r="E24" s="155">
        <f>C24+D24</f>
        <v>8091600.6399999987</v>
      </c>
    </row>
    <row r="25" spans="1:5" ht="13.5" thickBot="1" x14ac:dyDescent="0.25">
      <c r="A25" s="191" t="s">
        <v>83</v>
      </c>
      <c r="B25" s="191"/>
      <c r="C25" s="175"/>
      <c r="D25" s="175"/>
      <c r="E25" s="174" t="s">
        <v>82</v>
      </c>
    </row>
    <row r="26" spans="1:5" ht="24.75" thickBot="1" x14ac:dyDescent="0.25">
      <c r="A26" s="173" t="s">
        <v>81</v>
      </c>
      <c r="B26" s="172" t="s">
        <v>6</v>
      </c>
      <c r="C26" s="171" t="s">
        <v>79</v>
      </c>
      <c r="D26" s="171" t="s">
        <v>80</v>
      </c>
      <c r="E26" s="171" t="s">
        <v>79</v>
      </c>
    </row>
    <row r="27" spans="1:5" ht="15" customHeight="1" x14ac:dyDescent="0.2">
      <c r="A27" s="170" t="s">
        <v>78</v>
      </c>
      <c r="B27" s="169" t="s">
        <v>65</v>
      </c>
      <c r="C27" s="160">
        <v>26192.5</v>
      </c>
      <c r="D27" s="160">
        <v>0</v>
      </c>
      <c r="E27" s="159">
        <f t="shared" ref="E27:E42" si="1">C27+D27</f>
        <v>26192.5</v>
      </c>
    </row>
    <row r="28" spans="1:5" ht="15" customHeight="1" x14ac:dyDescent="0.2">
      <c r="A28" s="163" t="s">
        <v>77</v>
      </c>
      <c r="B28" s="162" t="s">
        <v>65</v>
      </c>
      <c r="C28" s="161">
        <v>242489.92</v>
      </c>
      <c r="D28" s="160">
        <v>0</v>
      </c>
      <c r="E28" s="159">
        <f t="shared" si="1"/>
        <v>242489.92</v>
      </c>
    </row>
    <row r="29" spans="1:5" ht="15" customHeight="1" x14ac:dyDescent="0.2">
      <c r="A29" s="163" t="s">
        <v>76</v>
      </c>
      <c r="B29" s="162" t="s">
        <v>65</v>
      </c>
      <c r="C29" s="161">
        <v>876172.86</v>
      </c>
      <c r="D29" s="160">
        <v>0</v>
      </c>
      <c r="E29" s="159">
        <f t="shared" si="1"/>
        <v>876172.86</v>
      </c>
    </row>
    <row r="30" spans="1:5" ht="15" customHeight="1" x14ac:dyDescent="0.2">
      <c r="A30" s="163" t="s">
        <v>75</v>
      </c>
      <c r="B30" s="162" t="s">
        <v>65</v>
      </c>
      <c r="C30" s="161">
        <v>649384.14</v>
      </c>
      <c r="D30" s="160">
        <v>0</v>
      </c>
      <c r="E30" s="159">
        <f t="shared" si="1"/>
        <v>649384.14</v>
      </c>
    </row>
    <row r="31" spans="1:5" ht="15" customHeight="1" x14ac:dyDescent="0.2">
      <c r="A31" s="163" t="s">
        <v>74</v>
      </c>
      <c r="B31" s="162" t="s">
        <v>65</v>
      </c>
      <c r="C31" s="161">
        <v>3582098.55</v>
      </c>
      <c r="D31" s="160">
        <v>0</v>
      </c>
      <c r="E31" s="159">
        <f t="shared" si="1"/>
        <v>3582098.55</v>
      </c>
    </row>
    <row r="32" spans="1:5" ht="15" customHeight="1" x14ac:dyDescent="0.2">
      <c r="A32" s="168" t="s">
        <v>73</v>
      </c>
      <c r="B32" s="167" t="s">
        <v>65</v>
      </c>
      <c r="C32" s="166">
        <v>443667.74999999994</v>
      </c>
      <c r="D32" s="165">
        <v>0</v>
      </c>
      <c r="E32" s="164">
        <f t="shared" si="1"/>
        <v>443667.74999999994</v>
      </c>
    </row>
    <row r="33" spans="1:5" ht="15" customHeight="1" x14ac:dyDescent="0.2">
      <c r="A33" s="163" t="s">
        <v>72</v>
      </c>
      <c r="B33" s="162" t="s">
        <v>65</v>
      </c>
      <c r="C33" s="161">
        <v>70358</v>
      </c>
      <c r="D33" s="160">
        <v>0</v>
      </c>
      <c r="E33" s="159">
        <f t="shared" si="1"/>
        <v>70358</v>
      </c>
    </row>
    <row r="34" spans="1:5" ht="15" customHeight="1" x14ac:dyDescent="0.2">
      <c r="A34" s="163" t="s">
        <v>71</v>
      </c>
      <c r="B34" s="162" t="s">
        <v>69</v>
      </c>
      <c r="C34" s="161">
        <v>930849.00999999989</v>
      </c>
      <c r="D34" s="160">
        <v>0</v>
      </c>
      <c r="E34" s="159">
        <f t="shared" si="1"/>
        <v>930849.00999999989</v>
      </c>
    </row>
    <row r="35" spans="1:5" ht="15" customHeight="1" x14ac:dyDescent="0.2">
      <c r="A35" s="163" t="s">
        <v>70</v>
      </c>
      <c r="B35" s="162" t="s">
        <v>69</v>
      </c>
      <c r="C35" s="161">
        <v>0</v>
      </c>
      <c r="D35" s="160">
        <v>0</v>
      </c>
      <c r="E35" s="159">
        <f t="shared" si="1"/>
        <v>0</v>
      </c>
    </row>
    <row r="36" spans="1:5" ht="15" customHeight="1" x14ac:dyDescent="0.2">
      <c r="A36" s="163" t="s">
        <v>68</v>
      </c>
      <c r="B36" s="162" t="s">
        <v>60</v>
      </c>
      <c r="C36" s="161">
        <v>1071986.8999999999</v>
      </c>
      <c r="D36" s="160">
        <v>0</v>
      </c>
      <c r="E36" s="159">
        <f t="shared" si="1"/>
        <v>1071986.8999999999</v>
      </c>
    </row>
    <row r="37" spans="1:5" ht="15" customHeight="1" x14ac:dyDescent="0.2">
      <c r="A37" s="163" t="s">
        <v>67</v>
      </c>
      <c r="B37" s="162" t="s">
        <v>60</v>
      </c>
      <c r="C37" s="161">
        <v>22000</v>
      </c>
      <c r="D37" s="160">
        <v>0</v>
      </c>
      <c r="E37" s="159">
        <f t="shared" si="1"/>
        <v>22000</v>
      </c>
    </row>
    <row r="38" spans="1:5" ht="15" customHeight="1" x14ac:dyDescent="0.2">
      <c r="A38" s="163" t="s">
        <v>66</v>
      </c>
      <c r="B38" s="162" t="s">
        <v>65</v>
      </c>
      <c r="C38" s="161">
        <v>5434.02</v>
      </c>
      <c r="D38" s="160">
        <v>0</v>
      </c>
      <c r="E38" s="159">
        <f t="shared" si="1"/>
        <v>5434.02</v>
      </c>
    </row>
    <row r="39" spans="1:5" ht="15" customHeight="1" x14ac:dyDescent="0.2">
      <c r="A39" s="163" t="s">
        <v>64</v>
      </c>
      <c r="B39" s="162" t="s">
        <v>60</v>
      </c>
      <c r="C39" s="161">
        <v>88007.47</v>
      </c>
      <c r="D39" s="160">
        <v>0</v>
      </c>
      <c r="E39" s="159">
        <f t="shared" si="1"/>
        <v>88007.47</v>
      </c>
    </row>
    <row r="40" spans="1:5" ht="15" customHeight="1" x14ac:dyDescent="0.2">
      <c r="A40" s="163" t="s">
        <v>63</v>
      </c>
      <c r="B40" s="162" t="s">
        <v>60</v>
      </c>
      <c r="C40" s="161">
        <v>5317.28</v>
      </c>
      <c r="D40" s="160">
        <v>0</v>
      </c>
      <c r="E40" s="159">
        <f t="shared" si="1"/>
        <v>5317.28</v>
      </c>
    </row>
    <row r="41" spans="1:5" ht="15" customHeight="1" x14ac:dyDescent="0.2">
      <c r="A41" s="163" t="s">
        <v>62</v>
      </c>
      <c r="B41" s="162" t="s">
        <v>60</v>
      </c>
      <c r="C41" s="161">
        <v>73602.25</v>
      </c>
      <c r="D41" s="160">
        <v>0</v>
      </c>
      <c r="E41" s="159">
        <f t="shared" si="1"/>
        <v>73602.25</v>
      </c>
    </row>
    <row r="42" spans="1:5" ht="15" customHeight="1" thickBot="1" x14ac:dyDescent="0.25">
      <c r="A42" s="163" t="s">
        <v>61</v>
      </c>
      <c r="B42" s="162" t="s">
        <v>60</v>
      </c>
      <c r="C42" s="161">
        <v>4039.9870000000001</v>
      </c>
      <c r="D42" s="160">
        <v>0</v>
      </c>
      <c r="E42" s="159">
        <f t="shared" si="1"/>
        <v>4039.9870000000001</v>
      </c>
    </row>
    <row r="43" spans="1:5" ht="15" customHeight="1" thickBot="1" x14ac:dyDescent="0.25">
      <c r="A43" s="158" t="s">
        <v>59</v>
      </c>
      <c r="B43" s="157"/>
      <c r="C43" s="156">
        <f>C27+C28+C29+C30+C31+C32+C33+C34+C35+C36+C37+C38+C39+C40+C41+C42</f>
        <v>8091600.6369999982</v>
      </c>
      <c r="D43" s="156">
        <f>SUM(D27:D42)</f>
        <v>0</v>
      </c>
      <c r="E43" s="155">
        <f>SUM(E27:E42)</f>
        <v>8091600.6369999982</v>
      </c>
    </row>
    <row r="44" spans="1:5" x14ac:dyDescent="0.2">
      <c r="C44" s="154"/>
      <c r="E44" s="154"/>
    </row>
  </sheetData>
  <mergeCells count="2">
    <mergeCell ref="A2:B2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V50"/>
  <sheetViews>
    <sheetView tabSelected="1" zoomScaleNormal="100" workbookViewId="0">
      <selection activeCell="A2" sqref="A2:K2"/>
    </sheetView>
  </sheetViews>
  <sheetFormatPr defaultRowHeight="12.75" x14ac:dyDescent="0.2"/>
  <cols>
    <col min="1" max="1" width="3.140625" style="1" customWidth="1"/>
    <col min="2" max="2" width="9.28515625" style="1" customWidth="1"/>
    <col min="3" max="3" width="4.7109375" style="1" customWidth="1"/>
    <col min="4" max="6" width="5.7109375" style="1" customWidth="1"/>
    <col min="7" max="7" width="48.85546875" style="1" customWidth="1"/>
    <col min="8" max="9" width="12.7109375" style="2" customWidth="1"/>
    <col min="10" max="11" width="12.7109375" style="1" customWidth="1"/>
    <col min="12" max="13" width="9.140625" style="1"/>
    <col min="14" max="14" width="10.140625" style="1" bestFit="1" customWidth="1"/>
    <col min="15" max="15" width="12.7109375" style="1" bestFit="1" customWidth="1"/>
    <col min="16" max="16384" width="9.140625" style="1"/>
  </cols>
  <sheetData>
    <row r="1" spans="1:15" x14ac:dyDescent="0.2">
      <c r="J1" s="192" t="s">
        <v>120</v>
      </c>
      <c r="K1" s="192"/>
    </row>
    <row r="2" spans="1:15" ht="18" x14ac:dyDescent="0.2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4"/>
      <c r="K3" s="4"/>
    </row>
    <row r="4" spans="1:15" ht="15.75" x14ac:dyDescent="0.25">
      <c r="A4" s="194" t="s">
        <v>4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5" ht="12.75" customHeight="1" x14ac:dyDescent="0.25">
      <c r="A5" s="197" t="s">
        <v>37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5"/>
      <c r="M5" s="5"/>
      <c r="N5" s="5"/>
      <c r="O5" s="5"/>
    </row>
    <row r="6" spans="1:15" ht="13.5" thickBot="1" x14ac:dyDescent="0.25">
      <c r="A6" s="50"/>
      <c r="B6" s="50"/>
      <c r="C6" s="50"/>
      <c r="D6" s="50"/>
      <c r="E6" s="50"/>
      <c r="F6" s="50"/>
      <c r="G6" s="50"/>
      <c r="H6" s="51"/>
      <c r="I6" s="51"/>
      <c r="J6" s="50"/>
      <c r="K6" s="49" t="s">
        <v>11</v>
      </c>
    </row>
    <row r="7" spans="1:15" ht="25.5" customHeight="1" thickBot="1" x14ac:dyDescent="0.25">
      <c r="A7" s="48" t="s">
        <v>0</v>
      </c>
      <c r="B7" s="195" t="s">
        <v>2</v>
      </c>
      <c r="C7" s="196"/>
      <c r="D7" s="52" t="s">
        <v>36</v>
      </c>
      <c r="E7" s="53" t="s">
        <v>5</v>
      </c>
      <c r="F7" s="54" t="s">
        <v>6</v>
      </c>
      <c r="G7" s="53" t="s">
        <v>35</v>
      </c>
      <c r="H7" s="6" t="s">
        <v>9</v>
      </c>
      <c r="I7" s="6" t="s">
        <v>57</v>
      </c>
      <c r="J7" s="152" t="s">
        <v>58</v>
      </c>
      <c r="K7" s="7" t="s">
        <v>57</v>
      </c>
      <c r="O7" s="151"/>
    </row>
    <row r="8" spans="1:15" ht="15" customHeight="1" thickBot="1" x14ac:dyDescent="0.25">
      <c r="A8" s="47" t="s">
        <v>1</v>
      </c>
      <c r="B8" s="55" t="s">
        <v>3</v>
      </c>
      <c r="C8" s="56" t="s">
        <v>3</v>
      </c>
      <c r="D8" s="57" t="s">
        <v>3</v>
      </c>
      <c r="E8" s="55" t="s">
        <v>3</v>
      </c>
      <c r="F8" s="55" t="s">
        <v>3</v>
      </c>
      <c r="G8" s="58" t="s">
        <v>34</v>
      </c>
      <c r="H8" s="95">
        <f>H9+H13+H26+H29+H31+H33+H35+H37</f>
        <v>19958000</v>
      </c>
      <c r="I8" s="149">
        <f>I9+I13+I26+I29+I31+I33+I35+I37</f>
        <v>34762996.299999997</v>
      </c>
      <c r="J8" s="149">
        <f>J9+J13+J16+J18+J20+J22+J24+J26+J29+J31+J35+J37</f>
        <v>0</v>
      </c>
      <c r="K8" s="150">
        <f>K9+K13+K16+K18+K20+K22+K24+K26+K29+K31+K33+K35+K37</f>
        <v>34762996.299999997</v>
      </c>
      <c r="L8" s="147"/>
      <c r="O8" s="11"/>
    </row>
    <row r="9" spans="1:15" ht="15" customHeight="1" x14ac:dyDescent="0.2">
      <c r="A9" s="77" t="s">
        <v>1</v>
      </c>
      <c r="B9" s="78" t="s">
        <v>33</v>
      </c>
      <c r="C9" s="79" t="s">
        <v>7</v>
      </c>
      <c r="D9" s="83" t="s">
        <v>3</v>
      </c>
      <c r="E9" s="84" t="s">
        <v>3</v>
      </c>
      <c r="F9" s="85" t="s">
        <v>3</v>
      </c>
      <c r="G9" s="86" t="s">
        <v>32</v>
      </c>
      <c r="H9" s="96">
        <f>H10+H11+H12</f>
        <v>10000000</v>
      </c>
      <c r="I9" s="96">
        <f>I10+I11+I12</f>
        <v>10000000</v>
      </c>
      <c r="J9" s="96">
        <f>J10+J11+J12</f>
        <v>0</v>
      </c>
      <c r="K9" s="97">
        <f>K10+K11+K12</f>
        <v>10000000</v>
      </c>
    </row>
    <row r="10" spans="1:15" ht="15" customHeight="1" x14ac:dyDescent="0.2">
      <c r="A10" s="39"/>
      <c r="B10" s="38"/>
      <c r="C10" s="37"/>
      <c r="D10" s="37"/>
      <c r="E10" s="36">
        <v>3522</v>
      </c>
      <c r="F10" s="35">
        <v>5213</v>
      </c>
      <c r="G10" s="60" t="s">
        <v>31</v>
      </c>
      <c r="H10" s="98">
        <v>5216300</v>
      </c>
      <c r="I10" s="98">
        <v>5216300</v>
      </c>
      <c r="J10" s="99">
        <v>0</v>
      </c>
      <c r="K10" s="100">
        <f t="shared" ref="K10:K38" si="0">I10+J10</f>
        <v>5216300</v>
      </c>
    </row>
    <row r="11" spans="1:15" ht="15" customHeight="1" x14ac:dyDescent="0.2">
      <c r="A11" s="39"/>
      <c r="B11" s="38"/>
      <c r="C11" s="37"/>
      <c r="D11" s="37"/>
      <c r="E11" s="36">
        <v>3522</v>
      </c>
      <c r="F11" s="35">
        <v>5321</v>
      </c>
      <c r="G11" s="61" t="s">
        <v>28</v>
      </c>
      <c r="H11" s="98">
        <v>3461900</v>
      </c>
      <c r="I11" s="98">
        <v>3461900</v>
      </c>
      <c r="J11" s="99">
        <v>0</v>
      </c>
      <c r="K11" s="100">
        <f t="shared" si="0"/>
        <v>3461900</v>
      </c>
    </row>
    <row r="12" spans="1:15" ht="15" customHeight="1" thickBot="1" x14ac:dyDescent="0.25">
      <c r="A12" s="46"/>
      <c r="B12" s="129"/>
      <c r="C12" s="130"/>
      <c r="D12" s="131"/>
      <c r="E12" s="36">
        <v>3526</v>
      </c>
      <c r="F12" s="35">
        <v>5213</v>
      </c>
      <c r="G12" s="60" t="s">
        <v>31</v>
      </c>
      <c r="H12" s="98">
        <v>1321800</v>
      </c>
      <c r="I12" s="98">
        <v>1321800</v>
      </c>
      <c r="J12" s="99">
        <v>0</v>
      </c>
      <c r="K12" s="100">
        <f t="shared" si="0"/>
        <v>1321800</v>
      </c>
    </row>
    <row r="13" spans="1:15" ht="15" customHeight="1" x14ac:dyDescent="0.2">
      <c r="A13" s="77" t="s">
        <v>1</v>
      </c>
      <c r="B13" s="78" t="s">
        <v>30</v>
      </c>
      <c r="C13" s="79" t="s">
        <v>7</v>
      </c>
      <c r="D13" s="79" t="s">
        <v>3</v>
      </c>
      <c r="E13" s="80" t="s">
        <v>3</v>
      </c>
      <c r="F13" s="81" t="s">
        <v>3</v>
      </c>
      <c r="G13" s="82" t="s">
        <v>29</v>
      </c>
      <c r="H13" s="101">
        <f>H14+H15</f>
        <v>5000000</v>
      </c>
      <c r="I13" s="101">
        <f>I14+I15</f>
        <v>5000000</v>
      </c>
      <c r="J13" s="101">
        <f>J14+J15</f>
        <v>-4609160</v>
      </c>
      <c r="K13" s="102">
        <f t="shared" si="0"/>
        <v>390840</v>
      </c>
      <c r="O13" s="2"/>
    </row>
    <row r="14" spans="1:15" ht="15" customHeight="1" x14ac:dyDescent="0.2">
      <c r="A14" s="45"/>
      <c r="B14" s="44"/>
      <c r="C14" s="43"/>
      <c r="D14" s="43"/>
      <c r="E14" s="42">
        <v>3522</v>
      </c>
      <c r="F14" s="41">
        <v>5321</v>
      </c>
      <c r="G14" s="40" t="s">
        <v>28</v>
      </c>
      <c r="H14" s="74">
        <v>1142250</v>
      </c>
      <c r="I14" s="74">
        <v>1142250</v>
      </c>
      <c r="J14" s="103">
        <v>-1142250</v>
      </c>
      <c r="K14" s="104">
        <f t="shared" si="0"/>
        <v>0</v>
      </c>
      <c r="N14" s="5"/>
    </row>
    <row r="15" spans="1:15" ht="15" customHeight="1" x14ac:dyDescent="0.2">
      <c r="A15" s="121"/>
      <c r="B15" s="122"/>
      <c r="C15" s="123"/>
      <c r="D15" s="123"/>
      <c r="E15" s="42">
        <v>3522</v>
      </c>
      <c r="F15" s="41">
        <v>5213</v>
      </c>
      <c r="G15" s="40" t="s">
        <v>27</v>
      </c>
      <c r="H15" s="74">
        <v>3857750</v>
      </c>
      <c r="I15" s="74">
        <v>3857750</v>
      </c>
      <c r="J15" s="103">
        <v>-3466910</v>
      </c>
      <c r="K15" s="104">
        <f t="shared" si="0"/>
        <v>390840</v>
      </c>
      <c r="N15" s="5"/>
    </row>
    <row r="16" spans="1:15" ht="15" customHeight="1" x14ac:dyDescent="0.2">
      <c r="A16" s="132" t="s">
        <v>1</v>
      </c>
      <c r="B16" s="75" t="s">
        <v>44</v>
      </c>
      <c r="C16" s="76" t="s">
        <v>45</v>
      </c>
      <c r="D16" s="76"/>
      <c r="E16" s="133" t="s">
        <v>3</v>
      </c>
      <c r="F16" s="134" t="s">
        <v>3</v>
      </c>
      <c r="G16" s="135" t="s">
        <v>46</v>
      </c>
      <c r="H16" s="142">
        <f>H17</f>
        <v>0</v>
      </c>
      <c r="I16" s="142">
        <f>I17</f>
        <v>0</v>
      </c>
      <c r="J16" s="143">
        <f>J17</f>
        <v>240310</v>
      </c>
      <c r="K16" s="144">
        <f t="shared" si="0"/>
        <v>240310</v>
      </c>
    </row>
    <row r="17" spans="1:18" ht="15" customHeight="1" x14ac:dyDescent="0.2">
      <c r="A17" s="68"/>
      <c r="B17" s="69"/>
      <c r="C17" s="70"/>
      <c r="D17" s="70"/>
      <c r="E17" s="71">
        <v>3522</v>
      </c>
      <c r="F17" s="72">
        <v>5321</v>
      </c>
      <c r="G17" s="73" t="s">
        <v>28</v>
      </c>
      <c r="H17" s="124">
        <v>0</v>
      </c>
      <c r="I17" s="124">
        <v>0</v>
      </c>
      <c r="J17" s="125">
        <v>240310</v>
      </c>
      <c r="K17" s="126">
        <f t="shared" si="0"/>
        <v>240310</v>
      </c>
    </row>
    <row r="18" spans="1:18" ht="15" customHeight="1" x14ac:dyDescent="0.2">
      <c r="A18" s="132" t="s">
        <v>1</v>
      </c>
      <c r="B18" s="75" t="s">
        <v>47</v>
      </c>
      <c r="C18" s="76" t="s">
        <v>48</v>
      </c>
      <c r="D18" s="76"/>
      <c r="E18" s="133" t="s">
        <v>3</v>
      </c>
      <c r="F18" s="134" t="s">
        <v>3</v>
      </c>
      <c r="G18" s="135" t="s">
        <v>49</v>
      </c>
      <c r="H18" s="142">
        <f>H19</f>
        <v>0</v>
      </c>
      <c r="I18" s="142">
        <f>I19</f>
        <v>0</v>
      </c>
      <c r="J18" s="143">
        <f>J19</f>
        <v>364920</v>
      </c>
      <c r="K18" s="144">
        <f t="shared" si="0"/>
        <v>364920</v>
      </c>
    </row>
    <row r="19" spans="1:18" ht="15" customHeight="1" x14ac:dyDescent="0.2">
      <c r="A19" s="68"/>
      <c r="B19" s="69"/>
      <c r="C19" s="70"/>
      <c r="D19" s="70"/>
      <c r="E19" s="71">
        <v>3522</v>
      </c>
      <c r="F19" s="72">
        <v>5321</v>
      </c>
      <c r="G19" s="73" t="s">
        <v>28</v>
      </c>
      <c r="H19" s="124">
        <v>0</v>
      </c>
      <c r="I19" s="124">
        <v>0</v>
      </c>
      <c r="J19" s="125">
        <v>364920</v>
      </c>
      <c r="K19" s="126">
        <f t="shared" si="0"/>
        <v>364920</v>
      </c>
    </row>
    <row r="20" spans="1:18" ht="15" customHeight="1" x14ac:dyDescent="0.2">
      <c r="A20" s="132" t="s">
        <v>1</v>
      </c>
      <c r="B20" s="75" t="s">
        <v>50</v>
      </c>
      <c r="C20" s="76" t="s">
        <v>51</v>
      </c>
      <c r="D20" s="76"/>
      <c r="E20" s="133" t="s">
        <v>3</v>
      </c>
      <c r="F20" s="134" t="s">
        <v>3</v>
      </c>
      <c r="G20" s="135" t="s">
        <v>52</v>
      </c>
      <c r="H20" s="142">
        <f>H21</f>
        <v>0</v>
      </c>
      <c r="I20" s="142">
        <f>I21</f>
        <v>0</v>
      </c>
      <c r="J20" s="143">
        <f>J21</f>
        <v>256070</v>
      </c>
      <c r="K20" s="144">
        <f t="shared" si="0"/>
        <v>256070</v>
      </c>
    </row>
    <row r="21" spans="1:18" ht="15" customHeight="1" x14ac:dyDescent="0.2">
      <c r="A21" s="68"/>
      <c r="B21" s="69"/>
      <c r="C21" s="70"/>
      <c r="D21" s="70"/>
      <c r="E21" s="71">
        <v>3522</v>
      </c>
      <c r="F21" s="72">
        <v>5321</v>
      </c>
      <c r="G21" s="73" t="s">
        <v>28</v>
      </c>
      <c r="H21" s="124">
        <v>0</v>
      </c>
      <c r="I21" s="124">
        <v>0</v>
      </c>
      <c r="J21" s="125">
        <v>256070</v>
      </c>
      <c r="K21" s="126">
        <f t="shared" si="0"/>
        <v>256070</v>
      </c>
    </row>
    <row r="22" spans="1:18" ht="15" customHeight="1" x14ac:dyDescent="0.2">
      <c r="A22" s="132" t="s">
        <v>1</v>
      </c>
      <c r="B22" s="75" t="s">
        <v>53</v>
      </c>
      <c r="C22" s="76" t="s">
        <v>7</v>
      </c>
      <c r="D22" s="76"/>
      <c r="E22" s="133" t="s">
        <v>3</v>
      </c>
      <c r="F22" s="134" t="s">
        <v>3</v>
      </c>
      <c r="G22" s="135" t="s">
        <v>54</v>
      </c>
      <c r="H22" s="142">
        <f>H23</f>
        <v>0</v>
      </c>
      <c r="I22" s="142">
        <f>I23</f>
        <v>0</v>
      </c>
      <c r="J22" s="143">
        <f>J23</f>
        <v>2966690</v>
      </c>
      <c r="K22" s="144">
        <f t="shared" si="0"/>
        <v>2966690</v>
      </c>
    </row>
    <row r="23" spans="1:18" ht="15" customHeight="1" x14ac:dyDescent="0.2">
      <c r="A23" s="68"/>
      <c r="B23" s="69"/>
      <c r="C23" s="70"/>
      <c r="D23" s="70"/>
      <c r="E23" s="71">
        <v>3522</v>
      </c>
      <c r="F23" s="72">
        <v>5213</v>
      </c>
      <c r="G23" s="60" t="s">
        <v>31</v>
      </c>
      <c r="H23" s="124">
        <v>0</v>
      </c>
      <c r="I23" s="124">
        <v>0</v>
      </c>
      <c r="J23" s="125">
        <v>2966690</v>
      </c>
      <c r="K23" s="126">
        <f t="shared" si="0"/>
        <v>2966690</v>
      </c>
    </row>
    <row r="24" spans="1:18" ht="15" customHeight="1" x14ac:dyDescent="0.2">
      <c r="A24" s="132" t="s">
        <v>1</v>
      </c>
      <c r="B24" s="75" t="s">
        <v>55</v>
      </c>
      <c r="C24" s="76" t="s">
        <v>7</v>
      </c>
      <c r="D24" s="76"/>
      <c r="E24" s="133" t="s">
        <v>3</v>
      </c>
      <c r="F24" s="134" t="s">
        <v>3</v>
      </c>
      <c r="G24" s="135" t="s">
        <v>56</v>
      </c>
      <c r="H24" s="142">
        <f>H25</f>
        <v>0</v>
      </c>
      <c r="I24" s="142">
        <f>I25</f>
        <v>0</v>
      </c>
      <c r="J24" s="145">
        <f>J25</f>
        <v>781170</v>
      </c>
      <c r="K24" s="144">
        <f t="shared" si="0"/>
        <v>781170</v>
      </c>
    </row>
    <row r="25" spans="1:18" ht="15" customHeight="1" thickBot="1" x14ac:dyDescent="0.25">
      <c r="A25" s="136"/>
      <c r="B25" s="137"/>
      <c r="C25" s="138"/>
      <c r="D25" s="138"/>
      <c r="E25" s="139">
        <v>3522</v>
      </c>
      <c r="F25" s="140">
        <v>5213</v>
      </c>
      <c r="G25" s="67" t="s">
        <v>31</v>
      </c>
      <c r="H25" s="141">
        <v>0</v>
      </c>
      <c r="I25" s="141">
        <v>0</v>
      </c>
      <c r="J25" s="148">
        <v>781170</v>
      </c>
      <c r="K25" s="146">
        <f t="shared" si="0"/>
        <v>781170</v>
      </c>
    </row>
    <row r="26" spans="1:18" ht="15" customHeight="1" x14ac:dyDescent="0.2">
      <c r="A26" s="94" t="s">
        <v>1</v>
      </c>
      <c r="B26" s="88" t="s">
        <v>38</v>
      </c>
      <c r="C26" s="89" t="s">
        <v>7</v>
      </c>
      <c r="D26" s="89" t="s">
        <v>39</v>
      </c>
      <c r="E26" s="90" t="s">
        <v>3</v>
      </c>
      <c r="F26" s="91" t="s">
        <v>3</v>
      </c>
      <c r="G26" s="92" t="s">
        <v>41</v>
      </c>
      <c r="H26" s="93">
        <f>H27+H28</f>
        <v>0</v>
      </c>
      <c r="I26" s="127">
        <f>I27+I28</f>
        <v>191134.3</v>
      </c>
      <c r="J26" s="105">
        <f>J27+J28</f>
        <v>0</v>
      </c>
      <c r="K26" s="128">
        <f t="shared" si="0"/>
        <v>191134.3</v>
      </c>
    </row>
    <row r="27" spans="1:18" ht="15" customHeight="1" x14ac:dyDescent="0.2">
      <c r="A27" s="68"/>
      <c r="B27" s="69"/>
      <c r="C27" s="70"/>
      <c r="D27" s="70"/>
      <c r="E27" s="71" t="s">
        <v>40</v>
      </c>
      <c r="F27" s="72">
        <v>5212</v>
      </c>
      <c r="G27" s="73" t="s">
        <v>42</v>
      </c>
      <c r="H27" s="74">
        <v>0</v>
      </c>
      <c r="I27" s="103">
        <v>26482</v>
      </c>
      <c r="J27" s="103">
        <v>0</v>
      </c>
      <c r="K27" s="104">
        <f t="shared" si="0"/>
        <v>26482</v>
      </c>
    </row>
    <row r="28" spans="1:18" ht="15" customHeight="1" thickBot="1" x14ac:dyDescent="0.25">
      <c r="A28" s="87"/>
      <c r="B28" s="75"/>
      <c r="C28" s="76"/>
      <c r="D28" s="76"/>
      <c r="E28" s="71" t="s">
        <v>40</v>
      </c>
      <c r="F28" s="72">
        <v>5213</v>
      </c>
      <c r="G28" s="73" t="s">
        <v>43</v>
      </c>
      <c r="H28" s="74">
        <v>0</v>
      </c>
      <c r="I28" s="106">
        <v>164652.29999999999</v>
      </c>
      <c r="J28" s="106">
        <v>0</v>
      </c>
      <c r="K28" s="107">
        <f t="shared" si="0"/>
        <v>164652.29999999999</v>
      </c>
    </row>
    <row r="29" spans="1:18" ht="15" customHeight="1" x14ac:dyDescent="0.2">
      <c r="A29" s="27" t="s">
        <v>1</v>
      </c>
      <c r="B29" s="34" t="s">
        <v>26</v>
      </c>
      <c r="C29" s="26" t="s">
        <v>7</v>
      </c>
      <c r="D29" s="33" t="s">
        <v>3</v>
      </c>
      <c r="E29" s="32" t="s">
        <v>3</v>
      </c>
      <c r="F29" s="31" t="s">
        <v>3</v>
      </c>
      <c r="G29" s="59" t="s">
        <v>10</v>
      </c>
      <c r="H29" s="108">
        <f>H30</f>
        <v>2000000</v>
      </c>
      <c r="I29" s="108">
        <f>I30</f>
        <v>0</v>
      </c>
      <c r="J29" s="108">
        <f>J30</f>
        <v>0</v>
      </c>
      <c r="K29" s="109">
        <f t="shared" si="0"/>
        <v>0</v>
      </c>
    </row>
    <row r="30" spans="1:18" ht="15" customHeight="1" thickBot="1" x14ac:dyDescent="0.25">
      <c r="A30" s="39"/>
      <c r="B30" s="38"/>
      <c r="C30" s="37"/>
      <c r="D30" s="37"/>
      <c r="E30" s="36">
        <v>3513</v>
      </c>
      <c r="F30" s="35">
        <v>5169</v>
      </c>
      <c r="G30" s="60" t="s">
        <v>8</v>
      </c>
      <c r="H30" s="98">
        <v>2000000</v>
      </c>
      <c r="I30" s="98">
        <v>0</v>
      </c>
      <c r="J30" s="99">
        <v>0</v>
      </c>
      <c r="K30" s="100">
        <f t="shared" si="0"/>
        <v>0</v>
      </c>
    </row>
    <row r="31" spans="1:18" ht="15" customHeight="1" x14ac:dyDescent="0.2">
      <c r="A31" s="27" t="s">
        <v>1</v>
      </c>
      <c r="B31" s="34" t="s">
        <v>25</v>
      </c>
      <c r="C31" s="26" t="s">
        <v>18</v>
      </c>
      <c r="D31" s="33" t="s">
        <v>3</v>
      </c>
      <c r="E31" s="32" t="s">
        <v>3</v>
      </c>
      <c r="F31" s="31" t="s">
        <v>3</v>
      </c>
      <c r="G31" s="59" t="s">
        <v>24</v>
      </c>
      <c r="H31" s="108">
        <f>H32</f>
        <v>1858000</v>
      </c>
      <c r="I31" s="108">
        <f>I32</f>
        <v>1858000</v>
      </c>
      <c r="J31" s="108">
        <f>J32</f>
        <v>0</v>
      </c>
      <c r="K31" s="109">
        <f t="shared" si="0"/>
        <v>1858000</v>
      </c>
    </row>
    <row r="32" spans="1:18" ht="15" customHeight="1" thickBot="1" x14ac:dyDescent="0.25">
      <c r="A32" s="39"/>
      <c r="B32" s="38"/>
      <c r="C32" s="37"/>
      <c r="D32" s="37"/>
      <c r="E32" s="36">
        <v>3533</v>
      </c>
      <c r="F32" s="35">
        <v>5331</v>
      </c>
      <c r="G32" s="60" t="s">
        <v>23</v>
      </c>
      <c r="H32" s="98">
        <v>1858000</v>
      </c>
      <c r="I32" s="98">
        <v>1858000</v>
      </c>
      <c r="J32" s="99">
        <v>0</v>
      </c>
      <c r="K32" s="100">
        <f t="shared" si="0"/>
        <v>1858000</v>
      </c>
      <c r="R32" s="11"/>
    </row>
    <row r="33" spans="1:22" ht="15" customHeight="1" x14ac:dyDescent="0.2">
      <c r="A33" s="27" t="s">
        <v>1</v>
      </c>
      <c r="B33" s="34" t="s">
        <v>22</v>
      </c>
      <c r="C33" s="26" t="s">
        <v>7</v>
      </c>
      <c r="D33" s="33" t="s">
        <v>3</v>
      </c>
      <c r="E33" s="32" t="s">
        <v>3</v>
      </c>
      <c r="F33" s="31" t="s">
        <v>3</v>
      </c>
      <c r="G33" s="59" t="s">
        <v>21</v>
      </c>
      <c r="H33" s="108">
        <f>H34</f>
        <v>1100000</v>
      </c>
      <c r="I33" s="108">
        <f>I34</f>
        <v>1100000</v>
      </c>
      <c r="J33" s="108">
        <f>J34</f>
        <v>0</v>
      </c>
      <c r="K33" s="109">
        <f t="shared" si="0"/>
        <v>1100000</v>
      </c>
    </row>
    <row r="34" spans="1:22" ht="15" customHeight="1" thickBot="1" x14ac:dyDescent="0.25">
      <c r="A34" s="30"/>
      <c r="B34" s="29"/>
      <c r="C34" s="28"/>
      <c r="D34" s="28"/>
      <c r="E34" s="13">
        <v>3525</v>
      </c>
      <c r="F34" s="12">
        <v>5221</v>
      </c>
      <c r="G34" s="62" t="s">
        <v>20</v>
      </c>
      <c r="H34" s="110">
        <v>1100000</v>
      </c>
      <c r="I34" s="110">
        <v>1100000</v>
      </c>
      <c r="J34" s="111">
        <v>0</v>
      </c>
      <c r="K34" s="112">
        <f t="shared" si="0"/>
        <v>1100000</v>
      </c>
    </row>
    <row r="35" spans="1:22" ht="15" customHeight="1" x14ac:dyDescent="0.2">
      <c r="A35" s="27" t="s">
        <v>1</v>
      </c>
      <c r="B35" s="63" t="s">
        <v>19</v>
      </c>
      <c r="C35" s="64" t="s">
        <v>18</v>
      </c>
      <c r="D35" s="26" t="s">
        <v>17</v>
      </c>
      <c r="E35" s="25" t="s">
        <v>3</v>
      </c>
      <c r="F35" s="25" t="s">
        <v>3</v>
      </c>
      <c r="G35" s="65" t="s">
        <v>16</v>
      </c>
      <c r="H35" s="113">
        <f>H36</f>
        <v>0</v>
      </c>
      <c r="I35" s="113">
        <f>I36</f>
        <v>1613862</v>
      </c>
      <c r="J35" s="113">
        <f>J36</f>
        <v>0</v>
      </c>
      <c r="K35" s="114">
        <f t="shared" si="0"/>
        <v>1613862</v>
      </c>
      <c r="V35" s="24"/>
    </row>
    <row r="36" spans="1:22" ht="15" customHeight="1" thickBot="1" x14ac:dyDescent="0.25">
      <c r="A36" s="23"/>
      <c r="B36" s="15"/>
      <c r="C36" s="14"/>
      <c r="D36" s="14"/>
      <c r="E36" s="22">
        <v>3533</v>
      </c>
      <c r="F36" s="22">
        <v>6356</v>
      </c>
      <c r="G36" s="21" t="s">
        <v>15</v>
      </c>
      <c r="H36" s="115">
        <v>0</v>
      </c>
      <c r="I36" s="115">
        <v>1613862</v>
      </c>
      <c r="J36" s="115">
        <v>0</v>
      </c>
      <c r="K36" s="116">
        <f t="shared" si="0"/>
        <v>1613862</v>
      </c>
      <c r="Q36" s="11"/>
    </row>
    <row r="37" spans="1:22" ht="15" customHeight="1" x14ac:dyDescent="0.2">
      <c r="A37" s="20" t="s">
        <v>1</v>
      </c>
      <c r="B37" s="19" t="s">
        <v>14</v>
      </c>
      <c r="C37" s="18" t="s">
        <v>7</v>
      </c>
      <c r="D37" s="17" t="s">
        <v>3</v>
      </c>
      <c r="E37" s="17" t="s">
        <v>3</v>
      </c>
      <c r="F37" s="17" t="s">
        <v>3</v>
      </c>
      <c r="G37" s="66" t="s">
        <v>13</v>
      </c>
      <c r="H37" s="117">
        <f>H38</f>
        <v>0</v>
      </c>
      <c r="I37" s="118">
        <f>I38</f>
        <v>15000000</v>
      </c>
      <c r="J37" s="118">
        <f>J38</f>
        <v>0</v>
      </c>
      <c r="K37" s="119">
        <f t="shared" si="0"/>
        <v>15000000</v>
      </c>
      <c r="Q37" s="11"/>
    </row>
    <row r="38" spans="1:22" ht="15" customHeight="1" thickBot="1" x14ac:dyDescent="0.25">
      <c r="A38" s="16"/>
      <c r="B38" s="15"/>
      <c r="C38" s="14"/>
      <c r="D38" s="14"/>
      <c r="E38" s="13">
        <v>3522</v>
      </c>
      <c r="F38" s="12">
        <v>5613</v>
      </c>
      <c r="G38" s="67" t="s">
        <v>12</v>
      </c>
      <c r="H38" s="115">
        <v>0</v>
      </c>
      <c r="I38" s="115">
        <v>15000000</v>
      </c>
      <c r="J38" s="115">
        <v>0</v>
      </c>
      <c r="K38" s="120">
        <f t="shared" si="0"/>
        <v>15000000</v>
      </c>
      <c r="Q38" s="11"/>
    </row>
    <row r="39" spans="1:22" x14ac:dyDescent="0.2">
      <c r="A39" s="10"/>
      <c r="B39" s="9"/>
      <c r="C39" s="9"/>
      <c r="D39" s="9"/>
      <c r="E39" s="9"/>
      <c r="F39" s="9"/>
      <c r="G39" s="9"/>
      <c r="H39" s="8"/>
      <c r="I39" s="8"/>
      <c r="J39" s="9"/>
      <c r="K39" s="8"/>
    </row>
    <row r="50" spans="11:12" x14ac:dyDescent="0.2">
      <c r="K50" s="5"/>
      <c r="L50" s="5"/>
    </row>
  </sheetData>
  <mergeCells count="5">
    <mergeCell ref="J1:K1"/>
    <mergeCell ref="A2:K2"/>
    <mergeCell ref="A4:K4"/>
    <mergeCell ref="B7:C7"/>
    <mergeCell ref="A5:K5"/>
  </mergeCells>
  <printOptions horizontalCentered="1"/>
  <pageMargins left="0.78740157480314965" right="0.59055118110236227" top="0.59055118110236227" bottom="0.78740157480314965" header="0.51181102362204722" footer="0.51181102362204722"/>
  <pageSetup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91709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Vesela Nada</cp:lastModifiedBy>
  <cp:lastPrinted>2015-05-20T13:44:51Z</cp:lastPrinted>
  <dcterms:created xsi:type="dcterms:W3CDTF">2014-12-17T09:43:05Z</dcterms:created>
  <dcterms:modified xsi:type="dcterms:W3CDTF">2015-07-08T08:29:35Z</dcterms:modified>
</cp:coreProperties>
</file>