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0056" activeTab="0"/>
  </bookViews>
  <sheets>
    <sheet name="Bilance PaV" sheetId="1" r:id="rId1"/>
    <sheet name="91707" sheetId="2" r:id="rId2"/>
  </sheets>
  <definedNames/>
  <calcPr fullCalcOnLoad="1"/>
</workbook>
</file>

<file path=xl/sharedStrings.xml><?xml version="1.0" encoding="utf-8"?>
<sst xmlns="http://schemas.openxmlformats.org/spreadsheetml/2006/main" count="512" uniqueCount="229">
  <si>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</si>
  <si>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</si>
  <si>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</si>
  <si>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</si>
  <si>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</si>
  <si>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</si>
  <si>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</si>
  <si>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</si>
  <si>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</si>
  <si>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</si>
  <si>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</si>
  <si>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</si>
  <si>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</si>
  <si>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</si>
  <si>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</si>
  <si>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</si>
  <si>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</si>
  <si>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</si>
  <si>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</si>
  <si>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</si>
  <si>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</si>
  <si>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</si>
  <si>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</si>
  <si>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</si>
  <si>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</si>
  <si>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</si>
  <si>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</si>
  <si>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</si>
  <si>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</si>
  <si>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</si>
  <si>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</si>
  <si>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</si>
  <si>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</si>
  <si>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</si>
  <si>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</si>
  <si>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</si>
  <si>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 xml:space="preserve">Kap.934-lesnický fond </t>
  </si>
  <si>
    <t>1-3xxx</t>
  </si>
  <si>
    <t>1-4xxx</t>
  </si>
  <si>
    <t>Kap.916-úč.neinv.dot.-škol.</t>
  </si>
  <si>
    <t>B/ Dotace a příspěvky</t>
  </si>
  <si>
    <t xml:space="preserve">   zákon o st.rozpočtu</t>
  </si>
  <si>
    <t xml:space="preserve">   neinv. dotace ze zahraničí</t>
  </si>
  <si>
    <t xml:space="preserve">    resort.účel. inv. dot.</t>
  </si>
  <si>
    <t>415x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</si>
  <si>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</si>
  <si>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neinv. dotace od obcí</t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</si>
  <si>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</si>
  <si>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 xml:space="preserve">    investiční dotace od obcí </t>
  </si>
  <si>
    <t xml:space="preserve">    investiční dotace ze zahraničí</t>
  </si>
  <si>
    <t>4. úvěr</t>
  </si>
  <si>
    <t>5. uhrazené splátky dlouhod.půjč.</t>
  </si>
  <si>
    <t xml:space="preserve">   resort. úč.neinv.dotace</t>
  </si>
  <si>
    <t>Kap.926-dotační fond</t>
  </si>
  <si>
    <t>Kap.917-transfery</t>
  </si>
  <si>
    <t>Kap.919-Pokladní správa</t>
  </si>
  <si>
    <t>Zdrojová část rozpočtu LK 2015</t>
  </si>
  <si>
    <t>Výdajová část rozpočtu LK 2015</t>
  </si>
  <si>
    <t xml:space="preserve">upravený rozpočet </t>
  </si>
  <si>
    <t>1. Zapojení fondů z r. 2014</t>
  </si>
  <si>
    <t>2. Zapojení  zákl.běžného účtu z r. 2014</t>
  </si>
  <si>
    <t>ZR-RO č. 170/15</t>
  </si>
  <si>
    <t xml:space="preserve">Odbor kultury, památkové péče a cestovního ruchu </t>
  </si>
  <si>
    <t>tis. Kč</t>
  </si>
  <si>
    <t>uk.</t>
  </si>
  <si>
    <t>UZ</t>
  </si>
  <si>
    <t>č.a.</t>
  </si>
  <si>
    <t>§</t>
  </si>
  <si>
    <t>číslo a název kapitoly</t>
  </si>
  <si>
    <t>SR 2015</t>
  </si>
  <si>
    <t>UR II 2015</t>
  </si>
  <si>
    <t>SU</t>
  </si>
  <si>
    <t>x</t>
  </si>
  <si>
    <t>Výdajový limit resortu v kapitole</t>
  </si>
  <si>
    <t>z toho</t>
  </si>
  <si>
    <t>0770007</t>
  </si>
  <si>
    <t>0000</t>
  </si>
  <si>
    <t>Podpora rozvoje turistického regionu</t>
  </si>
  <si>
    <t>ost.neinvestiční transfery - Sdružení Český ráj</t>
  </si>
  <si>
    <t>0770008</t>
  </si>
  <si>
    <t>ost.neinvestiční transfery - Sdružení Českolipsko</t>
  </si>
  <si>
    <t>0770009</t>
  </si>
  <si>
    <t>ost.neinvestiční transfery - Jizerské hory</t>
  </si>
  <si>
    <t>0770010</t>
  </si>
  <si>
    <r>
      <t xml:space="preserve">neinvestiční transfery DSO - Krkonoše, </t>
    </r>
    <r>
      <rPr>
        <b/>
        <sz val="8"/>
        <rFont val="Arial"/>
        <family val="2"/>
      </rPr>
      <t>ZJ 035</t>
    </r>
  </si>
  <si>
    <t>0770011</t>
  </si>
  <si>
    <t xml:space="preserve">Podpora rozvoje aktivit v oblasti cestovního ruchu </t>
  </si>
  <si>
    <t>neinv.trans.nezisk.org. - Sdružení pro rozvoj cest.ruchu LK</t>
  </si>
  <si>
    <t>0770012</t>
  </si>
  <si>
    <t>Obnova značení pěších turistických tras v LK</t>
  </si>
  <si>
    <t xml:space="preserve">neinvestiční transfery spolkům -  KČT </t>
  </si>
  <si>
    <t>0770013</t>
  </si>
  <si>
    <t>Veletrh cestovního ruchu Euroregionotour 2014</t>
  </si>
  <si>
    <t>neinv. transfery nefin.podnik.subj.-práv.os.-Eurocentrum Jbc.</t>
  </si>
  <si>
    <t>0770014</t>
  </si>
  <si>
    <t xml:space="preserve">Postupové přehlídky </t>
  </si>
  <si>
    <t xml:space="preserve">nerozepsaná finanční rererva </t>
  </si>
  <si>
    <t>0780044</t>
  </si>
  <si>
    <t>5008</t>
  </si>
  <si>
    <t>Město Turnov - Plány ochrany městské památkové zóny</t>
  </si>
  <si>
    <t xml:space="preserve">neinvestiční transfery obcím </t>
  </si>
  <si>
    <t>0780053</t>
  </si>
  <si>
    <t>2703</t>
  </si>
  <si>
    <t>Naivní divadlo Liberec - účast na festivalu New York</t>
  </si>
  <si>
    <t>neinvestiční transfery obcím</t>
  </si>
  <si>
    <t>0780059</t>
  </si>
  <si>
    <t>Turnovská Bohéma - Modrý kocour</t>
  </si>
  <si>
    <t>neinvestiční transfery spolkům</t>
  </si>
  <si>
    <t>0780060</t>
  </si>
  <si>
    <t>LS Na Židli - XXV. Turnovský drahokam</t>
  </si>
  <si>
    <t xml:space="preserve">neinvestiční transfery spolkům  </t>
  </si>
  <si>
    <t>0780061</t>
  </si>
  <si>
    <t>Klub přátel dět.pěv.sboru Vrabčáci-Kraj.kolo přehl.dět.pěv.sborů 2015</t>
  </si>
  <si>
    <t>0780062</t>
  </si>
  <si>
    <t>5702</t>
  </si>
  <si>
    <t>Středisko pro volný čas - Turnovský kos 2015</t>
  </si>
  <si>
    <t>neinvetiční transfery obcím</t>
  </si>
  <si>
    <t>0780063</t>
  </si>
  <si>
    <t>Středisko pro volný čas - Turnovská mateřinka 2015</t>
  </si>
  <si>
    <t xml:space="preserve">neinvetiční transfery obcím </t>
  </si>
  <si>
    <t>0780064</t>
  </si>
  <si>
    <t>Středisko pro volný čas - Turnovský štěk 2015</t>
  </si>
  <si>
    <t>0780065</t>
  </si>
  <si>
    <t>O. s. Větrov Vysoké n. Jizerou  - Krakonošův  divadelní podzim 2015</t>
  </si>
  <si>
    <t>0780066</t>
  </si>
  <si>
    <t>DS J. K. TYL Josefův Důl - Josefodolské divadelní jaro 2015</t>
  </si>
  <si>
    <t>0780067</t>
  </si>
  <si>
    <t>DS J. K. TYL Lomnice n.P. - 18. postup.přehl.ochotnických souborů</t>
  </si>
  <si>
    <t xml:space="preserve">neinvestiční transfery spolkům </t>
  </si>
  <si>
    <t>0780068</t>
  </si>
  <si>
    <t>3454</t>
  </si>
  <si>
    <t>DDM Vikýř JBC - Regionální kola hudebních soutěží</t>
  </si>
  <si>
    <t>0780069</t>
  </si>
  <si>
    <t>Taneční a pohybové studio Magdaléna - Tanec, tanec…. 2015</t>
  </si>
  <si>
    <t>0780070</t>
  </si>
  <si>
    <t>Taneční a pohybové studio Magdaléna -Tanec srdcem 2015</t>
  </si>
  <si>
    <t>0780071</t>
  </si>
  <si>
    <t xml:space="preserve">  </t>
  </si>
  <si>
    <t>Taneční a pohybové studio Magdaléna -Dětská scéna 2015</t>
  </si>
  <si>
    <t>0780072</t>
  </si>
  <si>
    <t>Kultura Nový Bor,s.r.o. - Dospělí dětem 2015 Nový Bor</t>
  </si>
  <si>
    <t>neinvestiční transfery nefinančním podnikatel. subjektům - právnickým osobám</t>
  </si>
  <si>
    <t>0780073</t>
  </si>
  <si>
    <t>Evr. centr. pantom.neslyšících - Postup.mezikraj.přehlídka OTEVŘENO</t>
  </si>
  <si>
    <t>0780074</t>
  </si>
  <si>
    <t xml:space="preserve">Lucie Bezděková  - Wolkrův Prostějov - krajská postupová přehlídka </t>
  </si>
  <si>
    <t xml:space="preserve">neinvestiční transfery nefinančním podnikatel. subjektům - fyzickým osobám </t>
  </si>
  <si>
    <t>0780075</t>
  </si>
  <si>
    <t>1485</t>
  </si>
  <si>
    <t xml:space="preserve">DDM Větrník - Dětská scéna 2015 - oblastní kolo Liberec  </t>
  </si>
  <si>
    <t>neinvestiční příspěvky zřízeným příspěvkovým organizacím</t>
  </si>
  <si>
    <t>0780076</t>
  </si>
  <si>
    <t>DDM Větrník - Přehlídka dětských recitárorů DS 2015</t>
  </si>
  <si>
    <t>0780077</t>
  </si>
  <si>
    <t>Taneční škola Duha - Českolipský zvoneček 2015</t>
  </si>
  <si>
    <t>neinvestiční transfery obecně prospěšným společnostem</t>
  </si>
  <si>
    <t>0780078</t>
  </si>
  <si>
    <t>Taneční škola Duha - Celostátní kolo Festivalu tanečního mládí 2015</t>
  </si>
  <si>
    <t>0780079</t>
  </si>
  <si>
    <t>5029</t>
  </si>
  <si>
    <t>Obec Košťálov - 13. postup. obl. přehl. dechových hudeb v Košťálově</t>
  </si>
  <si>
    <t>0780080</t>
  </si>
  <si>
    <t>3002</t>
  </si>
  <si>
    <t xml:space="preserve">Město Desná - O Desenského medvěda </t>
  </si>
  <si>
    <t xml:space="preserve">neinvetiční transfery obcím  </t>
  </si>
  <si>
    <t>Účelové neinvestiční dotace POK</t>
  </si>
  <si>
    <t>Regionální funkce knihoven</t>
  </si>
  <si>
    <t>Plány ochrany památkových rezervací a zón</t>
  </si>
  <si>
    <t>Podpora vybraných aktivit v resortu</t>
  </si>
  <si>
    <t>Kapitola 917 07 - Tranasfery</t>
  </si>
  <si>
    <t>UR I 2015</t>
  </si>
  <si>
    <t xml:space="preserve"> </t>
  </si>
  <si>
    <t xml:space="preserve">                                                             </t>
  </si>
  <si>
    <t>780083</t>
  </si>
  <si>
    <t>1701</t>
  </si>
  <si>
    <t>KVK - VISK9 - Harmonizace autorit</t>
  </si>
  <si>
    <t>neinvestiční transfery zřízeným PO</t>
  </si>
  <si>
    <t>780084</t>
  </si>
  <si>
    <t>KVK - KA - Rozšíření fondu audioknih</t>
  </si>
  <si>
    <t>780085</t>
  </si>
  <si>
    <t>KVK - VISK2- Kurzy informační gramotnosti</t>
  </si>
  <si>
    <t>780086</t>
  </si>
  <si>
    <t>KVK - KA - Děti čtou nevidovým dětem</t>
  </si>
  <si>
    <t>780087</t>
  </si>
  <si>
    <t>KVK - VISK9 - Doplňování článků do báze ANL</t>
  </si>
  <si>
    <t>780088</t>
  </si>
  <si>
    <t>1702</t>
  </si>
  <si>
    <t>SML - VISK3 - Upgrade AKS a obnova PC sestavy</t>
  </si>
  <si>
    <t>780089</t>
  </si>
  <si>
    <t>SML - VISK5 - Rekatalogizace knihovny</t>
  </si>
  <si>
    <t>780090</t>
  </si>
  <si>
    <t xml:space="preserve">SML - VISK6 - Digitalizace rukopisných knih </t>
  </si>
  <si>
    <t>780091</t>
  </si>
  <si>
    <t>SML - VISK6 - Digitalizace rukopisů</t>
  </si>
  <si>
    <t>780092</t>
  </si>
  <si>
    <t>1703</t>
  </si>
  <si>
    <t>OGL - VISK3 - Online katalog Carmen</t>
  </si>
  <si>
    <t>jiné investiční transfery zřízeným PO</t>
  </si>
  <si>
    <t>780093</t>
  </si>
  <si>
    <t>OGL - KA - Neperiodická publikace Na Sibiř!</t>
  </si>
  <si>
    <t>780094</t>
  </si>
  <si>
    <t>OGL - KA - Konference - Na cestách</t>
  </si>
  <si>
    <t>780095</t>
  </si>
  <si>
    <t>OGL - KA - celoroční výstavní činnost</t>
  </si>
  <si>
    <t>780096</t>
  </si>
  <si>
    <t>1704</t>
  </si>
  <si>
    <t>VMaGČL - VISK6 - Digitalizace rukopisu a tisků</t>
  </si>
  <si>
    <t>780097</t>
  </si>
  <si>
    <t>1705</t>
  </si>
  <si>
    <t>MČRT - VISK3 - Upgrade AKS</t>
  </si>
  <si>
    <t>780098</t>
  </si>
  <si>
    <t xml:space="preserve">MČRT - VISK5 - Retrokonverze a rekatalogizace </t>
  </si>
  <si>
    <t>780099</t>
  </si>
  <si>
    <t>MČRT - KA - Čes.ráj a Turnov na  výstavě 1895</t>
  </si>
  <si>
    <t>780100</t>
  </si>
  <si>
    <t>MČRT - VISK6 - Špalíček kramářských tisků</t>
  </si>
  <si>
    <t>780101</t>
  </si>
  <si>
    <t>MČRT - KA - Chov ryb a rybolovu na Turnovsku</t>
  </si>
  <si>
    <t>780102</t>
  </si>
  <si>
    <t>MČRT - KA - Sbírka J.V. Schejbala část V.</t>
  </si>
  <si>
    <t>780103</t>
  </si>
  <si>
    <t>MČRT - KA - Paměti sedláka josefa Dlaska</t>
  </si>
  <si>
    <t>0780108</t>
  </si>
  <si>
    <t>3022</t>
  </si>
  <si>
    <t>Změna rozpočtu - rozpočtové opatření č. 170/15</t>
  </si>
  <si>
    <t>příloha č. 1 k ZRRO č. 170/15</t>
  </si>
  <si>
    <t>Město Lučany n.N.-fin.dar rozhledna Bramberk</t>
  </si>
  <si>
    <t>Podpora českých divadel - Liberec</t>
  </si>
  <si>
    <t>RO č. 170/15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</si>
</sst>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sz val="10"/>
      <name val="Arial CE"/>
      <family val="0"/>
    </font>
    <font>
      <b/>
      <sz val="14"/>
      <name val="Arial CE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Arial CE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rgb="FF000099"/>
      <name val="Arial"/>
      <family val="2"/>
    </font>
    <font>
      <b/>
      <sz val="8"/>
      <color rgb="FF00008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/>
      <right style="medium"/>
      <top style="thin"/>
      <bottom style="medium"/>
    </border>
    <border>
      <left style="thin"/>
      <right style="thin"/>
      <top/>
      <bottom style="medium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/>
      <top/>
      <bottom style="medium"/>
    </border>
    <border>
      <left/>
      <right/>
      <top/>
      <bottom style="thin"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 style="medium"/>
      <top>
        <color indexed="63"/>
      </top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0" fontId="8" fillId="0" borderId="0" xfId="5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11" fillId="0" borderId="0" xfId="48" applyFont="1" applyAlignment="1">
      <alignment horizontal="center"/>
      <protection/>
    </xf>
    <xf numFmtId="0" fontId="12" fillId="0" borderId="19" xfId="48" applyFont="1" applyBorder="1" applyAlignment="1">
      <alignment horizontal="center" vertical="center" wrapText="1"/>
      <protection/>
    </xf>
    <xf numFmtId="0" fontId="12" fillId="0" borderId="23" xfId="48" applyFont="1" applyBorder="1" applyAlignment="1">
      <alignment horizontal="center" vertical="center" wrapText="1"/>
      <protection/>
    </xf>
    <xf numFmtId="0" fontId="12" fillId="0" borderId="24" xfId="48" applyFont="1" applyBorder="1" applyAlignment="1">
      <alignment horizontal="center" vertical="center" wrapText="1"/>
      <protection/>
    </xf>
    <xf numFmtId="0" fontId="12" fillId="0" borderId="24" xfId="48" applyFont="1" applyBorder="1" applyAlignment="1">
      <alignment horizontal="center" vertical="center" wrapText="1"/>
      <protection/>
    </xf>
    <xf numFmtId="0" fontId="11" fillId="0" borderId="20" xfId="48" applyFont="1" applyBorder="1" applyAlignment="1">
      <alignment horizontal="center" vertical="center" wrapText="1"/>
      <protection/>
    </xf>
    <xf numFmtId="0" fontId="11" fillId="0" borderId="20" xfId="49" applyFont="1" applyBorder="1" applyAlignment="1">
      <alignment horizontal="center" vertical="center" wrapText="1"/>
      <protection/>
    </xf>
    <xf numFmtId="0" fontId="11" fillId="0" borderId="25" xfId="49" applyFont="1" applyBorder="1" applyAlignment="1">
      <alignment horizontal="center" vertical="center" wrapText="1"/>
      <protection/>
    </xf>
    <xf numFmtId="0" fontId="51" fillId="0" borderId="19" xfId="52" applyFont="1" applyBorder="1" applyAlignment="1">
      <alignment horizontal="center" vertical="center"/>
      <protection/>
    </xf>
    <xf numFmtId="0" fontId="51" fillId="0" borderId="23" xfId="52" applyFont="1" applyBorder="1" applyAlignment="1">
      <alignment horizontal="center" vertical="center"/>
      <protection/>
    </xf>
    <xf numFmtId="0" fontId="51" fillId="0" borderId="24" xfId="52" applyFont="1" applyBorder="1" applyAlignment="1">
      <alignment horizontal="center" vertical="center"/>
      <protection/>
    </xf>
    <xf numFmtId="0" fontId="51" fillId="0" borderId="26" xfId="52" applyFont="1" applyBorder="1" applyAlignment="1">
      <alignment horizontal="center" vertical="center"/>
      <protection/>
    </xf>
    <xf numFmtId="0" fontId="51" fillId="0" borderId="24" xfId="52" applyFont="1" applyFill="1" applyBorder="1" applyAlignment="1">
      <alignment horizontal="center" vertical="center"/>
      <protection/>
    </xf>
    <xf numFmtId="0" fontId="51" fillId="0" borderId="20" xfId="54" applyFont="1" applyFill="1" applyBorder="1" applyAlignment="1">
      <alignment horizontal="left" vertical="center"/>
      <protection/>
    </xf>
    <xf numFmtId="4" fontId="51" fillId="0" borderId="26" xfId="35" applyNumberFormat="1" applyFont="1" applyFill="1" applyBorder="1" applyAlignment="1">
      <alignment horizontal="right" vertical="center"/>
    </xf>
    <xf numFmtId="4" fontId="51" fillId="0" borderId="21" xfId="52" applyNumberFormat="1" applyFont="1" applyFill="1" applyBorder="1" applyAlignment="1">
      <alignment vertical="center"/>
      <protection/>
    </xf>
    <xf numFmtId="0" fontId="51" fillId="0" borderId="0" xfId="52" applyFont="1" applyBorder="1" applyAlignment="1">
      <alignment horizontal="center" vertical="center"/>
      <protection/>
    </xf>
    <xf numFmtId="0" fontId="51" fillId="0" borderId="0" xfId="52" applyFont="1" applyFill="1" applyBorder="1" applyAlignment="1">
      <alignment horizontal="center" vertical="center"/>
      <protection/>
    </xf>
    <xf numFmtId="0" fontId="11" fillId="0" borderId="0" xfId="52" applyFont="1" applyFill="1" applyBorder="1" applyAlignment="1">
      <alignment horizontal="center" vertical="center"/>
      <protection/>
    </xf>
    <xf numFmtId="4" fontId="51" fillId="0" borderId="0" xfId="35" applyNumberFormat="1" applyFont="1" applyFill="1" applyBorder="1" applyAlignment="1">
      <alignment horizontal="right" vertical="center"/>
    </xf>
    <xf numFmtId="4" fontId="51" fillId="0" borderId="0" xfId="52" applyNumberFormat="1" applyFont="1" applyFill="1" applyBorder="1" applyAlignment="1">
      <alignment vertical="center"/>
      <protection/>
    </xf>
    <xf numFmtId="0" fontId="11" fillId="0" borderId="27" xfId="50" applyFont="1" applyBorder="1">
      <alignment/>
      <protection/>
    </xf>
    <xf numFmtId="0" fontId="11" fillId="0" borderId="28" xfId="50" applyFont="1" applyBorder="1">
      <alignment/>
      <protection/>
    </xf>
    <xf numFmtId="49" fontId="11" fillId="0" borderId="29" xfId="50" applyNumberFormat="1" applyFont="1" applyBorder="1" applyAlignment="1">
      <alignment horizontal="center"/>
      <protection/>
    </xf>
    <xf numFmtId="49" fontId="11" fillId="0" borderId="29" xfId="50" applyNumberFormat="1" applyFont="1" applyBorder="1">
      <alignment/>
      <protection/>
    </xf>
    <xf numFmtId="0" fontId="11" fillId="0" borderId="30" xfId="50" applyFont="1" applyBorder="1" applyAlignment="1">
      <alignment horizontal="center"/>
      <protection/>
    </xf>
    <xf numFmtId="2" fontId="11" fillId="0" borderId="30" xfId="50" applyNumberFormat="1" applyFont="1" applyBorder="1">
      <alignment/>
      <protection/>
    </xf>
    <xf numFmtId="2" fontId="11" fillId="0" borderId="31" xfId="50" applyNumberFormat="1" applyFont="1" applyBorder="1">
      <alignment/>
      <protection/>
    </xf>
    <xf numFmtId="0" fontId="13" fillId="0" borderId="32" xfId="50" applyFont="1" applyBorder="1">
      <alignment/>
      <protection/>
    </xf>
    <xf numFmtId="0" fontId="13" fillId="0" borderId="33" xfId="50" applyFont="1" applyBorder="1">
      <alignment/>
      <protection/>
    </xf>
    <xf numFmtId="0" fontId="13" fillId="0" borderId="34" xfId="50" applyFont="1" applyBorder="1" applyAlignment="1">
      <alignment horizontal="center"/>
      <protection/>
    </xf>
    <xf numFmtId="49" fontId="13" fillId="0" borderId="34" xfId="50" applyNumberFormat="1" applyFont="1" applyBorder="1">
      <alignment/>
      <protection/>
    </xf>
    <xf numFmtId="0" fontId="13" fillId="0" borderId="35" xfId="50" applyFont="1" applyBorder="1" applyAlignment="1">
      <alignment horizontal="center"/>
      <protection/>
    </xf>
    <xf numFmtId="0" fontId="13" fillId="0" borderId="36" xfId="50" applyFont="1" applyBorder="1">
      <alignment/>
      <protection/>
    </xf>
    <xf numFmtId="2" fontId="13" fillId="0" borderId="35" xfId="50" applyNumberFormat="1" applyFont="1" applyBorder="1">
      <alignment/>
      <protection/>
    </xf>
    <xf numFmtId="2" fontId="13" fillId="0" borderId="37" xfId="48" applyNumberFormat="1" applyFont="1" applyFill="1" applyBorder="1" applyAlignment="1">
      <alignment horizontal="right" vertical="center"/>
      <protection/>
    </xf>
    <xf numFmtId="0" fontId="13" fillId="0" borderId="38" xfId="50" applyFont="1" applyBorder="1" applyAlignment="1">
      <alignment horizontal="center"/>
      <protection/>
    </xf>
    <xf numFmtId="0" fontId="13" fillId="0" borderId="16" xfId="50" applyFont="1" applyBorder="1">
      <alignment/>
      <protection/>
    </xf>
    <xf numFmtId="0" fontId="13" fillId="0" borderId="39" xfId="50" applyFont="1" applyBorder="1">
      <alignment/>
      <protection/>
    </xf>
    <xf numFmtId="49" fontId="13" fillId="0" borderId="40" xfId="50" applyNumberFormat="1" applyFont="1" applyBorder="1">
      <alignment/>
      <protection/>
    </xf>
    <xf numFmtId="0" fontId="13" fillId="0" borderId="17" xfId="50" applyFont="1" applyBorder="1" applyAlignment="1">
      <alignment horizontal="center"/>
      <protection/>
    </xf>
    <xf numFmtId="0" fontId="13" fillId="0" borderId="41" xfId="50" applyFont="1" applyBorder="1" applyAlignment="1">
      <alignment horizontal="center"/>
      <protection/>
    </xf>
    <xf numFmtId="0" fontId="13" fillId="0" borderId="42" xfId="50" applyFont="1" applyBorder="1">
      <alignment/>
      <protection/>
    </xf>
    <xf numFmtId="0" fontId="13" fillId="0" borderId="40" xfId="50" applyFont="1" applyBorder="1" applyAlignment="1">
      <alignment horizontal="center"/>
      <protection/>
    </xf>
    <xf numFmtId="2" fontId="13" fillId="0" borderId="17" xfId="50" applyNumberFormat="1" applyFont="1" applyBorder="1">
      <alignment/>
      <protection/>
    </xf>
    <xf numFmtId="0" fontId="11" fillId="0" borderId="10" xfId="50" applyFont="1" applyBorder="1">
      <alignment/>
      <protection/>
    </xf>
    <xf numFmtId="0" fontId="11" fillId="0" borderId="43" xfId="50" applyFont="1" applyBorder="1">
      <alignment/>
      <protection/>
    </xf>
    <xf numFmtId="0" fontId="11" fillId="0" borderId="30" xfId="50" applyFont="1" applyBorder="1">
      <alignment/>
      <protection/>
    </xf>
    <xf numFmtId="0" fontId="13" fillId="0" borderId="44" xfId="50" applyFont="1" applyBorder="1">
      <alignment/>
      <protection/>
    </xf>
    <xf numFmtId="49" fontId="13" fillId="0" borderId="22" xfId="50" applyNumberFormat="1" applyFont="1" applyBorder="1">
      <alignment/>
      <protection/>
    </xf>
    <xf numFmtId="49" fontId="11" fillId="0" borderId="45" xfId="50" applyNumberFormat="1" applyFont="1" applyBorder="1" applyAlignment="1">
      <alignment horizontal="center"/>
      <protection/>
    </xf>
    <xf numFmtId="49" fontId="11" fillId="0" borderId="45" xfId="50" applyNumberFormat="1" applyFont="1" applyBorder="1">
      <alignment/>
      <protection/>
    </xf>
    <xf numFmtId="0" fontId="11" fillId="0" borderId="11" xfId="50" applyFont="1" applyBorder="1" applyAlignment="1">
      <alignment horizontal="center"/>
      <protection/>
    </xf>
    <xf numFmtId="2" fontId="11" fillId="0" borderId="11" xfId="50" applyNumberFormat="1" applyFont="1" applyBorder="1">
      <alignment/>
      <protection/>
    </xf>
    <xf numFmtId="2" fontId="11" fillId="0" borderId="28" xfId="50" applyNumberFormat="1" applyFont="1" applyBorder="1">
      <alignment/>
      <protection/>
    </xf>
    <xf numFmtId="0" fontId="13" fillId="0" borderId="46" xfId="50" applyFont="1" applyBorder="1">
      <alignment/>
      <protection/>
    </xf>
    <xf numFmtId="0" fontId="13" fillId="0" borderId="0" xfId="50" applyFont="1" applyBorder="1" applyAlignment="1">
      <alignment horizontal="center"/>
      <protection/>
    </xf>
    <xf numFmtId="49" fontId="13" fillId="0" borderId="0" xfId="50" applyNumberFormat="1" applyFont="1" applyBorder="1">
      <alignment/>
      <protection/>
    </xf>
    <xf numFmtId="2" fontId="13" fillId="0" borderId="42" xfId="50" applyNumberFormat="1" applyFont="1" applyBorder="1">
      <alignment/>
      <protection/>
    </xf>
    <xf numFmtId="0" fontId="11" fillId="0" borderId="47" xfId="50" applyFont="1" applyBorder="1">
      <alignment/>
      <protection/>
    </xf>
    <xf numFmtId="0" fontId="11" fillId="0" borderId="48" xfId="50" applyFont="1" applyBorder="1">
      <alignment/>
      <protection/>
    </xf>
    <xf numFmtId="49" fontId="11" fillId="0" borderId="49" xfId="50" applyNumberFormat="1" applyFont="1" applyBorder="1">
      <alignment/>
      <protection/>
    </xf>
    <xf numFmtId="0" fontId="11" fillId="0" borderId="50" xfId="50" applyFont="1" applyBorder="1" applyAlignment="1">
      <alignment horizontal="center"/>
      <protection/>
    </xf>
    <xf numFmtId="0" fontId="13" fillId="0" borderId="30" xfId="50" applyFont="1" applyBorder="1">
      <alignment/>
      <protection/>
    </xf>
    <xf numFmtId="2" fontId="11" fillId="0" borderId="28" xfId="50" applyNumberFormat="1" applyFont="1" applyFill="1" applyBorder="1">
      <alignment/>
      <protection/>
    </xf>
    <xf numFmtId="2" fontId="13" fillId="0" borderId="36" xfId="50" applyNumberFormat="1" applyFont="1" applyFill="1" applyBorder="1">
      <alignment/>
      <protection/>
    </xf>
    <xf numFmtId="0" fontId="11" fillId="0" borderId="27" xfId="50" applyFont="1" applyFill="1" applyBorder="1">
      <alignment/>
      <protection/>
    </xf>
    <xf numFmtId="0" fontId="11" fillId="0" borderId="28" xfId="50" applyFont="1" applyFill="1" applyBorder="1">
      <alignment/>
      <protection/>
    </xf>
    <xf numFmtId="49" fontId="11" fillId="0" borderId="29" xfId="50" applyNumberFormat="1" applyFont="1" applyFill="1" applyBorder="1" applyAlignment="1">
      <alignment horizontal="center"/>
      <protection/>
    </xf>
    <xf numFmtId="49" fontId="11" fillId="0" borderId="29" xfId="50" applyNumberFormat="1" applyFont="1" applyFill="1" applyBorder="1">
      <alignment/>
      <protection/>
    </xf>
    <xf numFmtId="0" fontId="11" fillId="0" borderId="30" xfId="50" applyFont="1" applyFill="1" applyBorder="1" applyAlignment="1">
      <alignment horizontal="center"/>
      <protection/>
    </xf>
    <xf numFmtId="0" fontId="13" fillId="0" borderId="28" xfId="50" applyFont="1" applyFill="1" applyBorder="1">
      <alignment/>
      <protection/>
    </xf>
    <xf numFmtId="0" fontId="13" fillId="0" borderId="44" xfId="50" applyFont="1" applyFill="1" applyBorder="1">
      <alignment/>
      <protection/>
    </xf>
    <xf numFmtId="0" fontId="13" fillId="0" borderId="36" xfId="50" applyFont="1" applyFill="1" applyBorder="1">
      <alignment/>
      <protection/>
    </xf>
    <xf numFmtId="0" fontId="13" fillId="0" borderId="22" xfId="50" applyFont="1" applyFill="1" applyBorder="1" applyAlignment="1">
      <alignment horizontal="center"/>
      <protection/>
    </xf>
    <xf numFmtId="49" fontId="13" fillId="0" borderId="22" xfId="50" applyNumberFormat="1" applyFont="1" applyFill="1" applyBorder="1">
      <alignment/>
      <protection/>
    </xf>
    <xf numFmtId="0" fontId="13" fillId="0" borderId="38" xfId="50" applyFont="1" applyFill="1" applyBorder="1" applyAlignment="1">
      <alignment horizontal="center"/>
      <protection/>
    </xf>
    <xf numFmtId="0" fontId="11" fillId="0" borderId="27" xfId="0" applyFont="1" applyFill="1" applyBorder="1" applyAlignment="1">
      <alignment/>
    </xf>
    <xf numFmtId="0" fontId="11" fillId="0" borderId="28" xfId="0" applyFont="1" applyFill="1" applyBorder="1" applyAlignment="1">
      <alignment/>
    </xf>
    <xf numFmtId="49" fontId="11" fillId="0" borderId="29" xfId="0" applyNumberFormat="1" applyFont="1" applyFill="1" applyBorder="1" applyAlignment="1">
      <alignment horizontal="center"/>
    </xf>
    <xf numFmtId="49" fontId="11" fillId="0" borderId="28" xfId="0" applyNumberFormat="1" applyFont="1" applyFill="1" applyBorder="1" applyAlignment="1">
      <alignment/>
    </xf>
    <xf numFmtId="0" fontId="11" fillId="0" borderId="30" xfId="0" applyFont="1" applyBorder="1" applyAlignment="1">
      <alignment horizontal="center"/>
    </xf>
    <xf numFmtId="0" fontId="11" fillId="0" borderId="30" xfId="0" applyFont="1" applyFill="1" applyBorder="1" applyAlignment="1">
      <alignment horizontal="center"/>
    </xf>
    <xf numFmtId="0" fontId="13" fillId="0" borderId="32" xfId="0" applyFont="1" applyFill="1" applyBorder="1" applyAlignment="1">
      <alignment/>
    </xf>
    <xf numFmtId="0" fontId="13" fillId="0" borderId="33" xfId="0" applyFont="1" applyFill="1" applyBorder="1" applyAlignment="1">
      <alignment/>
    </xf>
    <xf numFmtId="49" fontId="13" fillId="0" borderId="34" xfId="0" applyNumberFormat="1" applyFont="1" applyFill="1" applyBorder="1" applyAlignment="1">
      <alignment horizontal="center"/>
    </xf>
    <xf numFmtId="49" fontId="13" fillId="0" borderId="33" xfId="0" applyNumberFormat="1" applyFont="1" applyFill="1" applyBorder="1" applyAlignment="1">
      <alignment/>
    </xf>
    <xf numFmtId="0" fontId="13" fillId="0" borderId="35" xfId="0" applyFont="1" applyBorder="1" applyAlignment="1">
      <alignment horizontal="center"/>
    </xf>
    <xf numFmtId="0" fontId="13" fillId="0" borderId="41" xfId="0" applyFont="1" applyFill="1" applyBorder="1" applyAlignment="1">
      <alignment horizontal="center"/>
    </xf>
    <xf numFmtId="0" fontId="13" fillId="0" borderId="42" xfId="0" applyFont="1" applyFill="1" applyBorder="1" applyAlignment="1">
      <alignment/>
    </xf>
    <xf numFmtId="2" fontId="13" fillId="0" borderId="39" xfId="50" applyNumberFormat="1" applyFont="1" applyBorder="1">
      <alignment/>
      <protection/>
    </xf>
    <xf numFmtId="0" fontId="11" fillId="0" borderId="47" xfId="0" applyFont="1" applyFill="1" applyBorder="1" applyAlignment="1">
      <alignment/>
    </xf>
    <xf numFmtId="0" fontId="11" fillId="0" borderId="48" xfId="0" applyFont="1" applyFill="1" applyBorder="1" applyAlignment="1">
      <alignment/>
    </xf>
    <xf numFmtId="49" fontId="11" fillId="0" borderId="49" xfId="0" applyNumberFormat="1" applyFont="1" applyFill="1" applyBorder="1" applyAlignment="1">
      <alignment horizontal="center"/>
    </xf>
    <xf numFmtId="49" fontId="11" fillId="0" borderId="48" xfId="0" applyNumberFormat="1" applyFont="1" applyFill="1" applyBorder="1" applyAlignment="1">
      <alignment/>
    </xf>
    <xf numFmtId="0" fontId="11" fillId="0" borderId="50" xfId="0" applyFont="1" applyBorder="1" applyAlignment="1">
      <alignment horizontal="center"/>
    </xf>
    <xf numFmtId="0" fontId="11" fillId="0" borderId="50" xfId="0" applyFont="1" applyFill="1" applyBorder="1" applyAlignment="1">
      <alignment horizontal="center"/>
    </xf>
    <xf numFmtId="0" fontId="13" fillId="0" borderId="35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1" fillId="0" borderId="28" xfId="0" applyFont="1" applyBorder="1" applyAlignment="1">
      <alignment/>
    </xf>
    <xf numFmtId="0" fontId="13" fillId="0" borderId="42" xfId="0" applyFont="1" applyBorder="1" applyAlignment="1">
      <alignment/>
    </xf>
    <xf numFmtId="0" fontId="13" fillId="0" borderId="38" xfId="0" applyFont="1" applyBorder="1" applyAlignment="1">
      <alignment horizontal="center"/>
    </xf>
    <xf numFmtId="0" fontId="13" fillId="0" borderId="38" xfId="0" applyFont="1" applyFill="1" applyBorder="1" applyAlignment="1">
      <alignment horizontal="center"/>
    </xf>
    <xf numFmtId="0" fontId="13" fillId="0" borderId="36" xfId="0" applyFont="1" applyBorder="1" applyAlignment="1">
      <alignment/>
    </xf>
    <xf numFmtId="2" fontId="13" fillId="0" borderId="33" xfId="50" applyNumberFormat="1" applyFont="1" applyBorder="1">
      <alignment/>
      <protection/>
    </xf>
    <xf numFmtId="0" fontId="13" fillId="0" borderId="39" xfId="0" applyFont="1" applyBorder="1" applyAlignment="1">
      <alignment/>
    </xf>
    <xf numFmtId="2" fontId="13" fillId="0" borderId="39" xfId="50" applyNumberFormat="1" applyFont="1" applyFill="1" applyBorder="1">
      <alignment/>
      <protection/>
    </xf>
    <xf numFmtId="0" fontId="13" fillId="0" borderId="36" xfId="0" applyFont="1" applyFill="1" applyBorder="1" applyAlignment="1">
      <alignment/>
    </xf>
    <xf numFmtId="2" fontId="13" fillId="0" borderId="33" xfId="50" applyNumberFormat="1" applyFont="1" applyFill="1" applyBorder="1">
      <alignment/>
      <protection/>
    </xf>
    <xf numFmtId="0" fontId="51" fillId="0" borderId="19" xfId="52" applyFont="1" applyFill="1" applyBorder="1" applyAlignment="1">
      <alignment horizontal="center" vertical="center"/>
      <protection/>
    </xf>
    <xf numFmtId="0" fontId="51" fillId="0" borderId="20" xfId="52" applyFont="1" applyFill="1" applyBorder="1" applyAlignment="1">
      <alignment horizontal="left" vertical="center"/>
      <protection/>
    </xf>
    <xf numFmtId="4" fontId="51" fillId="0" borderId="25" xfId="35" applyNumberFormat="1" applyFont="1" applyFill="1" applyBorder="1" applyAlignment="1">
      <alignment horizontal="right" vertical="center"/>
    </xf>
    <xf numFmtId="0" fontId="11" fillId="0" borderId="46" xfId="50" applyFont="1" applyFill="1" applyBorder="1">
      <alignment/>
      <protection/>
    </xf>
    <xf numFmtId="0" fontId="11" fillId="0" borderId="41" xfId="50" applyFont="1" applyFill="1" applyBorder="1">
      <alignment/>
      <protection/>
    </xf>
    <xf numFmtId="49" fontId="11" fillId="0" borderId="0" xfId="50" applyNumberFormat="1" applyFont="1" applyFill="1" applyBorder="1">
      <alignment/>
      <protection/>
    </xf>
    <xf numFmtId="0" fontId="11" fillId="0" borderId="41" xfId="50" applyFont="1" applyFill="1" applyBorder="1" applyAlignment="1">
      <alignment horizontal="center"/>
      <protection/>
    </xf>
    <xf numFmtId="0" fontId="11" fillId="0" borderId="28" xfId="52" applyFont="1" applyFill="1" applyBorder="1">
      <alignment/>
      <protection/>
    </xf>
    <xf numFmtId="2" fontId="11" fillId="0" borderId="30" xfId="50" applyNumberFormat="1" applyFont="1" applyFill="1" applyBorder="1">
      <alignment/>
      <protection/>
    </xf>
    <xf numFmtId="2" fontId="11" fillId="0" borderId="31" xfId="50" applyNumberFormat="1" applyFont="1" applyFill="1" applyBorder="1">
      <alignment/>
      <protection/>
    </xf>
    <xf numFmtId="0" fontId="13" fillId="0" borderId="32" xfId="50" applyFont="1" applyFill="1" applyBorder="1">
      <alignment/>
      <protection/>
    </xf>
    <xf numFmtId="0" fontId="13" fillId="0" borderId="35" xfId="50" applyFont="1" applyFill="1" applyBorder="1">
      <alignment/>
      <protection/>
    </xf>
    <xf numFmtId="0" fontId="13" fillId="0" borderId="34" xfId="50" applyFont="1" applyFill="1" applyBorder="1" applyAlignment="1">
      <alignment horizontal="center"/>
      <protection/>
    </xf>
    <xf numFmtId="49" fontId="13" fillId="0" borderId="34" xfId="50" applyNumberFormat="1" applyFont="1" applyFill="1" applyBorder="1">
      <alignment/>
      <protection/>
    </xf>
    <xf numFmtId="0" fontId="13" fillId="0" borderId="35" xfId="48" applyFont="1" applyFill="1" applyBorder="1" applyAlignment="1">
      <alignment horizontal="center"/>
      <protection/>
    </xf>
    <xf numFmtId="0" fontId="13" fillId="0" borderId="38" xfId="48" applyFont="1" applyFill="1" applyBorder="1">
      <alignment/>
      <protection/>
    </xf>
    <xf numFmtId="0" fontId="11" fillId="0" borderId="11" xfId="50" applyFont="1" applyFill="1" applyBorder="1" applyAlignment="1">
      <alignment horizontal="center"/>
      <protection/>
    </xf>
    <xf numFmtId="0" fontId="13" fillId="0" borderId="33" xfId="48" applyFont="1" applyFill="1" applyBorder="1">
      <alignment/>
      <protection/>
    </xf>
    <xf numFmtId="0" fontId="11" fillId="0" borderId="10" xfId="50" applyFont="1" applyFill="1" applyBorder="1">
      <alignment/>
      <protection/>
    </xf>
    <xf numFmtId="0" fontId="11" fillId="0" borderId="30" xfId="50" applyFont="1" applyFill="1" applyBorder="1">
      <alignment/>
      <protection/>
    </xf>
    <xf numFmtId="0" fontId="14" fillId="0" borderId="44" xfId="52" applyFont="1" applyFill="1" applyBorder="1">
      <alignment/>
      <protection/>
    </xf>
    <xf numFmtId="0" fontId="14" fillId="0" borderId="38" xfId="52" applyFont="1" applyFill="1" applyBorder="1">
      <alignment/>
      <protection/>
    </xf>
    <xf numFmtId="0" fontId="14" fillId="0" borderId="22" xfId="52" applyFont="1" applyFill="1" applyBorder="1">
      <alignment/>
      <protection/>
    </xf>
    <xf numFmtId="0" fontId="0" fillId="0" borderId="0" xfId="52">
      <alignment/>
      <protection/>
    </xf>
    <xf numFmtId="0" fontId="0" fillId="0" borderId="0" xfId="52" applyAlignment="1">
      <alignment vertical="center" wrapText="1"/>
      <protection/>
    </xf>
    <xf numFmtId="164" fontId="51" fillId="0" borderId="26" xfId="35" applyNumberFormat="1" applyFont="1" applyFill="1" applyBorder="1" applyAlignment="1">
      <alignment horizontal="right" vertical="center"/>
    </xf>
    <xf numFmtId="0" fontId="14" fillId="0" borderId="0" xfId="52" applyFont="1">
      <alignment/>
      <protection/>
    </xf>
    <xf numFmtId="164" fontId="51" fillId="0" borderId="0" xfId="52" applyNumberFormat="1" applyFont="1" applyFill="1" applyBorder="1" applyAlignment="1">
      <alignment vertical="center"/>
      <protection/>
    </xf>
    <xf numFmtId="0" fontId="14" fillId="0" borderId="0" xfId="52" applyFont="1" applyBorder="1">
      <alignment/>
      <protection/>
    </xf>
    <xf numFmtId="164" fontId="11" fillId="0" borderId="30" xfId="50" applyNumberFormat="1" applyFont="1" applyBorder="1">
      <alignment/>
      <protection/>
    </xf>
    <xf numFmtId="164" fontId="13" fillId="0" borderId="35" xfId="50" applyNumberFormat="1" applyFont="1" applyBorder="1">
      <alignment/>
      <protection/>
    </xf>
    <xf numFmtId="164" fontId="13" fillId="0" borderId="17" xfId="50" applyNumberFormat="1" applyFont="1" applyBorder="1">
      <alignment/>
      <protection/>
    </xf>
    <xf numFmtId="164" fontId="11" fillId="0" borderId="11" xfId="50" applyNumberFormat="1" applyFont="1" applyBorder="1">
      <alignment/>
      <protection/>
    </xf>
    <xf numFmtId="0" fontId="0" fillId="0" borderId="0" xfId="52" applyFont="1">
      <alignment/>
      <protection/>
    </xf>
    <xf numFmtId="164" fontId="11" fillId="0" borderId="28" xfId="50" applyNumberFormat="1" applyFont="1" applyBorder="1">
      <alignment/>
      <protection/>
    </xf>
    <xf numFmtId="164" fontId="13" fillId="0" borderId="42" xfId="50" applyNumberFormat="1" applyFont="1" applyBorder="1">
      <alignment/>
      <protection/>
    </xf>
    <xf numFmtId="164" fontId="11" fillId="0" borderId="28" xfId="50" applyNumberFormat="1" applyFont="1" applyFill="1" applyBorder="1">
      <alignment/>
      <protection/>
    </xf>
    <xf numFmtId="164" fontId="13" fillId="0" borderId="36" xfId="50" applyNumberFormat="1" applyFont="1" applyFill="1" applyBorder="1">
      <alignment/>
      <protection/>
    </xf>
    <xf numFmtId="164" fontId="11" fillId="0" borderId="30" xfId="50" applyNumberFormat="1" applyFont="1" applyFill="1" applyBorder="1">
      <alignment/>
      <protection/>
    </xf>
    <xf numFmtId="164" fontId="13" fillId="0" borderId="35" xfId="48" applyNumberFormat="1" applyFont="1" applyFill="1" applyBorder="1" applyAlignment="1">
      <alignment horizontal="right" vertical="center"/>
      <protection/>
    </xf>
    <xf numFmtId="164" fontId="11" fillId="0" borderId="28" xfId="0" applyNumberFormat="1" applyFont="1" applyBorder="1" applyAlignment="1">
      <alignment/>
    </xf>
    <xf numFmtId="164" fontId="13" fillId="0" borderId="33" xfId="0" applyNumberFormat="1" applyFont="1" applyBorder="1" applyAlignment="1">
      <alignment/>
    </xf>
    <xf numFmtId="49" fontId="11" fillId="0" borderId="23" xfId="50" applyNumberFormat="1" applyFont="1" applyFill="1" applyBorder="1" applyAlignment="1">
      <alignment horizontal="center"/>
      <protection/>
    </xf>
    <xf numFmtId="0" fontId="51" fillId="0" borderId="26" xfId="52" applyFont="1" applyFill="1" applyBorder="1" applyAlignment="1">
      <alignment horizontal="center" vertical="center"/>
      <protection/>
    </xf>
    <xf numFmtId="164" fontId="13" fillId="0" borderId="39" xfId="50" applyNumberFormat="1" applyFont="1" applyFill="1" applyBorder="1">
      <alignment/>
      <protection/>
    </xf>
    <xf numFmtId="164" fontId="13" fillId="0" borderId="33" xfId="50" applyNumberFormat="1" applyFont="1" applyFill="1" applyBorder="1">
      <alignment/>
      <protection/>
    </xf>
    <xf numFmtId="164" fontId="13" fillId="0" borderId="35" xfId="50" applyNumberFormat="1" applyFont="1" applyFill="1" applyBorder="1">
      <alignment/>
      <protection/>
    </xf>
    <xf numFmtId="4" fontId="0" fillId="0" borderId="0" xfId="52" applyNumberFormat="1">
      <alignment/>
      <protection/>
    </xf>
    <xf numFmtId="0" fontId="13" fillId="0" borderId="22" xfId="0" applyFont="1" applyFill="1" applyBorder="1" applyAlignment="1">
      <alignment/>
    </xf>
    <xf numFmtId="0" fontId="52" fillId="0" borderId="20" xfId="53" applyFont="1" applyFill="1" applyBorder="1" applyAlignment="1">
      <alignment vertical="center"/>
      <protection/>
    </xf>
    <xf numFmtId="2" fontId="51" fillId="0" borderId="36" xfId="50" applyNumberFormat="1" applyFont="1" applyFill="1" applyBorder="1">
      <alignment/>
      <protection/>
    </xf>
    <xf numFmtId="164" fontId="51" fillId="0" borderId="36" xfId="0" applyNumberFormat="1" applyFont="1" applyBorder="1" applyAlignment="1">
      <alignment/>
    </xf>
    <xf numFmtId="2" fontId="51" fillId="0" borderId="51" xfId="48" applyNumberFormat="1" applyFont="1" applyFill="1" applyBorder="1" applyAlignment="1">
      <alignment horizontal="right" vertical="center"/>
      <protection/>
    </xf>
    <xf numFmtId="0" fontId="51" fillId="0" borderId="20" xfId="52" applyFont="1" applyFill="1" applyBorder="1" applyAlignment="1">
      <alignment horizontal="center" vertical="center"/>
      <protection/>
    </xf>
    <xf numFmtId="0" fontId="11" fillId="23" borderId="27" xfId="0" applyFont="1" applyFill="1" applyBorder="1" applyAlignment="1">
      <alignment/>
    </xf>
    <xf numFmtId="0" fontId="11" fillId="23" borderId="28" xfId="0" applyFont="1" applyFill="1" applyBorder="1" applyAlignment="1">
      <alignment/>
    </xf>
    <xf numFmtId="49" fontId="11" fillId="23" borderId="29" xfId="0" applyNumberFormat="1" applyFont="1" applyFill="1" applyBorder="1" applyAlignment="1">
      <alignment horizontal="center"/>
    </xf>
    <xf numFmtId="49" fontId="11" fillId="23" borderId="28" xfId="0" applyNumberFormat="1" applyFont="1" applyFill="1" applyBorder="1" applyAlignment="1">
      <alignment/>
    </xf>
    <xf numFmtId="0" fontId="11" fillId="23" borderId="30" xfId="0" applyFont="1" applyFill="1" applyBorder="1" applyAlignment="1">
      <alignment horizontal="center"/>
    </xf>
    <xf numFmtId="2" fontId="11" fillId="23" borderId="28" xfId="50" applyNumberFormat="1" applyFont="1" applyFill="1" applyBorder="1">
      <alignment/>
      <protection/>
    </xf>
    <xf numFmtId="164" fontId="11" fillId="23" borderId="28" xfId="0" applyNumberFormat="1" applyFont="1" applyFill="1" applyBorder="1" applyAlignment="1">
      <alignment/>
    </xf>
    <xf numFmtId="2" fontId="11" fillId="23" borderId="31" xfId="50" applyNumberFormat="1" applyFont="1" applyFill="1" applyBorder="1">
      <alignment/>
      <protection/>
    </xf>
    <xf numFmtId="0" fontId="13" fillId="23" borderId="32" xfId="0" applyFont="1" applyFill="1" applyBorder="1" applyAlignment="1">
      <alignment/>
    </xf>
    <xf numFmtId="0" fontId="13" fillId="23" borderId="33" xfId="0" applyFont="1" applyFill="1" applyBorder="1" applyAlignment="1">
      <alignment/>
    </xf>
    <xf numFmtId="49" fontId="13" fillId="23" borderId="34" xfId="0" applyNumberFormat="1" applyFont="1" applyFill="1" applyBorder="1" applyAlignment="1">
      <alignment horizontal="center"/>
    </xf>
    <xf numFmtId="49" fontId="13" fillId="23" borderId="33" xfId="0" applyNumberFormat="1" applyFont="1" applyFill="1" applyBorder="1" applyAlignment="1">
      <alignment/>
    </xf>
    <xf numFmtId="0" fontId="13" fillId="23" borderId="35" xfId="0" applyFont="1" applyFill="1" applyBorder="1" applyAlignment="1">
      <alignment horizontal="center"/>
    </xf>
    <xf numFmtId="0" fontId="13" fillId="23" borderId="36" xfId="0" applyFont="1" applyFill="1" applyBorder="1" applyAlignment="1">
      <alignment/>
    </xf>
    <xf numFmtId="2" fontId="13" fillId="23" borderId="33" xfId="50" applyNumberFormat="1" applyFont="1" applyFill="1" applyBorder="1">
      <alignment/>
      <protection/>
    </xf>
    <xf numFmtId="164" fontId="13" fillId="23" borderId="33" xfId="0" applyNumberFormat="1" applyFont="1" applyFill="1" applyBorder="1" applyAlignment="1">
      <alignment/>
    </xf>
    <xf numFmtId="2" fontId="13" fillId="23" borderId="37" xfId="48" applyNumberFormat="1" applyFont="1" applyFill="1" applyBorder="1" applyAlignment="1">
      <alignment horizontal="right" vertical="center"/>
      <protection/>
    </xf>
    <xf numFmtId="0" fontId="6" fillId="33" borderId="22" xfId="0" applyFont="1" applyFill="1" applyBorder="1" applyAlignment="1">
      <alignment horizontal="center"/>
    </xf>
    <xf numFmtId="0" fontId="15" fillId="0" borderId="0" xfId="55" applyFont="1" applyAlignment="1">
      <alignment horizontal="right"/>
      <protection/>
    </xf>
    <xf numFmtId="0" fontId="9" fillId="0" borderId="0" xfId="51" applyFont="1" applyAlignment="1">
      <alignment horizontal="center"/>
      <protection/>
    </xf>
    <xf numFmtId="0" fontId="10" fillId="0" borderId="0" xfId="48" applyFont="1" applyFill="1" applyAlignment="1">
      <alignment horizontal="center"/>
      <protection/>
    </xf>
    <xf numFmtId="0" fontId="12" fillId="0" borderId="24" xfId="48" applyFont="1" applyBorder="1" applyAlignment="1">
      <alignment horizontal="center" vertical="center" wrapText="1"/>
      <protection/>
    </xf>
    <xf numFmtId="0" fontId="12" fillId="0" borderId="26" xfId="48" applyFont="1" applyBorder="1" applyAlignment="1">
      <alignment horizontal="center" vertical="center" wrapText="1"/>
      <protection/>
    </xf>
  </cellXfs>
  <cellStyles count="5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 2" xfId="48"/>
    <cellStyle name="Normální 3 2" xfId="49"/>
    <cellStyle name="Normální 4" xfId="50"/>
    <cellStyle name="normální_2. Rozpočet 2007 - tabulky" xfId="51"/>
    <cellStyle name="normální_Rozpis výdajů 03 bez PO 2" xfId="52"/>
    <cellStyle name="normální_Rozpis výdajů 03 bez PO 2 2" xfId="53"/>
    <cellStyle name="normální_Rozpis výdajů 03 bez PO_04 - OSMTVS 2" xfId="54"/>
    <cellStyle name="normální_Rozpočet 2004 (ZK)" xfId="55"/>
    <cellStyle name="Followed Hyperlink" xfId="56"/>
    <cellStyle name="Poznámka" xfId="57"/>
    <cellStyle name="Percent" xfId="58"/>
    <cellStyle name="Propojená buňka" xfId="59"/>
    <cellStyle name="Správně" xfId="60"/>
    <cellStyle name="Text upozornění" xfId="61"/>
    <cellStyle name="Vstup" xfId="62"/>
    <cellStyle name="Výpočet" xfId="63"/>
    <cellStyle name="Výstup" xfId="64"/>
    <cellStyle name="Vysvětlující text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">
      <selection activeCell="D21" sqref="D21"/>
    </sheetView>
  </sheetViews>
  <sheetFormatPr defaultColWidth="9.140625" defaultRowHeight="12.75"/>
  <cols>
    <col min="1" max="1" width="36.57421875" style="0" bestFit="1" customWidth="1"/>
    <col min="2" max="2" width="7.28125" style="0" customWidth="1"/>
    <col min="3" max="3" width="13.8515625" style="0" customWidth="1"/>
    <col min="4" max="4" width="10.00390625" style="0" bestFit="1" customWidth="1"/>
    <col min="5" max="5" width="14.140625" style="0" customWidth="1"/>
    <col min="10" max="10" width="11.7109375" style="0" bestFit="1" customWidth="1"/>
  </cols>
  <sheetData>
    <row r="1" spans="1:5" ht="13.5" thickBot="1">
      <c r="A1" s="220" t="s">
        <v>56</v>
      </c>
      <c r="B1" s="220"/>
      <c r="C1" s="33"/>
      <c r="D1" s="33"/>
      <c r="E1" s="34" t="s">
        <v>0</v>
      </c>
    </row>
    <row r="2" spans="1:5" ht="23.25" thickBot="1">
      <c r="A2" s="30" t="s">
        <v>1</v>
      </c>
      <c r="B2" s="31" t="s">
        <v>2</v>
      </c>
      <c r="C2" s="32" t="s">
        <v>58</v>
      </c>
      <c r="D2" s="32" t="s">
        <v>61</v>
      </c>
      <c r="E2" s="32" t="s">
        <v>58</v>
      </c>
    </row>
    <row r="3" spans="1:5" ht="15" customHeight="1">
      <c r="A3" s="2" t="s">
        <v>3</v>
      </c>
      <c r="B3" s="29" t="s">
        <v>37</v>
      </c>
      <c r="C3" s="26">
        <f>C4+C5+C6</f>
        <v>2357416.36</v>
      </c>
      <c r="D3" s="26">
        <f>D4+D5+D6</f>
        <v>0</v>
      </c>
      <c r="E3" s="27">
        <f aca="true" t="shared" si="0" ref="E3:E23">C3+D3</f>
        <v>2357416.36</v>
      </c>
    </row>
    <row r="4" spans="1:10" ht="15" customHeight="1">
      <c r="A4" s="6" t="s">
        <v>4</v>
      </c>
      <c r="B4" s="7" t="s">
        <v>5</v>
      </c>
      <c r="C4" s="8">
        <v>2220140.21</v>
      </c>
      <c r="D4" s="9">
        <v>0</v>
      </c>
      <c r="E4" s="10">
        <f t="shared" si="0"/>
        <v>2220140.21</v>
      </c>
      <c r="J4" s="1"/>
    </row>
    <row r="5" spans="1:5" ht="15" customHeight="1">
      <c r="A5" s="6" t="s">
        <v>6</v>
      </c>
      <c r="B5" s="7" t="s">
        <v>7</v>
      </c>
      <c r="C5" s="8">
        <v>135750.59000000003</v>
      </c>
      <c r="D5" s="4">
        <v>0</v>
      </c>
      <c r="E5" s="10">
        <f t="shared" si="0"/>
        <v>135750.59000000003</v>
      </c>
    </row>
    <row r="6" spans="1:5" ht="15" customHeight="1">
      <c r="A6" s="6" t="s">
        <v>8</v>
      </c>
      <c r="B6" s="7" t="s">
        <v>9</v>
      </c>
      <c r="C6" s="8">
        <v>1525.56</v>
      </c>
      <c r="D6" s="8">
        <v>0</v>
      </c>
      <c r="E6" s="10">
        <f t="shared" si="0"/>
        <v>1525.56</v>
      </c>
    </row>
    <row r="7" spans="1:5" ht="15" customHeight="1">
      <c r="A7" s="12" t="s">
        <v>40</v>
      </c>
      <c r="B7" s="7" t="s">
        <v>10</v>
      </c>
      <c r="C7" s="13">
        <f>C8+C13</f>
        <v>4798409.52</v>
      </c>
      <c r="D7" s="13">
        <f>D8+D13</f>
        <v>0</v>
      </c>
      <c r="E7" s="14">
        <f t="shared" si="0"/>
        <v>4798409.52</v>
      </c>
    </row>
    <row r="8" spans="1:5" ht="15" customHeight="1">
      <c r="A8" s="6" t="s">
        <v>45</v>
      </c>
      <c r="B8" s="7" t="s">
        <v>11</v>
      </c>
      <c r="C8" s="8">
        <f>C9+C10+C11+C12</f>
        <v>4086977.4499999997</v>
      </c>
      <c r="D8" s="8">
        <f>D9+D10+D11+D12</f>
        <v>0</v>
      </c>
      <c r="E8" s="11">
        <f t="shared" si="0"/>
        <v>4086977.4499999997</v>
      </c>
    </row>
    <row r="9" spans="1:5" ht="15" customHeight="1">
      <c r="A9" s="6" t="s">
        <v>41</v>
      </c>
      <c r="B9" s="7" t="s">
        <v>12</v>
      </c>
      <c r="C9" s="8">
        <v>61072</v>
      </c>
      <c r="D9" s="8">
        <v>0</v>
      </c>
      <c r="E9" s="11">
        <f t="shared" si="0"/>
        <v>61072</v>
      </c>
    </row>
    <row r="10" spans="1:5" ht="15" customHeight="1">
      <c r="A10" s="6" t="s">
        <v>52</v>
      </c>
      <c r="B10" s="7" t="s">
        <v>11</v>
      </c>
      <c r="C10" s="8">
        <v>3990675.28</v>
      </c>
      <c r="D10" s="8">
        <v>0</v>
      </c>
      <c r="E10" s="11">
        <f t="shared" si="0"/>
        <v>3990675.28</v>
      </c>
    </row>
    <row r="11" spans="1:5" ht="15" customHeight="1">
      <c r="A11" s="6" t="s">
        <v>42</v>
      </c>
      <c r="B11" s="7" t="s">
        <v>44</v>
      </c>
      <c r="C11" s="8">
        <v>10460.17</v>
      </c>
      <c r="D11" s="8">
        <v>0</v>
      </c>
      <c r="E11" s="11">
        <f>SUM(C11:D11)</f>
        <v>10460.17</v>
      </c>
    </row>
    <row r="12" spans="1:5" ht="15" customHeight="1">
      <c r="A12" s="6" t="s">
        <v>46</v>
      </c>
      <c r="B12" s="7">
        <v>4121</v>
      </c>
      <c r="C12" s="8">
        <v>24770</v>
      </c>
      <c r="D12" s="8">
        <v>0</v>
      </c>
      <c r="E12" s="11">
        <f>SUM(C12:D12)</f>
        <v>24770</v>
      </c>
    </row>
    <row r="13" spans="1:5" ht="15" customHeight="1">
      <c r="A13" s="6" t="s">
        <v>47</v>
      </c>
      <c r="B13" s="7" t="s">
        <v>13</v>
      </c>
      <c r="C13" s="8">
        <f>C14+C15+C16</f>
        <v>711432.0700000001</v>
      </c>
      <c r="D13" s="8">
        <f>D14+D15+D16</f>
        <v>0</v>
      </c>
      <c r="E13" s="11">
        <f t="shared" si="0"/>
        <v>711432.0700000001</v>
      </c>
    </row>
    <row r="14" spans="1:5" ht="15" customHeight="1">
      <c r="A14" s="6" t="s">
        <v>43</v>
      </c>
      <c r="B14" s="7" t="s">
        <v>13</v>
      </c>
      <c r="C14" s="8">
        <v>709937.4</v>
      </c>
      <c r="D14" s="8">
        <v>0</v>
      </c>
      <c r="E14" s="11">
        <f t="shared" si="0"/>
        <v>709937.4</v>
      </c>
    </row>
    <row r="15" spans="1:5" ht="15" customHeight="1">
      <c r="A15" s="6" t="s">
        <v>48</v>
      </c>
      <c r="B15" s="7">
        <v>4221</v>
      </c>
      <c r="C15" s="8">
        <v>0</v>
      </c>
      <c r="D15" s="8">
        <v>0</v>
      </c>
      <c r="E15" s="11">
        <f>SUM(C15:D15)</f>
        <v>0</v>
      </c>
    </row>
    <row r="16" spans="1:5" ht="15" customHeight="1">
      <c r="A16" s="6" t="s">
        <v>49</v>
      </c>
      <c r="B16" s="7">
        <v>4232</v>
      </c>
      <c r="C16" s="8">
        <v>1494.67</v>
      </c>
      <c r="D16" s="8">
        <v>0</v>
      </c>
      <c r="E16" s="11">
        <f>SUM(C16:D16)</f>
        <v>1494.67</v>
      </c>
    </row>
    <row r="17" spans="1:5" ht="15" customHeight="1">
      <c r="A17" s="12" t="s">
        <v>14</v>
      </c>
      <c r="B17" s="15" t="s">
        <v>38</v>
      </c>
      <c r="C17" s="13">
        <f>C3+C7</f>
        <v>7155825.879999999</v>
      </c>
      <c r="D17" s="13">
        <f>D3+D7</f>
        <v>0</v>
      </c>
      <c r="E17" s="14">
        <f t="shared" si="0"/>
        <v>7155825.879999999</v>
      </c>
    </row>
    <row r="18" spans="1:5" ht="15" customHeight="1">
      <c r="A18" s="12" t="s">
        <v>15</v>
      </c>
      <c r="B18" s="15" t="s">
        <v>16</v>
      </c>
      <c r="C18" s="13">
        <f>SUM(C19:C22)</f>
        <v>935774.76</v>
      </c>
      <c r="D18" s="13">
        <f>SUM(D19:D22)</f>
        <v>200</v>
      </c>
      <c r="E18" s="14">
        <f t="shared" si="0"/>
        <v>935974.76</v>
      </c>
    </row>
    <row r="19" spans="1:5" ht="15" customHeight="1">
      <c r="A19" s="6" t="s">
        <v>59</v>
      </c>
      <c r="B19" s="7" t="s">
        <v>17</v>
      </c>
      <c r="C19" s="8">
        <v>84875.51</v>
      </c>
      <c r="D19" s="8">
        <v>0</v>
      </c>
      <c r="E19" s="11">
        <f t="shared" si="0"/>
        <v>84875.51</v>
      </c>
    </row>
    <row r="20" spans="1:5" ht="15" customHeight="1">
      <c r="A20" s="6" t="s">
        <v>60</v>
      </c>
      <c r="B20" s="7">
        <v>8115</v>
      </c>
      <c r="C20" s="8">
        <v>947774.25</v>
      </c>
      <c r="D20" s="8">
        <v>200</v>
      </c>
      <c r="E20" s="11">
        <f>SUM(C20:D20)</f>
        <v>947974.25</v>
      </c>
    </row>
    <row r="21" spans="1:5" ht="15" customHeight="1">
      <c r="A21" s="6" t="s">
        <v>50</v>
      </c>
      <c r="B21" s="7">
        <v>8123</v>
      </c>
      <c r="C21" s="8">
        <v>0</v>
      </c>
      <c r="D21" s="8">
        <v>0</v>
      </c>
      <c r="E21" s="11">
        <f>C21+D21</f>
        <v>0</v>
      </c>
    </row>
    <row r="22" spans="1:5" ht="15" customHeight="1" thickBot="1">
      <c r="A22" s="16" t="s">
        <v>51</v>
      </c>
      <c r="B22" s="17">
        <v>-8124</v>
      </c>
      <c r="C22" s="18">
        <v>-96875</v>
      </c>
      <c r="D22" s="18">
        <v>0</v>
      </c>
      <c r="E22" s="19">
        <f>C22+D22</f>
        <v>-96875</v>
      </c>
    </row>
    <row r="23" spans="1:5" ht="15" customHeight="1" thickBot="1">
      <c r="A23" s="20" t="s">
        <v>27</v>
      </c>
      <c r="B23" s="21"/>
      <c r="C23" s="22">
        <f>C3+C7+C18</f>
        <v>8091600.639999999</v>
      </c>
      <c r="D23" s="22">
        <f>D17+D18</f>
        <v>200</v>
      </c>
      <c r="E23" s="23">
        <f t="shared" si="0"/>
        <v>8091800.639999999</v>
      </c>
    </row>
    <row r="24" spans="1:5" ht="13.5" thickBot="1">
      <c r="A24" s="220" t="s">
        <v>57</v>
      </c>
      <c r="B24" s="220"/>
      <c r="C24" s="35"/>
      <c r="D24" s="35"/>
      <c r="E24" s="36" t="s">
        <v>0</v>
      </c>
    </row>
    <row r="25" spans="1:5" ht="23.25" thickBot="1">
      <c r="A25" s="30" t="s">
        <v>18</v>
      </c>
      <c r="B25" s="31" t="s">
        <v>19</v>
      </c>
      <c r="C25" s="32" t="s">
        <v>58</v>
      </c>
      <c r="D25" s="32" t="s">
        <v>61</v>
      </c>
      <c r="E25" s="32" t="s">
        <v>58</v>
      </c>
    </row>
    <row r="26" spans="1:5" ht="15" customHeight="1">
      <c r="A26" s="24" t="s">
        <v>26</v>
      </c>
      <c r="B26" s="3" t="s">
        <v>20</v>
      </c>
      <c r="C26" s="4">
        <v>26192.5</v>
      </c>
      <c r="D26" s="4">
        <v>0</v>
      </c>
      <c r="E26" s="5">
        <f>C26+D26</f>
        <v>26192.5</v>
      </c>
    </row>
    <row r="27" spans="1:5" ht="15" customHeight="1">
      <c r="A27" s="25" t="s">
        <v>21</v>
      </c>
      <c r="B27" s="7" t="s">
        <v>20</v>
      </c>
      <c r="C27" s="8">
        <v>242489.92</v>
      </c>
      <c r="D27" s="4">
        <v>0</v>
      </c>
      <c r="E27" s="5">
        <f aca="true" t="shared" si="1" ref="E27:E41">C27+D27</f>
        <v>242489.92</v>
      </c>
    </row>
    <row r="28" spans="1:5" ht="15" customHeight="1">
      <c r="A28" s="25" t="s">
        <v>28</v>
      </c>
      <c r="B28" s="7" t="s">
        <v>20</v>
      </c>
      <c r="C28" s="8">
        <v>876172.86</v>
      </c>
      <c r="D28" s="4">
        <v>0</v>
      </c>
      <c r="E28" s="5">
        <f t="shared" si="1"/>
        <v>876172.86</v>
      </c>
    </row>
    <row r="29" spans="1:5" ht="15" customHeight="1">
      <c r="A29" s="25" t="s">
        <v>22</v>
      </c>
      <c r="B29" s="7" t="s">
        <v>20</v>
      </c>
      <c r="C29" s="8">
        <v>649384.14</v>
      </c>
      <c r="D29" s="4">
        <v>0</v>
      </c>
      <c r="E29" s="5">
        <f t="shared" si="1"/>
        <v>649384.14</v>
      </c>
    </row>
    <row r="30" spans="1:5" ht="15" customHeight="1">
      <c r="A30" s="25" t="s">
        <v>39</v>
      </c>
      <c r="B30" s="7" t="s">
        <v>20</v>
      </c>
      <c r="C30" s="8">
        <v>3582098.55</v>
      </c>
      <c r="D30" s="4">
        <v>0</v>
      </c>
      <c r="E30" s="5">
        <f>C30+D30</f>
        <v>3582098.55</v>
      </c>
    </row>
    <row r="31" spans="1:5" ht="15" customHeight="1">
      <c r="A31" s="25" t="s">
        <v>54</v>
      </c>
      <c r="B31" s="7" t="s">
        <v>24</v>
      </c>
      <c r="C31" s="8">
        <v>443667.74999999994</v>
      </c>
      <c r="D31" s="4">
        <v>200</v>
      </c>
      <c r="E31" s="5">
        <f t="shared" si="1"/>
        <v>443867.74999999994</v>
      </c>
    </row>
    <row r="32" spans="1:5" ht="15" customHeight="1">
      <c r="A32" s="25" t="s">
        <v>55</v>
      </c>
      <c r="B32" s="7" t="s">
        <v>20</v>
      </c>
      <c r="C32" s="8">
        <v>70358</v>
      </c>
      <c r="D32" s="4">
        <v>0</v>
      </c>
      <c r="E32" s="5">
        <f t="shared" si="1"/>
        <v>70358</v>
      </c>
    </row>
    <row r="33" spans="1:5" ht="15" customHeight="1">
      <c r="A33" s="25" t="s">
        <v>29</v>
      </c>
      <c r="B33" s="7" t="s">
        <v>23</v>
      </c>
      <c r="C33" s="8">
        <v>930849.0099999999</v>
      </c>
      <c r="D33" s="4">
        <v>0</v>
      </c>
      <c r="E33" s="5">
        <f t="shared" si="1"/>
        <v>930849.0099999999</v>
      </c>
    </row>
    <row r="34" spans="1:5" ht="15" customHeight="1">
      <c r="A34" s="25" t="s">
        <v>30</v>
      </c>
      <c r="B34" s="7" t="s">
        <v>23</v>
      </c>
      <c r="C34" s="8">
        <v>0</v>
      </c>
      <c r="D34" s="4">
        <v>0</v>
      </c>
      <c r="E34" s="5">
        <f t="shared" si="1"/>
        <v>0</v>
      </c>
    </row>
    <row r="35" spans="1:5" ht="15" customHeight="1">
      <c r="A35" s="25" t="s">
        <v>31</v>
      </c>
      <c r="B35" s="7" t="s">
        <v>24</v>
      </c>
      <c r="C35" s="8">
        <v>1071986.9</v>
      </c>
      <c r="D35" s="4">
        <v>0</v>
      </c>
      <c r="E35" s="5">
        <f t="shared" si="1"/>
        <v>1071986.9</v>
      </c>
    </row>
    <row r="36" spans="1:5" ht="15" customHeight="1">
      <c r="A36" s="25" t="s">
        <v>33</v>
      </c>
      <c r="B36" s="7" t="s">
        <v>24</v>
      </c>
      <c r="C36" s="8">
        <v>22000</v>
      </c>
      <c r="D36" s="4">
        <v>0</v>
      </c>
      <c r="E36" s="5">
        <f t="shared" si="1"/>
        <v>22000</v>
      </c>
    </row>
    <row r="37" spans="1:5" ht="15" customHeight="1">
      <c r="A37" s="25" t="s">
        <v>32</v>
      </c>
      <c r="B37" s="7" t="s">
        <v>20</v>
      </c>
      <c r="C37" s="8">
        <v>5434.02</v>
      </c>
      <c r="D37" s="4">
        <v>0</v>
      </c>
      <c r="E37" s="5">
        <f t="shared" si="1"/>
        <v>5434.02</v>
      </c>
    </row>
    <row r="38" spans="1:5" ht="15" customHeight="1">
      <c r="A38" s="25" t="s">
        <v>53</v>
      </c>
      <c r="B38" s="7" t="s">
        <v>24</v>
      </c>
      <c r="C38" s="8">
        <v>88007.47</v>
      </c>
      <c r="D38" s="4">
        <v>0</v>
      </c>
      <c r="E38" s="5">
        <f>C38+D38</f>
        <v>88007.47</v>
      </c>
    </row>
    <row r="39" spans="1:5" ht="15" customHeight="1">
      <c r="A39" s="25" t="s">
        <v>34</v>
      </c>
      <c r="B39" s="7" t="s">
        <v>24</v>
      </c>
      <c r="C39" s="8">
        <v>5317.28</v>
      </c>
      <c r="D39" s="4">
        <v>0</v>
      </c>
      <c r="E39" s="5">
        <f t="shared" si="1"/>
        <v>5317.28</v>
      </c>
    </row>
    <row r="40" spans="1:5" ht="15" customHeight="1">
      <c r="A40" s="25" t="s">
        <v>35</v>
      </c>
      <c r="B40" s="7" t="s">
        <v>24</v>
      </c>
      <c r="C40" s="8">
        <v>73602.25</v>
      </c>
      <c r="D40" s="4">
        <v>0</v>
      </c>
      <c r="E40" s="5">
        <f t="shared" si="1"/>
        <v>73602.25</v>
      </c>
    </row>
    <row r="41" spans="1:5" ht="15" customHeight="1" thickBot="1">
      <c r="A41" s="25" t="s">
        <v>36</v>
      </c>
      <c r="B41" s="7" t="s">
        <v>24</v>
      </c>
      <c r="C41" s="8">
        <v>4039.987</v>
      </c>
      <c r="D41" s="4">
        <v>0</v>
      </c>
      <c r="E41" s="5">
        <f t="shared" si="1"/>
        <v>4039.987</v>
      </c>
    </row>
    <row r="42" spans="1:5" ht="15" customHeight="1" thickBot="1">
      <c r="A42" s="28" t="s">
        <v>25</v>
      </c>
      <c r="B42" s="21"/>
      <c r="C42" s="22">
        <f>C26+C27+C28+C29+C30+C31+C32+C33+C34+C35+C36+C37+C38+C39+C40+C41</f>
        <v>8091600.636999998</v>
      </c>
      <c r="D42" s="22">
        <f>SUM(D26:D41)</f>
        <v>200</v>
      </c>
      <c r="E42" s="23">
        <f>SUM(E26:E41)</f>
        <v>8091800.636999998</v>
      </c>
    </row>
    <row r="43" spans="3:5" ht="12.75">
      <c r="C43" s="1"/>
      <c r="E43" s="1"/>
    </row>
  </sheetData>
  <sheetProtection/>
  <mergeCells count="2">
    <mergeCell ref="A1:B1"/>
    <mergeCell ref="A24:B2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28"/>
  <sheetViews>
    <sheetView zoomScalePageLayoutView="0" workbookViewId="0" topLeftCell="A1">
      <selection activeCell="K80" sqref="A79:K80"/>
    </sheetView>
  </sheetViews>
  <sheetFormatPr defaultColWidth="9.140625" defaultRowHeight="12.75"/>
  <cols>
    <col min="1" max="1" width="2.8515625" style="172" customWidth="1"/>
    <col min="2" max="2" width="3.00390625" style="172" customWidth="1"/>
    <col min="3" max="3" width="6.28125" style="172" customWidth="1"/>
    <col min="4" max="4" width="4.00390625" style="172" customWidth="1"/>
    <col min="5" max="5" width="4.28125" style="172" customWidth="1"/>
    <col min="6" max="6" width="4.140625" style="172" customWidth="1"/>
    <col min="7" max="7" width="37.140625" style="172" customWidth="1"/>
    <col min="8" max="8" width="7.7109375" style="196" customWidth="1"/>
    <col min="9" max="9" width="7.57421875" style="196" customWidth="1"/>
    <col min="10" max="10" width="6.421875" style="172" customWidth="1"/>
    <col min="11" max="11" width="7.57421875" style="172" customWidth="1"/>
    <col min="12" max="16384" width="9.140625" style="172" customWidth="1"/>
  </cols>
  <sheetData>
    <row r="1" spans="8:11" ht="15" customHeight="1">
      <c r="H1" s="221" t="s">
        <v>225</v>
      </c>
      <c r="I1" s="221"/>
      <c r="J1" s="221"/>
      <c r="K1" s="221"/>
    </row>
    <row r="2" spans="1:11" ht="18" customHeight="1">
      <c r="A2" s="222" t="s">
        <v>224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</row>
    <row r="3" spans="1:11" ht="12.75" customHeight="1">
      <c r="A3" s="37"/>
      <c r="B3" s="37"/>
      <c r="C3" s="37"/>
      <c r="D3" s="37"/>
      <c r="E3" s="37"/>
      <c r="F3" s="37"/>
      <c r="G3" s="37"/>
      <c r="H3" s="37"/>
      <c r="I3" s="37"/>
      <c r="J3" s="38"/>
      <c r="K3" s="38"/>
    </row>
    <row r="4" spans="1:11" ht="15">
      <c r="A4" s="223" t="s">
        <v>62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</row>
    <row r="5" spans="1:11" ht="12" customHeight="1">
      <c r="A5" s="37"/>
      <c r="B5" s="37"/>
      <c r="C5" s="37"/>
      <c r="D5" s="37"/>
      <c r="E5" s="37"/>
      <c r="F5" s="37"/>
      <c r="G5" s="37"/>
      <c r="H5" s="37"/>
      <c r="I5" s="37"/>
      <c r="J5" s="38"/>
      <c r="K5" s="38"/>
    </row>
    <row r="6" spans="1:11" ht="15">
      <c r="A6" s="223" t="s">
        <v>169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</row>
    <row r="7" spans="1:11" ht="12" customHeight="1">
      <c r="A7" s="37"/>
      <c r="B7" s="37"/>
      <c r="C7" s="37"/>
      <c r="D7" s="37"/>
      <c r="E7" s="37"/>
      <c r="F7" s="37"/>
      <c r="G7" s="37"/>
      <c r="H7" s="37"/>
      <c r="I7" s="37"/>
      <c r="J7" s="38"/>
      <c r="K7" s="38"/>
    </row>
    <row r="8" spans="1:11" ht="12" customHeight="1" thickBot="1">
      <c r="A8" s="39"/>
      <c r="B8" s="39"/>
      <c r="C8" s="39"/>
      <c r="D8" s="39"/>
      <c r="E8" s="38"/>
      <c r="F8" s="38"/>
      <c r="G8" s="38"/>
      <c r="H8" s="40"/>
      <c r="I8" s="40"/>
      <c r="J8" s="38"/>
      <c r="K8" s="40" t="s">
        <v>63</v>
      </c>
    </row>
    <row r="9" spans="1:11" s="173" customFormat="1" ht="21" thickBot="1">
      <c r="A9" s="41" t="s">
        <v>64</v>
      </c>
      <c r="B9" s="42" t="s">
        <v>65</v>
      </c>
      <c r="C9" s="224" t="s">
        <v>66</v>
      </c>
      <c r="D9" s="225"/>
      <c r="E9" s="44" t="s">
        <v>67</v>
      </c>
      <c r="F9" s="43" t="s">
        <v>19</v>
      </c>
      <c r="G9" s="45" t="s">
        <v>68</v>
      </c>
      <c r="H9" s="46" t="s">
        <v>69</v>
      </c>
      <c r="I9" s="46" t="s">
        <v>170</v>
      </c>
      <c r="J9" s="46" t="s">
        <v>228</v>
      </c>
      <c r="K9" s="47" t="s">
        <v>70</v>
      </c>
    </row>
    <row r="10" spans="1:11" s="175" customFormat="1" ht="12.75" customHeight="1" thickBot="1">
      <c r="A10" s="48" t="s">
        <v>71</v>
      </c>
      <c r="B10" s="49"/>
      <c r="C10" s="50" t="s">
        <v>72</v>
      </c>
      <c r="D10" s="51" t="s">
        <v>72</v>
      </c>
      <c r="E10" s="50" t="s">
        <v>72</v>
      </c>
      <c r="F10" s="52" t="s">
        <v>72</v>
      </c>
      <c r="G10" s="53" t="s">
        <v>73</v>
      </c>
      <c r="H10" s="54">
        <v>10700</v>
      </c>
      <c r="I10" s="54">
        <v>13318</v>
      </c>
      <c r="J10" s="174">
        <v>200</v>
      </c>
      <c r="K10" s="55">
        <f>I10+J10</f>
        <v>13518</v>
      </c>
    </row>
    <row r="11" spans="1:11" s="175" customFormat="1" ht="12.75" customHeight="1" thickBot="1">
      <c r="A11" s="48" t="s">
        <v>71</v>
      </c>
      <c r="B11" s="49"/>
      <c r="C11" s="50" t="s">
        <v>72</v>
      </c>
      <c r="D11" s="51" t="s">
        <v>72</v>
      </c>
      <c r="E11" s="50" t="s">
        <v>72</v>
      </c>
      <c r="F11" s="52" t="s">
        <v>72</v>
      </c>
      <c r="G11" s="198" t="s">
        <v>166</v>
      </c>
      <c r="H11" s="54">
        <v>5500</v>
      </c>
      <c r="I11" s="54">
        <v>0</v>
      </c>
      <c r="J11" s="174">
        <v>0</v>
      </c>
      <c r="K11" s="55">
        <f>H11</f>
        <v>5500</v>
      </c>
    </row>
    <row r="12" spans="1:11" s="175" customFormat="1" ht="12.75" customHeight="1" thickBot="1">
      <c r="A12" s="48" t="s">
        <v>71</v>
      </c>
      <c r="B12" s="49"/>
      <c r="C12" s="50" t="s">
        <v>72</v>
      </c>
      <c r="D12" s="51" t="s">
        <v>72</v>
      </c>
      <c r="E12" s="50" t="s">
        <v>72</v>
      </c>
      <c r="F12" s="52" t="s">
        <v>72</v>
      </c>
      <c r="G12" s="198" t="s">
        <v>227</v>
      </c>
      <c r="H12" s="54">
        <v>1700</v>
      </c>
      <c r="I12" s="54">
        <v>0</v>
      </c>
      <c r="J12" s="174">
        <v>0</v>
      </c>
      <c r="K12" s="55">
        <f>H12</f>
        <v>1700</v>
      </c>
    </row>
    <row r="13" spans="1:11" s="175" customFormat="1" ht="12.75" customHeight="1" thickBot="1">
      <c r="A13" s="48" t="s">
        <v>71</v>
      </c>
      <c r="B13" s="49"/>
      <c r="C13" s="50" t="s">
        <v>72</v>
      </c>
      <c r="D13" s="51" t="s">
        <v>72</v>
      </c>
      <c r="E13" s="50" t="s">
        <v>72</v>
      </c>
      <c r="F13" s="52" t="s">
        <v>72</v>
      </c>
      <c r="G13" s="150" t="s">
        <v>168</v>
      </c>
      <c r="H13" s="54">
        <v>3200</v>
      </c>
      <c r="I13" s="54">
        <v>4020</v>
      </c>
      <c r="J13" s="174">
        <v>200</v>
      </c>
      <c r="K13" s="151">
        <f>I13+J13</f>
        <v>4220</v>
      </c>
    </row>
    <row r="14" spans="1:11" s="177" customFormat="1" ht="12.75" customHeight="1" thickBot="1">
      <c r="A14" s="56"/>
      <c r="B14" s="56"/>
      <c r="C14" s="56"/>
      <c r="D14" s="56"/>
      <c r="E14" s="56"/>
      <c r="F14" s="57"/>
      <c r="G14" s="58" t="s">
        <v>74</v>
      </c>
      <c r="H14" s="59"/>
      <c r="I14" s="59"/>
      <c r="J14" s="176"/>
      <c r="K14" s="60"/>
    </row>
    <row r="15" spans="1:11" s="175" customFormat="1" ht="12.75" customHeight="1" hidden="1">
      <c r="A15" s="61" t="s">
        <v>71</v>
      </c>
      <c r="B15" s="62"/>
      <c r="C15" s="63" t="s">
        <v>75</v>
      </c>
      <c r="D15" s="64" t="s">
        <v>76</v>
      </c>
      <c r="E15" s="65" t="s">
        <v>72</v>
      </c>
      <c r="F15" s="65" t="s">
        <v>72</v>
      </c>
      <c r="G15" s="62" t="s">
        <v>77</v>
      </c>
      <c r="H15" s="66">
        <f>H16</f>
        <v>400</v>
      </c>
      <c r="I15" s="66"/>
      <c r="J15" s="178">
        <f>J16</f>
        <v>0</v>
      </c>
      <c r="K15" s="67">
        <f>H15+J15</f>
        <v>400</v>
      </c>
    </row>
    <row r="16" spans="1:11" s="175" customFormat="1" ht="12.75" customHeight="1" hidden="1" thickBot="1">
      <c r="A16" s="68"/>
      <c r="B16" s="69"/>
      <c r="C16" s="70"/>
      <c r="D16" s="71"/>
      <c r="E16" s="72">
        <v>2143</v>
      </c>
      <c r="F16" s="72">
        <v>5229</v>
      </c>
      <c r="G16" s="73" t="s">
        <v>78</v>
      </c>
      <c r="H16" s="74">
        <v>400</v>
      </c>
      <c r="I16" s="74"/>
      <c r="J16" s="179">
        <v>0</v>
      </c>
      <c r="K16" s="75">
        <f>H16+J16</f>
        <v>400</v>
      </c>
    </row>
    <row r="17" spans="1:11" s="175" customFormat="1" ht="12.75" customHeight="1" hidden="1">
      <c r="A17" s="61" t="s">
        <v>71</v>
      </c>
      <c r="B17" s="62"/>
      <c r="C17" s="63" t="s">
        <v>79</v>
      </c>
      <c r="D17" s="64" t="s">
        <v>76</v>
      </c>
      <c r="E17" s="65" t="s">
        <v>72</v>
      </c>
      <c r="F17" s="65" t="s">
        <v>72</v>
      </c>
      <c r="G17" s="62" t="s">
        <v>77</v>
      </c>
      <c r="H17" s="66">
        <f>H18</f>
        <v>400</v>
      </c>
      <c r="I17" s="66"/>
      <c r="J17" s="178">
        <f>J18</f>
        <v>0</v>
      </c>
      <c r="K17" s="67">
        <f aca="true" t="shared" si="0" ref="K17:K78">H17+J17</f>
        <v>400</v>
      </c>
    </row>
    <row r="18" spans="1:11" s="175" customFormat="1" ht="12.75" customHeight="1" hidden="1" thickBot="1">
      <c r="A18" s="68"/>
      <c r="B18" s="69"/>
      <c r="C18" s="70"/>
      <c r="D18" s="71"/>
      <c r="E18" s="72">
        <v>2143</v>
      </c>
      <c r="F18" s="76">
        <v>5229</v>
      </c>
      <c r="G18" s="73" t="s">
        <v>80</v>
      </c>
      <c r="H18" s="74">
        <v>400</v>
      </c>
      <c r="I18" s="74"/>
      <c r="J18" s="179">
        <v>0</v>
      </c>
      <c r="K18" s="75">
        <f t="shared" si="0"/>
        <v>400</v>
      </c>
    </row>
    <row r="19" spans="1:11" s="175" customFormat="1" ht="12.75" customHeight="1" hidden="1">
      <c r="A19" s="61" t="s">
        <v>71</v>
      </c>
      <c r="B19" s="62"/>
      <c r="C19" s="63" t="s">
        <v>81</v>
      </c>
      <c r="D19" s="64" t="s">
        <v>76</v>
      </c>
      <c r="E19" s="65" t="s">
        <v>72</v>
      </c>
      <c r="F19" s="65" t="s">
        <v>72</v>
      </c>
      <c r="G19" s="62" t="s">
        <v>77</v>
      </c>
      <c r="H19" s="66">
        <f>H20</f>
        <v>400</v>
      </c>
      <c r="I19" s="66"/>
      <c r="J19" s="178">
        <f>J20</f>
        <v>0</v>
      </c>
      <c r="K19" s="67">
        <f t="shared" si="0"/>
        <v>400</v>
      </c>
    </row>
    <row r="20" spans="1:11" s="175" customFormat="1" ht="12.75" customHeight="1" hidden="1" thickBot="1">
      <c r="A20" s="77"/>
      <c r="B20" s="78"/>
      <c r="C20" s="70"/>
      <c r="D20" s="79"/>
      <c r="E20" s="80">
        <v>2143</v>
      </c>
      <c r="F20" s="81">
        <v>5229</v>
      </c>
      <c r="G20" s="82" t="s">
        <v>82</v>
      </c>
      <c r="H20" s="74">
        <v>400</v>
      </c>
      <c r="I20" s="74"/>
      <c r="J20" s="179">
        <v>0</v>
      </c>
      <c r="K20" s="75">
        <f t="shared" si="0"/>
        <v>400</v>
      </c>
    </row>
    <row r="21" spans="1:11" s="175" customFormat="1" ht="12.75" customHeight="1" hidden="1">
      <c r="A21" s="61" t="s">
        <v>71</v>
      </c>
      <c r="B21" s="62"/>
      <c r="C21" s="63" t="s">
        <v>83</v>
      </c>
      <c r="D21" s="64" t="s">
        <v>76</v>
      </c>
      <c r="E21" s="65" t="s">
        <v>72</v>
      </c>
      <c r="F21" s="65" t="s">
        <v>72</v>
      </c>
      <c r="G21" s="62" t="s">
        <v>77</v>
      </c>
      <c r="H21" s="66">
        <f>H22</f>
        <v>250</v>
      </c>
      <c r="I21" s="66"/>
      <c r="J21" s="178">
        <f>J22</f>
        <v>0</v>
      </c>
      <c r="K21" s="67">
        <f t="shared" si="0"/>
        <v>250</v>
      </c>
    </row>
    <row r="22" spans="1:14" s="175" customFormat="1" ht="12.75" customHeight="1" hidden="1" thickBot="1">
      <c r="A22" s="77"/>
      <c r="B22" s="78"/>
      <c r="C22" s="83"/>
      <c r="D22" s="79"/>
      <c r="E22" s="80">
        <v>2143</v>
      </c>
      <c r="F22" s="81">
        <v>5329</v>
      </c>
      <c r="G22" s="82" t="s">
        <v>84</v>
      </c>
      <c r="H22" s="84">
        <v>250</v>
      </c>
      <c r="I22" s="84"/>
      <c r="J22" s="180">
        <v>0</v>
      </c>
      <c r="K22" s="75">
        <f t="shared" si="0"/>
        <v>250</v>
      </c>
      <c r="N22" s="175" t="s">
        <v>171</v>
      </c>
    </row>
    <row r="23" spans="1:11" s="175" customFormat="1" ht="12.75" customHeight="1" hidden="1">
      <c r="A23" s="85" t="s">
        <v>71</v>
      </c>
      <c r="B23" s="86"/>
      <c r="C23" s="63" t="s">
        <v>85</v>
      </c>
      <c r="D23" s="64" t="s">
        <v>76</v>
      </c>
      <c r="E23" s="65" t="s">
        <v>72</v>
      </c>
      <c r="F23" s="65" t="s">
        <v>72</v>
      </c>
      <c r="G23" s="87" t="s">
        <v>86</v>
      </c>
      <c r="H23" s="66">
        <f>H24</f>
        <v>50</v>
      </c>
      <c r="I23" s="66"/>
      <c r="J23" s="178">
        <f>J24</f>
        <v>0</v>
      </c>
      <c r="K23" s="67">
        <f t="shared" si="0"/>
        <v>50</v>
      </c>
    </row>
    <row r="24" spans="1:11" s="175" customFormat="1" ht="12.75" customHeight="1" hidden="1" thickBot="1">
      <c r="A24" s="88"/>
      <c r="B24" s="73"/>
      <c r="C24" s="70"/>
      <c r="D24" s="89"/>
      <c r="E24" s="76">
        <v>2143</v>
      </c>
      <c r="F24" s="76">
        <v>5229</v>
      </c>
      <c r="G24" s="73" t="s">
        <v>87</v>
      </c>
      <c r="H24" s="74">
        <v>50</v>
      </c>
      <c r="I24" s="74"/>
      <c r="J24" s="179">
        <v>0</v>
      </c>
      <c r="K24" s="75">
        <f t="shared" si="0"/>
        <v>50</v>
      </c>
    </row>
    <row r="25" spans="1:11" s="175" customFormat="1" ht="12.75" customHeight="1" hidden="1">
      <c r="A25" s="85" t="s">
        <v>71</v>
      </c>
      <c r="B25" s="86"/>
      <c r="C25" s="90" t="s">
        <v>88</v>
      </c>
      <c r="D25" s="91" t="s">
        <v>76</v>
      </c>
      <c r="E25" s="92" t="s">
        <v>72</v>
      </c>
      <c r="F25" s="92" t="s">
        <v>72</v>
      </c>
      <c r="G25" s="86" t="s">
        <v>89</v>
      </c>
      <c r="H25" s="93">
        <f>H26</f>
        <v>200</v>
      </c>
      <c r="I25" s="93"/>
      <c r="J25" s="181">
        <f>J26</f>
        <v>0</v>
      </c>
      <c r="K25" s="67">
        <f t="shared" si="0"/>
        <v>200</v>
      </c>
    </row>
    <row r="26" spans="1:11" s="175" customFormat="1" ht="12.75" customHeight="1" hidden="1" thickBot="1">
      <c r="A26" s="77"/>
      <c r="B26" s="78"/>
      <c r="C26" s="70"/>
      <c r="D26" s="79"/>
      <c r="E26" s="80">
        <v>2143</v>
      </c>
      <c r="F26" s="81">
        <v>5222</v>
      </c>
      <c r="G26" s="82" t="s">
        <v>90</v>
      </c>
      <c r="H26" s="74">
        <v>200</v>
      </c>
      <c r="I26" s="74"/>
      <c r="J26" s="179">
        <v>0</v>
      </c>
      <c r="K26" s="75">
        <f t="shared" si="0"/>
        <v>200</v>
      </c>
    </row>
    <row r="27" spans="1:11" s="175" customFormat="1" ht="12.75" customHeight="1" hidden="1">
      <c r="A27" s="61" t="s">
        <v>71</v>
      </c>
      <c r="B27" s="62"/>
      <c r="C27" s="63" t="s">
        <v>91</v>
      </c>
      <c r="D27" s="64" t="s">
        <v>76</v>
      </c>
      <c r="E27" s="65" t="s">
        <v>72</v>
      </c>
      <c r="F27" s="65" t="s">
        <v>72</v>
      </c>
      <c r="G27" s="62" t="s">
        <v>92</v>
      </c>
      <c r="H27" s="66">
        <f>H28</f>
        <v>50</v>
      </c>
      <c r="I27" s="66"/>
      <c r="J27" s="178">
        <f>J28</f>
        <v>0</v>
      </c>
      <c r="K27" s="67">
        <f t="shared" si="0"/>
        <v>50</v>
      </c>
    </row>
    <row r="28" spans="1:11" s="182" customFormat="1" ht="12.75" customHeight="1" hidden="1" thickBot="1">
      <c r="A28" s="68"/>
      <c r="B28" s="69"/>
      <c r="C28" s="70"/>
      <c r="D28" s="71"/>
      <c r="E28" s="72">
        <v>2143</v>
      </c>
      <c r="F28" s="72">
        <v>5213</v>
      </c>
      <c r="G28" s="73" t="s">
        <v>93</v>
      </c>
      <c r="H28" s="74">
        <v>50</v>
      </c>
      <c r="I28" s="74"/>
      <c r="J28" s="179">
        <v>0</v>
      </c>
      <c r="K28" s="75">
        <f t="shared" si="0"/>
        <v>50</v>
      </c>
    </row>
    <row r="29" spans="1:11" s="175" customFormat="1" ht="12.75" customHeight="1" hidden="1">
      <c r="A29" s="61" t="s">
        <v>71</v>
      </c>
      <c r="B29" s="62"/>
      <c r="C29" s="63" t="s">
        <v>94</v>
      </c>
      <c r="D29" s="64" t="s">
        <v>76</v>
      </c>
      <c r="E29" s="65"/>
      <c r="F29" s="65"/>
      <c r="G29" s="62" t="s">
        <v>95</v>
      </c>
      <c r="H29" s="94">
        <f>H30</f>
        <v>500</v>
      </c>
      <c r="I29" s="94"/>
      <c r="J29" s="183">
        <f>J30</f>
        <v>0</v>
      </c>
      <c r="K29" s="67">
        <f t="shared" si="0"/>
        <v>500</v>
      </c>
    </row>
    <row r="30" spans="1:11" s="182" customFormat="1" ht="12" customHeight="1" hidden="1" thickBot="1">
      <c r="A30" s="95"/>
      <c r="B30" s="82"/>
      <c r="C30" s="96"/>
      <c r="D30" s="97"/>
      <c r="E30" s="81">
        <v>3319</v>
      </c>
      <c r="F30" s="81">
        <v>5901</v>
      </c>
      <c r="G30" s="82" t="s">
        <v>96</v>
      </c>
      <c r="H30" s="98">
        <v>500</v>
      </c>
      <c r="I30" s="98"/>
      <c r="J30" s="184">
        <v>0</v>
      </c>
      <c r="K30" s="75">
        <f t="shared" si="0"/>
        <v>500</v>
      </c>
    </row>
    <row r="31" spans="1:11" s="182" customFormat="1" ht="12" customHeight="1" hidden="1">
      <c r="A31" s="99" t="s">
        <v>71</v>
      </c>
      <c r="B31" s="100"/>
      <c r="C31" s="63" t="s">
        <v>97</v>
      </c>
      <c r="D31" s="101" t="s">
        <v>98</v>
      </c>
      <c r="E31" s="102" t="s">
        <v>72</v>
      </c>
      <c r="F31" s="65" t="s">
        <v>72</v>
      </c>
      <c r="G31" s="103" t="s">
        <v>99</v>
      </c>
      <c r="H31" s="104">
        <f>H32</f>
        <v>0</v>
      </c>
      <c r="I31" s="104"/>
      <c r="J31" s="185">
        <f>J32</f>
        <v>100</v>
      </c>
      <c r="K31" s="67">
        <f t="shared" si="0"/>
        <v>100</v>
      </c>
    </row>
    <row r="32" spans="1:11" s="182" customFormat="1" ht="12" customHeight="1" hidden="1" thickBot="1">
      <c r="A32" s="68"/>
      <c r="B32" s="69"/>
      <c r="C32" s="70"/>
      <c r="D32" s="71"/>
      <c r="E32" s="72">
        <v>3329</v>
      </c>
      <c r="F32" s="72">
        <v>5321</v>
      </c>
      <c r="G32" s="73" t="s">
        <v>100</v>
      </c>
      <c r="H32" s="105">
        <v>0</v>
      </c>
      <c r="I32" s="105"/>
      <c r="J32" s="186">
        <v>100</v>
      </c>
      <c r="K32" s="75">
        <f t="shared" si="0"/>
        <v>100</v>
      </c>
    </row>
    <row r="33" spans="1:11" s="182" customFormat="1" ht="12" customHeight="1" hidden="1">
      <c r="A33" s="106" t="s">
        <v>71</v>
      </c>
      <c r="B33" s="107"/>
      <c r="C33" s="108" t="s">
        <v>101</v>
      </c>
      <c r="D33" s="109" t="s">
        <v>102</v>
      </c>
      <c r="E33" s="110"/>
      <c r="F33" s="110"/>
      <c r="G33" s="111" t="s">
        <v>103</v>
      </c>
      <c r="H33" s="104">
        <f>H34</f>
        <v>0</v>
      </c>
      <c r="I33" s="104"/>
      <c r="J33" s="187">
        <v>50</v>
      </c>
      <c r="K33" s="67">
        <f t="shared" si="0"/>
        <v>50</v>
      </c>
    </row>
    <row r="34" spans="1:11" s="182" customFormat="1" ht="12" customHeight="1" hidden="1" thickBot="1">
      <c r="A34" s="112"/>
      <c r="B34" s="113"/>
      <c r="C34" s="114"/>
      <c r="D34" s="115"/>
      <c r="E34" s="116">
        <v>3311</v>
      </c>
      <c r="F34" s="116">
        <v>5321</v>
      </c>
      <c r="G34" s="113" t="s">
        <v>104</v>
      </c>
      <c r="H34" s="105">
        <v>0</v>
      </c>
      <c r="I34" s="105"/>
      <c r="J34" s="188">
        <v>50</v>
      </c>
      <c r="K34" s="75">
        <f t="shared" si="0"/>
        <v>50</v>
      </c>
    </row>
    <row r="35" spans="1:11" s="175" customFormat="1" ht="12.75" customHeight="1" hidden="1">
      <c r="A35" s="117" t="s">
        <v>71</v>
      </c>
      <c r="B35" s="118"/>
      <c r="C35" s="119" t="s">
        <v>105</v>
      </c>
      <c r="D35" s="120" t="s">
        <v>76</v>
      </c>
      <c r="E35" s="121" t="s">
        <v>72</v>
      </c>
      <c r="F35" s="122" t="s">
        <v>72</v>
      </c>
      <c r="G35" s="118" t="s">
        <v>106</v>
      </c>
      <c r="H35" s="94">
        <v>0</v>
      </c>
      <c r="I35" s="94"/>
      <c r="J35" s="189">
        <f>J36</f>
        <v>0</v>
      </c>
      <c r="K35" s="67">
        <f t="shared" si="0"/>
        <v>0</v>
      </c>
    </row>
    <row r="36" spans="1:11" s="175" customFormat="1" ht="12.75" customHeight="1" hidden="1" thickBot="1">
      <c r="A36" s="123"/>
      <c r="B36" s="124"/>
      <c r="C36" s="125"/>
      <c r="D36" s="126"/>
      <c r="E36" s="127">
        <v>3311</v>
      </c>
      <c r="F36" s="128">
        <v>5222</v>
      </c>
      <c r="G36" s="129" t="s">
        <v>107</v>
      </c>
      <c r="H36" s="130">
        <v>0</v>
      </c>
      <c r="I36" s="130"/>
      <c r="J36" s="190">
        <v>0</v>
      </c>
      <c r="K36" s="75">
        <f t="shared" si="0"/>
        <v>0</v>
      </c>
    </row>
    <row r="37" spans="1:11" s="175" customFormat="1" ht="12.75" customHeight="1" hidden="1">
      <c r="A37" s="131" t="s">
        <v>71</v>
      </c>
      <c r="B37" s="132"/>
      <c r="C37" s="133" t="s">
        <v>108</v>
      </c>
      <c r="D37" s="134" t="s">
        <v>76</v>
      </c>
      <c r="E37" s="135" t="s">
        <v>72</v>
      </c>
      <c r="F37" s="136" t="s">
        <v>72</v>
      </c>
      <c r="G37" s="132" t="s">
        <v>109</v>
      </c>
      <c r="H37" s="94">
        <v>0</v>
      </c>
      <c r="I37" s="94"/>
      <c r="J37" s="189">
        <f>J38</f>
        <v>0</v>
      </c>
      <c r="K37" s="67">
        <f t="shared" si="0"/>
        <v>0</v>
      </c>
    </row>
    <row r="38" spans="1:11" s="175" customFormat="1" ht="12.75" customHeight="1" hidden="1" thickBot="1">
      <c r="A38" s="123"/>
      <c r="B38" s="124"/>
      <c r="C38" s="125"/>
      <c r="D38" s="126"/>
      <c r="E38" s="127">
        <v>3311</v>
      </c>
      <c r="F38" s="137">
        <v>5222</v>
      </c>
      <c r="G38" s="124" t="s">
        <v>110</v>
      </c>
      <c r="H38" s="130">
        <v>0</v>
      </c>
      <c r="I38" s="130"/>
      <c r="J38" s="190">
        <v>0</v>
      </c>
      <c r="K38" s="75">
        <f t="shared" si="0"/>
        <v>0</v>
      </c>
    </row>
    <row r="39" spans="1:11" s="175" customFormat="1" ht="12.75" customHeight="1" hidden="1">
      <c r="A39" s="117" t="s">
        <v>71</v>
      </c>
      <c r="B39" s="118"/>
      <c r="C39" s="119" t="s">
        <v>111</v>
      </c>
      <c r="D39" s="120" t="s">
        <v>76</v>
      </c>
      <c r="E39" s="121" t="s">
        <v>72</v>
      </c>
      <c r="F39" s="122" t="s">
        <v>72</v>
      </c>
      <c r="G39" s="118" t="s">
        <v>112</v>
      </c>
      <c r="H39" s="94">
        <v>0</v>
      </c>
      <c r="I39" s="94"/>
      <c r="J39" s="189">
        <f>J40</f>
        <v>0</v>
      </c>
      <c r="K39" s="67">
        <f t="shared" si="0"/>
        <v>0</v>
      </c>
    </row>
    <row r="40" spans="1:11" s="175" customFormat="1" ht="12.75" customHeight="1" hidden="1" thickBot="1">
      <c r="A40" s="123"/>
      <c r="B40" s="124"/>
      <c r="C40" s="125"/>
      <c r="D40" s="126"/>
      <c r="E40" s="127">
        <v>3312</v>
      </c>
      <c r="F40" s="138">
        <v>5222</v>
      </c>
      <c r="G40" s="129" t="s">
        <v>107</v>
      </c>
      <c r="H40" s="130">
        <v>0</v>
      </c>
      <c r="I40" s="130"/>
      <c r="J40" s="190">
        <v>0</v>
      </c>
      <c r="K40" s="75">
        <f t="shared" si="0"/>
        <v>0</v>
      </c>
    </row>
    <row r="41" spans="1:11" s="175" customFormat="1" ht="12.75" customHeight="1" hidden="1">
      <c r="A41" s="117" t="s">
        <v>71</v>
      </c>
      <c r="B41" s="118"/>
      <c r="C41" s="119" t="s">
        <v>113</v>
      </c>
      <c r="D41" s="120" t="s">
        <v>114</v>
      </c>
      <c r="E41" s="121" t="s">
        <v>72</v>
      </c>
      <c r="F41" s="122" t="s">
        <v>72</v>
      </c>
      <c r="G41" s="139" t="s">
        <v>115</v>
      </c>
      <c r="H41" s="94">
        <v>0</v>
      </c>
      <c r="I41" s="94"/>
      <c r="J41" s="189">
        <f>J42</f>
        <v>0</v>
      </c>
      <c r="K41" s="67">
        <f t="shared" si="0"/>
        <v>0</v>
      </c>
    </row>
    <row r="42" spans="1:11" s="175" customFormat="1" ht="12.75" customHeight="1" hidden="1" thickBot="1">
      <c r="A42" s="123"/>
      <c r="B42" s="124"/>
      <c r="C42" s="125"/>
      <c r="D42" s="126"/>
      <c r="E42" s="127">
        <v>3312</v>
      </c>
      <c r="F42" s="138">
        <v>5321</v>
      </c>
      <c r="G42" s="129" t="s">
        <v>116</v>
      </c>
      <c r="H42" s="130">
        <v>0</v>
      </c>
      <c r="I42" s="130"/>
      <c r="J42" s="190">
        <v>0</v>
      </c>
      <c r="K42" s="75">
        <f t="shared" si="0"/>
        <v>0</v>
      </c>
    </row>
    <row r="43" spans="1:11" s="175" customFormat="1" ht="12.75" customHeight="1" hidden="1">
      <c r="A43" s="117" t="s">
        <v>71</v>
      </c>
      <c r="B43" s="132"/>
      <c r="C43" s="133" t="s">
        <v>117</v>
      </c>
      <c r="D43" s="120" t="s">
        <v>114</v>
      </c>
      <c r="E43" s="121" t="s">
        <v>72</v>
      </c>
      <c r="F43" s="122" t="s">
        <v>72</v>
      </c>
      <c r="G43" s="139" t="s">
        <v>118</v>
      </c>
      <c r="H43" s="94">
        <v>0</v>
      </c>
      <c r="I43" s="94"/>
      <c r="J43" s="189">
        <f>J44</f>
        <v>0</v>
      </c>
      <c r="K43" s="67">
        <f t="shared" si="0"/>
        <v>0</v>
      </c>
    </row>
    <row r="44" spans="1:11" s="175" customFormat="1" ht="12.75" customHeight="1" hidden="1" thickBot="1">
      <c r="A44" s="123"/>
      <c r="B44" s="124"/>
      <c r="C44" s="125"/>
      <c r="D44" s="126"/>
      <c r="E44" s="127">
        <v>3311</v>
      </c>
      <c r="F44" s="128">
        <v>5321</v>
      </c>
      <c r="G44" s="129" t="s">
        <v>119</v>
      </c>
      <c r="H44" s="130">
        <v>0</v>
      </c>
      <c r="I44" s="130"/>
      <c r="J44" s="190">
        <v>0</v>
      </c>
      <c r="K44" s="75">
        <f t="shared" si="0"/>
        <v>0</v>
      </c>
    </row>
    <row r="45" spans="1:11" s="175" customFormat="1" ht="12.75" customHeight="1" hidden="1">
      <c r="A45" s="117" t="s">
        <v>71</v>
      </c>
      <c r="B45" s="118"/>
      <c r="C45" s="119" t="s">
        <v>120</v>
      </c>
      <c r="D45" s="120" t="s">
        <v>114</v>
      </c>
      <c r="E45" s="121" t="s">
        <v>72</v>
      </c>
      <c r="F45" s="122" t="s">
        <v>72</v>
      </c>
      <c r="G45" s="139" t="s">
        <v>121</v>
      </c>
      <c r="H45" s="94">
        <v>0</v>
      </c>
      <c r="I45" s="94"/>
      <c r="J45" s="189">
        <f>J46</f>
        <v>0</v>
      </c>
      <c r="K45" s="67">
        <f t="shared" si="0"/>
        <v>0</v>
      </c>
    </row>
    <row r="46" spans="1:11" s="175" customFormat="1" ht="12.75" customHeight="1" hidden="1" thickBot="1">
      <c r="A46" s="123"/>
      <c r="B46" s="124"/>
      <c r="C46" s="125"/>
      <c r="D46" s="126"/>
      <c r="E46" s="127">
        <v>3311</v>
      </c>
      <c r="F46" s="128">
        <v>5321</v>
      </c>
      <c r="G46" s="129" t="s">
        <v>119</v>
      </c>
      <c r="H46" s="130">
        <v>0</v>
      </c>
      <c r="I46" s="130"/>
      <c r="J46" s="190">
        <v>0</v>
      </c>
      <c r="K46" s="75">
        <f t="shared" si="0"/>
        <v>0</v>
      </c>
    </row>
    <row r="47" spans="1:13" s="175" customFormat="1" ht="12.75" customHeight="1" hidden="1">
      <c r="A47" s="117" t="s">
        <v>71</v>
      </c>
      <c r="B47" s="118"/>
      <c r="C47" s="119" t="s">
        <v>122</v>
      </c>
      <c r="D47" s="120" t="s">
        <v>76</v>
      </c>
      <c r="E47" s="121" t="s">
        <v>72</v>
      </c>
      <c r="F47" s="122" t="s">
        <v>72</v>
      </c>
      <c r="G47" s="139" t="s">
        <v>123</v>
      </c>
      <c r="H47" s="94">
        <v>0</v>
      </c>
      <c r="I47" s="94"/>
      <c r="J47" s="189">
        <f>J48</f>
        <v>0</v>
      </c>
      <c r="K47" s="67">
        <f t="shared" si="0"/>
        <v>0</v>
      </c>
      <c r="M47" s="175" t="s">
        <v>172</v>
      </c>
    </row>
    <row r="48" spans="1:11" s="175" customFormat="1" ht="12.75" customHeight="1" hidden="1" thickBot="1">
      <c r="A48" s="123"/>
      <c r="B48" s="124"/>
      <c r="C48" s="125"/>
      <c r="D48" s="126"/>
      <c r="E48" s="127">
        <v>3311</v>
      </c>
      <c r="F48" s="137">
        <v>5222</v>
      </c>
      <c r="G48" s="140" t="s">
        <v>107</v>
      </c>
      <c r="H48" s="130">
        <v>0</v>
      </c>
      <c r="I48" s="130"/>
      <c r="J48" s="190">
        <v>0</v>
      </c>
      <c r="K48" s="75">
        <f t="shared" si="0"/>
        <v>0</v>
      </c>
    </row>
    <row r="49" spans="1:11" s="175" customFormat="1" ht="12.75" customHeight="1" hidden="1">
      <c r="A49" s="117" t="s">
        <v>71</v>
      </c>
      <c r="B49" s="132"/>
      <c r="C49" s="133" t="s">
        <v>124</v>
      </c>
      <c r="D49" s="120" t="s">
        <v>76</v>
      </c>
      <c r="E49" s="121" t="s">
        <v>72</v>
      </c>
      <c r="F49" s="122" t="s">
        <v>72</v>
      </c>
      <c r="G49" s="139" t="s">
        <v>125</v>
      </c>
      <c r="H49" s="94">
        <v>0</v>
      </c>
      <c r="I49" s="94"/>
      <c r="J49" s="189">
        <f>J50</f>
        <v>0</v>
      </c>
      <c r="K49" s="67">
        <f t="shared" si="0"/>
        <v>0</v>
      </c>
    </row>
    <row r="50" spans="1:11" s="175" customFormat="1" ht="12.75" customHeight="1" hidden="1" thickBot="1">
      <c r="A50" s="123"/>
      <c r="B50" s="124"/>
      <c r="C50" s="125"/>
      <c r="D50" s="126"/>
      <c r="E50" s="127">
        <v>3311</v>
      </c>
      <c r="F50" s="137">
        <v>5222</v>
      </c>
      <c r="G50" s="140" t="s">
        <v>107</v>
      </c>
      <c r="H50" s="130">
        <v>0</v>
      </c>
      <c r="I50" s="130"/>
      <c r="J50" s="190">
        <v>0</v>
      </c>
      <c r="K50" s="75">
        <f t="shared" si="0"/>
        <v>0</v>
      </c>
    </row>
    <row r="51" spans="1:11" s="175" customFormat="1" ht="12.75" customHeight="1" hidden="1">
      <c r="A51" s="117" t="s">
        <v>71</v>
      </c>
      <c r="B51" s="118"/>
      <c r="C51" s="119" t="s">
        <v>126</v>
      </c>
      <c r="D51" s="120" t="s">
        <v>76</v>
      </c>
      <c r="E51" s="121" t="s">
        <v>72</v>
      </c>
      <c r="F51" s="122" t="s">
        <v>72</v>
      </c>
      <c r="G51" s="139" t="s">
        <v>127</v>
      </c>
      <c r="H51" s="94">
        <v>0</v>
      </c>
      <c r="I51" s="94"/>
      <c r="J51" s="189">
        <f>J52</f>
        <v>0</v>
      </c>
      <c r="K51" s="67">
        <f t="shared" si="0"/>
        <v>0</v>
      </c>
    </row>
    <row r="52" spans="1:11" s="175" customFormat="1" ht="12.75" customHeight="1" hidden="1" thickBot="1">
      <c r="A52" s="123"/>
      <c r="B52" s="124"/>
      <c r="C52" s="125"/>
      <c r="D52" s="126"/>
      <c r="E52" s="127">
        <v>3311</v>
      </c>
      <c r="F52" s="137">
        <v>5222</v>
      </c>
      <c r="G52" s="140" t="s">
        <v>128</v>
      </c>
      <c r="H52" s="130">
        <v>0</v>
      </c>
      <c r="I52" s="130"/>
      <c r="J52" s="190">
        <v>0</v>
      </c>
      <c r="K52" s="75">
        <f t="shared" si="0"/>
        <v>0</v>
      </c>
    </row>
    <row r="53" spans="1:11" s="175" customFormat="1" ht="12.75" customHeight="1" hidden="1">
      <c r="A53" s="117" t="s">
        <v>71</v>
      </c>
      <c r="B53" s="118"/>
      <c r="C53" s="119" t="s">
        <v>129</v>
      </c>
      <c r="D53" s="120" t="s">
        <v>130</v>
      </c>
      <c r="E53" s="121" t="s">
        <v>72</v>
      </c>
      <c r="F53" s="122" t="s">
        <v>72</v>
      </c>
      <c r="G53" s="139" t="s">
        <v>131</v>
      </c>
      <c r="H53" s="94">
        <v>0</v>
      </c>
      <c r="I53" s="94"/>
      <c r="J53" s="189">
        <f>J54</f>
        <v>0</v>
      </c>
      <c r="K53" s="67">
        <f t="shared" si="0"/>
        <v>0</v>
      </c>
    </row>
    <row r="54" spans="1:11" s="175" customFormat="1" ht="12.75" customHeight="1" hidden="1" thickBot="1">
      <c r="A54" s="123"/>
      <c r="B54" s="124"/>
      <c r="C54" s="125"/>
      <c r="D54" s="126"/>
      <c r="E54" s="127">
        <v>3312</v>
      </c>
      <c r="F54" s="128">
        <v>5321</v>
      </c>
      <c r="G54" s="140" t="s">
        <v>119</v>
      </c>
      <c r="H54" s="130">
        <v>0</v>
      </c>
      <c r="I54" s="130"/>
      <c r="J54" s="190">
        <v>0</v>
      </c>
      <c r="K54" s="75">
        <f t="shared" si="0"/>
        <v>0</v>
      </c>
    </row>
    <row r="55" spans="1:11" s="175" customFormat="1" ht="12.75" customHeight="1" hidden="1">
      <c r="A55" s="117" t="s">
        <v>71</v>
      </c>
      <c r="B55" s="132"/>
      <c r="C55" s="133" t="s">
        <v>132</v>
      </c>
      <c r="D55" s="120" t="s">
        <v>76</v>
      </c>
      <c r="E55" s="121" t="s">
        <v>72</v>
      </c>
      <c r="F55" s="122" t="s">
        <v>72</v>
      </c>
      <c r="G55" s="139" t="s">
        <v>133</v>
      </c>
      <c r="H55" s="94">
        <v>0</v>
      </c>
      <c r="I55" s="94"/>
      <c r="J55" s="189">
        <f>J56</f>
        <v>0</v>
      </c>
      <c r="K55" s="67">
        <f t="shared" si="0"/>
        <v>0</v>
      </c>
    </row>
    <row r="56" spans="1:11" s="175" customFormat="1" ht="12.75" customHeight="1" hidden="1" thickBot="1">
      <c r="A56" s="123"/>
      <c r="B56" s="124"/>
      <c r="C56" s="125"/>
      <c r="D56" s="126"/>
      <c r="E56" s="127">
        <v>3311</v>
      </c>
      <c r="F56" s="128">
        <v>5222</v>
      </c>
      <c r="G56" s="140" t="s">
        <v>128</v>
      </c>
      <c r="H56" s="130">
        <v>0</v>
      </c>
      <c r="I56" s="130"/>
      <c r="J56" s="190">
        <v>0</v>
      </c>
      <c r="K56" s="75">
        <f t="shared" si="0"/>
        <v>0</v>
      </c>
    </row>
    <row r="57" spans="1:11" s="175" customFormat="1" ht="12.75" customHeight="1" hidden="1">
      <c r="A57" s="117" t="s">
        <v>71</v>
      </c>
      <c r="B57" s="118"/>
      <c r="C57" s="119" t="s">
        <v>134</v>
      </c>
      <c r="D57" s="120" t="s">
        <v>76</v>
      </c>
      <c r="E57" s="121" t="s">
        <v>72</v>
      </c>
      <c r="F57" s="122" t="s">
        <v>72</v>
      </c>
      <c r="G57" s="139" t="s">
        <v>135</v>
      </c>
      <c r="H57" s="94">
        <v>0</v>
      </c>
      <c r="I57" s="94"/>
      <c r="J57" s="189">
        <f>J58</f>
        <v>0</v>
      </c>
      <c r="K57" s="67">
        <f t="shared" si="0"/>
        <v>0</v>
      </c>
    </row>
    <row r="58" spans="1:11" s="175" customFormat="1" ht="12.75" customHeight="1" hidden="1" thickBot="1">
      <c r="A58" s="123"/>
      <c r="B58" s="124"/>
      <c r="C58" s="125"/>
      <c r="D58" s="126"/>
      <c r="E58" s="127">
        <v>3311</v>
      </c>
      <c r="F58" s="128">
        <v>5222</v>
      </c>
      <c r="G58" s="140" t="s">
        <v>107</v>
      </c>
      <c r="H58" s="130">
        <v>0</v>
      </c>
      <c r="I58" s="130"/>
      <c r="J58" s="190">
        <v>0</v>
      </c>
      <c r="K58" s="75">
        <f t="shared" si="0"/>
        <v>0</v>
      </c>
    </row>
    <row r="59" spans="1:11" s="175" customFormat="1" ht="12.75" customHeight="1" hidden="1">
      <c r="A59" s="117" t="s">
        <v>71</v>
      </c>
      <c r="B59" s="118"/>
      <c r="C59" s="119" t="s">
        <v>136</v>
      </c>
      <c r="D59" s="120" t="s">
        <v>76</v>
      </c>
      <c r="E59" s="121" t="s">
        <v>137</v>
      </c>
      <c r="F59" s="122" t="s">
        <v>72</v>
      </c>
      <c r="G59" s="139" t="s">
        <v>138</v>
      </c>
      <c r="H59" s="94">
        <v>0</v>
      </c>
      <c r="I59" s="94"/>
      <c r="J59" s="189">
        <f>J60</f>
        <v>0</v>
      </c>
      <c r="K59" s="67">
        <f t="shared" si="0"/>
        <v>0</v>
      </c>
    </row>
    <row r="60" spans="1:11" s="175" customFormat="1" ht="12.75" customHeight="1" hidden="1" thickBot="1">
      <c r="A60" s="123"/>
      <c r="B60" s="124"/>
      <c r="C60" s="125"/>
      <c r="D60" s="126"/>
      <c r="E60" s="127">
        <v>3311</v>
      </c>
      <c r="F60" s="128">
        <v>5222</v>
      </c>
      <c r="G60" s="140" t="s">
        <v>128</v>
      </c>
      <c r="H60" s="130">
        <v>0</v>
      </c>
      <c r="I60" s="130"/>
      <c r="J60" s="190">
        <v>0</v>
      </c>
      <c r="K60" s="75">
        <f t="shared" si="0"/>
        <v>0</v>
      </c>
    </row>
    <row r="61" spans="1:11" s="175" customFormat="1" ht="12.75" customHeight="1" hidden="1">
      <c r="A61" s="117" t="s">
        <v>71</v>
      </c>
      <c r="B61" s="132"/>
      <c r="C61" s="133" t="s">
        <v>139</v>
      </c>
      <c r="D61" s="120" t="s">
        <v>76</v>
      </c>
      <c r="E61" s="121" t="s">
        <v>72</v>
      </c>
      <c r="F61" s="122" t="s">
        <v>72</v>
      </c>
      <c r="G61" s="139" t="s">
        <v>140</v>
      </c>
      <c r="H61" s="94">
        <v>0</v>
      </c>
      <c r="I61" s="94"/>
      <c r="J61" s="189">
        <f>J62</f>
        <v>0</v>
      </c>
      <c r="K61" s="67">
        <f t="shared" si="0"/>
        <v>0</v>
      </c>
    </row>
    <row r="62" spans="1:11" s="175" customFormat="1" ht="12.75" customHeight="1" hidden="1" thickBot="1">
      <c r="A62" s="123"/>
      <c r="B62" s="124"/>
      <c r="C62" s="125"/>
      <c r="D62" s="126"/>
      <c r="E62" s="141">
        <v>3311</v>
      </c>
      <c r="F62" s="142">
        <v>5213</v>
      </c>
      <c r="G62" s="143" t="s">
        <v>141</v>
      </c>
      <c r="H62" s="144">
        <v>0</v>
      </c>
      <c r="I62" s="144"/>
      <c r="J62" s="190">
        <v>0</v>
      </c>
      <c r="K62" s="75">
        <f t="shared" si="0"/>
        <v>0</v>
      </c>
    </row>
    <row r="63" spans="1:11" s="175" customFormat="1" ht="12.75" customHeight="1" hidden="1">
      <c r="A63" s="117" t="s">
        <v>71</v>
      </c>
      <c r="B63" s="118"/>
      <c r="C63" s="119" t="s">
        <v>142</v>
      </c>
      <c r="D63" s="120" t="s">
        <v>76</v>
      </c>
      <c r="E63" s="121" t="s">
        <v>72</v>
      </c>
      <c r="F63" s="122" t="s">
        <v>72</v>
      </c>
      <c r="G63" s="139" t="s">
        <v>143</v>
      </c>
      <c r="H63" s="94">
        <v>0</v>
      </c>
      <c r="I63" s="94"/>
      <c r="J63" s="189">
        <f>J64</f>
        <v>0</v>
      </c>
      <c r="K63" s="67">
        <f t="shared" si="0"/>
        <v>0</v>
      </c>
    </row>
    <row r="64" spans="1:11" s="175" customFormat="1" ht="12.75" customHeight="1" hidden="1" thickBot="1">
      <c r="A64" s="123"/>
      <c r="B64" s="124"/>
      <c r="C64" s="125"/>
      <c r="D64" s="126"/>
      <c r="E64" s="137">
        <v>3311</v>
      </c>
      <c r="F64" s="128">
        <v>5222</v>
      </c>
      <c r="G64" s="143" t="s">
        <v>107</v>
      </c>
      <c r="H64" s="130">
        <v>0</v>
      </c>
      <c r="I64" s="130"/>
      <c r="J64" s="190">
        <v>0</v>
      </c>
      <c r="K64" s="75">
        <f t="shared" si="0"/>
        <v>0</v>
      </c>
    </row>
    <row r="65" spans="1:11" s="175" customFormat="1" ht="12.75" customHeight="1" hidden="1">
      <c r="A65" s="117" t="s">
        <v>71</v>
      </c>
      <c r="B65" s="118"/>
      <c r="C65" s="119" t="s">
        <v>144</v>
      </c>
      <c r="D65" s="120" t="s">
        <v>76</v>
      </c>
      <c r="E65" s="121" t="s">
        <v>72</v>
      </c>
      <c r="F65" s="122" t="s">
        <v>72</v>
      </c>
      <c r="G65" s="139" t="s">
        <v>145</v>
      </c>
      <c r="H65" s="94">
        <v>0</v>
      </c>
      <c r="I65" s="94"/>
      <c r="J65" s="189">
        <f>J66</f>
        <v>0</v>
      </c>
      <c r="K65" s="67">
        <f t="shared" si="0"/>
        <v>0</v>
      </c>
    </row>
    <row r="66" spans="1:11" s="175" customFormat="1" ht="12.75" customHeight="1" hidden="1" thickBot="1">
      <c r="A66" s="123"/>
      <c r="B66" s="124"/>
      <c r="C66" s="125"/>
      <c r="D66" s="126"/>
      <c r="E66" s="127">
        <v>3311</v>
      </c>
      <c r="F66" s="137">
        <v>5212</v>
      </c>
      <c r="G66" s="129" t="s">
        <v>146</v>
      </c>
      <c r="H66" s="130">
        <v>0</v>
      </c>
      <c r="I66" s="130"/>
      <c r="J66" s="190">
        <v>0</v>
      </c>
      <c r="K66" s="75">
        <f t="shared" si="0"/>
        <v>0</v>
      </c>
    </row>
    <row r="67" spans="1:11" s="175" customFormat="1" ht="12.75" customHeight="1" hidden="1">
      <c r="A67" s="117" t="s">
        <v>71</v>
      </c>
      <c r="B67" s="132"/>
      <c r="C67" s="133" t="s">
        <v>147</v>
      </c>
      <c r="D67" s="120" t="s">
        <v>148</v>
      </c>
      <c r="E67" s="121" t="s">
        <v>72</v>
      </c>
      <c r="F67" s="122" t="s">
        <v>72</v>
      </c>
      <c r="G67" s="139" t="s">
        <v>149</v>
      </c>
      <c r="H67" s="94">
        <v>0</v>
      </c>
      <c r="I67" s="94"/>
      <c r="J67" s="189">
        <f>J68</f>
        <v>0</v>
      </c>
      <c r="K67" s="67">
        <f t="shared" si="0"/>
        <v>0</v>
      </c>
    </row>
    <row r="68" spans="1:11" s="175" customFormat="1" ht="12.75" customHeight="1" hidden="1" thickBot="1">
      <c r="A68" s="123"/>
      <c r="B68" s="124"/>
      <c r="C68" s="125"/>
      <c r="D68" s="126"/>
      <c r="E68" s="127">
        <v>3311</v>
      </c>
      <c r="F68" s="137">
        <v>5331</v>
      </c>
      <c r="G68" s="140" t="s">
        <v>150</v>
      </c>
      <c r="H68" s="130">
        <v>0</v>
      </c>
      <c r="I68" s="130"/>
      <c r="J68" s="190">
        <v>0</v>
      </c>
      <c r="K68" s="75">
        <f t="shared" si="0"/>
        <v>0</v>
      </c>
    </row>
    <row r="69" spans="1:11" s="175" customFormat="1" ht="12.75" customHeight="1" hidden="1">
      <c r="A69" s="117" t="s">
        <v>71</v>
      </c>
      <c r="B69" s="118"/>
      <c r="C69" s="119" t="s">
        <v>151</v>
      </c>
      <c r="D69" s="120" t="s">
        <v>148</v>
      </c>
      <c r="E69" s="121" t="s">
        <v>72</v>
      </c>
      <c r="F69" s="122" t="s">
        <v>72</v>
      </c>
      <c r="G69" s="139" t="s">
        <v>152</v>
      </c>
      <c r="H69" s="94">
        <v>0</v>
      </c>
      <c r="I69" s="94"/>
      <c r="J69" s="189">
        <f>J70</f>
        <v>0</v>
      </c>
      <c r="K69" s="67">
        <f t="shared" si="0"/>
        <v>0</v>
      </c>
    </row>
    <row r="70" spans="1:11" s="175" customFormat="1" ht="12.75" customHeight="1" hidden="1" thickBot="1">
      <c r="A70" s="123"/>
      <c r="B70" s="124"/>
      <c r="C70" s="125"/>
      <c r="D70" s="126"/>
      <c r="E70" s="127">
        <v>3311</v>
      </c>
      <c r="F70" s="137">
        <v>5331</v>
      </c>
      <c r="G70" s="140" t="s">
        <v>150</v>
      </c>
      <c r="H70" s="130">
        <v>0</v>
      </c>
      <c r="I70" s="130"/>
      <c r="J70" s="190">
        <v>0</v>
      </c>
      <c r="K70" s="75">
        <f t="shared" si="0"/>
        <v>0</v>
      </c>
    </row>
    <row r="71" spans="1:11" s="175" customFormat="1" ht="12.75" customHeight="1" hidden="1">
      <c r="A71" s="117" t="s">
        <v>71</v>
      </c>
      <c r="B71" s="118"/>
      <c r="C71" s="119" t="s">
        <v>153</v>
      </c>
      <c r="D71" s="120" t="s">
        <v>76</v>
      </c>
      <c r="E71" s="121" t="s">
        <v>72</v>
      </c>
      <c r="F71" s="122" t="s">
        <v>72</v>
      </c>
      <c r="G71" s="139" t="s">
        <v>154</v>
      </c>
      <c r="H71" s="94">
        <v>0</v>
      </c>
      <c r="I71" s="94"/>
      <c r="J71" s="189">
        <f>J72</f>
        <v>0</v>
      </c>
      <c r="K71" s="67">
        <f t="shared" si="0"/>
        <v>0</v>
      </c>
    </row>
    <row r="72" spans="1:11" s="175" customFormat="1" ht="12.75" customHeight="1" hidden="1" thickBot="1">
      <c r="A72" s="123"/>
      <c r="B72" s="124"/>
      <c r="C72" s="125"/>
      <c r="D72" s="126"/>
      <c r="E72" s="127">
        <v>3311</v>
      </c>
      <c r="F72" s="128">
        <v>5221</v>
      </c>
      <c r="G72" s="140" t="s">
        <v>155</v>
      </c>
      <c r="H72" s="130">
        <v>0</v>
      </c>
      <c r="I72" s="130"/>
      <c r="J72" s="190">
        <v>0</v>
      </c>
      <c r="K72" s="75">
        <f t="shared" si="0"/>
        <v>0</v>
      </c>
    </row>
    <row r="73" spans="1:11" s="175" customFormat="1" ht="12.75" customHeight="1" hidden="1">
      <c r="A73" s="117" t="s">
        <v>71</v>
      </c>
      <c r="B73" s="132"/>
      <c r="C73" s="133" t="s">
        <v>156</v>
      </c>
      <c r="D73" s="120" t="s">
        <v>76</v>
      </c>
      <c r="E73" s="121" t="s">
        <v>72</v>
      </c>
      <c r="F73" s="122" t="s">
        <v>72</v>
      </c>
      <c r="G73" s="139" t="s">
        <v>157</v>
      </c>
      <c r="H73" s="94">
        <v>0</v>
      </c>
      <c r="I73" s="94"/>
      <c r="J73" s="189">
        <f>J74</f>
        <v>0</v>
      </c>
      <c r="K73" s="67">
        <f t="shared" si="0"/>
        <v>0</v>
      </c>
    </row>
    <row r="74" spans="1:11" s="175" customFormat="1" ht="12.75" customHeight="1" hidden="1" thickBot="1">
      <c r="A74" s="123"/>
      <c r="B74" s="124"/>
      <c r="C74" s="125"/>
      <c r="D74" s="126"/>
      <c r="E74" s="127">
        <v>3311</v>
      </c>
      <c r="F74" s="128">
        <v>5221</v>
      </c>
      <c r="G74" s="145" t="s">
        <v>155</v>
      </c>
      <c r="H74" s="130">
        <v>0</v>
      </c>
      <c r="I74" s="130"/>
      <c r="J74" s="190">
        <v>0</v>
      </c>
      <c r="K74" s="75">
        <f t="shared" si="0"/>
        <v>0</v>
      </c>
    </row>
    <row r="75" spans="1:11" s="175" customFormat="1" ht="12.75" customHeight="1" hidden="1">
      <c r="A75" s="117" t="s">
        <v>71</v>
      </c>
      <c r="B75" s="118"/>
      <c r="C75" s="119" t="s">
        <v>158</v>
      </c>
      <c r="D75" s="120" t="s">
        <v>159</v>
      </c>
      <c r="E75" s="122" t="s">
        <v>72</v>
      </c>
      <c r="F75" s="122" t="s">
        <v>72</v>
      </c>
      <c r="G75" s="118" t="s">
        <v>160</v>
      </c>
      <c r="H75" s="104">
        <v>0</v>
      </c>
      <c r="I75" s="104"/>
      <c r="J75" s="189">
        <f>J76</f>
        <v>0</v>
      </c>
      <c r="K75" s="67">
        <f t="shared" si="0"/>
        <v>0</v>
      </c>
    </row>
    <row r="76" spans="1:11" s="175" customFormat="1" ht="12.75" customHeight="1" hidden="1" thickBot="1">
      <c r="A76" s="123"/>
      <c r="B76" s="124"/>
      <c r="C76" s="125"/>
      <c r="D76" s="126"/>
      <c r="E76" s="137">
        <v>3312</v>
      </c>
      <c r="F76" s="128">
        <v>5321</v>
      </c>
      <c r="G76" s="129" t="s">
        <v>119</v>
      </c>
      <c r="H76" s="146">
        <v>0</v>
      </c>
      <c r="I76" s="146"/>
      <c r="J76" s="190">
        <v>0</v>
      </c>
      <c r="K76" s="75">
        <f t="shared" si="0"/>
        <v>0</v>
      </c>
    </row>
    <row r="77" spans="1:11" s="175" customFormat="1" ht="12.75" customHeight="1" hidden="1">
      <c r="A77" s="117" t="s">
        <v>71</v>
      </c>
      <c r="B77" s="118"/>
      <c r="C77" s="119" t="s">
        <v>161</v>
      </c>
      <c r="D77" s="120" t="s">
        <v>162</v>
      </c>
      <c r="E77" s="122" t="s">
        <v>72</v>
      </c>
      <c r="F77" s="122" t="s">
        <v>72</v>
      </c>
      <c r="G77" s="118" t="s">
        <v>163</v>
      </c>
      <c r="H77" s="104">
        <v>0</v>
      </c>
      <c r="I77" s="104"/>
      <c r="J77" s="189">
        <f>J78</f>
        <v>0</v>
      </c>
      <c r="K77" s="67">
        <f t="shared" si="0"/>
        <v>0</v>
      </c>
    </row>
    <row r="78" spans="1:11" s="175" customFormat="1" ht="12.75" customHeight="1" hidden="1" thickBot="1">
      <c r="A78" s="123"/>
      <c r="B78" s="124"/>
      <c r="C78" s="125"/>
      <c r="D78" s="126"/>
      <c r="E78" s="137">
        <v>3311</v>
      </c>
      <c r="F78" s="137">
        <v>5321</v>
      </c>
      <c r="G78" s="147" t="s">
        <v>164</v>
      </c>
      <c r="H78" s="148">
        <v>0</v>
      </c>
      <c r="I78" s="148"/>
      <c r="J78" s="190">
        <v>0</v>
      </c>
      <c r="K78" s="75">
        <f t="shared" si="0"/>
        <v>0</v>
      </c>
    </row>
    <row r="79" spans="1:11" s="175" customFormat="1" ht="12.75" customHeight="1">
      <c r="A79" s="203" t="s">
        <v>71</v>
      </c>
      <c r="B79" s="204"/>
      <c r="C79" s="205" t="s">
        <v>222</v>
      </c>
      <c r="D79" s="206" t="s">
        <v>223</v>
      </c>
      <c r="E79" s="207" t="s">
        <v>72</v>
      </c>
      <c r="F79" s="207" t="s">
        <v>72</v>
      </c>
      <c r="G79" s="204" t="s">
        <v>226</v>
      </c>
      <c r="H79" s="208">
        <v>0</v>
      </c>
      <c r="I79" s="208">
        <v>0</v>
      </c>
      <c r="J79" s="209">
        <v>200</v>
      </c>
      <c r="K79" s="210">
        <f>H79+J79</f>
        <v>200</v>
      </c>
    </row>
    <row r="80" spans="1:11" s="175" customFormat="1" ht="12.75" customHeight="1" thickBot="1">
      <c r="A80" s="211"/>
      <c r="B80" s="212"/>
      <c r="C80" s="213"/>
      <c r="D80" s="214"/>
      <c r="E80" s="215">
        <v>3322</v>
      </c>
      <c r="F80" s="215">
        <v>5321</v>
      </c>
      <c r="G80" s="216" t="s">
        <v>164</v>
      </c>
      <c r="H80" s="217">
        <v>0</v>
      </c>
      <c r="I80" s="217">
        <v>0</v>
      </c>
      <c r="J80" s="218">
        <v>200</v>
      </c>
      <c r="K80" s="219">
        <f>H80+J80</f>
        <v>200</v>
      </c>
    </row>
    <row r="81" spans="1:11" s="175" customFormat="1" ht="12.75" customHeight="1" thickBot="1">
      <c r="A81" s="48" t="s">
        <v>71</v>
      </c>
      <c r="B81" s="197"/>
      <c r="C81" s="50" t="s">
        <v>72</v>
      </c>
      <c r="D81" s="51" t="s">
        <v>72</v>
      </c>
      <c r="E81" s="50" t="s">
        <v>72</v>
      </c>
      <c r="F81" s="52" t="s">
        <v>72</v>
      </c>
      <c r="G81" s="198" t="s">
        <v>167</v>
      </c>
      <c r="H81" s="199">
        <v>300</v>
      </c>
      <c r="I81" s="199">
        <v>0</v>
      </c>
      <c r="J81" s="200">
        <v>0</v>
      </c>
      <c r="K81" s="201">
        <f>H81+J81</f>
        <v>300</v>
      </c>
    </row>
    <row r="82" spans="1:11" s="175" customFormat="1" ht="12.75" customHeight="1" thickBot="1">
      <c r="A82" s="149" t="s">
        <v>71</v>
      </c>
      <c r="B82" s="202"/>
      <c r="C82" s="191" t="s">
        <v>72</v>
      </c>
      <c r="D82" s="192" t="s">
        <v>72</v>
      </c>
      <c r="E82" s="52" t="s">
        <v>72</v>
      </c>
      <c r="F82" s="52" t="s">
        <v>72</v>
      </c>
      <c r="G82" s="150" t="s">
        <v>165</v>
      </c>
      <c r="H82" s="54">
        <f>H83+H85+H87+H89+H91+H93</f>
        <v>0</v>
      </c>
      <c r="I82" s="54">
        <f>I83+I85+I87+I89+I91+I93+I95+I97+I99+I101+I103+I105+I107+I109+I111+I113</f>
        <v>0</v>
      </c>
      <c r="J82" s="174">
        <f>J83+J85+J87+J89+J91+J93+J95+J97+J99+J101+J103+J105+J107+J109+J111+J113+J115+J117+J119+J121+J123</f>
        <v>1798</v>
      </c>
      <c r="K82" s="151">
        <f>I82+J82</f>
        <v>1798</v>
      </c>
    </row>
    <row r="83" spans="1:11" s="175" customFormat="1" ht="12.75" customHeight="1" hidden="1">
      <c r="A83" s="167" t="s">
        <v>71</v>
      </c>
      <c r="B83" s="168">
        <v>34053</v>
      </c>
      <c r="C83" s="108" t="s">
        <v>173</v>
      </c>
      <c r="D83" s="109" t="s">
        <v>174</v>
      </c>
      <c r="E83" s="110" t="s">
        <v>72</v>
      </c>
      <c r="F83" s="110" t="s">
        <v>72</v>
      </c>
      <c r="G83" s="156" t="s">
        <v>175</v>
      </c>
      <c r="H83" s="157">
        <f>H84</f>
        <v>0</v>
      </c>
      <c r="I83" s="157">
        <v>0</v>
      </c>
      <c r="J83" s="187">
        <v>7</v>
      </c>
      <c r="K83" s="158">
        <f>I83+J83</f>
        <v>7</v>
      </c>
    </row>
    <row r="84" spans="1:11" s="175" customFormat="1" ht="12.75" customHeight="1" hidden="1" thickBot="1">
      <c r="A84" s="169"/>
      <c r="B84" s="170"/>
      <c r="C84" s="161"/>
      <c r="D84" s="171"/>
      <c r="E84" s="163">
        <v>3314</v>
      </c>
      <c r="F84" s="164">
        <v>5336</v>
      </c>
      <c r="G84" s="166" t="s">
        <v>176</v>
      </c>
      <c r="H84" s="146">
        <v>0</v>
      </c>
      <c r="I84" s="146">
        <v>0</v>
      </c>
      <c r="J84" s="193">
        <v>7</v>
      </c>
      <c r="K84" s="75">
        <f>I84+J84</f>
        <v>7</v>
      </c>
    </row>
    <row r="85" spans="1:11" s="175" customFormat="1" ht="12.75" customHeight="1" hidden="1">
      <c r="A85" s="152" t="s">
        <v>71</v>
      </c>
      <c r="B85" s="153">
        <v>34070</v>
      </c>
      <c r="C85" s="108" t="s">
        <v>177</v>
      </c>
      <c r="D85" s="154" t="s">
        <v>174</v>
      </c>
      <c r="E85" s="155" t="s">
        <v>72</v>
      </c>
      <c r="F85" s="165" t="s">
        <v>72</v>
      </c>
      <c r="G85" s="156" t="s">
        <v>178</v>
      </c>
      <c r="H85" s="157">
        <f>H86</f>
        <v>0</v>
      </c>
      <c r="I85" s="157">
        <v>0</v>
      </c>
      <c r="J85" s="187">
        <v>21</v>
      </c>
      <c r="K85" s="158">
        <f aca="true" t="shared" si="1" ref="K85:K124">I85+J85</f>
        <v>21</v>
      </c>
    </row>
    <row r="86" spans="1:11" s="175" customFormat="1" ht="12.75" customHeight="1" hidden="1" thickBot="1">
      <c r="A86" s="159"/>
      <c r="B86" s="160"/>
      <c r="C86" s="161"/>
      <c r="D86" s="162"/>
      <c r="E86" s="163">
        <v>3314</v>
      </c>
      <c r="F86" s="164">
        <v>5336</v>
      </c>
      <c r="G86" s="166" t="s">
        <v>176</v>
      </c>
      <c r="H86" s="148">
        <v>0</v>
      </c>
      <c r="I86" s="148">
        <v>0</v>
      </c>
      <c r="J86" s="194">
        <v>21</v>
      </c>
      <c r="K86" s="75">
        <f t="shared" si="1"/>
        <v>21</v>
      </c>
    </row>
    <row r="87" spans="1:11" s="175" customFormat="1" ht="12.75" customHeight="1" hidden="1">
      <c r="A87" s="106" t="s">
        <v>71</v>
      </c>
      <c r="B87" s="168">
        <v>34053</v>
      </c>
      <c r="C87" s="108" t="s">
        <v>179</v>
      </c>
      <c r="D87" s="109" t="s">
        <v>174</v>
      </c>
      <c r="E87" s="155" t="s">
        <v>72</v>
      </c>
      <c r="F87" s="110" t="s">
        <v>72</v>
      </c>
      <c r="G87" s="156" t="s">
        <v>180</v>
      </c>
      <c r="H87" s="157">
        <f>H88</f>
        <v>0</v>
      </c>
      <c r="I87" s="157">
        <v>0</v>
      </c>
      <c r="J87" s="187">
        <v>26</v>
      </c>
      <c r="K87" s="158">
        <f t="shared" si="1"/>
        <v>26</v>
      </c>
    </row>
    <row r="88" spans="1:11" s="175" customFormat="1" ht="12.75" customHeight="1" hidden="1" thickBot="1">
      <c r="A88" s="169"/>
      <c r="B88" s="170"/>
      <c r="C88" s="161"/>
      <c r="D88" s="171"/>
      <c r="E88" s="163">
        <v>3314</v>
      </c>
      <c r="F88" s="164">
        <v>5336</v>
      </c>
      <c r="G88" s="166" t="s">
        <v>176</v>
      </c>
      <c r="H88" s="148">
        <v>0</v>
      </c>
      <c r="I88" s="148">
        <v>0</v>
      </c>
      <c r="J88" s="194">
        <v>26</v>
      </c>
      <c r="K88" s="75">
        <f t="shared" si="1"/>
        <v>26</v>
      </c>
    </row>
    <row r="89" spans="1:11" s="175" customFormat="1" ht="12.75" customHeight="1" hidden="1">
      <c r="A89" s="152" t="s">
        <v>71</v>
      </c>
      <c r="B89" s="153">
        <v>34070</v>
      </c>
      <c r="C89" s="108" t="s">
        <v>181</v>
      </c>
      <c r="D89" s="154" t="s">
        <v>174</v>
      </c>
      <c r="E89" s="155" t="s">
        <v>72</v>
      </c>
      <c r="F89" s="110" t="s">
        <v>72</v>
      </c>
      <c r="G89" s="156" t="s">
        <v>182</v>
      </c>
      <c r="H89" s="157">
        <f>H90</f>
        <v>0</v>
      </c>
      <c r="I89" s="157">
        <v>0</v>
      </c>
      <c r="J89" s="187">
        <f>J90</f>
        <v>30</v>
      </c>
      <c r="K89" s="158">
        <f t="shared" si="1"/>
        <v>30</v>
      </c>
    </row>
    <row r="90" spans="1:11" s="175" customFormat="1" ht="12.75" customHeight="1" hidden="1" thickBot="1">
      <c r="A90" s="159"/>
      <c r="B90" s="160" t="s">
        <v>171</v>
      </c>
      <c r="C90" s="161"/>
      <c r="D90" s="162"/>
      <c r="E90" s="163">
        <v>3314</v>
      </c>
      <c r="F90" s="164">
        <v>5336</v>
      </c>
      <c r="G90" s="166" t="s">
        <v>176</v>
      </c>
      <c r="H90" s="148">
        <v>0</v>
      </c>
      <c r="I90" s="148">
        <v>0</v>
      </c>
      <c r="J90" s="194">
        <v>30</v>
      </c>
      <c r="K90" s="75">
        <f t="shared" si="1"/>
        <v>30</v>
      </c>
    </row>
    <row r="91" spans="1:11" s="175" customFormat="1" ht="12.75" customHeight="1" hidden="1">
      <c r="A91" s="152" t="s">
        <v>71</v>
      </c>
      <c r="B91" s="153">
        <v>34053</v>
      </c>
      <c r="C91" s="108" t="s">
        <v>183</v>
      </c>
      <c r="D91" s="154" t="s">
        <v>174</v>
      </c>
      <c r="E91" s="155" t="s">
        <v>72</v>
      </c>
      <c r="F91" s="165" t="s">
        <v>72</v>
      </c>
      <c r="G91" s="156" t="s">
        <v>184</v>
      </c>
      <c r="H91" s="157">
        <f>H92</f>
        <v>0</v>
      </c>
      <c r="I91" s="157">
        <v>0</v>
      </c>
      <c r="J91" s="187">
        <v>38</v>
      </c>
      <c r="K91" s="158">
        <f t="shared" si="1"/>
        <v>38</v>
      </c>
    </row>
    <row r="92" spans="1:11" s="175" customFormat="1" ht="12.75" customHeight="1" hidden="1" thickBot="1">
      <c r="A92" s="159"/>
      <c r="B92" s="160"/>
      <c r="C92" s="161"/>
      <c r="D92" s="162"/>
      <c r="E92" s="163">
        <v>3314</v>
      </c>
      <c r="F92" s="164">
        <v>5336</v>
      </c>
      <c r="G92" s="166" t="s">
        <v>176</v>
      </c>
      <c r="H92" s="148">
        <v>0</v>
      </c>
      <c r="I92" s="148">
        <v>0</v>
      </c>
      <c r="J92" s="194">
        <v>38</v>
      </c>
      <c r="K92" s="75">
        <f t="shared" si="1"/>
        <v>38</v>
      </c>
    </row>
    <row r="93" spans="1:11" s="175" customFormat="1" ht="12.75" customHeight="1" hidden="1">
      <c r="A93" s="152" t="s">
        <v>71</v>
      </c>
      <c r="B93" s="153">
        <v>34053</v>
      </c>
      <c r="C93" s="108" t="s">
        <v>185</v>
      </c>
      <c r="D93" s="154" t="s">
        <v>186</v>
      </c>
      <c r="E93" s="155" t="s">
        <v>72</v>
      </c>
      <c r="F93" s="110" t="s">
        <v>72</v>
      </c>
      <c r="G93" s="156" t="s">
        <v>187</v>
      </c>
      <c r="H93" s="157">
        <f>H94</f>
        <v>0</v>
      </c>
      <c r="I93" s="157">
        <v>0</v>
      </c>
      <c r="J93" s="187">
        <v>30</v>
      </c>
      <c r="K93" s="158">
        <f t="shared" si="1"/>
        <v>30</v>
      </c>
    </row>
    <row r="94" spans="1:11" s="175" customFormat="1" ht="12.75" customHeight="1" hidden="1" thickBot="1">
      <c r="A94" s="159"/>
      <c r="B94" s="160"/>
      <c r="C94" s="161"/>
      <c r="D94" s="162"/>
      <c r="E94" s="163">
        <v>3315</v>
      </c>
      <c r="F94" s="164">
        <v>5336</v>
      </c>
      <c r="G94" s="166" t="s">
        <v>176</v>
      </c>
      <c r="H94" s="148">
        <v>0</v>
      </c>
      <c r="I94" s="148">
        <v>0</v>
      </c>
      <c r="J94" s="194">
        <v>30</v>
      </c>
      <c r="K94" s="75">
        <f t="shared" si="1"/>
        <v>30</v>
      </c>
    </row>
    <row r="95" spans="1:11" s="175" customFormat="1" ht="12.75" customHeight="1" hidden="1">
      <c r="A95" s="167" t="s">
        <v>71</v>
      </c>
      <c r="B95" s="168">
        <v>34053</v>
      </c>
      <c r="C95" s="108" t="s">
        <v>188</v>
      </c>
      <c r="D95" s="109" t="s">
        <v>186</v>
      </c>
      <c r="E95" s="155" t="s">
        <v>72</v>
      </c>
      <c r="F95" s="110" t="s">
        <v>72</v>
      </c>
      <c r="G95" s="156" t="s">
        <v>189</v>
      </c>
      <c r="H95" s="157">
        <f>H96</f>
        <v>0</v>
      </c>
      <c r="I95" s="157">
        <v>0</v>
      </c>
      <c r="J95" s="187">
        <v>55</v>
      </c>
      <c r="K95" s="158">
        <f t="shared" si="1"/>
        <v>55</v>
      </c>
    </row>
    <row r="96" spans="1:11" s="175" customFormat="1" ht="12.75" customHeight="1" hidden="1" thickBot="1">
      <c r="A96" s="169"/>
      <c r="B96" s="170"/>
      <c r="C96" s="161"/>
      <c r="D96" s="171"/>
      <c r="E96" s="163">
        <v>3315</v>
      </c>
      <c r="F96" s="164">
        <v>5336</v>
      </c>
      <c r="G96" s="166" t="s">
        <v>176</v>
      </c>
      <c r="H96" s="146">
        <v>0</v>
      </c>
      <c r="I96" s="148">
        <v>0</v>
      </c>
      <c r="J96" s="195">
        <v>55</v>
      </c>
      <c r="K96" s="75">
        <f t="shared" si="1"/>
        <v>55</v>
      </c>
    </row>
    <row r="97" spans="1:11" s="175" customFormat="1" ht="12.75" customHeight="1" hidden="1">
      <c r="A97" s="152" t="s">
        <v>71</v>
      </c>
      <c r="B97" s="153">
        <v>34053</v>
      </c>
      <c r="C97" s="108" t="s">
        <v>190</v>
      </c>
      <c r="D97" s="154" t="s">
        <v>186</v>
      </c>
      <c r="E97" s="155" t="s">
        <v>72</v>
      </c>
      <c r="F97" s="165" t="s">
        <v>72</v>
      </c>
      <c r="G97" s="156" t="s">
        <v>191</v>
      </c>
      <c r="H97" s="157">
        <f>H98</f>
        <v>0</v>
      </c>
      <c r="I97" s="157">
        <v>0</v>
      </c>
      <c r="J97" s="187">
        <v>103</v>
      </c>
      <c r="K97" s="158">
        <f t="shared" si="1"/>
        <v>103</v>
      </c>
    </row>
    <row r="98" spans="1:11" s="175" customFormat="1" ht="12.75" customHeight="1" hidden="1" thickBot="1">
      <c r="A98" s="159"/>
      <c r="B98" s="160"/>
      <c r="C98" s="161"/>
      <c r="D98" s="162"/>
      <c r="E98" s="163">
        <v>3315</v>
      </c>
      <c r="F98" s="164">
        <v>5336</v>
      </c>
      <c r="G98" s="166" t="s">
        <v>176</v>
      </c>
      <c r="H98" s="148">
        <v>0</v>
      </c>
      <c r="I98" s="148">
        <v>0</v>
      </c>
      <c r="J98" s="195">
        <v>103</v>
      </c>
      <c r="K98" s="75">
        <f t="shared" si="1"/>
        <v>103</v>
      </c>
    </row>
    <row r="99" spans="1:11" s="175" customFormat="1" ht="12.75" customHeight="1" hidden="1">
      <c r="A99" s="106" t="s">
        <v>71</v>
      </c>
      <c r="B99" s="168">
        <v>34053</v>
      </c>
      <c r="C99" s="108" t="s">
        <v>192</v>
      </c>
      <c r="D99" s="109" t="s">
        <v>186</v>
      </c>
      <c r="E99" s="155" t="s">
        <v>72</v>
      </c>
      <c r="F99" s="110" t="s">
        <v>72</v>
      </c>
      <c r="G99" s="156" t="s">
        <v>193</v>
      </c>
      <c r="H99" s="157">
        <f>H100</f>
        <v>0</v>
      </c>
      <c r="I99" s="157">
        <v>0</v>
      </c>
      <c r="J99" s="187">
        <v>119</v>
      </c>
      <c r="K99" s="158">
        <f t="shared" si="1"/>
        <v>119</v>
      </c>
    </row>
    <row r="100" spans="1:11" s="175" customFormat="1" ht="12.75" customHeight="1" hidden="1" thickBot="1">
      <c r="A100" s="169"/>
      <c r="B100" s="170"/>
      <c r="C100" s="161"/>
      <c r="D100" s="171"/>
      <c r="E100" s="163">
        <v>3315</v>
      </c>
      <c r="F100" s="164">
        <v>5336</v>
      </c>
      <c r="G100" s="166" t="s">
        <v>176</v>
      </c>
      <c r="H100" s="148">
        <v>0</v>
      </c>
      <c r="I100" s="148">
        <v>0</v>
      </c>
      <c r="J100" s="194">
        <v>119</v>
      </c>
      <c r="K100" s="75">
        <f t="shared" si="1"/>
        <v>119</v>
      </c>
    </row>
    <row r="101" spans="1:11" s="175" customFormat="1" ht="12.75" customHeight="1" hidden="1">
      <c r="A101" s="152" t="s">
        <v>71</v>
      </c>
      <c r="B101" s="153">
        <v>34544</v>
      </c>
      <c r="C101" s="108" t="s">
        <v>194</v>
      </c>
      <c r="D101" s="154" t="s">
        <v>195</v>
      </c>
      <c r="E101" s="155" t="s">
        <v>72</v>
      </c>
      <c r="F101" s="110" t="s">
        <v>72</v>
      </c>
      <c r="G101" s="156" t="s">
        <v>196</v>
      </c>
      <c r="H101" s="157">
        <f>H102</f>
        <v>0</v>
      </c>
      <c r="I101" s="157">
        <v>0</v>
      </c>
      <c r="J101" s="187">
        <v>46</v>
      </c>
      <c r="K101" s="158">
        <f t="shared" si="1"/>
        <v>46</v>
      </c>
    </row>
    <row r="102" spans="1:11" s="175" customFormat="1" ht="12.75" customHeight="1" hidden="1" thickBot="1">
      <c r="A102" s="159"/>
      <c r="B102" s="160"/>
      <c r="C102" s="161"/>
      <c r="D102" s="162"/>
      <c r="E102" s="163">
        <v>3315</v>
      </c>
      <c r="F102" s="164">
        <v>6356</v>
      </c>
      <c r="G102" s="166" t="s">
        <v>197</v>
      </c>
      <c r="H102" s="148">
        <v>0</v>
      </c>
      <c r="I102" s="148">
        <v>0</v>
      </c>
      <c r="J102" s="194">
        <v>46</v>
      </c>
      <c r="K102" s="75">
        <f t="shared" si="1"/>
        <v>46</v>
      </c>
    </row>
    <row r="103" spans="1:11" s="175" customFormat="1" ht="12.75" customHeight="1" hidden="1">
      <c r="A103" s="152" t="s">
        <v>71</v>
      </c>
      <c r="B103" s="153">
        <v>34070</v>
      </c>
      <c r="C103" s="108" t="s">
        <v>198</v>
      </c>
      <c r="D103" s="154" t="s">
        <v>195</v>
      </c>
      <c r="E103" s="155" t="s">
        <v>72</v>
      </c>
      <c r="F103" s="165" t="s">
        <v>72</v>
      </c>
      <c r="G103" s="156" t="s">
        <v>199</v>
      </c>
      <c r="H103" s="157">
        <f>H104</f>
        <v>0</v>
      </c>
      <c r="I103" s="157">
        <v>0</v>
      </c>
      <c r="J103" s="187">
        <v>100</v>
      </c>
      <c r="K103" s="158">
        <f t="shared" si="1"/>
        <v>100</v>
      </c>
    </row>
    <row r="104" spans="1:18" s="175" customFormat="1" ht="12.75" customHeight="1" hidden="1" thickBot="1">
      <c r="A104" s="159"/>
      <c r="B104" s="160"/>
      <c r="C104" s="161"/>
      <c r="D104" s="162"/>
      <c r="E104" s="163">
        <v>3315</v>
      </c>
      <c r="F104" s="164">
        <v>5336</v>
      </c>
      <c r="G104" s="166" t="s">
        <v>176</v>
      </c>
      <c r="H104" s="148">
        <v>0</v>
      </c>
      <c r="I104" s="148">
        <v>0</v>
      </c>
      <c r="J104" s="194">
        <v>100</v>
      </c>
      <c r="K104" s="75">
        <f t="shared" si="1"/>
        <v>100</v>
      </c>
      <c r="R104" s="175" t="s">
        <v>171</v>
      </c>
    </row>
    <row r="105" spans="1:11" s="175" customFormat="1" ht="12.75" customHeight="1" hidden="1">
      <c r="A105" s="167" t="s">
        <v>71</v>
      </c>
      <c r="B105" s="168">
        <v>34070</v>
      </c>
      <c r="C105" s="108" t="s">
        <v>200</v>
      </c>
      <c r="D105" s="109" t="s">
        <v>195</v>
      </c>
      <c r="E105" s="155" t="s">
        <v>72</v>
      </c>
      <c r="F105" s="110" t="s">
        <v>72</v>
      </c>
      <c r="G105" s="156" t="s">
        <v>201</v>
      </c>
      <c r="H105" s="157">
        <f>H106</f>
        <v>0</v>
      </c>
      <c r="I105" s="157">
        <v>0</v>
      </c>
      <c r="J105" s="187">
        <v>120</v>
      </c>
      <c r="K105" s="158">
        <f t="shared" si="1"/>
        <v>120</v>
      </c>
    </row>
    <row r="106" spans="1:11" s="175" customFormat="1" ht="12.75" customHeight="1" hidden="1" thickBot="1">
      <c r="A106" s="169"/>
      <c r="B106" s="170"/>
      <c r="C106" s="161"/>
      <c r="D106" s="171"/>
      <c r="E106" s="163">
        <v>3315</v>
      </c>
      <c r="F106" s="164">
        <v>5336</v>
      </c>
      <c r="G106" s="166" t="s">
        <v>176</v>
      </c>
      <c r="H106" s="148">
        <v>0</v>
      </c>
      <c r="I106" s="148">
        <v>0</v>
      </c>
      <c r="J106" s="194">
        <v>120</v>
      </c>
      <c r="K106" s="75">
        <f t="shared" si="1"/>
        <v>120</v>
      </c>
    </row>
    <row r="107" spans="1:11" s="175" customFormat="1" ht="12.75" customHeight="1" hidden="1">
      <c r="A107" s="152" t="s">
        <v>71</v>
      </c>
      <c r="B107" s="153">
        <v>34070</v>
      </c>
      <c r="C107" s="108" t="s">
        <v>202</v>
      </c>
      <c r="D107" s="154" t="s">
        <v>195</v>
      </c>
      <c r="E107" s="155" t="s">
        <v>72</v>
      </c>
      <c r="F107" s="110" t="s">
        <v>72</v>
      </c>
      <c r="G107" s="156" t="s">
        <v>203</v>
      </c>
      <c r="H107" s="157">
        <f>H108</f>
        <v>0</v>
      </c>
      <c r="I107" s="157">
        <v>0</v>
      </c>
      <c r="J107" s="187">
        <v>600</v>
      </c>
      <c r="K107" s="158">
        <f t="shared" si="1"/>
        <v>600</v>
      </c>
    </row>
    <row r="108" spans="1:11" s="175" customFormat="1" ht="12.75" customHeight="1" hidden="1" thickBot="1">
      <c r="A108" s="159"/>
      <c r="B108" s="160"/>
      <c r="C108" s="161"/>
      <c r="D108" s="162"/>
      <c r="E108" s="163">
        <v>3315</v>
      </c>
      <c r="F108" s="164">
        <v>5336</v>
      </c>
      <c r="G108" s="166" t="s">
        <v>176</v>
      </c>
      <c r="H108" s="148">
        <v>0</v>
      </c>
      <c r="I108" s="148">
        <v>0</v>
      </c>
      <c r="J108" s="195">
        <v>600</v>
      </c>
      <c r="K108" s="75">
        <f t="shared" si="1"/>
        <v>600</v>
      </c>
    </row>
    <row r="109" spans="1:11" s="175" customFormat="1" ht="12.75" customHeight="1" hidden="1">
      <c r="A109" s="106" t="s">
        <v>71</v>
      </c>
      <c r="B109" s="168">
        <v>34053</v>
      </c>
      <c r="C109" s="108" t="s">
        <v>204</v>
      </c>
      <c r="D109" s="109" t="s">
        <v>205</v>
      </c>
      <c r="E109" s="155" t="s">
        <v>72</v>
      </c>
      <c r="F109" s="165" t="s">
        <v>72</v>
      </c>
      <c r="G109" s="156" t="s">
        <v>206</v>
      </c>
      <c r="H109" s="157">
        <f>H110</f>
        <v>0</v>
      </c>
      <c r="I109" s="157">
        <v>0</v>
      </c>
      <c r="J109" s="187">
        <v>84</v>
      </c>
      <c r="K109" s="158">
        <f t="shared" si="1"/>
        <v>84</v>
      </c>
    </row>
    <row r="110" spans="1:11" s="175" customFormat="1" ht="12.75" customHeight="1" hidden="1" thickBot="1">
      <c r="A110" s="169"/>
      <c r="B110" s="170"/>
      <c r="C110" s="161"/>
      <c r="D110" s="171"/>
      <c r="E110" s="163">
        <v>3315</v>
      </c>
      <c r="F110" s="164">
        <v>5336</v>
      </c>
      <c r="G110" s="166" t="s">
        <v>176</v>
      </c>
      <c r="H110" s="148">
        <v>0</v>
      </c>
      <c r="I110" s="148">
        <v>0</v>
      </c>
      <c r="J110" s="194">
        <v>84</v>
      </c>
      <c r="K110" s="75">
        <f t="shared" si="1"/>
        <v>84</v>
      </c>
    </row>
    <row r="111" spans="1:11" s="175" customFormat="1" ht="12.75" customHeight="1" hidden="1">
      <c r="A111" s="152" t="s">
        <v>71</v>
      </c>
      <c r="B111" s="153">
        <v>34053</v>
      </c>
      <c r="C111" s="108" t="s">
        <v>207</v>
      </c>
      <c r="D111" s="154" t="s">
        <v>208</v>
      </c>
      <c r="E111" s="155" t="s">
        <v>72</v>
      </c>
      <c r="F111" s="110" t="s">
        <v>72</v>
      </c>
      <c r="G111" s="156" t="s">
        <v>209</v>
      </c>
      <c r="H111" s="157">
        <f>H112</f>
        <v>0</v>
      </c>
      <c r="I111" s="157">
        <v>0</v>
      </c>
      <c r="J111" s="187">
        <v>28</v>
      </c>
      <c r="K111" s="158">
        <f t="shared" si="1"/>
        <v>28</v>
      </c>
    </row>
    <row r="112" spans="1:11" s="182" customFormat="1" ht="12.75" customHeight="1" hidden="1" thickBot="1">
      <c r="A112" s="159"/>
      <c r="B112" s="160"/>
      <c r="C112" s="161"/>
      <c r="D112" s="162"/>
      <c r="E112" s="163">
        <v>3315</v>
      </c>
      <c r="F112" s="164">
        <v>5336</v>
      </c>
      <c r="G112" s="166" t="s">
        <v>176</v>
      </c>
      <c r="H112" s="148">
        <v>0</v>
      </c>
      <c r="I112" s="148">
        <v>0</v>
      </c>
      <c r="J112" s="194">
        <v>28</v>
      </c>
      <c r="K112" s="75">
        <f t="shared" si="1"/>
        <v>28</v>
      </c>
    </row>
    <row r="113" spans="1:11" s="175" customFormat="1" ht="12.75" customHeight="1" hidden="1">
      <c r="A113" s="152" t="s">
        <v>71</v>
      </c>
      <c r="B113" s="153">
        <v>34053</v>
      </c>
      <c r="C113" s="108" t="s">
        <v>210</v>
      </c>
      <c r="D113" s="154" t="s">
        <v>208</v>
      </c>
      <c r="E113" s="155" t="s">
        <v>72</v>
      </c>
      <c r="F113" s="165" t="s">
        <v>72</v>
      </c>
      <c r="G113" s="156" t="s">
        <v>211</v>
      </c>
      <c r="H113" s="157">
        <v>0</v>
      </c>
      <c r="I113" s="157">
        <v>0</v>
      </c>
      <c r="J113" s="187">
        <v>49</v>
      </c>
      <c r="K113" s="158">
        <f t="shared" si="1"/>
        <v>49</v>
      </c>
    </row>
    <row r="114" spans="1:11" s="175" customFormat="1" ht="12.75" customHeight="1" hidden="1" thickBot="1">
      <c r="A114" s="159"/>
      <c r="B114" s="160"/>
      <c r="C114" s="161"/>
      <c r="D114" s="162"/>
      <c r="E114" s="163">
        <v>3315</v>
      </c>
      <c r="F114" s="164">
        <v>5336</v>
      </c>
      <c r="G114" s="166" t="s">
        <v>176</v>
      </c>
      <c r="H114" s="148">
        <v>0</v>
      </c>
      <c r="I114" s="148">
        <v>0</v>
      </c>
      <c r="J114" s="194">
        <v>49</v>
      </c>
      <c r="K114" s="75">
        <f t="shared" si="1"/>
        <v>49</v>
      </c>
    </row>
    <row r="115" spans="1:11" s="175" customFormat="1" ht="12.75" customHeight="1" hidden="1">
      <c r="A115" s="152" t="s">
        <v>71</v>
      </c>
      <c r="B115" s="153">
        <v>34070</v>
      </c>
      <c r="C115" s="108" t="s">
        <v>212</v>
      </c>
      <c r="D115" s="154" t="s">
        <v>208</v>
      </c>
      <c r="E115" s="155" t="s">
        <v>72</v>
      </c>
      <c r="F115" s="165" t="s">
        <v>72</v>
      </c>
      <c r="G115" s="156" t="s">
        <v>213</v>
      </c>
      <c r="H115" s="157">
        <v>0</v>
      </c>
      <c r="I115" s="157">
        <v>0</v>
      </c>
      <c r="J115" s="187">
        <v>53</v>
      </c>
      <c r="K115" s="158">
        <f t="shared" si="1"/>
        <v>53</v>
      </c>
    </row>
    <row r="116" spans="1:11" s="175" customFormat="1" ht="12.75" customHeight="1" hidden="1" thickBot="1">
      <c r="A116" s="159"/>
      <c r="B116" s="160"/>
      <c r="C116" s="161"/>
      <c r="D116" s="162"/>
      <c r="E116" s="163">
        <v>3315</v>
      </c>
      <c r="F116" s="164">
        <v>5336</v>
      </c>
      <c r="G116" s="166" t="s">
        <v>176</v>
      </c>
      <c r="H116" s="148">
        <v>0</v>
      </c>
      <c r="I116" s="148">
        <v>0</v>
      </c>
      <c r="J116" s="194">
        <v>53</v>
      </c>
      <c r="K116" s="75">
        <f t="shared" si="1"/>
        <v>53</v>
      </c>
    </row>
    <row r="117" spans="1:11" s="175" customFormat="1" ht="12.75" customHeight="1" hidden="1">
      <c r="A117" s="152" t="s">
        <v>71</v>
      </c>
      <c r="B117" s="153">
        <v>34053</v>
      </c>
      <c r="C117" s="108" t="s">
        <v>214</v>
      </c>
      <c r="D117" s="154" t="s">
        <v>208</v>
      </c>
      <c r="E117" s="155" t="s">
        <v>72</v>
      </c>
      <c r="F117" s="165" t="s">
        <v>72</v>
      </c>
      <c r="G117" s="156" t="s">
        <v>215</v>
      </c>
      <c r="H117" s="157">
        <v>0</v>
      </c>
      <c r="I117" s="157">
        <v>0</v>
      </c>
      <c r="J117" s="187">
        <v>54</v>
      </c>
      <c r="K117" s="158">
        <f t="shared" si="1"/>
        <v>54</v>
      </c>
    </row>
    <row r="118" spans="1:11" s="175" customFormat="1" ht="12.75" customHeight="1" hidden="1" thickBot="1">
      <c r="A118" s="159"/>
      <c r="B118" s="160"/>
      <c r="C118" s="161"/>
      <c r="D118" s="162"/>
      <c r="E118" s="163">
        <v>3315</v>
      </c>
      <c r="F118" s="164">
        <v>5336</v>
      </c>
      <c r="G118" s="166" t="s">
        <v>176</v>
      </c>
      <c r="H118" s="148">
        <v>0</v>
      </c>
      <c r="I118" s="148">
        <v>0</v>
      </c>
      <c r="J118" s="194">
        <v>54</v>
      </c>
      <c r="K118" s="75">
        <f t="shared" si="1"/>
        <v>54</v>
      </c>
    </row>
    <row r="119" spans="1:11" s="175" customFormat="1" ht="12.75" customHeight="1" hidden="1">
      <c r="A119" s="152" t="s">
        <v>71</v>
      </c>
      <c r="B119" s="153">
        <v>34070</v>
      </c>
      <c r="C119" s="108" t="s">
        <v>216</v>
      </c>
      <c r="D119" s="154" t="s">
        <v>208</v>
      </c>
      <c r="E119" s="155" t="s">
        <v>72</v>
      </c>
      <c r="F119" s="165" t="s">
        <v>72</v>
      </c>
      <c r="G119" s="156" t="s">
        <v>217</v>
      </c>
      <c r="H119" s="157">
        <v>0</v>
      </c>
      <c r="I119" s="157">
        <v>0</v>
      </c>
      <c r="J119" s="187">
        <v>65</v>
      </c>
      <c r="K119" s="158">
        <f t="shared" si="1"/>
        <v>65</v>
      </c>
    </row>
    <row r="120" spans="1:11" s="175" customFormat="1" ht="12.75" customHeight="1" hidden="1" thickBot="1">
      <c r="A120" s="159"/>
      <c r="B120" s="160"/>
      <c r="C120" s="161"/>
      <c r="D120" s="162"/>
      <c r="E120" s="163">
        <v>3315</v>
      </c>
      <c r="F120" s="164">
        <v>5336</v>
      </c>
      <c r="G120" s="166" t="s">
        <v>176</v>
      </c>
      <c r="H120" s="148">
        <v>0</v>
      </c>
      <c r="I120" s="148">
        <v>0</v>
      </c>
      <c r="J120" s="194">
        <v>65</v>
      </c>
      <c r="K120" s="75">
        <f t="shared" si="1"/>
        <v>65</v>
      </c>
    </row>
    <row r="121" spans="1:11" s="175" customFormat="1" ht="12.75" customHeight="1" hidden="1">
      <c r="A121" s="152" t="s">
        <v>71</v>
      </c>
      <c r="B121" s="153">
        <v>34070</v>
      </c>
      <c r="C121" s="108" t="s">
        <v>218</v>
      </c>
      <c r="D121" s="154" t="s">
        <v>208</v>
      </c>
      <c r="E121" s="155" t="s">
        <v>72</v>
      </c>
      <c r="F121" s="165" t="s">
        <v>72</v>
      </c>
      <c r="G121" s="156" t="s">
        <v>219</v>
      </c>
      <c r="H121" s="157">
        <v>0</v>
      </c>
      <c r="I121" s="157">
        <v>0</v>
      </c>
      <c r="J121" s="187">
        <v>75</v>
      </c>
      <c r="K121" s="158">
        <f t="shared" si="1"/>
        <v>75</v>
      </c>
    </row>
    <row r="122" spans="1:11" s="175" customFormat="1" ht="12.75" customHeight="1" hidden="1" thickBot="1">
      <c r="A122" s="159"/>
      <c r="B122" s="160"/>
      <c r="C122" s="161"/>
      <c r="D122" s="162"/>
      <c r="E122" s="163">
        <v>3315</v>
      </c>
      <c r="F122" s="164">
        <v>5336</v>
      </c>
      <c r="G122" s="166" t="s">
        <v>176</v>
      </c>
      <c r="H122" s="148">
        <v>0</v>
      </c>
      <c r="I122" s="148">
        <v>0</v>
      </c>
      <c r="J122" s="194">
        <v>75</v>
      </c>
      <c r="K122" s="75">
        <f t="shared" si="1"/>
        <v>75</v>
      </c>
    </row>
    <row r="123" spans="1:11" s="175" customFormat="1" ht="12.75" customHeight="1" hidden="1">
      <c r="A123" s="152" t="s">
        <v>71</v>
      </c>
      <c r="B123" s="153">
        <v>34070</v>
      </c>
      <c r="C123" s="108" t="s">
        <v>220</v>
      </c>
      <c r="D123" s="154" t="s">
        <v>208</v>
      </c>
      <c r="E123" s="155" t="s">
        <v>72</v>
      </c>
      <c r="F123" s="165" t="s">
        <v>72</v>
      </c>
      <c r="G123" s="156" t="s">
        <v>221</v>
      </c>
      <c r="H123" s="157">
        <v>0</v>
      </c>
      <c r="I123" s="157">
        <v>0</v>
      </c>
      <c r="J123" s="187">
        <v>95</v>
      </c>
      <c r="K123" s="158">
        <f t="shared" si="1"/>
        <v>95</v>
      </c>
    </row>
    <row r="124" spans="1:11" s="175" customFormat="1" ht="12.75" customHeight="1" hidden="1" thickBot="1">
      <c r="A124" s="159"/>
      <c r="B124" s="160"/>
      <c r="C124" s="161"/>
      <c r="D124" s="162"/>
      <c r="E124" s="163">
        <v>3315</v>
      </c>
      <c r="F124" s="164">
        <v>5336</v>
      </c>
      <c r="G124" s="166" t="s">
        <v>176</v>
      </c>
      <c r="H124" s="148">
        <v>0</v>
      </c>
      <c r="I124" s="148">
        <v>0</v>
      </c>
      <c r="J124" s="194">
        <v>95</v>
      </c>
      <c r="K124" s="75">
        <f t="shared" si="1"/>
        <v>95</v>
      </c>
    </row>
    <row r="125" spans="1:11" s="175" customFormat="1" ht="12.75" customHeight="1">
      <c r="A125" s="172"/>
      <c r="B125" s="172"/>
      <c r="C125" s="172"/>
      <c r="D125" s="172"/>
      <c r="E125" s="172"/>
      <c r="F125" s="172"/>
      <c r="G125" s="172"/>
      <c r="H125" s="196"/>
      <c r="I125" s="196"/>
      <c r="J125" s="172"/>
      <c r="K125" s="172"/>
    </row>
    <row r="126" spans="1:11" s="182" customFormat="1" ht="12.75" customHeight="1">
      <c r="A126" s="172"/>
      <c r="B126" s="172"/>
      <c r="C126" s="172"/>
      <c r="D126" s="172"/>
      <c r="E126" s="172"/>
      <c r="F126" s="172"/>
      <c r="G126" s="172"/>
      <c r="H126" s="196"/>
      <c r="I126" s="196"/>
      <c r="J126" s="172"/>
      <c r="K126" s="172"/>
    </row>
    <row r="127" spans="1:11" s="182" customFormat="1" ht="12.75" customHeight="1">
      <c r="A127" s="172"/>
      <c r="B127" s="172"/>
      <c r="C127" s="172"/>
      <c r="D127" s="172"/>
      <c r="E127" s="172"/>
      <c r="F127" s="172"/>
      <c r="G127" s="172"/>
      <c r="H127" s="196"/>
      <c r="I127" s="196"/>
      <c r="J127" s="172"/>
      <c r="K127" s="172"/>
    </row>
    <row r="128" spans="1:11" s="182" customFormat="1" ht="12.75" customHeight="1">
      <c r="A128" s="172"/>
      <c r="B128" s="172"/>
      <c r="C128" s="172"/>
      <c r="D128" s="172"/>
      <c r="E128" s="172"/>
      <c r="F128" s="172"/>
      <c r="G128" s="172"/>
      <c r="H128" s="196"/>
      <c r="I128" s="196"/>
      <c r="J128" s="172"/>
      <c r="K128" s="172"/>
    </row>
    <row r="129" ht="12.75" customHeight="1"/>
    <row r="130" ht="12.75" customHeight="1"/>
    <row r="131" ht="12.75" customHeight="1"/>
  </sheetData>
  <sheetProtection/>
  <mergeCells count="5">
    <mergeCell ref="H1:K1"/>
    <mergeCell ref="A2:K2"/>
    <mergeCell ref="A4:K4"/>
    <mergeCell ref="A6:K6"/>
    <mergeCell ref="C9:D9"/>
  </mergeCells>
  <printOptions/>
  <pageMargins left="0.7086614173228347" right="0.5118110236220472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Holicka Hana</cp:lastModifiedBy>
  <cp:lastPrinted>2015-06-30T08:59:22Z</cp:lastPrinted>
  <dcterms:created xsi:type="dcterms:W3CDTF">2007-12-18T12:40:54Z</dcterms:created>
  <dcterms:modified xsi:type="dcterms:W3CDTF">2015-07-08T07:41:47Z</dcterms:modified>
  <cp:category/>
  <cp:version/>
  <cp:contentType/>
  <cp:contentStatus/>
</cp:coreProperties>
</file>