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1"/>
  </bookViews>
  <sheets>
    <sheet name="zr_ro_198_15" sheetId="1" r:id="rId1"/>
    <sheet name="Bilance PaV" sheetId="2" r:id="rId2"/>
  </sheets>
  <calcPr calcId="145621"/>
</workbook>
</file>

<file path=xl/calcChain.xml><?xml version="1.0" encoding="utf-8"?>
<calcChain xmlns="http://schemas.openxmlformats.org/spreadsheetml/2006/main">
  <c r="C3" i="2" l="1"/>
  <c r="D3" i="2"/>
  <c r="E3" i="2"/>
  <c r="E4" i="2"/>
  <c r="E5" i="2"/>
  <c r="E6" i="2"/>
  <c r="C8" i="2"/>
  <c r="D8" i="2"/>
  <c r="D7" i="2" s="1"/>
  <c r="D17" i="2" s="1"/>
  <c r="D23" i="2" s="1"/>
  <c r="E9" i="2"/>
  <c r="E10" i="2"/>
  <c r="E11" i="2"/>
  <c r="E12" i="2"/>
  <c r="C13" i="2"/>
  <c r="C7" i="2" s="1"/>
  <c r="D13" i="2"/>
  <c r="E13" i="2"/>
  <c r="E14" i="2"/>
  <c r="E15" i="2"/>
  <c r="E16" i="2"/>
  <c r="C18" i="2"/>
  <c r="D18" i="2"/>
  <c r="E18" i="2"/>
  <c r="E19" i="2"/>
  <c r="E20" i="2"/>
  <c r="E21" i="2"/>
  <c r="E22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C42" i="2"/>
  <c r="D42" i="2"/>
  <c r="E42" i="2"/>
  <c r="E7" i="2" l="1"/>
  <c r="C17" i="2"/>
  <c r="E17" i="2" s="1"/>
  <c r="C23" i="2"/>
  <c r="E23" i="2" s="1"/>
  <c r="E8" i="2"/>
  <c r="I86" i="1"/>
  <c r="I85" i="1"/>
  <c r="I84" i="1"/>
  <c r="I83" i="1"/>
  <c r="I82" i="1"/>
  <c r="H81" i="1"/>
  <c r="G81" i="1"/>
  <c r="I81" i="1" s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H50" i="1"/>
  <c r="G50" i="1"/>
  <c r="I50" i="1" s="1"/>
  <c r="I49" i="1"/>
  <c r="I48" i="1"/>
  <c r="I47" i="1"/>
  <c r="I46" i="1"/>
  <c r="I45" i="1"/>
  <c r="I44" i="1"/>
  <c r="H44" i="1"/>
  <c r="G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10" i="1"/>
  <c r="G10" i="1"/>
</calcChain>
</file>

<file path=xl/sharedStrings.xml><?xml version="1.0" encoding="utf-8"?>
<sst xmlns="http://schemas.openxmlformats.org/spreadsheetml/2006/main" count="273" uniqueCount="127">
  <si>
    <t>Příloha č. 1</t>
  </si>
  <si>
    <t>ZR_RO_198/15</t>
  </si>
  <si>
    <t xml:space="preserve">ZMĚNA ROZPOČTU - ROZPOČTOVÉ OPATŘENÍ Č. </t>
  </si>
  <si>
    <t>Kapitola 923 02 - Spolufinancování EU</t>
  </si>
  <si>
    <t>Odbor regionálního rozvoje a evropských projektů</t>
  </si>
  <si>
    <t>tis.Kč</t>
  </si>
  <si>
    <t>uk.</t>
  </si>
  <si>
    <t>č.a.</t>
  </si>
  <si>
    <t>§</t>
  </si>
  <si>
    <t>pol.</t>
  </si>
  <si>
    <t>UZ</t>
  </si>
  <si>
    <t>92302 - S P O L U F I N A N C O V Á N Í   E U</t>
  </si>
  <si>
    <t>UR 1 2015</t>
  </si>
  <si>
    <t>změny</t>
  </si>
  <si>
    <t>UR 2 2015</t>
  </si>
  <si>
    <t>SU</t>
  </si>
  <si>
    <t>x</t>
  </si>
  <si>
    <t>Běžné a kapitálové výdaje resortu celkem</t>
  </si>
  <si>
    <t>1750140000</t>
  </si>
  <si>
    <t>TP programu ČR - Polsko 2007-2013</t>
  </si>
  <si>
    <t>41100000</t>
  </si>
  <si>
    <t>Platy zaměstnanců v pracovním poměru CZ</t>
  </si>
  <si>
    <t>41117007</t>
  </si>
  <si>
    <t>Platy zaměstnanců v pracovním poměru SR</t>
  </si>
  <si>
    <t>41595113</t>
  </si>
  <si>
    <t>Platy zaměstnanců v pracovním poměru EU</t>
  </si>
  <si>
    <t>Ostatní osobní výdaje CZ</t>
  </si>
  <si>
    <t>Ostatní osobní výdaje SR</t>
  </si>
  <si>
    <t>Ostatní osobní výdaje EU</t>
  </si>
  <si>
    <t>Povinné poj.na soc.zab.a přísp.na st.pol.zaměstnan CZ</t>
  </si>
  <si>
    <t>Povinné poj.na soc.zab.a přísp.na st.pol.zaměstnan SR</t>
  </si>
  <si>
    <t>Povinné poj.na soc.zab.a přísp.na st.pol.zaměstnan EU</t>
  </si>
  <si>
    <t>Povinné poj.na veřejné zdravotní pojištění CZ</t>
  </si>
  <si>
    <t>Povinné poj.na veřejné zdravotní pojištění SR</t>
  </si>
  <si>
    <t>Povinné poj.na veřejné zdravotní pojištění EU</t>
  </si>
  <si>
    <t>Nákup materiálu j.n. CZ</t>
  </si>
  <si>
    <t>Nákup materiálu j.n. SR</t>
  </si>
  <si>
    <t>Nákup materiálu j.n. EU</t>
  </si>
  <si>
    <t>Služby školení a vzdělávání CZ</t>
  </si>
  <si>
    <t>Služby školení a vzdělávání SR</t>
  </si>
  <si>
    <t>Služby školení a vzdělávání EU</t>
  </si>
  <si>
    <t>Nákup ostatních služeb CZ</t>
  </si>
  <si>
    <t>Nákup ostatních služeb SR</t>
  </si>
  <si>
    <t>Nákup ostatních služeb EU</t>
  </si>
  <si>
    <t>Cestovné (tuzemské i zahraniční) CZ</t>
  </si>
  <si>
    <t>Cestovné (tuzemské i zahraniční) SR</t>
  </si>
  <si>
    <t>Cestovné (tuzemské i zahraniční) EU</t>
  </si>
  <si>
    <t>Pohoštění CZ</t>
  </si>
  <si>
    <t>Pohoštění SR</t>
  </si>
  <si>
    <t>Pohoštění EU</t>
  </si>
  <si>
    <t>Náhrady mezd v době nemoci CZ</t>
  </si>
  <si>
    <t>Náhrady mezd v době nemoci SR</t>
  </si>
  <si>
    <t>Náhrady mezd v době nemoci EU</t>
  </si>
  <si>
    <t>Služby peněžních ústavů CZ</t>
  </si>
  <si>
    <t>Služby peněžních ústavů EU</t>
  </si>
  <si>
    <t>1750160000</t>
  </si>
  <si>
    <t>TP programu ČR - Polsko 2014 -2020</t>
  </si>
  <si>
    <t>11010000</t>
  </si>
  <si>
    <t>1750130000</t>
  </si>
  <si>
    <t>TP programu ČR - Sasko 2007-2013</t>
  </si>
  <si>
    <t>41500000</t>
  </si>
  <si>
    <t>Nákup materiálu j.n.</t>
  </si>
  <si>
    <t>Nákup materiáluj.n.</t>
  </si>
  <si>
    <t>Nákup materuálu j.n.</t>
  </si>
  <si>
    <t>1750150000</t>
  </si>
  <si>
    <t>TP programu ČR - Sasko 2014-2020</t>
  </si>
  <si>
    <t xml:space="preserve">V ý d a je   c e l k e m </t>
  </si>
  <si>
    <t>5-6xxx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</si>
  <si>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</si>
  <si>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</si>
  <si>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</si>
  <si>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</si>
  <si>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</si>
  <si>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</si>
  <si>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</si>
  <si>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</si>
  <si>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</si>
  <si>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</si>
  <si>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</si>
  <si>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Kap.919-Pokladní správa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</si>
  <si>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</si>
  <si>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</si>
  <si>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</si>
  <si>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</si>
  <si>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</si>
  <si>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</si>
  <si>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 xml:space="preserve">upravený rozpočet </t>
  </si>
  <si>
    <t xml:space="preserve">     ukazatel</t>
  </si>
  <si>
    <t>v tis. Kč</t>
  </si>
  <si>
    <t>Výdajová část rozpočtu LK 2015</t>
  </si>
  <si>
    <t xml:space="preserve">Z d r o j e  L K   c e l k e m </t>
  </si>
  <si>
    <t>5. uhrazené splátky dlouhod.půjč.</t>
  </si>
  <si>
    <t>4. úvěr</t>
  </si>
  <si>
    <t>2. Zapojení  zákl.běžného účtu z r. 2014</t>
  </si>
  <si>
    <t>8115</t>
  </si>
  <si>
    <t>1. Zapojení fondů z r. 2014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</si>
  <si>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</si>
  <si>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</si>
  <si>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</si>
  <si>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</si>
  <si>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</si>
  <si>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</si>
  <si>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</si>
  <si>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</si>
  <si>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</si>
  <si>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</si>
  <si>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</si>
  <si>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</si>
  <si>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</si>
  <si>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</si>
  <si>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</si>
  <si>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</si>
  <si>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</si>
  <si>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</si>
  <si>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</si>
  <si>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</si>
  <si>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</si>
  <si>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</si>
  <si>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</si>
  <si>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</si>
  <si>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</si>
  <si>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</si>
  <si>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</si>
  <si>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</si>
  <si>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</si>
  <si>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2015</t>
  </si>
  <si>
    <t>ZR-RO č.198/15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</si>
</sst>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10"/>
      <name val="Arial"/>
      <charset val="238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3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0" borderId="41" applyNumberFormat="0" applyFill="0" applyAlignment="0" applyProtection="0"/>
    <xf numFmtId="0" fontId="15" fillId="0" borderId="41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17" borderId="42" applyNumberFormat="0" applyAlignment="0" applyProtection="0"/>
    <xf numFmtId="0" fontId="17" fillId="17" borderId="42" applyNumberFormat="0" applyAlignment="0" applyProtection="0"/>
    <xf numFmtId="0" fontId="18" fillId="0" borderId="43" applyNumberFormat="0" applyFill="0" applyAlignment="0" applyProtection="0"/>
    <xf numFmtId="0" fontId="18" fillId="0" borderId="43" applyNumberFormat="0" applyFill="0" applyAlignment="0" applyProtection="0"/>
    <xf numFmtId="0" fontId="19" fillId="0" borderId="44" applyNumberFormat="0" applyFill="0" applyAlignment="0" applyProtection="0"/>
    <xf numFmtId="0" fontId="19" fillId="0" borderId="44" applyNumberFormat="0" applyFill="0" applyAlignment="0" applyProtection="0"/>
    <xf numFmtId="0" fontId="20" fillId="0" borderId="45" applyNumberFormat="0" applyFill="0" applyAlignment="0" applyProtection="0"/>
    <xf numFmtId="0" fontId="20" fillId="0" borderId="4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" fillId="19" borderId="46" applyNumberFormat="0" applyFont="0" applyAlignment="0" applyProtection="0"/>
    <xf numFmtId="0" fontId="13" fillId="19" borderId="46" applyNumberFormat="0" applyFont="0" applyAlignment="0" applyProtection="0"/>
    <xf numFmtId="0" fontId="23" fillId="0" borderId="47" applyNumberFormat="0" applyFill="0" applyAlignment="0" applyProtection="0"/>
    <xf numFmtId="0" fontId="23" fillId="0" borderId="47" applyNumberFormat="0" applyFill="0" applyAlignment="0" applyProtection="0"/>
    <xf numFmtId="0" fontId="24" fillId="20" borderId="0">
      <alignment horizontal="left"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8" borderId="48" applyNumberFormat="0" applyAlignment="0" applyProtection="0"/>
    <xf numFmtId="0" fontId="27" fillId="8" borderId="48" applyNumberFormat="0" applyAlignment="0" applyProtection="0"/>
    <xf numFmtId="0" fontId="28" fillId="21" borderId="48" applyNumberFormat="0" applyAlignment="0" applyProtection="0"/>
    <xf numFmtId="0" fontId="28" fillId="21" borderId="48" applyNumberFormat="0" applyAlignment="0" applyProtection="0"/>
    <xf numFmtId="0" fontId="29" fillId="21" borderId="49" applyNumberFormat="0" applyAlignment="0" applyProtection="0"/>
    <xf numFmtId="0" fontId="29" fillId="21" borderId="49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8" fillId="0" borderId="0"/>
  </cellStyleXfs>
  <cellXfs count="142">
    <xf numFmtId="0" fontId="0" fillId="0" borderId="0" xfId="0"/>
    <xf numFmtId="0" fontId="2" fillId="0" borderId="0" xfId="1"/>
    <xf numFmtId="4" fontId="2" fillId="0" borderId="0" xfId="1" applyNumberFormat="1"/>
    <xf numFmtId="0" fontId="5" fillId="0" borderId="0" xfId="1" applyFont="1"/>
    <xf numFmtId="0" fontId="3" fillId="0" borderId="0" xfId="3"/>
    <xf numFmtId="0" fontId="2" fillId="0" borderId="0" xfId="4"/>
    <xf numFmtId="0" fontId="10" fillId="0" borderId="0" xfId="5" applyFont="1" applyAlignment="1"/>
    <xf numFmtId="0" fontId="11" fillId="0" borderId="0" xfId="1" applyFont="1" applyAlignment="1">
      <alignment horizont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3" xfId="6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4" fontId="11" fillId="0" borderId="4" xfId="1" applyNumberFormat="1" applyFont="1" applyFill="1" applyBorder="1" applyAlignment="1">
      <alignment vertical="center"/>
    </xf>
    <xf numFmtId="4" fontId="11" fillId="0" borderId="3" xfId="1" applyNumberFormat="1" applyFont="1" applyFill="1" applyBorder="1" applyAlignment="1">
      <alignment vertical="center"/>
    </xf>
    <xf numFmtId="4" fontId="11" fillId="0" borderId="5" xfId="1" applyNumberFormat="1" applyFont="1" applyFill="1" applyBorder="1" applyAlignment="1">
      <alignment vertical="center"/>
    </xf>
    <xf numFmtId="0" fontId="11" fillId="0" borderId="6" xfId="7" applyFont="1" applyFill="1" applyBorder="1" applyAlignment="1">
      <alignment horizontal="center" vertical="center"/>
    </xf>
    <xf numFmtId="49" fontId="11" fillId="0" borderId="7" xfId="7" applyNumberFormat="1" applyFont="1" applyFill="1" applyBorder="1" applyAlignment="1">
      <alignment horizontal="right" vertical="center"/>
    </xf>
    <xf numFmtId="49" fontId="11" fillId="0" borderId="8" xfId="7" applyNumberFormat="1" applyFont="1" applyFill="1" applyBorder="1" applyAlignment="1">
      <alignment horizontal="center" vertical="center"/>
    </xf>
    <xf numFmtId="0" fontId="11" fillId="0" borderId="8" xfId="7" applyFont="1" applyFill="1" applyBorder="1" applyAlignment="1">
      <alignment vertical="center"/>
    </xf>
    <xf numFmtId="4" fontId="11" fillId="0" borderId="9" xfId="1" applyNumberFormat="1" applyFont="1" applyFill="1" applyBorder="1" applyAlignment="1">
      <alignment vertical="center"/>
    </xf>
    <xf numFmtId="4" fontId="11" fillId="0" borderId="8" xfId="1" applyNumberFormat="1" applyFont="1" applyFill="1" applyBorder="1" applyAlignment="1">
      <alignment vertical="center"/>
    </xf>
    <xf numFmtId="4" fontId="11" fillId="0" borderId="10" xfId="1" applyNumberFormat="1" applyFont="1" applyFill="1" applyBorder="1" applyAlignment="1">
      <alignment vertical="center"/>
    </xf>
    <xf numFmtId="0" fontId="11" fillId="0" borderId="11" xfId="7" applyFont="1" applyFill="1" applyBorder="1" applyAlignment="1">
      <alignment horizontal="center" vertical="center"/>
    </xf>
    <xf numFmtId="49" fontId="11" fillId="0" borderId="12" xfId="7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49" fontId="5" fillId="0" borderId="13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left" vertical="center"/>
    </xf>
    <xf numFmtId="4" fontId="5" fillId="0" borderId="13" xfId="1" applyNumberFormat="1" applyFont="1" applyFill="1" applyBorder="1"/>
    <xf numFmtId="4" fontId="5" fillId="0" borderId="13" xfId="7" applyNumberFormat="1" applyFont="1" applyFill="1" applyBorder="1" applyAlignment="1">
      <alignment horizontal="right" vertical="center"/>
    </xf>
    <xf numFmtId="4" fontId="11" fillId="0" borderId="14" xfId="7" applyNumberFormat="1" applyFont="1" applyFill="1" applyBorder="1" applyAlignment="1">
      <alignment horizontal="right" vertical="center"/>
    </xf>
    <xf numFmtId="0" fontId="5" fillId="0" borderId="15" xfId="1" applyFont="1" applyFill="1" applyBorder="1" applyAlignment="1">
      <alignment horizontal="center" vertical="center"/>
    </xf>
    <xf numFmtId="49" fontId="5" fillId="0" borderId="15" xfId="1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left" vertical="center"/>
    </xf>
    <xf numFmtId="4" fontId="5" fillId="0" borderId="15" xfId="1" applyNumberFormat="1" applyFont="1" applyFill="1" applyBorder="1"/>
    <xf numFmtId="4" fontId="5" fillId="0" borderId="15" xfId="7" applyNumberFormat="1" applyFont="1" applyFill="1" applyBorder="1" applyAlignment="1">
      <alignment horizontal="right" vertical="center"/>
    </xf>
    <xf numFmtId="4" fontId="11" fillId="0" borderId="16" xfId="7" applyNumberFormat="1" applyFont="1" applyFill="1" applyBorder="1" applyAlignment="1">
      <alignment horizontal="right" vertical="center"/>
    </xf>
    <xf numFmtId="0" fontId="2" fillId="0" borderId="0" xfId="1" applyBorder="1"/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5" fillId="0" borderId="17" xfId="7" applyFont="1" applyFill="1" applyBorder="1" applyAlignment="1">
      <alignment horizontal="center" vertical="center"/>
    </xf>
    <xf numFmtId="49" fontId="5" fillId="0" borderId="18" xfId="7" applyNumberFormat="1" applyFont="1" applyFill="1" applyBorder="1" applyAlignment="1">
      <alignment horizontal="right" vertical="center"/>
    </xf>
    <xf numFmtId="4" fontId="5" fillId="0" borderId="15" xfId="7" applyNumberFormat="1" applyFont="1" applyFill="1" applyBorder="1" applyAlignment="1">
      <alignment vertical="center"/>
    </xf>
    <xf numFmtId="0" fontId="5" fillId="0" borderId="19" xfId="1" applyFont="1" applyFill="1" applyBorder="1" applyAlignment="1">
      <alignment horizontal="center" vertical="center"/>
    </xf>
    <xf numFmtId="49" fontId="5" fillId="0" borderId="15" xfId="7" applyNumberFormat="1" applyFont="1" applyFill="1" applyBorder="1" applyAlignment="1">
      <alignment horizontal="center" vertical="center"/>
    </xf>
    <xf numFmtId="0" fontId="11" fillId="0" borderId="17" xfId="7" applyFont="1" applyFill="1" applyBorder="1" applyAlignment="1">
      <alignment horizontal="center" vertical="center"/>
    </xf>
    <xf numFmtId="49" fontId="11" fillId="0" borderId="15" xfId="7" applyNumberFormat="1" applyFont="1" applyFill="1" applyBorder="1" applyAlignment="1">
      <alignment horizontal="right" vertical="center"/>
    </xf>
    <xf numFmtId="0" fontId="5" fillId="0" borderId="20" xfId="7" applyFont="1" applyFill="1" applyBorder="1" applyAlignment="1">
      <alignment horizontal="center" vertical="center"/>
    </xf>
    <xf numFmtId="49" fontId="5" fillId="0" borderId="21" xfId="7" applyNumberFormat="1" applyFont="1" applyFill="1" applyBorder="1" applyAlignment="1">
      <alignment horizontal="right" vertical="center"/>
    </xf>
    <xf numFmtId="0" fontId="5" fillId="0" borderId="21" xfId="1" applyFont="1" applyFill="1" applyBorder="1" applyAlignment="1">
      <alignment horizontal="center" vertical="center"/>
    </xf>
    <xf numFmtId="49" fontId="5" fillId="0" borderId="21" xfId="1" applyNumberFormat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left" vertical="center"/>
    </xf>
    <xf numFmtId="4" fontId="5" fillId="0" borderId="21" xfId="1" applyNumberFormat="1" applyFont="1" applyFill="1" applyBorder="1"/>
    <xf numFmtId="4" fontId="5" fillId="0" borderId="21" xfId="7" applyNumberFormat="1" applyFont="1" applyFill="1" applyBorder="1" applyAlignment="1">
      <alignment vertical="center"/>
    </xf>
    <xf numFmtId="4" fontId="11" fillId="0" borderId="22" xfId="7" applyNumberFormat="1" applyFont="1" applyFill="1" applyBorder="1" applyAlignment="1">
      <alignment horizontal="right" vertical="center"/>
    </xf>
    <xf numFmtId="49" fontId="11" fillId="2" borderId="7" xfId="7" applyNumberFormat="1" applyFont="1" applyFill="1" applyBorder="1" applyAlignment="1">
      <alignment horizontal="right" vertical="center"/>
    </xf>
    <xf numFmtId="4" fontId="5" fillId="0" borderId="23" xfId="7" applyNumberFormat="1" applyFont="1" applyFill="1" applyBorder="1" applyAlignment="1">
      <alignment horizontal="right" vertical="center"/>
    </xf>
    <xf numFmtId="4" fontId="5" fillId="0" borderId="24" xfId="7" applyNumberFormat="1" applyFont="1" applyFill="1" applyBorder="1" applyAlignment="1">
      <alignment vertical="center"/>
    </xf>
    <xf numFmtId="4" fontId="5" fillId="0" borderId="25" xfId="7" applyNumberFormat="1" applyFont="1" applyFill="1" applyBorder="1" applyAlignment="1">
      <alignment vertical="center"/>
    </xf>
    <xf numFmtId="164" fontId="5" fillId="0" borderId="0" xfId="8" applyNumberFormat="1" applyFont="1"/>
    <xf numFmtId="0" fontId="2" fillId="0" borderId="0" xfId="1" applyFont="1" applyAlignment="1">
      <alignment vertical="center"/>
    </xf>
    <xf numFmtId="0" fontId="8" fillId="0" borderId="0" xfId="8" applyFont="1" applyAlignment="1">
      <alignment vertical="center" wrapText="1"/>
    </xf>
    <xf numFmtId="0" fontId="8" fillId="0" borderId="0" xfId="8" applyAlignment="1">
      <alignment vertical="center" wrapText="1"/>
    </xf>
    <xf numFmtId="0" fontId="11" fillId="0" borderId="26" xfId="7" applyFont="1" applyFill="1" applyBorder="1" applyAlignment="1">
      <alignment horizontal="center" vertical="center"/>
    </xf>
    <xf numFmtId="49" fontId="11" fillId="0" borderId="27" xfId="7" applyNumberFormat="1" applyFont="1" applyFill="1" applyBorder="1" applyAlignment="1">
      <alignment horizontal="right" vertical="center"/>
    </xf>
    <xf numFmtId="49" fontId="11" fillId="0" borderId="28" xfId="7" applyNumberFormat="1" applyFont="1" applyFill="1" applyBorder="1" applyAlignment="1">
      <alignment horizontal="center" vertical="center"/>
    </xf>
    <xf numFmtId="0" fontId="11" fillId="0" borderId="28" xfId="7" applyFont="1" applyFill="1" applyBorder="1" applyAlignment="1">
      <alignment vertical="center"/>
    </xf>
    <xf numFmtId="4" fontId="11" fillId="0" borderId="29" xfId="7" applyNumberFormat="1" applyFont="1" applyFill="1" applyBorder="1" applyAlignment="1">
      <alignment horizontal="right" vertical="center"/>
    </xf>
    <xf numFmtId="4" fontId="11" fillId="0" borderId="30" xfId="7" applyNumberFormat="1" applyFont="1" applyFill="1" applyBorder="1" applyAlignment="1">
      <alignment horizontal="right" vertical="center"/>
    </xf>
    <xf numFmtId="0" fontId="5" fillId="0" borderId="31" xfId="7" applyFont="1" applyFill="1" applyBorder="1" applyAlignment="1">
      <alignment horizontal="center" vertical="center"/>
    </xf>
    <xf numFmtId="49" fontId="5" fillId="0" borderId="32" xfId="7" applyNumberFormat="1" applyFont="1" applyFill="1" applyBorder="1" applyAlignment="1">
      <alignment horizontal="right" vertical="center"/>
    </xf>
    <xf numFmtId="4" fontId="5" fillId="0" borderId="33" xfId="7" applyNumberFormat="1" applyFont="1" applyFill="1" applyBorder="1" applyAlignment="1">
      <alignment horizontal="right" vertical="center"/>
    </xf>
    <xf numFmtId="4" fontId="5" fillId="0" borderId="34" xfId="7" applyNumberFormat="1" applyFont="1" applyFill="1" applyBorder="1" applyAlignment="1">
      <alignment vertical="center"/>
    </xf>
    <xf numFmtId="4" fontId="5" fillId="0" borderId="35" xfId="7" applyNumberFormat="1" applyFont="1" applyFill="1" applyBorder="1" applyAlignment="1">
      <alignment vertical="center"/>
    </xf>
    <xf numFmtId="49" fontId="5" fillId="0" borderId="18" xfId="7" applyNumberFormat="1" applyFont="1" applyFill="1" applyBorder="1" applyAlignment="1">
      <alignment horizontal="center" vertical="center"/>
    </xf>
    <xf numFmtId="4" fontId="5" fillId="0" borderId="15" xfId="9" applyNumberFormat="1" applyFont="1" applyFill="1" applyBorder="1" applyAlignment="1">
      <alignment horizontal="right" vertical="center"/>
    </xf>
    <xf numFmtId="0" fontId="5" fillId="0" borderId="15" xfId="7" applyFont="1" applyFill="1" applyBorder="1" applyAlignment="1">
      <alignment horizontal="center" vertical="center"/>
    </xf>
    <xf numFmtId="0" fontId="5" fillId="0" borderId="36" xfId="7" applyFont="1" applyFill="1" applyBorder="1" applyAlignment="1">
      <alignment horizontal="center" vertical="center"/>
    </xf>
    <xf numFmtId="49" fontId="5" fillId="0" borderId="37" xfId="7" applyNumberFormat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left" vertical="center"/>
    </xf>
    <xf numFmtId="4" fontId="5" fillId="0" borderId="38" xfId="9" applyNumberFormat="1" applyFont="1" applyFill="1" applyBorder="1" applyAlignment="1">
      <alignment horizontal="right" vertical="center"/>
    </xf>
    <xf numFmtId="4" fontId="5" fillId="0" borderId="39" xfId="7" applyNumberFormat="1" applyFont="1" applyFill="1" applyBorder="1" applyAlignment="1">
      <alignment vertical="center"/>
    </xf>
    <xf numFmtId="4" fontId="5" fillId="0" borderId="40" xfId="7" applyNumberFormat="1" applyFont="1" applyFill="1" applyBorder="1" applyAlignment="1">
      <alignment vertical="center"/>
    </xf>
    <xf numFmtId="0" fontId="11" fillId="2" borderId="6" xfId="7" applyFont="1" applyFill="1" applyBorder="1" applyAlignment="1">
      <alignment horizontal="center" vertical="center"/>
    </xf>
    <xf numFmtId="49" fontId="11" fillId="2" borderId="8" xfId="7" applyNumberFormat="1" applyFont="1" applyFill="1" applyBorder="1" applyAlignment="1">
      <alignment horizontal="center" vertical="center"/>
    </xf>
    <xf numFmtId="0" fontId="11" fillId="2" borderId="8" xfId="7" applyFont="1" applyFill="1" applyBorder="1" applyAlignment="1">
      <alignment vertical="center"/>
    </xf>
    <xf numFmtId="4" fontId="11" fillId="2" borderId="9" xfId="1" applyNumberFormat="1" applyFont="1" applyFill="1" applyBorder="1" applyAlignment="1">
      <alignment vertical="center"/>
    </xf>
    <xf numFmtId="4" fontId="11" fillId="2" borderId="10" xfId="1" applyNumberFormat="1" applyFont="1" applyFill="1" applyBorder="1" applyAlignment="1">
      <alignment vertical="center"/>
    </xf>
    <xf numFmtId="0" fontId="11" fillId="2" borderId="26" xfId="7" applyFont="1" applyFill="1" applyBorder="1" applyAlignment="1">
      <alignment horizontal="center" vertical="center"/>
    </xf>
    <xf numFmtId="49" fontId="11" fillId="2" borderId="27" xfId="7" applyNumberFormat="1" applyFont="1" applyFill="1" applyBorder="1" applyAlignment="1">
      <alignment horizontal="right" vertical="center"/>
    </xf>
    <xf numFmtId="49" fontId="11" fillId="2" borderId="28" xfId="7" applyNumberFormat="1" applyFont="1" applyFill="1" applyBorder="1" applyAlignment="1">
      <alignment horizontal="center" vertical="center"/>
    </xf>
    <xf numFmtId="0" fontId="11" fillId="2" borderId="28" xfId="7" applyFont="1" applyFill="1" applyBorder="1" applyAlignment="1">
      <alignment vertical="center"/>
    </xf>
    <xf numFmtId="4" fontId="11" fillId="2" borderId="29" xfId="7" applyNumberFormat="1" applyFont="1" applyFill="1" applyBorder="1" applyAlignment="1">
      <alignment horizontal="right" vertical="center"/>
    </xf>
    <xf numFmtId="4" fontId="11" fillId="2" borderId="30" xfId="7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0" fontId="6" fillId="0" borderId="0" xfId="3" applyFont="1" applyAlignment="1">
      <alignment horizontal="center"/>
    </xf>
    <xf numFmtId="0" fontId="7" fillId="0" borderId="0" xfId="4" applyFont="1" applyFill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112"/>
    <xf numFmtId="4" fontId="8" fillId="0" borderId="0" xfId="112" applyNumberFormat="1"/>
    <xf numFmtId="4" fontId="31" fillId="0" borderId="50" xfId="112" applyNumberFormat="1" applyFont="1" applyBorder="1" applyAlignment="1">
      <alignment horizontal="right" vertical="center" wrapText="1"/>
    </xf>
    <xf numFmtId="4" fontId="31" fillId="0" borderId="8" xfId="112" applyNumberFormat="1" applyFont="1" applyBorder="1" applyAlignment="1">
      <alignment horizontal="right" vertical="center" wrapText="1"/>
    </xf>
    <xf numFmtId="0" fontId="31" fillId="0" borderId="8" xfId="112" applyFont="1" applyBorder="1" applyAlignment="1">
      <alignment horizontal="right" vertical="center" wrapText="1"/>
    </xf>
    <xf numFmtId="0" fontId="31" fillId="0" borderId="6" xfId="112" applyFont="1" applyBorder="1" applyAlignment="1">
      <alignment horizontal="left" vertical="center" wrapText="1"/>
    </xf>
    <xf numFmtId="4" fontId="32" fillId="0" borderId="14" xfId="112" applyNumberFormat="1" applyFont="1" applyBorder="1" applyAlignment="1">
      <alignment horizontal="right" vertical="center" wrapText="1"/>
    </xf>
    <xf numFmtId="4" fontId="32" fillId="0" borderId="13" xfId="112" applyNumberFormat="1" applyFont="1" applyBorder="1" applyAlignment="1">
      <alignment horizontal="right" vertical="center" wrapText="1"/>
    </xf>
    <xf numFmtId="4" fontId="32" fillId="0" borderId="15" xfId="112" applyNumberFormat="1" applyFont="1" applyBorder="1" applyAlignment="1">
      <alignment horizontal="right" vertical="center" wrapText="1"/>
    </xf>
    <xf numFmtId="0" fontId="32" fillId="0" borderId="15" xfId="112" applyFont="1" applyBorder="1" applyAlignment="1">
      <alignment horizontal="right" vertical="center" wrapText="1"/>
    </xf>
    <xf numFmtId="0" fontId="32" fillId="0" borderId="17" xfId="112" applyFont="1" applyBorder="1" applyAlignment="1">
      <alignment horizontal="left" vertical="center" wrapText="1"/>
    </xf>
    <xf numFmtId="0" fontId="32" fillId="0" borderId="13" xfId="112" applyFont="1" applyBorder="1" applyAlignment="1">
      <alignment horizontal="right" vertical="center" wrapText="1"/>
    </xf>
    <xf numFmtId="0" fontId="32" fillId="0" borderId="11" xfId="112" applyFont="1" applyBorder="1" applyAlignment="1">
      <alignment horizontal="left" vertical="center" wrapText="1"/>
    </xf>
    <xf numFmtId="0" fontId="33" fillId="26" borderId="50" xfId="112" applyFont="1" applyFill="1" applyBorder="1" applyAlignment="1">
      <alignment horizontal="center" vertical="center" wrapText="1"/>
    </xf>
    <xf numFmtId="0" fontId="33" fillId="26" borderId="8" xfId="112" applyFont="1" applyFill="1" applyBorder="1" applyAlignment="1">
      <alignment horizontal="center" vertical="center" wrapText="1"/>
    </xf>
    <xf numFmtId="0" fontId="33" fillId="26" borderId="6" xfId="112" applyFont="1" applyFill="1" applyBorder="1" applyAlignment="1">
      <alignment horizontal="center" vertical="center" wrapText="1"/>
    </xf>
    <xf numFmtId="165" fontId="34" fillId="0" borderId="51" xfId="112" applyNumberFormat="1" applyFont="1" applyFill="1" applyBorder="1" applyAlignment="1">
      <alignment horizontal="right"/>
    </xf>
    <xf numFmtId="0" fontId="34" fillId="0" borderId="0" xfId="112" applyFont="1" applyFill="1" applyBorder="1"/>
    <xf numFmtId="0" fontId="35" fillId="26" borderId="51" xfId="112" applyFont="1" applyFill="1" applyBorder="1" applyAlignment="1">
      <alignment horizontal="center"/>
    </xf>
    <xf numFmtId="0" fontId="31" fillId="0" borderId="6" xfId="112" applyFont="1" applyBorder="1" applyAlignment="1">
      <alignment vertical="center" wrapText="1"/>
    </xf>
    <xf numFmtId="4" fontId="32" fillId="0" borderId="52" xfId="112" applyNumberFormat="1" applyFont="1" applyBorder="1" applyAlignment="1">
      <alignment horizontal="right" vertical="center" wrapText="1"/>
    </xf>
    <xf numFmtId="4" fontId="32" fillId="0" borderId="19" xfId="112" applyNumberFormat="1" applyFont="1" applyBorder="1" applyAlignment="1">
      <alignment horizontal="right" vertical="center" wrapText="1"/>
    </xf>
    <xf numFmtId="0" fontId="32" fillId="0" borderId="19" xfId="112" applyFont="1" applyBorder="1" applyAlignment="1">
      <alignment horizontal="right" vertical="center" wrapText="1"/>
    </xf>
    <xf numFmtId="0" fontId="32" fillId="0" borderId="31" xfId="112" applyFont="1" applyBorder="1" applyAlignment="1">
      <alignment vertical="center" wrapText="1"/>
    </xf>
    <xf numFmtId="4" fontId="32" fillId="0" borderId="16" xfId="112" applyNumberFormat="1" applyFont="1" applyBorder="1" applyAlignment="1">
      <alignment horizontal="right" vertical="center" wrapText="1"/>
    </xf>
    <xf numFmtId="0" fontId="32" fillId="0" borderId="17" xfId="112" applyFont="1" applyBorder="1" applyAlignment="1">
      <alignment vertical="center" wrapText="1"/>
    </xf>
    <xf numFmtId="4" fontId="31" fillId="0" borderId="16" xfId="112" applyNumberFormat="1" applyFont="1" applyBorder="1" applyAlignment="1">
      <alignment horizontal="right" vertical="center" wrapText="1"/>
    </xf>
    <xf numFmtId="4" fontId="31" fillId="0" borderId="15" xfId="112" applyNumberFormat="1" applyFont="1" applyBorder="1" applyAlignment="1">
      <alignment horizontal="right" vertical="center" wrapText="1"/>
    </xf>
    <xf numFmtId="0" fontId="31" fillId="0" borderId="15" xfId="112" applyFont="1" applyBorder="1" applyAlignment="1">
      <alignment horizontal="right" vertical="center" wrapText="1"/>
    </xf>
    <xf numFmtId="0" fontId="31" fillId="0" borderId="17" xfId="112" applyFont="1" applyBorder="1" applyAlignment="1">
      <alignment vertical="center" wrapText="1"/>
    </xf>
    <xf numFmtId="4" fontId="32" fillId="0" borderId="16" xfId="112" applyNumberFormat="1" applyFont="1" applyBorder="1" applyAlignment="1">
      <alignment vertical="center"/>
    </xf>
    <xf numFmtId="4" fontId="32" fillId="0" borderId="15" xfId="112" applyNumberFormat="1" applyFont="1" applyBorder="1" applyAlignment="1">
      <alignment vertical="center"/>
    </xf>
    <xf numFmtId="4" fontId="31" fillId="0" borderId="14" xfId="112" applyNumberFormat="1" applyFont="1" applyBorder="1" applyAlignment="1">
      <alignment horizontal="right" vertical="center" wrapText="1"/>
    </xf>
    <xf numFmtId="4" fontId="31" fillId="0" borderId="13" xfId="112" applyNumberFormat="1" applyFont="1" applyBorder="1" applyAlignment="1">
      <alignment horizontal="right" vertical="center" wrapText="1"/>
    </xf>
    <xf numFmtId="0" fontId="31" fillId="0" borderId="13" xfId="112" applyFont="1" applyBorder="1" applyAlignment="1">
      <alignment horizontal="right" vertical="center" wrapText="1"/>
    </xf>
    <xf numFmtId="0" fontId="31" fillId="0" borderId="11" xfId="112" applyFont="1" applyBorder="1" applyAlignment="1">
      <alignment vertical="center" wrapText="1"/>
    </xf>
    <xf numFmtId="0" fontId="34" fillId="0" borderId="0" xfId="112" applyFont="1" applyFill="1" applyAlignment="1">
      <alignment horizontal="right"/>
    </xf>
    <xf numFmtId="0" fontId="34" fillId="0" borderId="0" xfId="112" applyFont="1" applyFill="1"/>
  </cellXfs>
  <cellStyles count="113">
    <cellStyle name="20 % – Zvýraznění1 2" xfId="10"/>
    <cellStyle name="20 % – Zvýraznění1 3" xfId="11"/>
    <cellStyle name="20 % – Zvýraznění2 2" xfId="12"/>
    <cellStyle name="20 % – Zvýraznění2 3" xfId="13"/>
    <cellStyle name="20 % – Zvýraznění3 2" xfId="14"/>
    <cellStyle name="20 % – Zvýraznění3 3" xfId="15"/>
    <cellStyle name="20 % – Zvýraznění4 2" xfId="16"/>
    <cellStyle name="20 % – Zvýraznění4 3" xfId="17"/>
    <cellStyle name="20 % – Zvýraznění5 2" xfId="18"/>
    <cellStyle name="20 % – Zvýraznění5 3" xfId="19"/>
    <cellStyle name="20 % – Zvýraznění6 2" xfId="20"/>
    <cellStyle name="20 % – Zvýraznění6 3" xfId="21"/>
    <cellStyle name="40 % – Zvýraznění1 2" xfId="22"/>
    <cellStyle name="40 % – Zvýraznění1 3" xfId="23"/>
    <cellStyle name="40 % – Zvýraznění2 2" xfId="24"/>
    <cellStyle name="40 % – Zvýraznění2 3" xfId="25"/>
    <cellStyle name="40 % – Zvýraznění3 2" xfId="26"/>
    <cellStyle name="40 % – Zvýraznění3 3" xfId="27"/>
    <cellStyle name="40 % – Zvýraznění4 2" xfId="28"/>
    <cellStyle name="40 % – Zvýraznění4 3" xfId="29"/>
    <cellStyle name="40 % – Zvýraznění5 2" xfId="30"/>
    <cellStyle name="40 % – Zvýraznění5 3" xfId="31"/>
    <cellStyle name="40 % – Zvýraznění6 2" xfId="32"/>
    <cellStyle name="40 % – Zvýraznění6 3" xfId="33"/>
    <cellStyle name="60 % – Zvýraznění1 2" xfId="34"/>
    <cellStyle name="60 % – Zvýraznění1 3" xfId="35"/>
    <cellStyle name="60 % – Zvýraznění2 2" xfId="36"/>
    <cellStyle name="60 % – Zvýraznění2 3" xfId="37"/>
    <cellStyle name="60 % – Zvýraznění3 2" xfId="38"/>
    <cellStyle name="60 % – Zvýraznění3 3" xfId="39"/>
    <cellStyle name="60 % – Zvýraznění4 2" xfId="40"/>
    <cellStyle name="60 % – Zvýraznění4 3" xfId="41"/>
    <cellStyle name="60 % – Zvýraznění5 2" xfId="42"/>
    <cellStyle name="60 % – Zvýraznění5 3" xfId="43"/>
    <cellStyle name="60 % – Zvýraznění6 2" xfId="44"/>
    <cellStyle name="60 % – Zvýraznění6 3" xfId="45"/>
    <cellStyle name="Celkem 2" xfId="46"/>
    <cellStyle name="Celkem 3" xfId="47"/>
    <cellStyle name="Čárka 2" xfId="48"/>
    <cellStyle name="čárky 2" xfId="49"/>
    <cellStyle name="čárky 2 2" xfId="50"/>
    <cellStyle name="čárky 3" xfId="51"/>
    <cellStyle name="čárky 3 2" xfId="52"/>
    <cellStyle name="čárky 3 3" xfId="53"/>
    <cellStyle name="Chybně 2" xfId="54"/>
    <cellStyle name="Chybně 3" xfId="55"/>
    <cellStyle name="Kontrolní buňka 2" xfId="56"/>
    <cellStyle name="Kontrolní buňka 3" xfId="57"/>
    <cellStyle name="Nadpis 1 2" xfId="58"/>
    <cellStyle name="Nadpis 1 3" xfId="59"/>
    <cellStyle name="Nadpis 2 2" xfId="60"/>
    <cellStyle name="Nadpis 2 3" xfId="61"/>
    <cellStyle name="Nadpis 3 2" xfId="62"/>
    <cellStyle name="Nadpis 3 3" xfId="63"/>
    <cellStyle name="Nadpis 4 2" xfId="64"/>
    <cellStyle name="Nadpis 4 3" xfId="65"/>
    <cellStyle name="Název 2" xfId="66"/>
    <cellStyle name="Název 3" xfId="67"/>
    <cellStyle name="Neutrální 2" xfId="68"/>
    <cellStyle name="Neutrální 3" xfId="69"/>
    <cellStyle name="Normální" xfId="0" builtinId="0"/>
    <cellStyle name="Normální 10" xfId="70"/>
    <cellStyle name="Normální 11" xfId="71"/>
    <cellStyle name="Normální 12" xfId="72"/>
    <cellStyle name="Normální 13" xfId="112"/>
    <cellStyle name="normální 2" xfId="4"/>
    <cellStyle name="normální 2 2" xfId="73"/>
    <cellStyle name="Normální 3" xfId="6"/>
    <cellStyle name="Normální 3 2" xfId="74"/>
    <cellStyle name="Normální 4" xfId="75"/>
    <cellStyle name="Normální 4 2" xfId="76"/>
    <cellStyle name="Normální 4 2 2" xfId="77"/>
    <cellStyle name="Normální 5" xfId="78"/>
    <cellStyle name="Normální 6" xfId="79"/>
    <cellStyle name="Normální 7" xfId="80"/>
    <cellStyle name="Normální 8" xfId="81"/>
    <cellStyle name="Normální 9" xfId="82"/>
    <cellStyle name="normální_02 - ORREP" xfId="9"/>
    <cellStyle name="normální_2. Rozpočet 2007 - tabulky" xfId="3"/>
    <cellStyle name="normální_Rozpis výdajů 03 bez PO 2 2" xfId="1"/>
    <cellStyle name="normální_Rozpis výdajů 03 bez PO_02 - ORREP" xfId="7"/>
    <cellStyle name="normální_Rozpis výdajů 03 bez PO_změna rozpisového ukazatele" xfId="5"/>
    <cellStyle name="normální_Rozpočet 2004 (ZK)" xfId="2"/>
    <cellStyle name="normální_změna rozpisového ukazatele" xfId="8"/>
    <cellStyle name="Poznámka 2" xfId="83"/>
    <cellStyle name="Poznámka 3" xfId="84"/>
    <cellStyle name="Propojená buňka 2" xfId="85"/>
    <cellStyle name="Propojená buňka 3" xfId="86"/>
    <cellStyle name="S8M1" xfId="87"/>
    <cellStyle name="Správně 2" xfId="88"/>
    <cellStyle name="Správně 3" xfId="89"/>
    <cellStyle name="Text upozornění 2" xfId="90"/>
    <cellStyle name="Text upozornění 3" xfId="91"/>
    <cellStyle name="Vstup 2" xfId="92"/>
    <cellStyle name="Vstup 3" xfId="93"/>
    <cellStyle name="Výpočet 2" xfId="94"/>
    <cellStyle name="Výpočet 3" xfId="95"/>
    <cellStyle name="Výstup 2" xfId="96"/>
    <cellStyle name="Výstup 3" xfId="97"/>
    <cellStyle name="Vysvětlující text 2" xfId="98"/>
    <cellStyle name="Vysvětlující text 3" xfId="99"/>
    <cellStyle name="Zvýraznění 1 2" xfId="100"/>
    <cellStyle name="Zvýraznění 1 3" xfId="101"/>
    <cellStyle name="Zvýraznění 2 2" xfId="102"/>
    <cellStyle name="Zvýraznění 2 3" xfId="103"/>
    <cellStyle name="Zvýraznění 3 2" xfId="104"/>
    <cellStyle name="Zvýraznění 3 3" xfId="105"/>
    <cellStyle name="Zvýraznění 4 2" xfId="106"/>
    <cellStyle name="Zvýraznění 4 3" xfId="107"/>
    <cellStyle name="Zvýraznění 5 2" xfId="108"/>
    <cellStyle name="Zvýraznění 5 3" xfId="109"/>
    <cellStyle name="Zvýraznění 6 2" xfId="110"/>
    <cellStyle name="Zvýraznění 6 3" xfId="1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T86"/>
  <sheetViews>
    <sheetView zoomScaleNormal="100" workbookViewId="0">
      <selection activeCell="B44" sqref="B44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39.85546875" style="1" bestFit="1" customWidth="1"/>
    <col min="7" max="7" width="10.42578125" style="2" bestFit="1" customWidth="1"/>
    <col min="8" max="9" width="7.7109375" style="1" customWidth="1"/>
    <col min="10" max="255" width="9.140625" style="1" customWidth="1"/>
    <col min="256" max="16384" width="3.140625" style="1"/>
  </cols>
  <sheetData>
    <row r="1" spans="1:13" x14ac:dyDescent="0.2">
      <c r="G1" s="2" t="s">
        <v>0</v>
      </c>
      <c r="H1" s="100" t="s">
        <v>1</v>
      </c>
      <c r="I1" s="100"/>
      <c r="J1" s="3"/>
    </row>
    <row r="2" spans="1:13" ht="18" customHeight="1" x14ac:dyDescent="0.25">
      <c r="A2" s="101" t="s">
        <v>2</v>
      </c>
      <c r="B2" s="101"/>
      <c r="C2" s="101"/>
      <c r="D2" s="101"/>
      <c r="E2" s="101"/>
      <c r="F2" s="101"/>
      <c r="G2" s="101"/>
      <c r="H2" s="101"/>
      <c r="I2" s="101"/>
    </row>
    <row r="3" spans="1:13" ht="12.75" customHeight="1" x14ac:dyDescent="0.2">
      <c r="A3" s="4"/>
      <c r="B3" s="4"/>
      <c r="C3" s="4"/>
      <c r="D3" s="4"/>
      <c r="E3" s="4"/>
      <c r="F3" s="4"/>
      <c r="G3" s="4"/>
      <c r="H3" s="5"/>
      <c r="I3" s="5"/>
    </row>
    <row r="4" spans="1:13" ht="15.75" x14ac:dyDescent="0.25">
      <c r="A4" s="102" t="s">
        <v>3</v>
      </c>
      <c r="B4" s="102"/>
      <c r="C4" s="102"/>
      <c r="D4" s="102"/>
      <c r="E4" s="102"/>
      <c r="F4" s="102"/>
      <c r="G4" s="102"/>
      <c r="H4" s="102"/>
      <c r="I4" s="102"/>
    </row>
    <row r="5" spans="1:13" ht="12" customHeight="1" x14ac:dyDescent="0.2">
      <c r="A5" s="4"/>
      <c r="B5" s="4"/>
      <c r="C5" s="4"/>
      <c r="D5" s="4"/>
      <c r="E5" s="4"/>
      <c r="F5" s="4"/>
      <c r="G5" s="4"/>
      <c r="H5" s="5"/>
      <c r="I5" s="5"/>
    </row>
    <row r="6" spans="1:13" ht="15" customHeight="1" x14ac:dyDescent="0.25">
      <c r="A6" s="103" t="s">
        <v>4</v>
      </c>
      <c r="B6" s="103"/>
      <c r="C6" s="103"/>
      <c r="D6" s="103"/>
      <c r="E6" s="103"/>
      <c r="F6" s="103"/>
      <c r="G6" s="103"/>
      <c r="H6" s="103"/>
      <c r="I6" s="103"/>
      <c r="J6" s="6"/>
      <c r="K6" s="6"/>
    </row>
    <row r="7" spans="1:13" ht="12.75" customHeight="1" thickBot="1" x14ac:dyDescent="0.25">
      <c r="I7" s="7" t="s">
        <v>5</v>
      </c>
    </row>
    <row r="8" spans="1:13" ht="13.5" customHeight="1" thickBot="1" x14ac:dyDescent="0.25">
      <c r="A8" s="8" t="s">
        <v>6</v>
      </c>
      <c r="B8" s="9" t="s">
        <v>7</v>
      </c>
      <c r="C8" s="10" t="s">
        <v>8</v>
      </c>
      <c r="D8" s="9" t="s">
        <v>9</v>
      </c>
      <c r="E8" s="11" t="s">
        <v>10</v>
      </c>
      <c r="F8" s="10" t="s">
        <v>11</v>
      </c>
      <c r="G8" s="12" t="s">
        <v>12</v>
      </c>
      <c r="H8" s="13" t="s">
        <v>13</v>
      </c>
      <c r="I8" s="14" t="s">
        <v>14</v>
      </c>
    </row>
    <row r="9" spans="1:13" ht="13.5" customHeight="1" thickBot="1" x14ac:dyDescent="0.25">
      <c r="A9" s="15" t="s">
        <v>15</v>
      </c>
      <c r="B9" s="11" t="s">
        <v>16</v>
      </c>
      <c r="C9" s="16" t="s">
        <v>16</v>
      </c>
      <c r="D9" s="11" t="s">
        <v>16</v>
      </c>
      <c r="E9" s="11" t="s">
        <v>16</v>
      </c>
      <c r="F9" s="17" t="s">
        <v>17</v>
      </c>
      <c r="G9" s="18"/>
      <c r="H9" s="19"/>
      <c r="I9" s="20"/>
      <c r="K9" s="2"/>
      <c r="M9" s="2"/>
    </row>
    <row r="10" spans="1:13" ht="13.5" customHeight="1" thickBot="1" x14ac:dyDescent="0.25">
      <c r="A10" s="21" t="s">
        <v>15</v>
      </c>
      <c r="B10" s="22" t="s">
        <v>18</v>
      </c>
      <c r="C10" s="23" t="s">
        <v>16</v>
      </c>
      <c r="D10" s="23" t="s">
        <v>16</v>
      </c>
      <c r="E10" s="23" t="s">
        <v>16</v>
      </c>
      <c r="F10" s="24" t="s">
        <v>19</v>
      </c>
      <c r="G10" s="25">
        <f>SUM(G11:G43)</f>
        <v>778</v>
      </c>
      <c r="H10" s="26">
        <f t="shared" ref="H10:I10" si="0">SUM(H11:H43)</f>
        <v>-200</v>
      </c>
      <c r="I10" s="27">
        <f t="shared" si="0"/>
        <v>578</v>
      </c>
      <c r="K10" s="2"/>
      <c r="M10" s="2"/>
    </row>
    <row r="11" spans="1:13" ht="12.75" customHeight="1" x14ac:dyDescent="0.2">
      <c r="A11" s="28"/>
      <c r="B11" s="29"/>
      <c r="C11" s="30">
        <v>3639</v>
      </c>
      <c r="D11" s="30">
        <v>5011</v>
      </c>
      <c r="E11" s="31" t="s">
        <v>20</v>
      </c>
      <c r="F11" s="32" t="s">
        <v>21</v>
      </c>
      <c r="G11" s="33">
        <v>90</v>
      </c>
      <c r="H11" s="34">
        <v>-20</v>
      </c>
      <c r="I11" s="35">
        <f>SUM(G11:H11)</f>
        <v>70</v>
      </c>
    </row>
    <row r="12" spans="1:13" ht="12.75" customHeight="1" x14ac:dyDescent="0.2">
      <c r="A12" s="28"/>
      <c r="B12" s="29"/>
      <c r="C12" s="36">
        <v>3639</v>
      </c>
      <c r="D12" s="36">
        <v>5011</v>
      </c>
      <c r="E12" s="37" t="s">
        <v>22</v>
      </c>
      <c r="F12" s="38" t="s">
        <v>23</v>
      </c>
      <c r="G12" s="39">
        <v>15</v>
      </c>
      <c r="H12" s="40">
        <v>-5</v>
      </c>
      <c r="I12" s="41">
        <f t="shared" ref="I12:I43" si="1">SUM(G12:H12)</f>
        <v>10</v>
      </c>
    </row>
    <row r="13" spans="1:13" ht="12.75" customHeight="1" x14ac:dyDescent="0.2">
      <c r="A13" s="28"/>
      <c r="B13" s="29"/>
      <c r="C13" s="36">
        <v>3639</v>
      </c>
      <c r="D13" s="36">
        <v>5011</v>
      </c>
      <c r="E13" s="37" t="s">
        <v>24</v>
      </c>
      <c r="F13" s="38" t="s">
        <v>25</v>
      </c>
      <c r="G13" s="39">
        <v>200</v>
      </c>
      <c r="H13" s="40">
        <v>-50</v>
      </c>
      <c r="I13" s="41">
        <f t="shared" si="1"/>
        <v>150</v>
      </c>
    </row>
    <row r="14" spans="1:13" ht="12.75" customHeight="1" x14ac:dyDescent="0.2">
      <c r="A14" s="28"/>
      <c r="B14" s="29"/>
      <c r="C14" s="36">
        <v>3639</v>
      </c>
      <c r="D14" s="36">
        <v>5021</v>
      </c>
      <c r="E14" s="37" t="s">
        <v>20</v>
      </c>
      <c r="F14" s="38" t="s">
        <v>26</v>
      </c>
      <c r="G14" s="39">
        <v>6</v>
      </c>
      <c r="H14" s="40">
        <v>-3</v>
      </c>
      <c r="I14" s="41">
        <f t="shared" si="1"/>
        <v>3</v>
      </c>
    </row>
    <row r="15" spans="1:13" ht="12.75" customHeight="1" x14ac:dyDescent="0.2">
      <c r="A15" s="28"/>
      <c r="B15" s="29"/>
      <c r="C15" s="36">
        <v>3639</v>
      </c>
      <c r="D15" s="36">
        <v>5021</v>
      </c>
      <c r="E15" s="37" t="s">
        <v>22</v>
      </c>
      <c r="F15" s="38" t="s">
        <v>27</v>
      </c>
      <c r="G15" s="39">
        <v>3</v>
      </c>
      <c r="H15" s="40">
        <v>-1</v>
      </c>
      <c r="I15" s="41">
        <f t="shared" si="1"/>
        <v>2</v>
      </c>
    </row>
    <row r="16" spans="1:13" ht="12.75" customHeight="1" x14ac:dyDescent="0.2">
      <c r="A16" s="28"/>
      <c r="B16" s="29"/>
      <c r="C16" s="36">
        <v>3639</v>
      </c>
      <c r="D16" s="36">
        <v>5021</v>
      </c>
      <c r="E16" s="37" t="s">
        <v>24</v>
      </c>
      <c r="F16" s="38" t="s">
        <v>28</v>
      </c>
      <c r="G16" s="39">
        <v>50</v>
      </c>
      <c r="H16" s="40">
        <v>-25</v>
      </c>
      <c r="I16" s="41">
        <f t="shared" si="1"/>
        <v>25</v>
      </c>
    </row>
    <row r="17" spans="1:20" ht="12.75" customHeight="1" x14ac:dyDescent="0.2">
      <c r="A17" s="28"/>
      <c r="B17" s="29"/>
      <c r="C17" s="36">
        <v>3639</v>
      </c>
      <c r="D17" s="36">
        <v>5031</v>
      </c>
      <c r="E17" s="37" t="s">
        <v>20</v>
      </c>
      <c r="F17" s="38" t="s">
        <v>29</v>
      </c>
      <c r="G17" s="39">
        <v>21</v>
      </c>
      <c r="H17" s="40">
        <v>-5</v>
      </c>
      <c r="I17" s="41">
        <f t="shared" si="1"/>
        <v>16</v>
      </c>
    </row>
    <row r="18" spans="1:20" ht="12.75" customHeight="1" x14ac:dyDescent="0.2">
      <c r="A18" s="28"/>
      <c r="B18" s="29"/>
      <c r="C18" s="36">
        <v>3639</v>
      </c>
      <c r="D18" s="36">
        <v>5031</v>
      </c>
      <c r="E18" s="37" t="s">
        <v>22</v>
      </c>
      <c r="F18" s="38" t="s">
        <v>30</v>
      </c>
      <c r="G18" s="39">
        <v>3</v>
      </c>
      <c r="H18" s="40">
        <v>-1</v>
      </c>
      <c r="I18" s="41">
        <f t="shared" si="1"/>
        <v>2</v>
      </c>
    </row>
    <row r="19" spans="1:20" ht="12.75" customHeight="1" x14ac:dyDescent="0.2">
      <c r="A19" s="28"/>
      <c r="B19" s="29"/>
      <c r="C19" s="36">
        <v>3639</v>
      </c>
      <c r="D19" s="36">
        <v>5031</v>
      </c>
      <c r="E19" s="37" t="s">
        <v>24</v>
      </c>
      <c r="F19" s="38" t="s">
        <v>31</v>
      </c>
      <c r="G19" s="39">
        <v>70</v>
      </c>
      <c r="H19" s="40">
        <v>-20</v>
      </c>
      <c r="I19" s="41">
        <f t="shared" si="1"/>
        <v>50</v>
      </c>
    </row>
    <row r="20" spans="1:20" ht="12.75" customHeight="1" x14ac:dyDescent="0.2">
      <c r="A20" s="28"/>
      <c r="B20" s="29"/>
      <c r="C20" s="36">
        <v>3639</v>
      </c>
      <c r="D20" s="36">
        <v>5032</v>
      </c>
      <c r="E20" s="37" t="s">
        <v>20</v>
      </c>
      <c r="F20" s="38" t="s">
        <v>32</v>
      </c>
      <c r="G20" s="39">
        <v>8</v>
      </c>
      <c r="H20" s="40">
        <v>-3</v>
      </c>
      <c r="I20" s="41">
        <f t="shared" si="1"/>
        <v>5</v>
      </c>
    </row>
    <row r="21" spans="1:20" ht="12.75" customHeight="1" x14ac:dyDescent="0.2">
      <c r="A21" s="28"/>
      <c r="B21" s="29"/>
      <c r="C21" s="36">
        <v>3639</v>
      </c>
      <c r="D21" s="36">
        <v>5032</v>
      </c>
      <c r="E21" s="37" t="s">
        <v>22</v>
      </c>
      <c r="F21" s="38" t="s">
        <v>33</v>
      </c>
      <c r="G21" s="39">
        <v>2</v>
      </c>
      <c r="H21" s="40">
        <v>-1</v>
      </c>
      <c r="I21" s="41">
        <f t="shared" si="1"/>
        <v>1</v>
      </c>
    </row>
    <row r="22" spans="1:20" ht="12.75" customHeight="1" x14ac:dyDescent="0.2">
      <c r="A22" s="28"/>
      <c r="B22" s="29"/>
      <c r="C22" s="36">
        <v>3639</v>
      </c>
      <c r="D22" s="36">
        <v>5032</v>
      </c>
      <c r="E22" s="37" t="s">
        <v>24</v>
      </c>
      <c r="F22" s="38" t="s">
        <v>34</v>
      </c>
      <c r="G22" s="39">
        <v>38</v>
      </c>
      <c r="H22" s="40">
        <v>-15</v>
      </c>
      <c r="I22" s="41">
        <f t="shared" si="1"/>
        <v>23</v>
      </c>
    </row>
    <row r="23" spans="1:20" ht="12.75" customHeight="1" x14ac:dyDescent="0.2">
      <c r="A23" s="28"/>
      <c r="B23" s="29"/>
      <c r="C23" s="36">
        <v>3639</v>
      </c>
      <c r="D23" s="36">
        <v>5139</v>
      </c>
      <c r="E23" s="37" t="s">
        <v>20</v>
      </c>
      <c r="F23" s="38" t="s">
        <v>35</v>
      </c>
      <c r="G23" s="39">
        <v>1</v>
      </c>
      <c r="H23" s="40">
        <v>0</v>
      </c>
      <c r="I23" s="41">
        <f t="shared" si="1"/>
        <v>1</v>
      </c>
    </row>
    <row r="24" spans="1:20" ht="12.75" customHeight="1" x14ac:dyDescent="0.2">
      <c r="A24" s="28"/>
      <c r="B24" s="29"/>
      <c r="C24" s="36">
        <v>3639</v>
      </c>
      <c r="D24" s="36">
        <v>5139</v>
      </c>
      <c r="E24" s="37" t="s">
        <v>22</v>
      </c>
      <c r="F24" s="38" t="s">
        <v>36</v>
      </c>
      <c r="G24" s="39">
        <v>1</v>
      </c>
      <c r="H24" s="40">
        <v>0</v>
      </c>
      <c r="I24" s="41">
        <f t="shared" si="1"/>
        <v>1</v>
      </c>
    </row>
    <row r="25" spans="1:20" ht="12.75" customHeight="1" x14ac:dyDescent="0.2">
      <c r="A25" s="28"/>
      <c r="B25" s="29"/>
      <c r="C25" s="36">
        <v>3639</v>
      </c>
      <c r="D25" s="36">
        <v>5139</v>
      </c>
      <c r="E25" s="37" t="s">
        <v>24</v>
      </c>
      <c r="F25" s="38" t="s">
        <v>37</v>
      </c>
      <c r="G25" s="39">
        <v>4</v>
      </c>
      <c r="H25" s="40">
        <v>0</v>
      </c>
      <c r="I25" s="41">
        <f t="shared" si="1"/>
        <v>4</v>
      </c>
    </row>
    <row r="26" spans="1:20" ht="12.75" customHeight="1" x14ac:dyDescent="0.2">
      <c r="A26" s="28"/>
      <c r="B26" s="29"/>
      <c r="C26" s="36">
        <v>3639</v>
      </c>
      <c r="D26" s="36">
        <v>5167</v>
      </c>
      <c r="E26" s="37" t="s">
        <v>20</v>
      </c>
      <c r="F26" s="38" t="s">
        <v>38</v>
      </c>
      <c r="G26" s="39">
        <v>2</v>
      </c>
      <c r="H26" s="40">
        <v>0</v>
      </c>
      <c r="I26" s="41">
        <f t="shared" si="1"/>
        <v>2</v>
      </c>
      <c r="O26" s="42"/>
      <c r="P26" s="42"/>
      <c r="Q26" s="42"/>
      <c r="R26" s="42"/>
      <c r="S26" s="42"/>
      <c r="T26" s="42"/>
    </row>
    <row r="27" spans="1:20" ht="12.75" customHeight="1" x14ac:dyDescent="0.2">
      <c r="A27" s="28"/>
      <c r="B27" s="29"/>
      <c r="C27" s="36">
        <v>3639</v>
      </c>
      <c r="D27" s="36">
        <v>5167</v>
      </c>
      <c r="E27" s="37" t="s">
        <v>22</v>
      </c>
      <c r="F27" s="38" t="s">
        <v>39</v>
      </c>
      <c r="G27" s="39">
        <v>1</v>
      </c>
      <c r="H27" s="40">
        <v>0</v>
      </c>
      <c r="I27" s="41">
        <f t="shared" si="1"/>
        <v>1</v>
      </c>
      <c r="O27" s="42"/>
      <c r="P27" s="42"/>
      <c r="Q27" s="42"/>
      <c r="R27" s="42"/>
      <c r="S27" s="42"/>
      <c r="T27" s="42"/>
    </row>
    <row r="28" spans="1:20" ht="12.75" customHeight="1" x14ac:dyDescent="0.2">
      <c r="A28" s="28"/>
      <c r="B28" s="29"/>
      <c r="C28" s="36">
        <v>3639</v>
      </c>
      <c r="D28" s="36">
        <v>5167</v>
      </c>
      <c r="E28" s="37" t="s">
        <v>24</v>
      </c>
      <c r="F28" s="38" t="s">
        <v>40</v>
      </c>
      <c r="G28" s="39">
        <v>13</v>
      </c>
      <c r="H28" s="40">
        <v>0</v>
      </c>
      <c r="I28" s="41">
        <f t="shared" si="1"/>
        <v>13</v>
      </c>
      <c r="O28" s="42"/>
      <c r="P28" s="43"/>
      <c r="Q28" s="43"/>
      <c r="R28" s="44"/>
      <c r="S28" s="42"/>
      <c r="T28" s="42"/>
    </row>
    <row r="29" spans="1:20" ht="12.75" customHeight="1" x14ac:dyDescent="0.2">
      <c r="A29" s="28"/>
      <c r="B29" s="29"/>
      <c r="C29" s="36">
        <v>3639</v>
      </c>
      <c r="D29" s="36">
        <v>5169</v>
      </c>
      <c r="E29" s="37" t="s">
        <v>20</v>
      </c>
      <c r="F29" s="38" t="s">
        <v>41</v>
      </c>
      <c r="G29" s="39">
        <v>6</v>
      </c>
      <c r="H29" s="40">
        <v>0</v>
      </c>
      <c r="I29" s="41">
        <f t="shared" si="1"/>
        <v>6</v>
      </c>
      <c r="O29" s="42"/>
      <c r="P29" s="43"/>
      <c r="Q29" s="43"/>
      <c r="R29" s="44"/>
      <c r="S29" s="42"/>
      <c r="T29" s="42"/>
    </row>
    <row r="30" spans="1:20" ht="12.75" customHeight="1" x14ac:dyDescent="0.2">
      <c r="A30" s="28"/>
      <c r="B30" s="29"/>
      <c r="C30" s="36">
        <v>3639</v>
      </c>
      <c r="D30" s="36">
        <v>5169</v>
      </c>
      <c r="E30" s="37" t="s">
        <v>22</v>
      </c>
      <c r="F30" s="38" t="s">
        <v>42</v>
      </c>
      <c r="G30" s="39">
        <v>3.5</v>
      </c>
      <c r="H30" s="40">
        <v>0</v>
      </c>
      <c r="I30" s="41">
        <f t="shared" si="1"/>
        <v>3.5</v>
      </c>
      <c r="O30" s="42"/>
      <c r="P30" s="43"/>
      <c r="Q30" s="43"/>
      <c r="R30" s="44"/>
      <c r="S30" s="42"/>
      <c r="T30" s="42"/>
    </row>
    <row r="31" spans="1:20" ht="12.75" customHeight="1" x14ac:dyDescent="0.2">
      <c r="A31" s="45"/>
      <c r="B31" s="46"/>
      <c r="C31" s="36">
        <v>3639</v>
      </c>
      <c r="D31" s="36">
        <v>5169</v>
      </c>
      <c r="E31" s="37" t="s">
        <v>24</v>
      </c>
      <c r="F31" s="38" t="s">
        <v>43</v>
      </c>
      <c r="G31" s="39">
        <v>30.5</v>
      </c>
      <c r="H31" s="47">
        <v>0</v>
      </c>
      <c r="I31" s="41">
        <f t="shared" si="1"/>
        <v>30.5</v>
      </c>
    </row>
    <row r="32" spans="1:20" ht="12.75" customHeight="1" x14ac:dyDescent="0.2">
      <c r="A32" s="45"/>
      <c r="B32" s="46"/>
      <c r="C32" s="36">
        <v>3639</v>
      </c>
      <c r="D32" s="36">
        <v>5173</v>
      </c>
      <c r="E32" s="37" t="s">
        <v>20</v>
      </c>
      <c r="F32" s="38" t="s">
        <v>44</v>
      </c>
      <c r="G32" s="39">
        <v>6</v>
      </c>
      <c r="H32" s="47">
        <v>-3</v>
      </c>
      <c r="I32" s="41">
        <f t="shared" si="1"/>
        <v>3</v>
      </c>
    </row>
    <row r="33" spans="1:13" ht="12.75" customHeight="1" x14ac:dyDescent="0.2">
      <c r="A33" s="45"/>
      <c r="B33" s="46"/>
      <c r="C33" s="36">
        <v>3639</v>
      </c>
      <c r="D33" s="36">
        <v>5173</v>
      </c>
      <c r="E33" s="37" t="s">
        <v>22</v>
      </c>
      <c r="F33" s="38" t="s">
        <v>45</v>
      </c>
      <c r="G33" s="39">
        <v>3</v>
      </c>
      <c r="H33" s="47">
        <v>-1</v>
      </c>
      <c r="I33" s="41">
        <f t="shared" si="1"/>
        <v>2</v>
      </c>
    </row>
    <row r="34" spans="1:13" ht="12.75" customHeight="1" x14ac:dyDescent="0.2">
      <c r="A34" s="45"/>
      <c r="B34" s="46"/>
      <c r="C34" s="36">
        <v>3639</v>
      </c>
      <c r="D34" s="36">
        <v>5173</v>
      </c>
      <c r="E34" s="37" t="s">
        <v>24</v>
      </c>
      <c r="F34" s="38" t="s">
        <v>46</v>
      </c>
      <c r="G34" s="39">
        <v>45</v>
      </c>
      <c r="H34" s="47">
        <v>-20</v>
      </c>
      <c r="I34" s="41">
        <f t="shared" si="1"/>
        <v>25</v>
      </c>
    </row>
    <row r="35" spans="1:13" ht="12.75" customHeight="1" x14ac:dyDescent="0.2">
      <c r="A35" s="45"/>
      <c r="B35" s="46"/>
      <c r="C35" s="36">
        <v>3639</v>
      </c>
      <c r="D35" s="36">
        <v>5175</v>
      </c>
      <c r="E35" s="37" t="s">
        <v>20</v>
      </c>
      <c r="F35" s="38" t="s">
        <v>47</v>
      </c>
      <c r="G35" s="39">
        <v>5</v>
      </c>
      <c r="H35" s="47">
        <v>-2</v>
      </c>
      <c r="I35" s="41">
        <f t="shared" si="1"/>
        <v>3</v>
      </c>
    </row>
    <row r="36" spans="1:13" ht="12.75" customHeight="1" x14ac:dyDescent="0.2">
      <c r="A36" s="45"/>
      <c r="B36" s="46"/>
      <c r="C36" s="36">
        <v>3639</v>
      </c>
      <c r="D36" s="36">
        <v>5175</v>
      </c>
      <c r="E36" s="37" t="s">
        <v>22</v>
      </c>
      <c r="F36" s="38" t="s">
        <v>48</v>
      </c>
      <c r="G36" s="39">
        <v>3</v>
      </c>
      <c r="H36" s="47">
        <v>-1</v>
      </c>
      <c r="I36" s="41">
        <f t="shared" si="1"/>
        <v>2</v>
      </c>
    </row>
    <row r="37" spans="1:13" ht="12.75" customHeight="1" x14ac:dyDescent="0.2">
      <c r="A37" s="45"/>
      <c r="B37" s="46"/>
      <c r="C37" s="36">
        <v>3639</v>
      </c>
      <c r="D37" s="36">
        <v>5175</v>
      </c>
      <c r="E37" s="37" t="s">
        <v>24</v>
      </c>
      <c r="F37" s="38" t="s">
        <v>49</v>
      </c>
      <c r="G37" s="39">
        <v>43</v>
      </c>
      <c r="H37" s="47">
        <v>-24</v>
      </c>
      <c r="I37" s="41">
        <f t="shared" si="1"/>
        <v>19</v>
      </c>
    </row>
    <row r="38" spans="1:13" ht="12.75" customHeight="1" x14ac:dyDescent="0.2">
      <c r="A38" s="45"/>
      <c r="B38" s="46"/>
      <c r="C38" s="36">
        <v>3639</v>
      </c>
      <c r="D38" s="36">
        <v>5424</v>
      </c>
      <c r="E38" s="37" t="s">
        <v>20</v>
      </c>
      <c r="F38" s="38" t="s">
        <v>50</v>
      </c>
      <c r="G38" s="39">
        <v>10</v>
      </c>
      <c r="H38" s="47">
        <v>0</v>
      </c>
      <c r="I38" s="41">
        <f t="shared" si="1"/>
        <v>10</v>
      </c>
    </row>
    <row r="39" spans="1:13" ht="12.75" customHeight="1" x14ac:dyDescent="0.2">
      <c r="A39" s="45"/>
      <c r="B39" s="46"/>
      <c r="C39" s="36">
        <v>3639</v>
      </c>
      <c r="D39" s="48">
        <v>5424</v>
      </c>
      <c r="E39" s="37" t="s">
        <v>22</v>
      </c>
      <c r="F39" s="38" t="s">
        <v>51</v>
      </c>
      <c r="G39" s="39">
        <v>5</v>
      </c>
      <c r="H39" s="47">
        <v>0</v>
      </c>
      <c r="I39" s="41">
        <f t="shared" si="1"/>
        <v>5</v>
      </c>
    </row>
    <row r="40" spans="1:13" ht="12.75" customHeight="1" x14ac:dyDescent="0.2">
      <c r="A40" s="45"/>
      <c r="B40" s="49"/>
      <c r="C40" s="36">
        <v>3639</v>
      </c>
      <c r="D40" s="36">
        <v>5424</v>
      </c>
      <c r="E40" s="37" t="s">
        <v>24</v>
      </c>
      <c r="F40" s="38" t="s">
        <v>52</v>
      </c>
      <c r="G40" s="39">
        <v>85</v>
      </c>
      <c r="H40" s="47">
        <v>0</v>
      </c>
      <c r="I40" s="41">
        <f t="shared" si="1"/>
        <v>85</v>
      </c>
    </row>
    <row r="41" spans="1:13" ht="12.75" customHeight="1" x14ac:dyDescent="0.2">
      <c r="A41" s="50"/>
      <c r="B41" s="51"/>
      <c r="C41" s="36">
        <v>6310</v>
      </c>
      <c r="D41" s="36">
        <v>5163</v>
      </c>
      <c r="E41" s="37" t="s">
        <v>20</v>
      </c>
      <c r="F41" s="38" t="s">
        <v>53</v>
      </c>
      <c r="G41" s="39">
        <v>2</v>
      </c>
      <c r="H41" s="40">
        <v>0</v>
      </c>
      <c r="I41" s="41">
        <f t="shared" si="1"/>
        <v>2</v>
      </c>
    </row>
    <row r="42" spans="1:13" ht="12.75" customHeight="1" x14ac:dyDescent="0.2">
      <c r="A42" s="45"/>
      <c r="B42" s="46"/>
      <c r="C42" s="36">
        <v>6310</v>
      </c>
      <c r="D42" s="36">
        <v>5163</v>
      </c>
      <c r="E42" s="37" t="s">
        <v>22</v>
      </c>
      <c r="F42" s="38" t="s">
        <v>53</v>
      </c>
      <c r="G42" s="39">
        <v>1</v>
      </c>
      <c r="H42" s="47">
        <v>0</v>
      </c>
      <c r="I42" s="41">
        <f t="shared" si="1"/>
        <v>1</v>
      </c>
    </row>
    <row r="43" spans="1:13" ht="12.75" customHeight="1" thickBot="1" x14ac:dyDescent="0.25">
      <c r="A43" s="52"/>
      <c r="B43" s="53"/>
      <c r="C43" s="54">
        <v>6310</v>
      </c>
      <c r="D43" s="54">
        <v>5163</v>
      </c>
      <c r="E43" s="55" t="s">
        <v>24</v>
      </c>
      <c r="F43" s="56" t="s">
        <v>54</v>
      </c>
      <c r="G43" s="57">
        <v>2</v>
      </c>
      <c r="H43" s="58">
        <v>0</v>
      </c>
      <c r="I43" s="59">
        <f t="shared" si="1"/>
        <v>2</v>
      </c>
    </row>
    <row r="44" spans="1:13" ht="13.5" thickBot="1" x14ac:dyDescent="0.25">
      <c r="A44" s="89" t="s">
        <v>15</v>
      </c>
      <c r="B44" s="60" t="s">
        <v>55</v>
      </c>
      <c r="C44" s="90" t="s">
        <v>16</v>
      </c>
      <c r="D44" s="90" t="s">
        <v>16</v>
      </c>
      <c r="E44" s="90" t="s">
        <v>16</v>
      </c>
      <c r="F44" s="91" t="s">
        <v>56</v>
      </c>
      <c r="G44" s="92">
        <f>SUM(G45:G49)</f>
        <v>0</v>
      </c>
      <c r="H44" s="92">
        <f>SUM(H45:H49)</f>
        <v>200</v>
      </c>
      <c r="I44" s="93">
        <f>SUM(I45:I49)</f>
        <v>200</v>
      </c>
    </row>
    <row r="45" spans="1:13" x14ac:dyDescent="0.2">
      <c r="A45" s="28"/>
      <c r="B45" s="29"/>
      <c r="C45" s="36">
        <v>3639</v>
      </c>
      <c r="D45" s="36">
        <v>5011</v>
      </c>
      <c r="E45" s="37" t="s">
        <v>57</v>
      </c>
      <c r="F45" s="38" t="s">
        <v>21</v>
      </c>
      <c r="G45" s="61">
        <v>0</v>
      </c>
      <c r="H45" s="62">
        <v>120</v>
      </c>
      <c r="I45" s="63">
        <f>G45+H45</f>
        <v>120</v>
      </c>
      <c r="J45" s="64"/>
      <c r="K45" s="64"/>
      <c r="L45" s="65"/>
      <c r="M45" s="65"/>
    </row>
    <row r="46" spans="1:13" x14ac:dyDescent="0.2">
      <c r="A46" s="28"/>
      <c r="B46" s="29"/>
      <c r="C46" s="36">
        <v>3639</v>
      </c>
      <c r="D46" s="36">
        <v>5031</v>
      </c>
      <c r="E46" s="37" t="s">
        <v>57</v>
      </c>
      <c r="F46" s="38" t="s">
        <v>29</v>
      </c>
      <c r="G46" s="61">
        <v>0</v>
      </c>
      <c r="H46" s="62">
        <v>40</v>
      </c>
      <c r="I46" s="63">
        <f t="shared" ref="I46:I49" si="2">G46+H46</f>
        <v>40</v>
      </c>
      <c r="J46" s="66"/>
      <c r="K46" s="66"/>
      <c r="L46" s="66"/>
      <c r="M46" s="66"/>
    </row>
    <row r="47" spans="1:13" x14ac:dyDescent="0.2">
      <c r="A47" s="28"/>
      <c r="B47" s="29"/>
      <c r="C47" s="36">
        <v>3639</v>
      </c>
      <c r="D47" s="36">
        <v>5032</v>
      </c>
      <c r="E47" s="37" t="s">
        <v>57</v>
      </c>
      <c r="F47" s="38" t="s">
        <v>32</v>
      </c>
      <c r="G47" s="61">
        <v>0</v>
      </c>
      <c r="H47" s="62">
        <v>25</v>
      </c>
      <c r="I47" s="63">
        <f t="shared" si="2"/>
        <v>25</v>
      </c>
      <c r="J47" s="67"/>
      <c r="K47" s="67"/>
      <c r="L47" s="65"/>
      <c r="M47" s="65"/>
    </row>
    <row r="48" spans="1:13" x14ac:dyDescent="0.2">
      <c r="A48" s="28"/>
      <c r="B48" s="29"/>
      <c r="C48" s="36">
        <v>3639</v>
      </c>
      <c r="D48" s="36">
        <v>5173</v>
      </c>
      <c r="E48" s="37" t="s">
        <v>57</v>
      </c>
      <c r="F48" s="38" t="s">
        <v>44</v>
      </c>
      <c r="G48" s="61">
        <v>0</v>
      </c>
      <c r="H48" s="62">
        <v>10</v>
      </c>
      <c r="I48" s="63">
        <f t="shared" si="2"/>
        <v>10</v>
      </c>
      <c r="J48" s="64"/>
      <c r="K48" s="64"/>
      <c r="L48" s="65"/>
      <c r="M48" s="65"/>
    </row>
    <row r="49" spans="1:13" ht="13.5" thickBot="1" x14ac:dyDescent="0.25">
      <c r="A49" s="28"/>
      <c r="B49" s="29"/>
      <c r="C49" s="36">
        <v>3639</v>
      </c>
      <c r="D49" s="36">
        <v>5175</v>
      </c>
      <c r="E49" s="37" t="s">
        <v>57</v>
      </c>
      <c r="F49" s="38" t="s">
        <v>47</v>
      </c>
      <c r="G49" s="61">
        <v>0</v>
      </c>
      <c r="H49" s="62">
        <v>5</v>
      </c>
      <c r="I49" s="63">
        <f t="shared" si="2"/>
        <v>5</v>
      </c>
      <c r="J49" s="64"/>
      <c r="K49" s="64"/>
      <c r="L49" s="65"/>
      <c r="M49" s="65"/>
    </row>
    <row r="50" spans="1:13" x14ac:dyDescent="0.2">
      <c r="A50" s="68" t="s">
        <v>15</v>
      </c>
      <c r="B50" s="69" t="s">
        <v>58</v>
      </c>
      <c r="C50" s="70" t="s">
        <v>16</v>
      </c>
      <c r="D50" s="70" t="s">
        <v>16</v>
      </c>
      <c r="E50" s="70" t="s">
        <v>16</v>
      </c>
      <c r="F50" s="71" t="s">
        <v>59</v>
      </c>
      <c r="G50" s="72">
        <f>SUM(G51:G80)</f>
        <v>900</v>
      </c>
      <c r="H50" s="72">
        <f>SUM(H51:H80)</f>
        <v>-200</v>
      </c>
      <c r="I50" s="73">
        <f>G50+H50</f>
        <v>700</v>
      </c>
    </row>
    <row r="51" spans="1:13" x14ac:dyDescent="0.2">
      <c r="A51" s="45"/>
      <c r="B51" s="46"/>
      <c r="C51" s="36">
        <v>3639</v>
      </c>
      <c r="D51" s="36">
        <v>5011</v>
      </c>
      <c r="E51" s="37" t="s">
        <v>20</v>
      </c>
      <c r="F51" s="38" t="s">
        <v>21</v>
      </c>
      <c r="G51" s="61">
        <v>90</v>
      </c>
      <c r="H51" s="62">
        <v>-10</v>
      </c>
      <c r="I51" s="63">
        <f>G51+H51</f>
        <v>80</v>
      </c>
    </row>
    <row r="52" spans="1:13" x14ac:dyDescent="0.2">
      <c r="A52" s="45"/>
      <c r="B52" s="46"/>
      <c r="C52" s="36">
        <v>3639</v>
      </c>
      <c r="D52" s="36">
        <v>5011</v>
      </c>
      <c r="E52" s="37" t="s">
        <v>22</v>
      </c>
      <c r="F52" s="38" t="s">
        <v>23</v>
      </c>
      <c r="G52" s="61">
        <v>12.5</v>
      </c>
      <c r="H52" s="62">
        <v>-2</v>
      </c>
      <c r="I52" s="63">
        <f>SUM(G52:H52)</f>
        <v>10.5</v>
      </c>
    </row>
    <row r="53" spans="1:13" x14ac:dyDescent="0.2">
      <c r="A53" s="45"/>
      <c r="B53" s="46"/>
      <c r="C53" s="36">
        <v>3639</v>
      </c>
      <c r="D53" s="36">
        <v>5011</v>
      </c>
      <c r="E53" s="37" t="s">
        <v>60</v>
      </c>
      <c r="F53" s="38" t="s">
        <v>25</v>
      </c>
      <c r="G53" s="61">
        <v>212.5</v>
      </c>
      <c r="H53" s="62">
        <v>-15</v>
      </c>
      <c r="I53" s="63">
        <f>SUM(G53:H53)</f>
        <v>197.5</v>
      </c>
    </row>
    <row r="54" spans="1:13" x14ac:dyDescent="0.2">
      <c r="A54" s="45"/>
      <c r="B54" s="46"/>
      <c r="C54" s="36">
        <v>3639</v>
      </c>
      <c r="D54" s="36">
        <v>5021</v>
      </c>
      <c r="E54" s="37" t="s">
        <v>20</v>
      </c>
      <c r="F54" s="38" t="s">
        <v>26</v>
      </c>
      <c r="G54" s="61">
        <v>12</v>
      </c>
      <c r="H54" s="62">
        <v>-6</v>
      </c>
      <c r="I54" s="63">
        <f t="shared" ref="I54:I80" si="3">G54+H54</f>
        <v>6</v>
      </c>
    </row>
    <row r="55" spans="1:13" x14ac:dyDescent="0.2">
      <c r="A55" s="45"/>
      <c r="B55" s="46"/>
      <c r="C55" s="36">
        <v>3639</v>
      </c>
      <c r="D55" s="36">
        <v>5021</v>
      </c>
      <c r="E55" s="37" t="s">
        <v>22</v>
      </c>
      <c r="F55" s="38" t="s">
        <v>27</v>
      </c>
      <c r="G55" s="61">
        <v>6</v>
      </c>
      <c r="H55" s="62">
        <v>-3</v>
      </c>
      <c r="I55" s="63">
        <f t="shared" si="3"/>
        <v>3</v>
      </c>
    </row>
    <row r="56" spans="1:13" x14ac:dyDescent="0.2">
      <c r="A56" s="45"/>
      <c r="B56" s="46"/>
      <c r="C56" s="36">
        <v>3639</v>
      </c>
      <c r="D56" s="36">
        <v>5021</v>
      </c>
      <c r="E56" s="37" t="s">
        <v>60</v>
      </c>
      <c r="F56" s="38" t="s">
        <v>28</v>
      </c>
      <c r="G56" s="61">
        <v>102</v>
      </c>
      <c r="H56" s="62">
        <v>-50</v>
      </c>
      <c r="I56" s="63">
        <f t="shared" si="3"/>
        <v>52</v>
      </c>
    </row>
    <row r="57" spans="1:13" x14ac:dyDescent="0.2">
      <c r="A57" s="45"/>
      <c r="B57" s="46"/>
      <c r="C57" s="36">
        <v>3639</v>
      </c>
      <c r="D57" s="36">
        <v>5031</v>
      </c>
      <c r="E57" s="37" t="s">
        <v>20</v>
      </c>
      <c r="F57" s="38" t="s">
        <v>29</v>
      </c>
      <c r="G57" s="61">
        <v>20</v>
      </c>
      <c r="H57" s="62">
        <v>-4</v>
      </c>
      <c r="I57" s="63">
        <f t="shared" si="3"/>
        <v>16</v>
      </c>
    </row>
    <row r="58" spans="1:13" x14ac:dyDescent="0.2">
      <c r="A58" s="45"/>
      <c r="B58" s="46"/>
      <c r="C58" s="36">
        <v>3639</v>
      </c>
      <c r="D58" s="36">
        <v>5031</v>
      </c>
      <c r="E58" s="37" t="s">
        <v>22</v>
      </c>
      <c r="F58" s="38" t="s">
        <v>30</v>
      </c>
      <c r="G58" s="61">
        <v>3</v>
      </c>
      <c r="H58" s="62">
        <v>-1</v>
      </c>
      <c r="I58" s="63">
        <f t="shared" si="3"/>
        <v>2</v>
      </c>
    </row>
    <row r="59" spans="1:13" x14ac:dyDescent="0.2">
      <c r="A59" s="45"/>
      <c r="B59" s="46"/>
      <c r="C59" s="36">
        <v>3639</v>
      </c>
      <c r="D59" s="36">
        <v>5031</v>
      </c>
      <c r="E59" s="37" t="s">
        <v>60</v>
      </c>
      <c r="F59" s="38" t="s">
        <v>31</v>
      </c>
      <c r="G59" s="61">
        <v>101</v>
      </c>
      <c r="H59" s="62">
        <v>-15</v>
      </c>
      <c r="I59" s="63">
        <f t="shared" si="3"/>
        <v>86</v>
      </c>
    </row>
    <row r="60" spans="1:13" x14ac:dyDescent="0.2">
      <c r="A60" s="45"/>
      <c r="B60" s="46"/>
      <c r="C60" s="36">
        <v>3639</v>
      </c>
      <c r="D60" s="36">
        <v>5032</v>
      </c>
      <c r="E60" s="37" t="s">
        <v>20</v>
      </c>
      <c r="F60" s="38" t="s">
        <v>32</v>
      </c>
      <c r="G60" s="61">
        <v>8</v>
      </c>
      <c r="H60" s="62">
        <v>0</v>
      </c>
      <c r="I60" s="63">
        <f t="shared" si="3"/>
        <v>8</v>
      </c>
    </row>
    <row r="61" spans="1:13" x14ac:dyDescent="0.2">
      <c r="A61" s="45"/>
      <c r="B61" s="46"/>
      <c r="C61" s="36">
        <v>3639</v>
      </c>
      <c r="D61" s="36">
        <v>5032</v>
      </c>
      <c r="E61" s="37" t="s">
        <v>22</v>
      </c>
      <c r="F61" s="38" t="s">
        <v>33</v>
      </c>
      <c r="G61" s="61">
        <v>2</v>
      </c>
      <c r="H61" s="62">
        <v>0</v>
      </c>
      <c r="I61" s="63">
        <f t="shared" si="3"/>
        <v>2</v>
      </c>
    </row>
    <row r="62" spans="1:13" x14ac:dyDescent="0.2">
      <c r="A62" s="45"/>
      <c r="B62" s="46"/>
      <c r="C62" s="36">
        <v>3639</v>
      </c>
      <c r="D62" s="36">
        <v>5032</v>
      </c>
      <c r="E62" s="37" t="s">
        <v>60</v>
      </c>
      <c r="F62" s="38" t="s">
        <v>34</v>
      </c>
      <c r="G62" s="61">
        <v>43</v>
      </c>
      <c r="H62" s="62">
        <v>0</v>
      </c>
      <c r="I62" s="63">
        <f t="shared" si="3"/>
        <v>43</v>
      </c>
    </row>
    <row r="63" spans="1:13" x14ac:dyDescent="0.2">
      <c r="A63" s="45"/>
      <c r="B63" s="46"/>
      <c r="C63" s="36">
        <v>3639</v>
      </c>
      <c r="D63" s="36">
        <v>5139</v>
      </c>
      <c r="E63" s="37" t="s">
        <v>20</v>
      </c>
      <c r="F63" s="38" t="s">
        <v>61</v>
      </c>
      <c r="G63" s="61">
        <v>1</v>
      </c>
      <c r="H63" s="62">
        <v>0</v>
      </c>
      <c r="I63" s="63">
        <f t="shared" si="3"/>
        <v>1</v>
      </c>
    </row>
    <row r="64" spans="1:13" x14ac:dyDescent="0.2">
      <c r="A64" s="45"/>
      <c r="B64" s="46"/>
      <c r="C64" s="36">
        <v>3639</v>
      </c>
      <c r="D64" s="36">
        <v>5139</v>
      </c>
      <c r="E64" s="37" t="s">
        <v>22</v>
      </c>
      <c r="F64" s="38" t="s">
        <v>62</v>
      </c>
      <c r="G64" s="61">
        <v>1</v>
      </c>
      <c r="H64" s="62">
        <v>0</v>
      </c>
      <c r="I64" s="63">
        <f t="shared" si="3"/>
        <v>1</v>
      </c>
    </row>
    <row r="65" spans="1:9" x14ac:dyDescent="0.2">
      <c r="A65" s="45"/>
      <c r="B65" s="46"/>
      <c r="C65" s="36">
        <v>3639</v>
      </c>
      <c r="D65" s="36">
        <v>5139</v>
      </c>
      <c r="E65" s="37" t="s">
        <v>60</v>
      </c>
      <c r="F65" s="38" t="s">
        <v>63</v>
      </c>
      <c r="G65" s="61">
        <v>5</v>
      </c>
      <c r="H65" s="62">
        <v>0</v>
      </c>
      <c r="I65" s="63">
        <f t="shared" si="3"/>
        <v>5</v>
      </c>
    </row>
    <row r="66" spans="1:9" x14ac:dyDescent="0.2">
      <c r="A66" s="45"/>
      <c r="B66" s="46"/>
      <c r="C66" s="36">
        <v>3639</v>
      </c>
      <c r="D66" s="36">
        <v>5169</v>
      </c>
      <c r="E66" s="37" t="s">
        <v>20</v>
      </c>
      <c r="F66" s="38" t="s">
        <v>41</v>
      </c>
      <c r="G66" s="61">
        <v>8</v>
      </c>
      <c r="H66" s="62">
        <v>-3</v>
      </c>
      <c r="I66" s="63">
        <f>G66+H66</f>
        <v>5</v>
      </c>
    </row>
    <row r="67" spans="1:9" x14ac:dyDescent="0.2">
      <c r="A67" s="45"/>
      <c r="B67" s="46"/>
      <c r="C67" s="36">
        <v>3639</v>
      </c>
      <c r="D67" s="36">
        <v>5169</v>
      </c>
      <c r="E67" s="37" t="s">
        <v>22</v>
      </c>
      <c r="F67" s="38" t="s">
        <v>42</v>
      </c>
      <c r="G67" s="61">
        <v>5</v>
      </c>
      <c r="H67" s="62">
        <v>-2</v>
      </c>
      <c r="I67" s="63">
        <f>G67+H67</f>
        <v>3</v>
      </c>
    </row>
    <row r="68" spans="1:9" x14ac:dyDescent="0.2">
      <c r="A68" s="45"/>
      <c r="B68" s="46"/>
      <c r="C68" s="36">
        <v>3639</v>
      </c>
      <c r="D68" s="36">
        <v>5169</v>
      </c>
      <c r="E68" s="37" t="s">
        <v>60</v>
      </c>
      <c r="F68" s="38" t="s">
        <v>43</v>
      </c>
      <c r="G68" s="61">
        <v>50</v>
      </c>
      <c r="H68" s="62">
        <v>-25</v>
      </c>
      <c r="I68" s="63">
        <f>G68+H68</f>
        <v>25</v>
      </c>
    </row>
    <row r="69" spans="1:9" x14ac:dyDescent="0.2">
      <c r="A69" s="45"/>
      <c r="B69" s="46"/>
      <c r="C69" s="36">
        <v>3639</v>
      </c>
      <c r="D69" s="36">
        <v>5173</v>
      </c>
      <c r="E69" s="37" t="s">
        <v>20</v>
      </c>
      <c r="F69" s="38" t="s">
        <v>44</v>
      </c>
      <c r="G69" s="61">
        <v>8</v>
      </c>
      <c r="H69" s="62">
        <v>-3</v>
      </c>
      <c r="I69" s="63">
        <f t="shared" si="3"/>
        <v>5</v>
      </c>
    </row>
    <row r="70" spans="1:9" x14ac:dyDescent="0.2">
      <c r="A70" s="45"/>
      <c r="B70" s="46"/>
      <c r="C70" s="36">
        <v>3639</v>
      </c>
      <c r="D70" s="36">
        <v>5173</v>
      </c>
      <c r="E70" s="37" t="s">
        <v>22</v>
      </c>
      <c r="F70" s="38" t="s">
        <v>45</v>
      </c>
      <c r="G70" s="61">
        <v>5</v>
      </c>
      <c r="H70" s="62">
        <v>-1</v>
      </c>
      <c r="I70" s="63">
        <f t="shared" si="3"/>
        <v>4</v>
      </c>
    </row>
    <row r="71" spans="1:9" x14ac:dyDescent="0.2">
      <c r="A71" s="45"/>
      <c r="B71" s="46"/>
      <c r="C71" s="36">
        <v>3639</v>
      </c>
      <c r="D71" s="36">
        <v>5173</v>
      </c>
      <c r="E71" s="37" t="s">
        <v>60</v>
      </c>
      <c r="F71" s="38" t="s">
        <v>46</v>
      </c>
      <c r="G71" s="61">
        <v>50</v>
      </c>
      <c r="H71" s="62">
        <v>-10</v>
      </c>
      <c r="I71" s="63">
        <f t="shared" si="3"/>
        <v>40</v>
      </c>
    </row>
    <row r="72" spans="1:9" x14ac:dyDescent="0.2">
      <c r="A72" s="45"/>
      <c r="B72" s="46"/>
      <c r="C72" s="36">
        <v>3639</v>
      </c>
      <c r="D72" s="36">
        <v>5175</v>
      </c>
      <c r="E72" s="37" t="s">
        <v>20</v>
      </c>
      <c r="F72" s="38" t="s">
        <v>47</v>
      </c>
      <c r="G72" s="61">
        <v>5</v>
      </c>
      <c r="H72" s="62">
        <v>-2</v>
      </c>
      <c r="I72" s="63">
        <f t="shared" si="3"/>
        <v>3</v>
      </c>
    </row>
    <row r="73" spans="1:9" x14ac:dyDescent="0.2">
      <c r="A73" s="45"/>
      <c r="B73" s="46"/>
      <c r="C73" s="36">
        <v>3639</v>
      </c>
      <c r="D73" s="36">
        <v>5175</v>
      </c>
      <c r="E73" s="37" t="s">
        <v>22</v>
      </c>
      <c r="F73" s="38" t="s">
        <v>48</v>
      </c>
      <c r="G73" s="61">
        <v>3</v>
      </c>
      <c r="H73" s="62">
        <v>-1</v>
      </c>
      <c r="I73" s="63">
        <f t="shared" si="3"/>
        <v>2</v>
      </c>
    </row>
    <row r="74" spans="1:9" x14ac:dyDescent="0.2">
      <c r="A74" s="45"/>
      <c r="B74" s="46"/>
      <c r="C74" s="36">
        <v>3639</v>
      </c>
      <c r="D74" s="36">
        <v>5175</v>
      </c>
      <c r="E74" s="37" t="s">
        <v>60</v>
      </c>
      <c r="F74" s="38" t="s">
        <v>49</v>
      </c>
      <c r="G74" s="61">
        <v>43</v>
      </c>
      <c r="H74" s="62">
        <v>-10</v>
      </c>
      <c r="I74" s="63">
        <f t="shared" si="3"/>
        <v>33</v>
      </c>
    </row>
    <row r="75" spans="1:9" x14ac:dyDescent="0.2">
      <c r="A75" s="45"/>
      <c r="B75" s="46"/>
      <c r="C75" s="36">
        <v>3639</v>
      </c>
      <c r="D75" s="36">
        <v>5424</v>
      </c>
      <c r="E75" s="37" t="s">
        <v>20</v>
      </c>
      <c r="F75" s="38" t="s">
        <v>50</v>
      </c>
      <c r="G75" s="61">
        <v>10</v>
      </c>
      <c r="H75" s="62">
        <v>-5</v>
      </c>
      <c r="I75" s="63">
        <f t="shared" si="3"/>
        <v>5</v>
      </c>
    </row>
    <row r="76" spans="1:9" x14ac:dyDescent="0.2">
      <c r="A76" s="74"/>
      <c r="B76" s="75"/>
      <c r="C76" s="36">
        <v>3639</v>
      </c>
      <c r="D76" s="48">
        <v>5424</v>
      </c>
      <c r="E76" s="37" t="s">
        <v>22</v>
      </c>
      <c r="F76" s="38" t="s">
        <v>51</v>
      </c>
      <c r="G76" s="76">
        <v>5</v>
      </c>
      <c r="H76" s="77">
        <v>-2</v>
      </c>
      <c r="I76" s="78">
        <f t="shared" si="3"/>
        <v>3</v>
      </c>
    </row>
    <row r="77" spans="1:9" x14ac:dyDescent="0.2">
      <c r="A77" s="74"/>
      <c r="B77" s="75"/>
      <c r="C77" s="36">
        <v>3639</v>
      </c>
      <c r="D77" s="48">
        <v>5424</v>
      </c>
      <c r="E77" s="37" t="s">
        <v>60</v>
      </c>
      <c r="F77" s="38" t="s">
        <v>52</v>
      </c>
      <c r="G77" s="76">
        <v>85</v>
      </c>
      <c r="H77" s="47">
        <v>-30</v>
      </c>
      <c r="I77" s="78">
        <f t="shared" si="3"/>
        <v>55</v>
      </c>
    </row>
    <row r="78" spans="1:9" x14ac:dyDescent="0.2">
      <c r="A78" s="45"/>
      <c r="B78" s="79"/>
      <c r="C78" s="36">
        <v>6310</v>
      </c>
      <c r="D78" s="36">
        <v>5163</v>
      </c>
      <c r="E78" s="37" t="s">
        <v>20</v>
      </c>
      <c r="F78" s="38" t="s">
        <v>53</v>
      </c>
      <c r="G78" s="80">
        <v>2</v>
      </c>
      <c r="H78" s="62">
        <v>0</v>
      </c>
      <c r="I78" s="63">
        <f t="shared" si="3"/>
        <v>2</v>
      </c>
    </row>
    <row r="79" spans="1:9" x14ac:dyDescent="0.2">
      <c r="A79" s="81"/>
      <c r="B79" s="49"/>
      <c r="C79" s="36">
        <v>6310</v>
      </c>
      <c r="D79" s="36">
        <v>5163</v>
      </c>
      <c r="E79" s="37" t="s">
        <v>22</v>
      </c>
      <c r="F79" s="38" t="s">
        <v>53</v>
      </c>
      <c r="G79" s="80">
        <v>1</v>
      </c>
      <c r="H79" s="47">
        <v>0</v>
      </c>
      <c r="I79" s="47">
        <f t="shared" si="3"/>
        <v>1</v>
      </c>
    </row>
    <row r="80" spans="1:9" ht="13.5" thickBot="1" x14ac:dyDescent="0.25">
      <c r="A80" s="82"/>
      <c r="B80" s="83"/>
      <c r="C80" s="84">
        <v>6310</v>
      </c>
      <c r="D80" s="84">
        <v>5163</v>
      </c>
      <c r="E80" s="55" t="s">
        <v>60</v>
      </c>
      <c r="F80" s="85" t="s">
        <v>53</v>
      </c>
      <c r="G80" s="86">
        <v>1</v>
      </c>
      <c r="H80" s="87">
        <v>0</v>
      </c>
      <c r="I80" s="88">
        <f t="shared" si="3"/>
        <v>1</v>
      </c>
    </row>
    <row r="81" spans="1:9" x14ac:dyDescent="0.2">
      <c r="A81" s="94" t="s">
        <v>15</v>
      </c>
      <c r="B81" s="95" t="s">
        <v>64</v>
      </c>
      <c r="C81" s="96" t="s">
        <v>16</v>
      </c>
      <c r="D81" s="96" t="s">
        <v>16</v>
      </c>
      <c r="E81" s="96" t="s">
        <v>16</v>
      </c>
      <c r="F81" s="97" t="s">
        <v>65</v>
      </c>
      <c r="G81" s="98">
        <f>SUM(G82:G86)</f>
        <v>0</v>
      </c>
      <c r="H81" s="98">
        <f>SUM(H82:H86)</f>
        <v>200</v>
      </c>
      <c r="I81" s="99">
        <f>G81+H81</f>
        <v>200</v>
      </c>
    </row>
    <row r="82" spans="1:9" x14ac:dyDescent="0.2">
      <c r="A82" s="45"/>
      <c r="B82" s="46"/>
      <c r="C82" s="36">
        <v>3639</v>
      </c>
      <c r="D82" s="36">
        <v>5011</v>
      </c>
      <c r="E82" s="37" t="s">
        <v>57</v>
      </c>
      <c r="F82" s="38" t="s">
        <v>21</v>
      </c>
      <c r="G82" s="61">
        <v>0</v>
      </c>
      <c r="H82" s="62">
        <v>120</v>
      </c>
      <c r="I82" s="63">
        <f>G82+H82</f>
        <v>120</v>
      </c>
    </row>
    <row r="83" spans="1:9" x14ac:dyDescent="0.2">
      <c r="A83" s="45"/>
      <c r="B83" s="46"/>
      <c r="C83" s="36">
        <v>3639</v>
      </c>
      <c r="D83" s="36">
        <v>5031</v>
      </c>
      <c r="E83" s="37" t="s">
        <v>57</v>
      </c>
      <c r="F83" s="38" t="s">
        <v>29</v>
      </c>
      <c r="G83" s="61">
        <v>0</v>
      </c>
      <c r="H83" s="62">
        <v>40</v>
      </c>
      <c r="I83" s="63">
        <f t="shared" ref="I83:I86" si="4">G83+H83</f>
        <v>40</v>
      </c>
    </row>
    <row r="84" spans="1:9" x14ac:dyDescent="0.2">
      <c r="A84" s="45"/>
      <c r="B84" s="46"/>
      <c r="C84" s="36">
        <v>3639</v>
      </c>
      <c r="D84" s="36">
        <v>5032</v>
      </c>
      <c r="E84" s="37" t="s">
        <v>57</v>
      </c>
      <c r="F84" s="38" t="s">
        <v>32</v>
      </c>
      <c r="G84" s="61">
        <v>0</v>
      </c>
      <c r="H84" s="62">
        <v>25</v>
      </c>
      <c r="I84" s="63">
        <f t="shared" si="4"/>
        <v>25</v>
      </c>
    </row>
    <row r="85" spans="1:9" x14ac:dyDescent="0.2">
      <c r="A85" s="45"/>
      <c r="B85" s="46"/>
      <c r="C85" s="36">
        <v>3639</v>
      </c>
      <c r="D85" s="36">
        <v>5173</v>
      </c>
      <c r="E85" s="37" t="s">
        <v>57</v>
      </c>
      <c r="F85" s="38" t="s">
        <v>44</v>
      </c>
      <c r="G85" s="61">
        <v>0</v>
      </c>
      <c r="H85" s="62">
        <v>10</v>
      </c>
      <c r="I85" s="63">
        <f t="shared" si="4"/>
        <v>10</v>
      </c>
    </row>
    <row r="86" spans="1:9" x14ac:dyDescent="0.2">
      <c r="A86" s="45"/>
      <c r="B86" s="46"/>
      <c r="C86" s="36">
        <v>3639</v>
      </c>
      <c r="D86" s="36">
        <v>5175</v>
      </c>
      <c r="E86" s="37" t="s">
        <v>57</v>
      </c>
      <c r="F86" s="38" t="s">
        <v>47</v>
      </c>
      <c r="G86" s="61">
        <v>0</v>
      </c>
      <c r="H86" s="62">
        <v>5</v>
      </c>
      <c r="I86" s="63">
        <f t="shared" si="4"/>
        <v>5</v>
      </c>
    </row>
  </sheetData>
  <mergeCells count="4">
    <mergeCell ref="H1:I1"/>
    <mergeCell ref="A2:I2"/>
    <mergeCell ref="A4:I4"/>
    <mergeCell ref="A6:I6"/>
  </mergeCells>
  <printOptions horizontalCentered="1"/>
  <pageMargins left="0.78740157480314965" right="0.59055118110236227" top="0.59055118110236227" bottom="0.78740157480314965" header="0.51181102362204722" footer="0.5118110236220472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25" zoomScaleNormal="100" workbookViewId="0">
      <selection activeCell="J17" sqref="J17"/>
    </sheetView>
  </sheetViews>
  <sheetFormatPr defaultRowHeight="12.75" x14ac:dyDescent="0.2"/>
  <cols>
    <col min="1" max="1" width="36.5703125" style="104" bestFit="1" customWidth="1"/>
    <col min="2" max="2" width="7.28515625" style="104" customWidth="1"/>
    <col min="3" max="3" width="13.85546875" style="104" customWidth="1"/>
    <col min="4" max="4" width="10" style="104" bestFit="1" customWidth="1"/>
    <col min="5" max="5" width="14.140625" style="104" customWidth="1"/>
    <col min="6" max="9" width="9.140625" style="104"/>
    <col min="10" max="10" width="11.7109375" style="104" bestFit="1" customWidth="1"/>
    <col min="11" max="16384" width="9.140625" style="104"/>
  </cols>
  <sheetData>
    <row r="1" spans="1:10" ht="13.5" thickBot="1" x14ac:dyDescent="0.25">
      <c r="A1" s="122" t="s">
        <v>125</v>
      </c>
      <c r="B1" s="122"/>
      <c r="C1" s="141"/>
      <c r="D1" s="141"/>
      <c r="E1" s="140" t="s">
        <v>88</v>
      </c>
    </row>
    <row r="2" spans="1:10" ht="24.75" thickBot="1" x14ac:dyDescent="0.25">
      <c r="A2" s="119" t="s">
        <v>124</v>
      </c>
      <c r="B2" s="118" t="s">
        <v>123</v>
      </c>
      <c r="C2" s="117" t="s">
        <v>86</v>
      </c>
      <c r="D2" s="117" t="s">
        <v>126</v>
      </c>
      <c r="E2" s="117" t="s">
        <v>86</v>
      </c>
    </row>
    <row r="3" spans="1:10" ht="15" customHeight="1" x14ac:dyDescent="0.2">
      <c r="A3" s="139" t="s">
        <v>122</v>
      </c>
      <c r="B3" s="138" t="s">
        <v>121</v>
      </c>
      <c r="C3" s="137">
        <f>C4+C5+C6</f>
        <v>2363083.33</v>
      </c>
      <c r="D3" s="137">
        <f>D4+D5+D6</f>
        <v>0</v>
      </c>
      <c r="E3" s="136">
        <f>C3+D3</f>
        <v>2363083.33</v>
      </c>
    </row>
    <row r="4" spans="1:10" ht="15" customHeight="1" x14ac:dyDescent="0.2">
      <c r="A4" s="129" t="s">
        <v>120</v>
      </c>
      <c r="B4" s="113" t="s">
        <v>119</v>
      </c>
      <c r="C4" s="112">
        <v>2220140.21</v>
      </c>
      <c r="D4" s="135">
        <v>0</v>
      </c>
      <c r="E4" s="134">
        <f>C4+D4</f>
        <v>2220140.21</v>
      </c>
      <c r="J4" s="105"/>
    </row>
    <row r="5" spans="1:10" ht="15" customHeight="1" x14ac:dyDescent="0.2">
      <c r="A5" s="129" t="s">
        <v>118</v>
      </c>
      <c r="B5" s="113" t="s">
        <v>117</v>
      </c>
      <c r="C5" s="112">
        <v>141417.56</v>
      </c>
      <c r="D5" s="111">
        <v>0</v>
      </c>
      <c r="E5" s="134">
        <f>C5+D5</f>
        <v>141417.56</v>
      </c>
    </row>
    <row r="6" spans="1:10" ht="15" customHeight="1" x14ac:dyDescent="0.2">
      <c r="A6" s="129" t="s">
        <v>116</v>
      </c>
      <c r="B6" s="113" t="s">
        <v>115</v>
      </c>
      <c r="C6" s="112">
        <v>1525.56</v>
      </c>
      <c r="D6" s="112">
        <v>0</v>
      </c>
      <c r="E6" s="134">
        <f>C6+D6</f>
        <v>1525.56</v>
      </c>
    </row>
    <row r="7" spans="1:10" ht="15" customHeight="1" x14ac:dyDescent="0.2">
      <c r="A7" s="133" t="s">
        <v>114</v>
      </c>
      <c r="B7" s="113" t="s">
        <v>113</v>
      </c>
      <c r="C7" s="131">
        <f>C8+C13</f>
        <v>4840158.1100000003</v>
      </c>
      <c r="D7" s="131">
        <f>D8+D13</f>
        <v>0</v>
      </c>
      <c r="E7" s="130">
        <f>C7+D7</f>
        <v>4840158.1100000003</v>
      </c>
    </row>
    <row r="8" spans="1:10" ht="15" customHeight="1" x14ac:dyDescent="0.2">
      <c r="A8" s="129" t="s">
        <v>112</v>
      </c>
      <c r="B8" s="113" t="s">
        <v>108</v>
      </c>
      <c r="C8" s="112">
        <f>C9+C10+C11+C12</f>
        <v>4128726.04</v>
      </c>
      <c r="D8" s="112">
        <f>D9+D10+D11+D12</f>
        <v>0</v>
      </c>
      <c r="E8" s="128">
        <f>C8+D8</f>
        <v>4128726.04</v>
      </c>
    </row>
    <row r="9" spans="1:10" ht="15" customHeight="1" x14ac:dyDescent="0.2">
      <c r="A9" s="129" t="s">
        <v>111</v>
      </c>
      <c r="B9" s="113" t="s">
        <v>110</v>
      </c>
      <c r="C9" s="112">
        <v>61072</v>
      </c>
      <c r="D9" s="112">
        <v>0</v>
      </c>
      <c r="E9" s="128">
        <f>C9+D9</f>
        <v>61072</v>
      </c>
    </row>
    <row r="10" spans="1:10" ht="15" customHeight="1" x14ac:dyDescent="0.2">
      <c r="A10" s="129" t="s">
        <v>109</v>
      </c>
      <c r="B10" s="113" t="s">
        <v>108</v>
      </c>
      <c r="C10" s="112">
        <v>4032423.87</v>
      </c>
      <c r="D10" s="112">
        <v>0</v>
      </c>
      <c r="E10" s="128">
        <f>C10+D10</f>
        <v>4032423.87</v>
      </c>
    </row>
    <row r="11" spans="1:10" ht="15" customHeight="1" x14ac:dyDescent="0.2">
      <c r="A11" s="129" t="s">
        <v>107</v>
      </c>
      <c r="B11" s="113" t="s">
        <v>106</v>
      </c>
      <c r="C11" s="112">
        <v>10460.17</v>
      </c>
      <c r="D11" s="112">
        <v>0</v>
      </c>
      <c r="E11" s="128">
        <f>SUM(C11:D11)</f>
        <v>10460.17</v>
      </c>
    </row>
    <row r="12" spans="1:10" ht="15" customHeight="1" x14ac:dyDescent="0.2">
      <c r="A12" s="129" t="s">
        <v>105</v>
      </c>
      <c r="B12" s="113">
        <v>4121</v>
      </c>
      <c r="C12" s="112">
        <v>24770</v>
      </c>
      <c r="D12" s="112">
        <v>0</v>
      </c>
      <c r="E12" s="128">
        <f>SUM(C12:D12)</f>
        <v>24770</v>
      </c>
    </row>
    <row r="13" spans="1:10" ht="15" customHeight="1" x14ac:dyDescent="0.2">
      <c r="A13" s="129" t="s">
        <v>104</v>
      </c>
      <c r="B13" s="113" t="s">
        <v>102</v>
      </c>
      <c r="C13" s="112">
        <f>C14+C15+C16</f>
        <v>711432.07000000007</v>
      </c>
      <c r="D13" s="112">
        <f>D14+D15+D16</f>
        <v>0</v>
      </c>
      <c r="E13" s="128">
        <f>C13+D13</f>
        <v>711432.07000000007</v>
      </c>
    </row>
    <row r="14" spans="1:10" ht="15" customHeight="1" x14ac:dyDescent="0.2">
      <c r="A14" s="129" t="s">
        <v>103</v>
      </c>
      <c r="B14" s="113" t="s">
        <v>102</v>
      </c>
      <c r="C14" s="112">
        <v>709937.4</v>
      </c>
      <c r="D14" s="112">
        <v>0</v>
      </c>
      <c r="E14" s="128">
        <f>C14+D14</f>
        <v>709937.4</v>
      </c>
    </row>
    <row r="15" spans="1:10" ht="15" customHeight="1" x14ac:dyDescent="0.2">
      <c r="A15" s="129" t="s">
        <v>101</v>
      </c>
      <c r="B15" s="113">
        <v>4221</v>
      </c>
      <c r="C15" s="112">
        <v>0</v>
      </c>
      <c r="D15" s="112">
        <v>0</v>
      </c>
      <c r="E15" s="128">
        <f>SUM(C15:D15)</f>
        <v>0</v>
      </c>
    </row>
    <row r="16" spans="1:10" ht="15" customHeight="1" x14ac:dyDescent="0.2">
      <c r="A16" s="129" t="s">
        <v>100</v>
      </c>
      <c r="B16" s="113">
        <v>4232</v>
      </c>
      <c r="C16" s="112">
        <v>1494.67</v>
      </c>
      <c r="D16" s="112">
        <v>0</v>
      </c>
      <c r="E16" s="128">
        <f>SUM(C16:D16)</f>
        <v>1494.67</v>
      </c>
    </row>
    <row r="17" spans="1:5" ht="15" customHeight="1" x14ac:dyDescent="0.2">
      <c r="A17" s="133" t="s">
        <v>99</v>
      </c>
      <c r="B17" s="132" t="s">
        <v>98</v>
      </c>
      <c r="C17" s="131">
        <f>C3+C7</f>
        <v>7203241.4400000004</v>
      </c>
      <c r="D17" s="131">
        <f>D3+D7</f>
        <v>0</v>
      </c>
      <c r="E17" s="130">
        <f>C17+D17</f>
        <v>7203241.4400000004</v>
      </c>
    </row>
    <row r="18" spans="1:5" ht="15" customHeight="1" x14ac:dyDescent="0.2">
      <c r="A18" s="133" t="s">
        <v>97</v>
      </c>
      <c r="B18" s="132" t="s">
        <v>96</v>
      </c>
      <c r="C18" s="131">
        <f>SUM(C19:C22)</f>
        <v>940852.76</v>
      </c>
      <c r="D18" s="131">
        <f>SUM(D19:D22)</f>
        <v>0</v>
      </c>
      <c r="E18" s="130">
        <f>C18+D18</f>
        <v>940852.76</v>
      </c>
    </row>
    <row r="19" spans="1:5" ht="15" customHeight="1" x14ac:dyDescent="0.2">
      <c r="A19" s="129" t="s">
        <v>95</v>
      </c>
      <c r="B19" s="113" t="s">
        <v>94</v>
      </c>
      <c r="C19" s="112">
        <v>84875.51</v>
      </c>
      <c r="D19" s="112">
        <v>0</v>
      </c>
      <c r="E19" s="128">
        <f>C19+D19</f>
        <v>84875.51</v>
      </c>
    </row>
    <row r="20" spans="1:5" ht="15" customHeight="1" x14ac:dyDescent="0.2">
      <c r="A20" s="129" t="s">
        <v>93</v>
      </c>
      <c r="B20" s="113">
        <v>8115</v>
      </c>
      <c r="C20" s="112">
        <v>952852.25</v>
      </c>
      <c r="D20" s="112">
        <v>0</v>
      </c>
      <c r="E20" s="128">
        <f>SUM(C20:D20)</f>
        <v>952852.25</v>
      </c>
    </row>
    <row r="21" spans="1:5" ht="15" customHeight="1" x14ac:dyDescent="0.2">
      <c r="A21" s="129" t="s">
        <v>92</v>
      </c>
      <c r="B21" s="113">
        <v>8123</v>
      </c>
      <c r="C21" s="112">
        <v>0</v>
      </c>
      <c r="D21" s="112">
        <v>0</v>
      </c>
      <c r="E21" s="128">
        <f>C21+D21</f>
        <v>0</v>
      </c>
    </row>
    <row r="22" spans="1:5" ht="15" customHeight="1" thickBot="1" x14ac:dyDescent="0.25">
      <c r="A22" s="127" t="s">
        <v>91</v>
      </c>
      <c r="B22" s="126">
        <v>-8124</v>
      </c>
      <c r="C22" s="125">
        <v>-96875</v>
      </c>
      <c r="D22" s="125">
        <v>0</v>
      </c>
      <c r="E22" s="124">
        <f>C22+D22</f>
        <v>-96875</v>
      </c>
    </row>
    <row r="23" spans="1:5" ht="15" customHeight="1" thickBot="1" x14ac:dyDescent="0.25">
      <c r="A23" s="123" t="s">
        <v>90</v>
      </c>
      <c r="B23" s="108"/>
      <c r="C23" s="107">
        <f>C3+C7+C18</f>
        <v>8144094.2000000002</v>
      </c>
      <c r="D23" s="107">
        <f>D17+D18</f>
        <v>0</v>
      </c>
      <c r="E23" s="106">
        <f>C23+D23</f>
        <v>8144094.2000000002</v>
      </c>
    </row>
    <row r="24" spans="1:5" ht="13.5" thickBot="1" x14ac:dyDescent="0.25">
      <c r="A24" s="122" t="s">
        <v>89</v>
      </c>
      <c r="B24" s="122"/>
      <c r="C24" s="121"/>
      <c r="D24" s="121"/>
      <c r="E24" s="120" t="s">
        <v>88</v>
      </c>
    </row>
    <row r="25" spans="1:5" ht="24.75" thickBot="1" x14ac:dyDescent="0.25">
      <c r="A25" s="119" t="s">
        <v>87</v>
      </c>
      <c r="B25" s="118" t="s">
        <v>9</v>
      </c>
      <c r="C25" s="117" t="s">
        <v>86</v>
      </c>
      <c r="D25" s="117" t="s">
        <v>126</v>
      </c>
      <c r="E25" s="117" t="s">
        <v>86</v>
      </c>
    </row>
    <row r="26" spans="1:5" ht="15" customHeight="1" x14ac:dyDescent="0.2">
      <c r="A26" s="116" t="s">
        <v>85</v>
      </c>
      <c r="B26" s="115" t="s">
        <v>72</v>
      </c>
      <c r="C26" s="111">
        <v>26192.5</v>
      </c>
      <c r="D26" s="111">
        <v>0</v>
      </c>
      <c r="E26" s="110">
        <f>C26+D26</f>
        <v>26192.5</v>
      </c>
    </row>
    <row r="27" spans="1:5" ht="15" customHeight="1" x14ac:dyDescent="0.2">
      <c r="A27" s="114" t="s">
        <v>84</v>
      </c>
      <c r="B27" s="113" t="s">
        <v>72</v>
      </c>
      <c r="C27" s="112">
        <v>242489.92</v>
      </c>
      <c r="D27" s="111">
        <v>0</v>
      </c>
      <c r="E27" s="110">
        <f>C27+D27</f>
        <v>242489.92</v>
      </c>
    </row>
    <row r="28" spans="1:5" ht="15" customHeight="1" x14ac:dyDescent="0.2">
      <c r="A28" s="114" t="s">
        <v>83</v>
      </c>
      <c r="B28" s="113" t="s">
        <v>72</v>
      </c>
      <c r="C28" s="112">
        <v>882990.86</v>
      </c>
      <c r="D28" s="111">
        <v>0</v>
      </c>
      <c r="E28" s="110">
        <f>C28+D28</f>
        <v>882990.86</v>
      </c>
    </row>
    <row r="29" spans="1:5" ht="15" customHeight="1" x14ac:dyDescent="0.2">
      <c r="A29" s="114" t="s">
        <v>82</v>
      </c>
      <c r="B29" s="113" t="s">
        <v>72</v>
      </c>
      <c r="C29" s="112">
        <v>649814.35000000009</v>
      </c>
      <c r="D29" s="111">
        <v>0</v>
      </c>
      <c r="E29" s="110">
        <f>C29+D29</f>
        <v>649814.35000000009</v>
      </c>
    </row>
    <row r="30" spans="1:5" ht="15" customHeight="1" x14ac:dyDescent="0.2">
      <c r="A30" s="114" t="s">
        <v>81</v>
      </c>
      <c r="B30" s="113" t="s">
        <v>72</v>
      </c>
      <c r="C30" s="112">
        <v>3621391.4999999995</v>
      </c>
      <c r="D30" s="111">
        <v>0</v>
      </c>
      <c r="E30" s="110">
        <f>C30+D30</f>
        <v>3621391.4999999995</v>
      </c>
    </row>
    <row r="31" spans="1:5" ht="15" customHeight="1" x14ac:dyDescent="0.2">
      <c r="A31" s="114" t="s">
        <v>80</v>
      </c>
      <c r="B31" s="113" t="s">
        <v>67</v>
      </c>
      <c r="C31" s="112">
        <v>453659.35999999993</v>
      </c>
      <c r="D31" s="111">
        <v>0</v>
      </c>
      <c r="E31" s="110">
        <f>C31+D31</f>
        <v>453659.35999999993</v>
      </c>
    </row>
    <row r="32" spans="1:5" ht="15" customHeight="1" x14ac:dyDescent="0.2">
      <c r="A32" s="114" t="s">
        <v>79</v>
      </c>
      <c r="B32" s="113" t="s">
        <v>72</v>
      </c>
      <c r="C32" s="112">
        <v>65586</v>
      </c>
      <c r="D32" s="111">
        <v>0</v>
      </c>
      <c r="E32" s="110">
        <f>C32+D32</f>
        <v>65586</v>
      </c>
    </row>
    <row r="33" spans="1:5" ht="15" customHeight="1" x14ac:dyDescent="0.2">
      <c r="A33" s="114" t="s">
        <v>78</v>
      </c>
      <c r="B33" s="113" t="s">
        <v>76</v>
      </c>
      <c r="C33" s="112">
        <v>932786.00999999989</v>
      </c>
      <c r="D33" s="111">
        <v>0</v>
      </c>
      <c r="E33" s="110">
        <f>C33+D33</f>
        <v>932786.00999999989</v>
      </c>
    </row>
    <row r="34" spans="1:5" ht="15" customHeight="1" x14ac:dyDescent="0.2">
      <c r="A34" s="114" t="s">
        <v>77</v>
      </c>
      <c r="B34" s="113" t="s">
        <v>76</v>
      </c>
      <c r="C34" s="112">
        <v>0</v>
      </c>
      <c r="D34" s="111">
        <v>0</v>
      </c>
      <c r="E34" s="110">
        <f>C34+D34</f>
        <v>0</v>
      </c>
    </row>
    <row r="35" spans="1:5" ht="15" customHeight="1" x14ac:dyDescent="0.2">
      <c r="A35" s="114" t="s">
        <v>75</v>
      </c>
      <c r="B35" s="113" t="s">
        <v>67</v>
      </c>
      <c r="C35" s="112">
        <v>1074867.06</v>
      </c>
      <c r="D35" s="111">
        <v>0</v>
      </c>
      <c r="E35" s="110">
        <f>C35+D35</f>
        <v>1074867.06</v>
      </c>
    </row>
    <row r="36" spans="1:5" ht="15" customHeight="1" x14ac:dyDescent="0.2">
      <c r="A36" s="114" t="s">
        <v>74</v>
      </c>
      <c r="B36" s="113" t="s">
        <v>67</v>
      </c>
      <c r="C36" s="112">
        <v>22000</v>
      </c>
      <c r="D36" s="111">
        <v>0</v>
      </c>
      <c r="E36" s="110">
        <f>C36+D36</f>
        <v>22000</v>
      </c>
    </row>
    <row r="37" spans="1:5" ht="15" customHeight="1" x14ac:dyDescent="0.2">
      <c r="A37" s="114" t="s">
        <v>73</v>
      </c>
      <c r="B37" s="113" t="s">
        <v>72</v>
      </c>
      <c r="C37" s="112">
        <v>5434.02</v>
      </c>
      <c r="D37" s="111">
        <v>0</v>
      </c>
      <c r="E37" s="110">
        <f>C37+D37</f>
        <v>5434.02</v>
      </c>
    </row>
    <row r="38" spans="1:5" ht="15" customHeight="1" x14ac:dyDescent="0.2">
      <c r="A38" s="114" t="s">
        <v>71</v>
      </c>
      <c r="B38" s="113" t="s">
        <v>67</v>
      </c>
      <c r="C38" s="112">
        <v>83923.1</v>
      </c>
      <c r="D38" s="111">
        <v>0</v>
      </c>
      <c r="E38" s="110">
        <f>C38+D38</f>
        <v>83923.1</v>
      </c>
    </row>
    <row r="39" spans="1:5" ht="15" customHeight="1" x14ac:dyDescent="0.2">
      <c r="A39" s="114" t="s">
        <v>70</v>
      </c>
      <c r="B39" s="113" t="s">
        <v>67</v>
      </c>
      <c r="C39" s="112">
        <v>5317.28</v>
      </c>
      <c r="D39" s="111">
        <v>0</v>
      </c>
      <c r="E39" s="110">
        <f>C39+D39</f>
        <v>5317.28</v>
      </c>
    </row>
    <row r="40" spans="1:5" ht="15" customHeight="1" x14ac:dyDescent="0.2">
      <c r="A40" s="114" t="s">
        <v>69</v>
      </c>
      <c r="B40" s="113" t="s">
        <v>67</v>
      </c>
      <c r="C40" s="112">
        <v>73602.25</v>
      </c>
      <c r="D40" s="111">
        <v>0</v>
      </c>
      <c r="E40" s="110">
        <f>C40+D40</f>
        <v>73602.25</v>
      </c>
    </row>
    <row r="41" spans="1:5" ht="15" customHeight="1" thickBot="1" x14ac:dyDescent="0.25">
      <c r="A41" s="114" t="s">
        <v>68</v>
      </c>
      <c r="B41" s="113" t="s">
        <v>67</v>
      </c>
      <c r="C41" s="112">
        <v>4039.9870000000001</v>
      </c>
      <c r="D41" s="111">
        <v>0</v>
      </c>
      <c r="E41" s="110">
        <f>C41+D41</f>
        <v>4039.9870000000001</v>
      </c>
    </row>
    <row r="42" spans="1:5" ht="15" customHeight="1" thickBot="1" x14ac:dyDescent="0.25">
      <c r="A42" s="109" t="s">
        <v>66</v>
      </c>
      <c r="B42" s="108"/>
      <c r="C42" s="107">
        <f>C26+C27+C28+C29+C30+C31+C32+C33+C34+C35+C36+C37+C38+C39+C40+C41</f>
        <v>8144094.1969999997</v>
      </c>
      <c r="D42" s="107">
        <f>SUM(D26:D41)</f>
        <v>0</v>
      </c>
      <c r="E42" s="106">
        <f>SUM(E26:E41)</f>
        <v>8144094.1969999997</v>
      </c>
    </row>
    <row r="43" spans="1:5" x14ac:dyDescent="0.2">
      <c r="C43" s="105"/>
      <c r="E43" s="105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zr_ro_198_15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Kasparova Petra</cp:lastModifiedBy>
  <cp:lastPrinted>2015-07-28T10:11:10Z</cp:lastPrinted>
  <dcterms:created xsi:type="dcterms:W3CDTF">2015-07-09T10:48:03Z</dcterms:created>
  <dcterms:modified xsi:type="dcterms:W3CDTF">2015-07-28T10:11:16Z</dcterms:modified>
</cp:coreProperties>
</file>