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3245" windowHeight="9810" activeTab="0"/>
  </bookViews>
  <sheets>
    <sheet name="917 05" sheetId="1" r:id="rId1"/>
    <sheet name="Bilance PaV" sheetId="2" r:id="rId2"/>
  </sheets>
  <definedNames>
    <definedName name="_xlnm.Print_Titles" localSheetId="0">'917 05'!$10:$10</definedName>
    <definedName name="_xlnm.Print_Area" localSheetId="0">'917 05'!$A$1:$K$349</definedName>
  </definedNames>
  <calcPr fullCalcOnLoad="1"/>
</workbook>
</file>

<file path=xl/sharedStrings.xml><?xml version="1.0" encoding="utf-8"?>
<sst xmlns="http://schemas.openxmlformats.org/spreadsheetml/2006/main" count="917" uniqueCount="532">
  <si>
    <t>pol.</t>
  </si>
  <si>
    <t>x</t>
  </si>
  <si>
    <t>SU</t>
  </si>
  <si>
    <t>§</t>
  </si>
  <si>
    <t>č.a.</t>
  </si>
  <si>
    <t>ÚZ</t>
  </si>
  <si>
    <t>uk.</t>
  </si>
  <si>
    <t>917 05 - Transfery</t>
  </si>
  <si>
    <t xml:space="preserve"> </t>
  </si>
  <si>
    <t xml:space="preserve">       Kapitola 917 05 - Transfery</t>
  </si>
  <si>
    <t xml:space="preserve">     05 - Odbor sociálních věcí</t>
  </si>
  <si>
    <t>Jedličkův ústav, příspěvková organizace</t>
  </si>
  <si>
    <t>Domov Sluneční dvůr, příspěvková organizace</t>
  </si>
  <si>
    <t>Denní a pobytové sociální služby, příspěvková organizace</t>
  </si>
  <si>
    <t>Služby sociální péče TEREZA, příspěvková organizace</t>
  </si>
  <si>
    <t>Domov důchodců Sloup v Čechách, příspěvková organizace</t>
  </si>
  <si>
    <t>Domov důchodců Jablonecké Paseky, příspěvková organizace</t>
  </si>
  <si>
    <t>Domov důchodců Velké Hamry, příspěvková organizace</t>
  </si>
  <si>
    <t>Domov důchodců Český Dub, příspěvková organizace</t>
  </si>
  <si>
    <t>Dům seniorů Liberec - Františkov, příspěvková organizace</t>
  </si>
  <si>
    <t>Domov Raspenava, příspěvková organizace</t>
  </si>
  <si>
    <t>APOSS Liberec, příspěvková organizace</t>
  </si>
  <si>
    <t>Domov a Centrum aktivity, příspěvková organizace</t>
  </si>
  <si>
    <t>T R A N S F E R Y</t>
  </si>
  <si>
    <t>xxxx</t>
  </si>
  <si>
    <t>1501</t>
  </si>
  <si>
    <t>1502</t>
  </si>
  <si>
    <t>1504</t>
  </si>
  <si>
    <t>1505</t>
  </si>
  <si>
    <t>1507</t>
  </si>
  <si>
    <t>1508</t>
  </si>
  <si>
    <t>1509</t>
  </si>
  <si>
    <t>1510</t>
  </si>
  <si>
    <t>1512</t>
  </si>
  <si>
    <t>1513</t>
  </si>
  <si>
    <t>1514</t>
  </si>
  <si>
    <t>1515</t>
  </si>
  <si>
    <t>1516</t>
  </si>
  <si>
    <t>1517</t>
  </si>
  <si>
    <t>1519</t>
  </si>
  <si>
    <t>1520</t>
  </si>
  <si>
    <t>1521</t>
  </si>
  <si>
    <t>1522</t>
  </si>
  <si>
    <t>D občanské sdružení</t>
  </si>
  <si>
    <t>Občanská poradna reg. č. 9813481</t>
  </si>
  <si>
    <t>ADVAITA, z.ú</t>
  </si>
  <si>
    <t>Asociace rodičů a přátel zdr. post. dětí v ČR, o.s. Klub Jbc</t>
  </si>
  <si>
    <t>Bílý kruh bezpečí, z.s.</t>
  </si>
  <si>
    <t>SAS pro rodiny se ZP dětmi - reg. č. 9452301</t>
  </si>
  <si>
    <t>Centrum ambul.sl. - doléčovací program - reg. č. 4142726</t>
  </si>
  <si>
    <t>Centrum ambul.sl. - program ambul. poradenství - reg. Č .6552817</t>
  </si>
  <si>
    <t>Poradna Bílého kruhu bezpečí, z. s., Liberec - reg. č. 9015328</t>
  </si>
  <si>
    <t>Centrum pro dětský sluch Tamtam, o.p.s.</t>
  </si>
  <si>
    <t>Raná péče Čechy - reg. č. 5002625</t>
  </si>
  <si>
    <t>CENTRUM PRO ZDRAVOTNĚ POSTIŽENÉ Lib. kraje, o.p.s.</t>
  </si>
  <si>
    <t>Odlehčovací služby Česká Lípa - reg.č. 1656576</t>
  </si>
  <si>
    <t>Odborné sociální poradenství Č. Lípa - reg.č. 1840164</t>
  </si>
  <si>
    <t>Odlehčovací služby Liberec - reg.č. 2164863</t>
  </si>
  <si>
    <t>Tlumočnické služby Liberecký kraj - reg.č. 2453453</t>
  </si>
  <si>
    <t>Osobní asistence Semily - reg.č. 3852372</t>
  </si>
  <si>
    <t>Odborné sociální poradenství Semily - reg.č. 4148036</t>
  </si>
  <si>
    <t>Odborné sociální poradenství Liberec - reg.č. 5451090</t>
  </si>
  <si>
    <t>Odlehčovací služby Semily - reg.č. 6806376</t>
  </si>
  <si>
    <t>Osobní asistence Jablonec nad Nisou - reg.č. 7135154</t>
  </si>
  <si>
    <t>Osobní asistence Česká Lípa - reg.č. 7559709</t>
  </si>
  <si>
    <t>Osobní asistence Liberec - reg.č. 9349276</t>
  </si>
  <si>
    <t>Odborné sociální poradenství Jablonec nad N. - reg.č. 9725207</t>
  </si>
  <si>
    <t>Česká unie neslyšících</t>
  </si>
  <si>
    <t>SAS pro osoby se sluchovým postižením - reg.č. 4756138</t>
  </si>
  <si>
    <t>Člověk v tísni, o.p.s.</t>
  </si>
  <si>
    <t>NZDM V kleci - reg.č. 5235056</t>
  </si>
  <si>
    <t>Terénní programy pobočka Liberec - reg.č. 5713240</t>
  </si>
  <si>
    <t>DH Liberec, o.p.s.</t>
  </si>
  <si>
    <t>DH Liberec, o.p.s. - STD - reg.č. 2718583</t>
  </si>
  <si>
    <t>DH Liberec, o.p.s. - Domov - reg.č. 3166608</t>
  </si>
  <si>
    <t>DH Liberec, o.p.s. - Osobní asistence - reg.č. 5793673</t>
  </si>
  <si>
    <t>DH Liberec, o.p.s. - Chráněné bydlení - reg.č. 7044506</t>
  </si>
  <si>
    <t>Diakonie Beránek o.s.</t>
  </si>
  <si>
    <t>Diakonie Beránek o.s. - reg.č. 5231429</t>
  </si>
  <si>
    <t>Diakonie ČCE - středisko v Jablonci nad Nisou</t>
  </si>
  <si>
    <t>NZDM Kruháč - reg.č. 3428319</t>
  </si>
  <si>
    <t>Pečovatelská služba - reg.č. 5741111</t>
  </si>
  <si>
    <t>SAS pro rodiny s dětmi - reg.č. 7080749</t>
  </si>
  <si>
    <t>DIAKONIE DUBÁ</t>
  </si>
  <si>
    <t>Centrum sociální rehabilitace - reg.č. 1372957</t>
  </si>
  <si>
    <t>Diecézní charita Litoměřice</t>
  </si>
  <si>
    <t>Charitní pečovatelská služba Liberec - reg.č. 3632154</t>
  </si>
  <si>
    <t>Dolmen, o.p.s. Agentura pro chráněné bydlení</t>
  </si>
  <si>
    <t>Dolmen,o.p.s. Agentura pro chr. bydlení - reg.č. 4353078</t>
  </si>
  <si>
    <t>Dolmen,o.p.s. Agentura pro chr. bydlení - reg.č. 5227172</t>
  </si>
  <si>
    <t>Domov U Spasitele, středisko Diakonie a misie Církve čsh</t>
  </si>
  <si>
    <t>ELVA HELP o.s.</t>
  </si>
  <si>
    <t>SR canisasistence, metod canisterapie. - reg.č. 7890129</t>
  </si>
  <si>
    <t>Farní charita Česká Lípa</t>
  </si>
  <si>
    <t>Azylový dům Jonáš - reg.č. 1297986</t>
  </si>
  <si>
    <t>Startér - reg.č. 2925974</t>
  </si>
  <si>
    <t>Klub Koule NZDM - reg.č. 6790491</t>
  </si>
  <si>
    <t>FOKUS Liberec o.p.s.</t>
  </si>
  <si>
    <t>Podpora samostatného bydlení - reg.č. 3596108</t>
  </si>
  <si>
    <t>chráněné bydlení - reg.č. 3865693</t>
  </si>
  <si>
    <t>Sociálně terapeutické dílny - reg.č. 5563434</t>
  </si>
  <si>
    <t>Sociálně aktivizační služby - reg.č. 8000499</t>
  </si>
  <si>
    <t>FOKUS Semily - reg.č. 6265472</t>
  </si>
  <si>
    <t>FOKUS Turnov - reg.č. 4661168</t>
  </si>
  <si>
    <t>FOKUS Turnov - reg.č. 7471836</t>
  </si>
  <si>
    <t>FOKUS Turnov - reg.č. 9314906</t>
  </si>
  <si>
    <t>Hospicová péče sv. Zdislavy, o.p.s.</t>
  </si>
  <si>
    <t>Hospicová péče sv.Zdislavy, o.p.s. - reg.č. 4343228</t>
  </si>
  <si>
    <t>Jana Černá - RE-CENTRUM DOMÁCÍ PÉČE</t>
  </si>
  <si>
    <t>Jana Černá - RE-CENTRUM DOMÁCÍ PÉČE - reg.č. 1807158</t>
  </si>
  <si>
    <t>Laxus o.s.</t>
  </si>
  <si>
    <t>Centrum drogových služeb ve vězení - reg.č. 2073130</t>
  </si>
  <si>
    <t>MAJÁK o.p.s.</t>
  </si>
  <si>
    <t>NZDM Zapes - reg.č. 6714275</t>
  </si>
  <si>
    <t>NZDM Voraz - reg.č. 6899978</t>
  </si>
  <si>
    <t>NZDM Vagón - reg.č. 8975100</t>
  </si>
  <si>
    <t>MCU KOLOSEUM, o.p.s.</t>
  </si>
  <si>
    <t>Osobní asistence - reg.č. 4873800</t>
  </si>
  <si>
    <t>Most k naději</t>
  </si>
  <si>
    <t>Dům na půl cesty - reg.č. 1220799</t>
  </si>
  <si>
    <t>K-centrum Liberec - reg.č. 1229581</t>
  </si>
  <si>
    <t>Služby sociální prevence v LK - reg.č. 3775974</t>
  </si>
  <si>
    <t>K-centrum - Centrum pro drog. závislosti - reg.č. 3801846</t>
  </si>
  <si>
    <t>Terénní programy pro lidi ohrožené drogou - reg.č. 8306216</t>
  </si>
  <si>
    <t>Muži a ženy, o.p.s.</t>
  </si>
  <si>
    <t>Osobní asistence - reg.č. 7331057</t>
  </si>
  <si>
    <t>NADĚJE</t>
  </si>
  <si>
    <t>Dům Naděje Jbc - nízkoprahové denní centrum - reg.č. 1020591</t>
  </si>
  <si>
    <t>Dům Naděje Jbc - noclehárna - reg.č. 1303151</t>
  </si>
  <si>
    <t>Středisko Naděje Jbc - terénní program - reg.č. 1420566</t>
  </si>
  <si>
    <t>Středisko Naděje Liberec - terénní program - reg.č. 1775589</t>
  </si>
  <si>
    <t>Středisko Naděje Liberec - Valdštejnská - reg.č. 2481915</t>
  </si>
  <si>
    <t>Středisko Naděje Liberec - noclehárna - reg.č. 3822869</t>
  </si>
  <si>
    <t>Dům Naděje Jbc - azylový dům - reg.č. 5918012</t>
  </si>
  <si>
    <t>Dům Naděje Jbc - terénní program - reg.č. 9860755</t>
  </si>
  <si>
    <t>Návrat, o.p.s.</t>
  </si>
  <si>
    <t>Nemocnice s poliklinikou Česká Lípa, a. s.</t>
  </si>
  <si>
    <t>Soc. služby posk. ve zdr. zař. lůžkového typu. - reg.č. 4501907</t>
  </si>
  <si>
    <t>Občanské sdružení COMPITUM</t>
  </si>
  <si>
    <t>Compitum - reg.č. 6769479</t>
  </si>
  <si>
    <t>Občanské sdružení D.R.A.K.</t>
  </si>
  <si>
    <t xml:space="preserve">terénní programy - reg.č. 5063729 </t>
  </si>
  <si>
    <t>sociálně aktivizační služby pro rodiny s dětmi - reg.č. 6374958</t>
  </si>
  <si>
    <t>SAS pro seniory a osoby se ZP - reg.č. 8054292</t>
  </si>
  <si>
    <t>Odborné sociální poradenství - reg.č. 8791447</t>
  </si>
  <si>
    <t>Občanské sdružení Foreigners</t>
  </si>
  <si>
    <t>Odborné sociální poradenství - reg.č. 8874865</t>
  </si>
  <si>
    <t>Občanské sdružení LAMPA</t>
  </si>
  <si>
    <t>Centrum LAMPA - reg.č. 1457407</t>
  </si>
  <si>
    <t>Centrum LAMPA - reg.č. 7555345</t>
  </si>
  <si>
    <t>Oblastní charita Liberec</t>
  </si>
  <si>
    <t>Domov pro matky s dětmi v tísni-Domov sv.Moniky-reg.č. 3146268</t>
  </si>
  <si>
    <t>Domov pokojného stáří - Domov sv. Vavřince - reg.č. 6940940</t>
  </si>
  <si>
    <t>Domov pro matky s dětmi v tísni-Domov sv.Anny-reg.č. 9958898</t>
  </si>
  <si>
    <t>Oblastní charita Most</t>
  </si>
  <si>
    <t>NZDM Náhlov - Drak - reg.č. 1807508</t>
  </si>
  <si>
    <t>Sociální poradna Tanvald - reg.č. 5070480</t>
  </si>
  <si>
    <t>NZDM Zákupák - reg.č. 8501960</t>
  </si>
  <si>
    <t>NZDM Tanvald - reg.č. 8696715</t>
  </si>
  <si>
    <t>REP - občanské sdružení</t>
  </si>
  <si>
    <t>Poradna pro rodinu a děti - reg.č. 9835708</t>
  </si>
  <si>
    <t>Reva o. p. s.</t>
  </si>
  <si>
    <t>Rodina24</t>
  </si>
  <si>
    <t>Rodina24 - reg.č. 6407777</t>
  </si>
  <si>
    <t>Rodina24 - reg.č. 8419868</t>
  </si>
  <si>
    <t>Romodrom o.p.s.</t>
  </si>
  <si>
    <t>Terénní programy - Liberecký kraj - reg.č. 1161877</t>
  </si>
  <si>
    <t>ROZKOŠ bez RIZIKA</t>
  </si>
  <si>
    <t>Terénní programy R-R - reg.č. 9275973</t>
  </si>
  <si>
    <t>Ruprechtické farní sdružení</t>
  </si>
  <si>
    <t>Denní stacionář pro sen.U Antonína,Lbc Ruprechtice-reg.č. 9603734</t>
  </si>
  <si>
    <t>Rytmus Liberec, o.p.s.</t>
  </si>
  <si>
    <t>Rytmus Liberec, o.p.s. - reg.č. 2527518</t>
  </si>
  <si>
    <t>SANREPO, o.p.s.</t>
  </si>
  <si>
    <t>Sanrepáček - reg.č. 6877163</t>
  </si>
  <si>
    <t>Denní stacionář ALVALÍDA - reg.č. 5293571</t>
  </si>
  <si>
    <t>Sdružení občanů při vých. a vzdělávacím zařízení Alvalída</t>
  </si>
  <si>
    <t>Sdružení tělesně postižených Česká Lípa, o.p.s.</t>
  </si>
  <si>
    <t>SAS pro seniory a osoby se zdravotním postižením - reg.č. 9072226</t>
  </si>
  <si>
    <t>SeniA</t>
  </si>
  <si>
    <t>Denní centrum pro seniory s demencemi v Jbc - reg.č. 5792926</t>
  </si>
  <si>
    <t>SLUNCE VŠEM, zapsaný spolek</t>
  </si>
  <si>
    <t>SLUNCE VŠEM - reg.č. 5091362</t>
  </si>
  <si>
    <t>Spokojený domov, o.p.s.</t>
  </si>
  <si>
    <t>Odlehčovací služby - reg.č. 5168732</t>
  </si>
  <si>
    <t>Osobní asistence - reg.č. 7263873</t>
  </si>
  <si>
    <t>Středisko pro ranou péči Liberec, o.p.s.</t>
  </si>
  <si>
    <t>Středisko pro ranou péči Liberec, o.p.s. - reg.č. 3959325</t>
  </si>
  <si>
    <t>TyfloCentrum Liberec o. p. s.</t>
  </si>
  <si>
    <t>PPS ČL - reg.č. 2877860</t>
  </si>
  <si>
    <t>SAS LBC - reg.č. 4539083</t>
  </si>
  <si>
    <t xml:space="preserve">PPS LBC - reg.č. 5293407 </t>
  </si>
  <si>
    <t>SAS ČL - reg.č. 6756200</t>
  </si>
  <si>
    <t>PPS SM - reg.č. 7997008</t>
  </si>
  <si>
    <t>Tyfloservis, o.p.s.</t>
  </si>
  <si>
    <t>Tyfloservis, o.p.s. -Krajské ambulantní středisko Lbc - reg.č. 3843439</t>
  </si>
  <si>
    <t>Odlehčovací služba - reg.č. 5657898</t>
  </si>
  <si>
    <t>Centrum intervenčních a psychosociálních služeb LK, p.o.</t>
  </si>
  <si>
    <t>Domovy pro osoby se zdravotním postižením - reg. č. 4919533</t>
  </si>
  <si>
    <t>Domovy pro osoby se zdravotním postižením - reg. č. 6940359</t>
  </si>
  <si>
    <t>Týdenní stacionáře - reg. č. 7722244</t>
  </si>
  <si>
    <t>Domovy pro osoby se zdravotním postižením - reg. č. 8900016</t>
  </si>
  <si>
    <t>Centra denních služeb - reg. č. 9076392</t>
  </si>
  <si>
    <t>Domovy pro osoby se zdravotním postižením - reg. č. 9595466</t>
  </si>
  <si>
    <t>Intervenční centra - reg. č. 1701584</t>
  </si>
  <si>
    <t>Odborné sociální poradenství - reg.č. 2632467</t>
  </si>
  <si>
    <t>Odborné sociální poradenství - reg.č. 4006189</t>
  </si>
  <si>
    <t>Odborné sociální poradenství - reg.č. 4337287</t>
  </si>
  <si>
    <t>Odborné sociální poradenství - reg.č. 5005475</t>
  </si>
  <si>
    <t>Telefonická krizová pomoc - reg.č. 5393471</t>
  </si>
  <si>
    <t>Odborné sociální poradenství - reg.č. 5833201</t>
  </si>
  <si>
    <t>Domov pro osoby se zdravotním postižením Mařenice, p.o.</t>
  </si>
  <si>
    <t>Domovy pro osoby se zdravotním postižením - reg. č. 7759833</t>
  </si>
  <si>
    <t>Domovy pro osoby se zdravotním postižením - reg. č. 3438523</t>
  </si>
  <si>
    <t>Domovy pro osoby se zdravotním postižením - reg. č. 2038560</t>
  </si>
  <si>
    <t>Denní stacionáře - reg.č. 2293541</t>
  </si>
  <si>
    <t>Odlehčovací služby - reg.č. 3145588</t>
  </si>
  <si>
    <t>Denní stacionáře - reg.č. 6266118</t>
  </si>
  <si>
    <t>Týdenní stacionáře - reg.č. 7007714</t>
  </si>
  <si>
    <t>Domovy se zvláštním režimem - reg.č. 9835515</t>
  </si>
  <si>
    <t>Domovy pro seniory - reg.č. 2291437</t>
  </si>
  <si>
    <t>Domov důchodců Rokytnice nad Jizerou, p.o.</t>
  </si>
  <si>
    <t>Domovy pro seniory - reg.č. 2522751</t>
  </si>
  <si>
    <t>Domovy se zvláštním režimem - reg.č. 8760544</t>
  </si>
  <si>
    <t>Domovy se zvláštním režimem - reg.č. 4654168</t>
  </si>
  <si>
    <t>Domovy pro seniory - reg.č. 9139875</t>
  </si>
  <si>
    <t>Domovy pro seniory - reg.č. 2138835</t>
  </si>
  <si>
    <t>Domov pro seniory Vratislavice nad Nisou, p.o.</t>
  </si>
  <si>
    <t>Domovy pro seniory - reg.č. 3823721</t>
  </si>
  <si>
    <t>Domovy se zvláštním režimem - reg.č. 9621480</t>
  </si>
  <si>
    <t>Domovy se zvláštním režimem - reg.č. 3139161</t>
  </si>
  <si>
    <t>Domovy pro seniory - reg.č. 8588423</t>
  </si>
  <si>
    <t>Domov důchodců Jindřichovice pod Smrkem, p.o.</t>
  </si>
  <si>
    <t>Domovy se zvláštním režimem - reg.č. 9266427</t>
  </si>
  <si>
    <t>Domovy pro seniory - reg.č. 9450071</t>
  </si>
  <si>
    <t>Domovy pro seniory - reg.č. 5172647</t>
  </si>
  <si>
    <t>Domovy se zvláštním režimem - reg.č. 7326055</t>
  </si>
  <si>
    <t>Sociálně terapeutické dílny - reg.č. 1467756</t>
  </si>
  <si>
    <t>Domovy pro osoby se zdravotním postižením - reg. č. 3152221</t>
  </si>
  <si>
    <t>Centra denních služeb - reg.č. 3190180</t>
  </si>
  <si>
    <t>Domovy pro osoby se zdravotním postižením - reg.č. 4094333</t>
  </si>
  <si>
    <t>Týdenní stacioáře - reg.č. 9358357</t>
  </si>
  <si>
    <t>Domovy pro osoby se zdravoním postižením - reg.č. 4418892</t>
  </si>
  <si>
    <t>Chráněné bydlení - reg.č. 4890597</t>
  </si>
  <si>
    <t>Domov a Centrum denních služeb Jablonec nad Nisou, p.o.</t>
  </si>
  <si>
    <t>Domovy pro osoby se zdravotním postižením - reg.č. 1347706</t>
  </si>
  <si>
    <t>Centra denních služeb - reg.č. 9653966</t>
  </si>
  <si>
    <t>2005</t>
  </si>
  <si>
    <t>Město Hodkovice nad Mohelkou</t>
  </si>
  <si>
    <t>Dům s pečovatelskou službou - reg.č. 3886672</t>
  </si>
  <si>
    <t>2007</t>
  </si>
  <si>
    <t>Město Chrastava</t>
  </si>
  <si>
    <t>Město Chrastava - reg.č. 7777619</t>
  </si>
  <si>
    <t>Město Nové Město pod Smrkem</t>
  </si>
  <si>
    <t>2008</t>
  </si>
  <si>
    <t>pečovatelská služba - reg.č. 8227630</t>
  </si>
  <si>
    <t>2009</t>
  </si>
  <si>
    <t>MĚSTO RASPENAVA</t>
  </si>
  <si>
    <t>Sociální služby - reg.č. 2587147</t>
  </si>
  <si>
    <t>2058</t>
  </si>
  <si>
    <t>Město Jablonné v Podještědí</t>
  </si>
  <si>
    <t>pečovatelská služba - reg.č. 2838544</t>
  </si>
  <si>
    <t>2501</t>
  </si>
  <si>
    <t>Pečovatelská služba Český Dub, příspěvková organizace</t>
  </si>
  <si>
    <t>pečovatelská služba - reg.č. 6191395</t>
  </si>
  <si>
    <t>2502</t>
  </si>
  <si>
    <t>Centrum zdravotní a sociální péče Liberec, příspěvková organizace</t>
  </si>
  <si>
    <t>Kopretina - reg.č. 2480451</t>
  </si>
  <si>
    <t>pečovatelská služba - reg.č. 6722018</t>
  </si>
  <si>
    <t>Pečovatelská služba Hrádek nad Nisou</t>
  </si>
  <si>
    <t>2504</t>
  </si>
  <si>
    <t>Pečovatelská služba Hrádek nad Nisou - reg.č. 5475959</t>
  </si>
  <si>
    <t>Město Rychnov u Jablonce nad Nisou</t>
  </si>
  <si>
    <t>3003</t>
  </si>
  <si>
    <t>Dům s pečovatelskou službou - reg.č. 2552651</t>
  </si>
  <si>
    <t>3007</t>
  </si>
  <si>
    <t>Město Železný Brod</t>
  </si>
  <si>
    <t>Pečovatelská služba Železný Brod - reg.č. 2928724</t>
  </si>
  <si>
    <t>3501</t>
  </si>
  <si>
    <t>Dům penzion pro důchodce</t>
  </si>
  <si>
    <t>3502</t>
  </si>
  <si>
    <t>Centrum sociálních služeb Jablonec nad Nisou, p.o.</t>
  </si>
  <si>
    <t>Centrum sociálních služeb Jablonec nad Nisou, p.o. - reg.č. 1947710</t>
  </si>
  <si>
    <t>Centrum sociálních služeb Jablonec nad Nisou, p.o. - reg.č. 8396068</t>
  </si>
  <si>
    <t>Nemocnice Jablonec nad Nisou, p.o.</t>
  </si>
  <si>
    <t>soc. služby poskytované ve zdr. zř. ústavní péče - reg.č. 3702507</t>
  </si>
  <si>
    <t>3901</t>
  </si>
  <si>
    <t>4006</t>
  </si>
  <si>
    <t>Město Kamenický Šenov</t>
  </si>
  <si>
    <t>Pečovatelská služba Kamenický Šenov - reg.č. 1129034</t>
  </si>
  <si>
    <t>4009</t>
  </si>
  <si>
    <t>Město Stráž pod Ralskem</t>
  </si>
  <si>
    <t>Pečovatelská služba města Stráž pod Ralskem - reg.č. 2574699</t>
  </si>
  <si>
    <t>4022</t>
  </si>
  <si>
    <t>OBEC HORNÍ POLICE</t>
  </si>
  <si>
    <t>Obec Horní Police - reg.č. 1853485</t>
  </si>
  <si>
    <t>4501</t>
  </si>
  <si>
    <t>Sociální služby města Mimoň, příspěvková organizace</t>
  </si>
  <si>
    <t>Domov důchodců Mimoň - reg.č. 3625295</t>
  </si>
  <si>
    <t>4502</t>
  </si>
  <si>
    <t>Sociální služby města České Lípy, příspěvková organizace</t>
  </si>
  <si>
    <t>Pečovatelská služba - reg.č. 1410170</t>
  </si>
  <si>
    <t>Dům humanity - reg.č. 6732891</t>
  </si>
  <si>
    <t>Dům rychlé pomoci - reg.č. 8170444</t>
  </si>
  <si>
    <t>Domov pro seniory LADA - reg.č. 8788790</t>
  </si>
  <si>
    <t>4503</t>
  </si>
  <si>
    <t>Domov pro seniory Doksy, příspěvková organizace</t>
  </si>
  <si>
    <t>Domov pro seniory Doksy - Denní stacionář - reg.č. 2854766</t>
  </si>
  <si>
    <t>Domov pro seniory Doksy - Pečovatelská služba - reg.č. 4493554</t>
  </si>
  <si>
    <t>Domov pro seniory Doksy - Domov pro seniory - reg.č. 8609487</t>
  </si>
  <si>
    <t>4506</t>
  </si>
  <si>
    <t>Domov důchodců a dům s pečovatelskou službou Zákupy, p.o.</t>
  </si>
  <si>
    <t>Domov důchodců - reg.č. 3001174</t>
  </si>
  <si>
    <t>Dům s pečovatelskou službou - reg.č. 3555154</t>
  </si>
  <si>
    <t>4507</t>
  </si>
  <si>
    <t>Sociální služby města Nový Bor, příspěvková organizace</t>
  </si>
  <si>
    <t>Denní stacionář - reg.č. 1280179</t>
  </si>
  <si>
    <t>Pečovatelská služba - reg.č. 7901485</t>
  </si>
  <si>
    <t>5004</t>
  </si>
  <si>
    <t>Město Jilemnice</t>
  </si>
  <si>
    <t>pečovatelská služba - reg.č. 2084701</t>
  </si>
  <si>
    <t>5005</t>
  </si>
  <si>
    <t>Město Lomnice nad Popelkou</t>
  </si>
  <si>
    <t>Pečovatelská služba města Lomnice nad Popelkou - reg.č. 8460985</t>
  </si>
  <si>
    <t>5021</t>
  </si>
  <si>
    <t>Obec Horní Branná</t>
  </si>
  <si>
    <t>5036</t>
  </si>
  <si>
    <t>Obec Mírová pod Kozákovem</t>
  </si>
  <si>
    <t>Pečovatelská služba Mírová pod Kozákovem - reg.č. 3005927</t>
  </si>
  <si>
    <t>5490</t>
  </si>
  <si>
    <t>Mateřská škola a ZŠ Sluníčko, Turnov, Kosmonautů 1641, p.o.</t>
  </si>
  <si>
    <t>Osobní asistence v MŠ a ZŠ Sluníčko Turnov - reg.č. 5285192</t>
  </si>
  <si>
    <t>5504</t>
  </si>
  <si>
    <t>Dětské centrum Jilemnice</t>
  </si>
  <si>
    <t>Dětské centrum Jilemnice - reg.č. 3790182</t>
  </si>
  <si>
    <t>Dětské centrum Jilemnice - reg.č. 5312119</t>
  </si>
  <si>
    <t>5503</t>
  </si>
  <si>
    <t>Dětské centrum Semily</t>
  </si>
  <si>
    <t>Dětské centrum Semily - reg.č. 4297455</t>
  </si>
  <si>
    <t>5505</t>
  </si>
  <si>
    <t>Zdravotně sociální služby Turnov</t>
  </si>
  <si>
    <t>Domov důchodců Pohoda - reg.č. 4234054</t>
  </si>
  <si>
    <t>Domov důchodců Pohoda - reg.č. 3368051</t>
  </si>
  <si>
    <t>Terénní pečovatelská služba - reg.č. 8719331</t>
  </si>
  <si>
    <t>Domov důchodců Pohoda - reg.č. 9274680</t>
  </si>
  <si>
    <t>Centrum péče o seniory - Domovina - reg.č. 9313088</t>
  </si>
  <si>
    <t>5501</t>
  </si>
  <si>
    <t>Sociální služby Semily</t>
  </si>
  <si>
    <t>Sociální služby Semily - reg.č. 2446668</t>
  </si>
  <si>
    <t>Sociální služby Semily - reg.č. 2308616</t>
  </si>
  <si>
    <t>Sociální služby Semily - reg.č. 3732526</t>
  </si>
  <si>
    <t>Sociální služby Semily - reg.č. 3877954</t>
  </si>
  <si>
    <t>Sociální služby Semily - reg.č. 3949768</t>
  </si>
  <si>
    <t>5902</t>
  </si>
  <si>
    <t>Nemocnice následné péče Lomnice nad Popelkou</t>
  </si>
  <si>
    <t>Nemocnice následné péče - reg.č. 3682159</t>
  </si>
  <si>
    <t>2003</t>
  </si>
  <si>
    <t>Město Frýdlant</t>
  </si>
  <si>
    <t>Středisko sociální péče - reg.č. 2088349</t>
  </si>
  <si>
    <t>3006</t>
  </si>
  <si>
    <t>Město Velké Hamry</t>
  </si>
  <si>
    <t>Město Velké Hamry - reg.č. 7207666</t>
  </si>
  <si>
    <t>0570001</t>
  </si>
  <si>
    <t>0000</t>
  </si>
  <si>
    <t>neinvestiční transfery spolkům</t>
  </si>
  <si>
    <t>0580004</t>
  </si>
  <si>
    <t>0580006</t>
  </si>
  <si>
    <t>Euroklíč</t>
  </si>
  <si>
    <t>protidrogová politika</t>
  </si>
  <si>
    <t>0580001</t>
  </si>
  <si>
    <t>Advaita, občanské sdružení-protidrogové programy</t>
  </si>
  <si>
    <t>0580002</t>
  </si>
  <si>
    <t>Most k naději,občanské sdružení-protidrogové programy</t>
  </si>
  <si>
    <t>0580003</t>
  </si>
  <si>
    <t>Laxus, občanské sdružení-protidrogové programy</t>
  </si>
  <si>
    <t>neinvestiční transfery občanským sdružením</t>
  </si>
  <si>
    <t xml:space="preserve">Potravinová banka </t>
  </si>
  <si>
    <t>Odlehčovací služby Jablonec nad Nisou - reg.č. 5362299</t>
  </si>
  <si>
    <t>Domov U Spasitele, středisko DM CČSH - reg.č. 3988103</t>
  </si>
  <si>
    <t>Hospicová péče sv.Zdislavy,o.p.s - reg.č. 9543067</t>
  </si>
  <si>
    <t>Azylový dům Speramus - reg.č. 6224406</t>
  </si>
  <si>
    <t>Sociální rehabilitace - reg.č. 5635924</t>
  </si>
  <si>
    <t>Reva o.p.s. - reg.č. 2049573</t>
  </si>
  <si>
    <t>SAS SM - reg.č. 2954592</t>
  </si>
  <si>
    <t>SAS TU - reg.č. 8587646</t>
  </si>
  <si>
    <t>Fialka, Pomněnka, Růžovka, Domovinka - reg.č. 7665554</t>
  </si>
  <si>
    <t>Dům penzion pro důchodce, Tyršova 1340, Smržovka - reg.č. 1526260</t>
  </si>
  <si>
    <t>pečovatelská služba - reg.č. 6836867</t>
  </si>
  <si>
    <t>DPS Horní Branná - reg.č. 7177985</t>
  </si>
  <si>
    <t>UR I. 2015</t>
  </si>
  <si>
    <t>UR II. 2015</t>
  </si>
  <si>
    <t>xxxxxxx</t>
  </si>
  <si>
    <t>Financování sociálních služeb</t>
  </si>
  <si>
    <t>FOKUS Semily</t>
  </si>
  <si>
    <t>FOKUS Turnov, z.s.</t>
  </si>
  <si>
    <t>Anděl Strážný, z.ú.</t>
  </si>
  <si>
    <t>Anděl Strážný, z.ú. - tísňová péče - reg. č. 8384795</t>
  </si>
  <si>
    <t xml:space="preserve">                 Změna rozpočtu - rozpočtové opatření č. 225/15</t>
  </si>
  <si>
    <t xml:space="preserve">ZR-RO             č. 225/15 </t>
  </si>
  <si>
    <t>0570091</t>
  </si>
  <si>
    <t>Financování sociálních služeb (z prostředků LK)</t>
  </si>
  <si>
    <t>nespecifikované rezervy</t>
  </si>
  <si>
    <t>0570092</t>
  </si>
  <si>
    <t>Výdajový limit resortu v kapitole</t>
  </si>
  <si>
    <t>Neinvestiční a investiční transfery</t>
  </si>
  <si>
    <t>0570002</t>
  </si>
  <si>
    <t>Hvězdička při SANREPO, o.p.s.</t>
  </si>
  <si>
    <t>neinvestiční transtefy spolkům</t>
  </si>
  <si>
    <t>0570003</t>
  </si>
  <si>
    <t>Fond ohrožených dětí - Klokánek</t>
  </si>
  <si>
    <t>0570004</t>
  </si>
  <si>
    <t>2503</t>
  </si>
  <si>
    <t>Paprsek při Dětském centru SLUNÍČKO Liberec, p.o.</t>
  </si>
  <si>
    <t>neinvestiční transfery obcím</t>
  </si>
  <si>
    <t>0580007</t>
  </si>
  <si>
    <t>4002</t>
  </si>
  <si>
    <t>Město Cvikov</t>
  </si>
  <si>
    <t>investiční transfery obcím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</si>
  <si>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</si>
  <si>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</si>
  <si>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</si>
  <si>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</si>
  <si>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</si>
  <si>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</si>
  <si>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</si>
  <si>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</si>
  <si>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</si>
  <si>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</si>
  <si>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</si>
  <si>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</si>
  <si>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</si>
  <si>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</si>
  <si>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</si>
  <si>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</si>
  <si>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</si>
  <si>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</si>
  <si>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</si>
  <si>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</si>
  <si>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</si>
  <si>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</si>
  <si>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</si>
  <si>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</si>
  <si>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</si>
  <si>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</si>
  <si>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</si>
  <si>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</si>
  <si>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</si>
  <si>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</si>
  <si>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</si>
  <si>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</si>
  <si>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</si>
  <si>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</si>
  <si>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</si>
  <si>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</si>
  <si>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</si>
  <si>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</si>
  <si>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</si>
  <si>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</si>
  <si>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</si>
  <si>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</si>
  <si>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</si>
  <si>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</si>
  <si>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</si>
  <si>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</si>
  <si>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</si>
  <si>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</si>
  <si>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</si>
  <si>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</si>
  <si>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</si>
  <si>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</si>
  <si>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</si>
  <si>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</si>
  <si>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</si>
  <si>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</si>
  <si>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</si>
  <si>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</si>
  <si>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</si>
  <si>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</si>
  <si>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225/15</t>
  </si>
  <si>
    <t>0570015</t>
  </si>
  <si>
    <t>0570016</t>
  </si>
  <si>
    <t>0570017</t>
  </si>
  <si>
    <t>0570018</t>
  </si>
  <si>
    <t>0570019</t>
  </si>
  <si>
    <t>0570020</t>
  </si>
  <si>
    <t>0570021</t>
  </si>
  <si>
    <t>0570022</t>
  </si>
  <si>
    <t>0570023</t>
  </si>
  <si>
    <t>0570024</t>
  </si>
  <si>
    <t>0570025</t>
  </si>
  <si>
    <t>0570026</t>
  </si>
  <si>
    <t>0570027</t>
  </si>
  <si>
    <t>0570028</t>
  </si>
  <si>
    <t>0570029</t>
  </si>
  <si>
    <t>0570030</t>
  </si>
  <si>
    <t>0570031</t>
  </si>
  <si>
    <t>0570032</t>
  </si>
  <si>
    <t>0570033</t>
  </si>
  <si>
    <t>0570034</t>
  </si>
  <si>
    <t>0570035</t>
  </si>
  <si>
    <t>0570036</t>
  </si>
  <si>
    <t>0570037</t>
  </si>
  <si>
    <t>0570038</t>
  </si>
  <si>
    <t>0570039</t>
  </si>
  <si>
    <t>0570040</t>
  </si>
  <si>
    <t>0570041</t>
  </si>
  <si>
    <t>0570042</t>
  </si>
  <si>
    <t>0570043</t>
  </si>
  <si>
    <t>0570044</t>
  </si>
  <si>
    <t>0570045</t>
  </si>
  <si>
    <t>0570046</t>
  </si>
  <si>
    <t>0570047</t>
  </si>
  <si>
    <t>0570048</t>
  </si>
  <si>
    <t>0570049</t>
  </si>
  <si>
    <t>0570050</t>
  </si>
  <si>
    <t>0570051</t>
  </si>
  <si>
    <t>0570052</t>
  </si>
  <si>
    <t>0570053</t>
  </si>
  <si>
    <t>0570054</t>
  </si>
  <si>
    <t>0570055</t>
  </si>
  <si>
    <t>0570056</t>
  </si>
  <si>
    <t>0570057</t>
  </si>
  <si>
    <t>0570058</t>
  </si>
  <si>
    <t>0570059</t>
  </si>
  <si>
    <t>0570060</t>
  </si>
  <si>
    <t>0570061</t>
  </si>
  <si>
    <t>0570062</t>
  </si>
  <si>
    <t>0570063</t>
  </si>
  <si>
    <t>0570064</t>
  </si>
  <si>
    <t>0570065</t>
  </si>
  <si>
    <t>0570066</t>
  </si>
  <si>
    <t>0570090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</si>
</sst>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\ _K_č"/>
    <numFmt numFmtId="166" formatCode="#,##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54" applyFont="1" applyFill="1" applyBorder="1" applyAlignment="1">
      <alignment horizontal="left"/>
      <protection/>
    </xf>
    <xf numFmtId="0" fontId="4" fillId="0" borderId="13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center"/>
      <protection/>
    </xf>
    <xf numFmtId="0" fontId="4" fillId="0" borderId="15" xfId="54" applyFont="1" applyFill="1" applyBorder="1" applyAlignment="1">
      <alignment horizontal="center"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7" xfId="50" applyFont="1" applyFill="1" applyBorder="1" applyAlignment="1">
      <alignment horizontal="center" vertical="center"/>
      <protection/>
    </xf>
    <xf numFmtId="0" fontId="6" fillId="33" borderId="19" xfId="50" applyFont="1" applyFill="1" applyBorder="1" applyAlignment="1">
      <alignment horizontal="center" vertical="center"/>
      <protection/>
    </xf>
    <xf numFmtId="0" fontId="6" fillId="33" borderId="19" xfId="50" applyFont="1" applyFill="1" applyBorder="1" applyAlignment="1">
      <alignment horizontal="center" vertical="center"/>
      <protection/>
    </xf>
    <xf numFmtId="0" fontId="6" fillId="33" borderId="20" xfId="50" applyFont="1" applyFill="1" applyBorder="1" applyAlignment="1">
      <alignment horizontal="center" vertical="center"/>
      <protection/>
    </xf>
    <xf numFmtId="0" fontId="6" fillId="33" borderId="18" xfId="50" applyFont="1" applyFill="1" applyBorder="1" applyAlignment="1">
      <alignment horizontal="center" vertical="center"/>
      <protection/>
    </xf>
    <xf numFmtId="0" fontId="7" fillId="0" borderId="0" xfId="50" applyFont="1" applyFill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2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/>
    </xf>
    <xf numFmtId="0" fontId="52" fillId="0" borderId="2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/>
    </xf>
    <xf numFmtId="0" fontId="53" fillId="0" borderId="2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0" fillId="15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horizontal="center"/>
    </xf>
    <xf numFmtId="0" fontId="3" fillId="0" borderId="49" xfId="54" applyFont="1" applyFill="1" applyBorder="1" applyAlignment="1">
      <alignment horizontal="center" vertical="center"/>
      <protection/>
    </xf>
    <xf numFmtId="49" fontId="3" fillId="0" borderId="49" xfId="54" applyNumberFormat="1" applyFont="1" applyFill="1" applyBorder="1" applyAlignment="1">
      <alignment horizontal="center" vertical="center"/>
      <protection/>
    </xf>
    <xf numFmtId="0" fontId="0" fillId="0" borderId="49" xfId="50" applyFont="1" applyFill="1" applyBorder="1" applyAlignment="1">
      <alignment vertical="center"/>
      <protection/>
    </xf>
    <xf numFmtId="0" fontId="3" fillId="0" borderId="49" xfId="54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6" fontId="4" fillId="0" borderId="21" xfId="0" applyNumberFormat="1" applyFont="1" applyFill="1" applyBorder="1" applyAlignment="1">
      <alignment horizontal="right" vertical="center"/>
    </xf>
    <xf numFmtId="0" fontId="4" fillId="7" borderId="18" xfId="54" applyFont="1" applyFill="1" applyBorder="1" applyAlignment="1">
      <alignment horizontal="center"/>
      <protection/>
    </xf>
    <xf numFmtId="0" fontId="4" fillId="7" borderId="21" xfId="54" applyFont="1" applyFill="1" applyBorder="1" applyAlignment="1">
      <alignment horizontal="center"/>
      <protection/>
    </xf>
    <xf numFmtId="0" fontId="4" fillId="7" borderId="14" xfId="54" applyFont="1" applyFill="1" applyBorder="1" applyAlignment="1">
      <alignment horizontal="center"/>
      <protection/>
    </xf>
    <xf numFmtId="0" fontId="4" fillId="7" borderId="50" xfId="54" applyFont="1" applyFill="1" applyBorder="1" applyAlignment="1">
      <alignment horizontal="left"/>
      <protection/>
    </xf>
    <xf numFmtId="166" fontId="4" fillId="7" borderId="51" xfId="0" applyNumberFormat="1" applyFont="1" applyFill="1" applyBorder="1" applyAlignment="1">
      <alignment horizontal="right" vertical="center" wrapText="1"/>
    </xf>
    <xf numFmtId="166" fontId="4" fillId="7" borderId="5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6" fontId="4" fillId="0" borderId="12" xfId="0" applyNumberFormat="1" applyFont="1" applyBorder="1" applyAlignment="1">
      <alignment horizontal="right" vertical="center"/>
    </xf>
    <xf numFmtId="166" fontId="4" fillId="0" borderId="12" xfId="54" applyNumberFormat="1" applyFont="1" applyFill="1" applyBorder="1" applyAlignment="1">
      <alignment horizontal="right"/>
      <protection/>
    </xf>
    <xf numFmtId="166" fontId="4" fillId="0" borderId="12" xfId="54" applyNumberFormat="1" applyFont="1" applyFill="1" applyBorder="1" applyAlignment="1">
      <alignment/>
      <protection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66" fontId="3" fillId="0" borderId="49" xfId="0" applyNumberFormat="1" applyFont="1" applyBorder="1" applyAlignment="1">
      <alignment horizontal="right" vertical="center"/>
    </xf>
    <xf numFmtId="166" fontId="3" fillId="0" borderId="49" xfId="54" applyNumberFormat="1" applyFont="1" applyFill="1" applyBorder="1" applyAlignment="1">
      <alignment horizontal="right"/>
      <protection/>
    </xf>
    <xf numFmtId="166" fontId="3" fillId="0" borderId="49" xfId="54" applyNumberFormat="1" applyFont="1" applyFill="1" applyBorder="1" applyAlignment="1">
      <alignment/>
      <protection/>
    </xf>
    <xf numFmtId="0" fontId="5" fillId="0" borderId="12" xfId="0" applyFont="1" applyBorder="1" applyAlignment="1">
      <alignment vertical="center"/>
    </xf>
    <xf numFmtId="0" fontId="54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49" fontId="3" fillId="0" borderId="4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166" fontId="3" fillId="0" borderId="48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4" fillId="0" borderId="10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/>
      <protection/>
    </xf>
    <xf numFmtId="49" fontId="4" fillId="0" borderId="32" xfId="54" applyNumberFormat="1" applyFont="1" applyFill="1" applyBorder="1" applyAlignment="1">
      <alignment horizontal="center"/>
      <protection/>
    </xf>
    <xf numFmtId="49" fontId="4" fillId="0" borderId="31" xfId="54" applyNumberFormat="1" applyFont="1" applyFill="1" applyBorder="1" applyAlignment="1">
      <alignment horizont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3" fillId="0" borderId="48" xfId="54" applyFont="1" applyFill="1" applyBorder="1" applyAlignment="1">
      <alignment horizontal="center"/>
      <protection/>
    </xf>
    <xf numFmtId="0" fontId="3" fillId="0" borderId="49" xfId="54" applyFont="1" applyFill="1" applyBorder="1" applyAlignment="1">
      <alignment horizontal="center"/>
      <protection/>
    </xf>
    <xf numFmtId="49" fontId="3" fillId="0" borderId="53" xfId="54" applyNumberFormat="1" applyFont="1" applyFill="1" applyBorder="1" applyAlignment="1">
      <alignment horizontal="center"/>
      <protection/>
    </xf>
    <xf numFmtId="49" fontId="3" fillId="0" borderId="54" xfId="54" applyNumberFormat="1" applyFont="1" applyFill="1" applyBorder="1" applyAlignment="1">
      <alignment horizontal="center"/>
      <protection/>
    </xf>
    <xf numFmtId="0" fontId="3" fillId="0" borderId="26" xfId="54" applyFont="1" applyFill="1" applyBorder="1" applyAlignment="1">
      <alignment horizontal="center"/>
      <protection/>
    </xf>
    <xf numFmtId="0" fontId="3" fillId="0" borderId="55" xfId="54" applyFont="1" applyFill="1" applyBorder="1" applyAlignment="1">
      <alignment horizontal="center"/>
      <protection/>
    </xf>
    <xf numFmtId="0" fontId="3" fillId="0" borderId="49" xfId="0" applyFont="1" applyBorder="1" applyAlignment="1">
      <alignment/>
    </xf>
    <xf numFmtId="0" fontId="4" fillId="0" borderId="12" xfId="50" applyFont="1" applyFill="1" applyBorder="1" applyAlignment="1">
      <alignment horizontal="center" vertical="center"/>
      <protection/>
    </xf>
    <xf numFmtId="0" fontId="4" fillId="0" borderId="40" xfId="54" applyFont="1" applyFill="1" applyBorder="1" applyAlignment="1">
      <alignment wrapText="1"/>
      <protection/>
    </xf>
    <xf numFmtId="0" fontId="3" fillId="0" borderId="28" xfId="54" applyFont="1" applyFill="1" applyBorder="1" applyAlignment="1">
      <alignment horizontal="center"/>
      <protection/>
    </xf>
    <xf numFmtId="0" fontId="4" fillId="0" borderId="16" xfId="54" applyFont="1" applyFill="1" applyBorder="1" applyAlignment="1">
      <alignment horizontal="center"/>
      <protection/>
    </xf>
    <xf numFmtId="49" fontId="4" fillId="0" borderId="56" xfId="54" applyNumberFormat="1" applyFont="1" applyFill="1" applyBorder="1" applyAlignment="1">
      <alignment horizontal="center"/>
      <protection/>
    </xf>
    <xf numFmtId="49" fontId="4" fillId="0" borderId="57" xfId="54" applyNumberFormat="1" applyFont="1" applyFill="1" applyBorder="1" applyAlignment="1">
      <alignment horizont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4" fillId="0" borderId="31" xfId="54" applyFont="1" applyFill="1" applyBorder="1" applyAlignment="1">
      <alignment/>
      <protection/>
    </xf>
    <xf numFmtId="0" fontId="4" fillId="0" borderId="30" xfId="54" applyFont="1" applyFill="1" applyBorder="1" applyAlignment="1">
      <alignment horizontal="center"/>
      <protection/>
    </xf>
    <xf numFmtId="0" fontId="4" fillId="0" borderId="28" xfId="54" applyFont="1" applyFill="1" applyBorder="1" applyAlignment="1">
      <alignment horizontal="center"/>
      <protection/>
    </xf>
    <xf numFmtId="49" fontId="4" fillId="0" borderId="27" xfId="54" applyNumberFormat="1" applyFont="1" applyFill="1" applyBorder="1" applyAlignment="1">
      <alignment horizontal="center"/>
      <protection/>
    </xf>
    <xf numFmtId="49" fontId="4" fillId="0" borderId="58" xfId="54" applyNumberFormat="1" applyFont="1" applyFill="1" applyBorder="1" applyAlignment="1">
      <alignment horizontal="center"/>
      <protection/>
    </xf>
    <xf numFmtId="0" fontId="3" fillId="0" borderId="59" xfId="54" applyFont="1" applyFill="1" applyBorder="1" applyAlignment="1">
      <alignment horizontal="center"/>
      <protection/>
    </xf>
    <xf numFmtId="0" fontId="3" fillId="0" borderId="54" xfId="0" applyFont="1" applyBorder="1" applyAlignment="1">
      <alignment/>
    </xf>
    <xf numFmtId="166" fontId="3" fillId="0" borderId="28" xfId="54" applyNumberFormat="1" applyFont="1" applyFill="1" applyBorder="1" applyAlignment="1">
      <alignment horizontal="right"/>
      <protection/>
    </xf>
    <xf numFmtId="49" fontId="4" fillId="0" borderId="38" xfId="54" applyNumberFormat="1" applyFont="1" applyFill="1" applyBorder="1" applyAlignment="1">
      <alignment horizontal="center" vertical="center"/>
      <protection/>
    </xf>
    <xf numFmtId="49" fontId="4" fillId="0" borderId="60" xfId="54" applyNumberFormat="1" applyFont="1" applyFill="1" applyBorder="1" applyAlignment="1">
      <alignment horizontal="center" vertical="center"/>
      <protection/>
    </xf>
    <xf numFmtId="0" fontId="4" fillId="0" borderId="36" xfId="54" applyFont="1" applyFill="1" applyBorder="1" applyAlignment="1">
      <alignment horizontal="center" vertical="center"/>
      <protection/>
    </xf>
    <xf numFmtId="0" fontId="4" fillId="0" borderId="36" xfId="50" applyFont="1" applyFill="1" applyBorder="1" applyAlignment="1">
      <alignment horizontal="center" vertical="center"/>
      <protection/>
    </xf>
    <xf numFmtId="0" fontId="4" fillId="0" borderId="38" xfId="50" applyFont="1" applyFill="1" applyBorder="1" applyAlignment="1">
      <alignment vertical="center"/>
      <protection/>
    </xf>
    <xf numFmtId="166" fontId="4" fillId="0" borderId="51" xfId="54" applyNumberFormat="1" applyFont="1" applyFill="1" applyBorder="1" applyAlignment="1">
      <alignment horizontal="right"/>
      <protection/>
    </xf>
    <xf numFmtId="166" fontId="4" fillId="0" borderId="49" xfId="54" applyNumberFormat="1" applyFont="1" applyFill="1" applyBorder="1" applyAlignment="1">
      <alignment/>
      <protection/>
    </xf>
    <xf numFmtId="49" fontId="3" fillId="0" borderId="59" xfId="54" applyNumberFormat="1" applyFont="1" applyFill="1" applyBorder="1" applyAlignment="1">
      <alignment horizontal="center" vertical="center"/>
      <protection/>
    </xf>
    <xf numFmtId="49" fontId="3" fillId="0" borderId="54" xfId="54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9" xfId="55" applyFont="1" applyFill="1" applyBorder="1" applyAlignment="1">
      <alignment vertical="center"/>
      <protection/>
    </xf>
    <xf numFmtId="0" fontId="4" fillId="35" borderId="12" xfId="54" applyFont="1" applyFill="1" applyBorder="1" applyAlignment="1">
      <alignment horizontal="center" vertical="center"/>
      <protection/>
    </xf>
    <xf numFmtId="49" fontId="4" fillId="35" borderId="12" xfId="54" applyNumberFormat="1" applyFont="1" applyFill="1" applyBorder="1" applyAlignment="1">
      <alignment horizontal="center" vertical="center"/>
      <protection/>
    </xf>
    <xf numFmtId="0" fontId="4" fillId="35" borderId="12" xfId="54" applyFont="1" applyFill="1" applyBorder="1" applyAlignment="1">
      <alignment vertical="center"/>
      <protection/>
    </xf>
    <xf numFmtId="166" fontId="4" fillId="35" borderId="12" xfId="54" applyNumberFormat="1" applyFont="1" applyFill="1" applyBorder="1" applyAlignment="1">
      <alignment horizontal="right"/>
      <protection/>
    </xf>
    <xf numFmtId="166" fontId="4" fillId="0" borderId="61" xfId="54" applyNumberFormat="1" applyFont="1" applyFill="1" applyBorder="1" applyAlignment="1">
      <alignment/>
      <protection/>
    </xf>
    <xf numFmtId="0" fontId="3" fillId="35" borderId="49" xfId="54" applyFont="1" applyFill="1" applyBorder="1" applyAlignment="1">
      <alignment horizontal="center" vertical="center"/>
      <protection/>
    </xf>
    <xf numFmtId="49" fontId="3" fillId="35" borderId="49" xfId="54" applyNumberFormat="1" applyFont="1" applyFill="1" applyBorder="1" applyAlignment="1">
      <alignment horizontal="center" vertical="center"/>
      <protection/>
    </xf>
    <xf numFmtId="0" fontId="0" fillId="35" borderId="49" xfId="50" applyFont="1" applyFill="1" applyBorder="1" applyAlignment="1">
      <alignment vertical="center"/>
      <protection/>
    </xf>
    <xf numFmtId="0" fontId="3" fillId="35" borderId="49" xfId="54" applyFont="1" applyFill="1" applyBorder="1" applyAlignment="1">
      <alignment vertical="center"/>
      <protection/>
    </xf>
    <xf numFmtId="166" fontId="3" fillId="35" borderId="49" xfId="0" applyNumberFormat="1" applyFont="1" applyFill="1" applyBorder="1" applyAlignment="1">
      <alignment horizontal="right"/>
    </xf>
    <xf numFmtId="166" fontId="3" fillId="0" borderId="49" xfId="0" applyNumberFormat="1" applyFont="1" applyBorder="1" applyAlignment="1">
      <alignment horizontal="right"/>
    </xf>
    <xf numFmtId="166" fontId="3" fillId="0" borderId="49" xfId="0" applyNumberFormat="1" applyFont="1" applyFill="1" applyBorder="1" applyAlignment="1">
      <alignment horizontal="right"/>
    </xf>
    <xf numFmtId="166" fontId="4" fillId="34" borderId="21" xfId="54" applyNumberFormat="1" applyFont="1" applyFill="1" applyBorder="1" applyAlignment="1">
      <alignment horizontal="right" vertical="center"/>
      <protection/>
    </xf>
    <xf numFmtId="166" fontId="4" fillId="0" borderId="21" xfId="54" applyNumberFormat="1" applyFont="1" applyFill="1" applyBorder="1" applyAlignment="1">
      <alignment horizontal="right" vertical="center"/>
      <protection/>
    </xf>
    <xf numFmtId="166" fontId="4" fillId="0" borderId="23" xfId="54" applyNumberFormat="1" applyFont="1" applyFill="1" applyBorder="1" applyAlignment="1">
      <alignment horizontal="right" vertical="center"/>
      <protection/>
    </xf>
    <xf numFmtId="166" fontId="3" fillId="0" borderId="21" xfId="54" applyNumberFormat="1" applyFont="1" applyFill="1" applyBorder="1" applyAlignment="1">
      <alignment horizontal="right" vertical="center"/>
      <protection/>
    </xf>
    <xf numFmtId="166" fontId="3" fillId="0" borderId="21" xfId="0" applyNumberFormat="1" applyFont="1" applyBorder="1" applyAlignment="1">
      <alignment horizontal="right" vertical="center"/>
    </xf>
    <xf numFmtId="166" fontId="3" fillId="0" borderId="23" xfId="54" applyNumberFormat="1" applyFont="1" applyFill="1" applyBorder="1" applyAlignment="1">
      <alignment horizontal="right" vertical="center"/>
      <protection/>
    </xf>
    <xf numFmtId="166" fontId="4" fillId="0" borderId="21" xfId="0" applyNumberFormat="1" applyFont="1" applyBorder="1" applyAlignment="1">
      <alignment horizontal="right" vertical="center"/>
    </xf>
    <xf numFmtId="166" fontId="3" fillId="0" borderId="12" xfId="54" applyNumberFormat="1" applyFont="1" applyFill="1" applyBorder="1" applyAlignment="1">
      <alignment horizontal="right" vertical="center"/>
      <protection/>
    </xf>
    <xf numFmtId="166" fontId="3" fillId="0" borderId="12" xfId="0" applyNumberFormat="1" applyFont="1" applyBorder="1" applyAlignment="1">
      <alignment horizontal="right" vertical="center"/>
    </xf>
    <xf numFmtId="166" fontId="3" fillId="0" borderId="10" xfId="54" applyNumberFormat="1" applyFont="1" applyFill="1" applyBorder="1" applyAlignment="1">
      <alignment horizontal="right" vertical="center"/>
      <protection/>
    </xf>
    <xf numFmtId="166" fontId="3" fillId="0" borderId="28" xfId="54" applyNumberFormat="1" applyFont="1" applyFill="1" applyBorder="1" applyAlignment="1">
      <alignment horizontal="right" vertical="center"/>
      <protection/>
    </xf>
    <xf numFmtId="166" fontId="3" fillId="0" borderId="28" xfId="0" applyNumberFormat="1" applyFont="1" applyBorder="1" applyAlignment="1">
      <alignment horizontal="right" vertical="center"/>
    </xf>
    <xf numFmtId="166" fontId="3" fillId="0" borderId="30" xfId="54" applyNumberFormat="1" applyFont="1" applyFill="1" applyBorder="1" applyAlignment="1">
      <alignment horizontal="right" vertical="center"/>
      <protection/>
    </xf>
    <xf numFmtId="166" fontId="3" fillId="0" borderId="40" xfId="54" applyNumberFormat="1" applyFont="1" applyFill="1" applyBorder="1" applyAlignment="1">
      <alignment horizontal="right" vertical="center"/>
      <protection/>
    </xf>
    <xf numFmtId="166" fontId="3" fillId="0" borderId="40" xfId="0" applyNumberFormat="1" applyFont="1" applyBorder="1" applyAlignment="1">
      <alignment horizontal="right" vertical="center"/>
    </xf>
    <xf numFmtId="166" fontId="3" fillId="0" borderId="42" xfId="54" applyNumberFormat="1" applyFont="1" applyFill="1" applyBorder="1" applyAlignment="1">
      <alignment horizontal="right" vertical="center"/>
      <protection/>
    </xf>
    <xf numFmtId="166" fontId="3" fillId="0" borderId="36" xfId="54" applyNumberFormat="1" applyFont="1" applyFill="1" applyBorder="1" applyAlignment="1">
      <alignment horizontal="right" vertical="center"/>
      <protection/>
    </xf>
    <xf numFmtId="166" fontId="3" fillId="0" borderId="36" xfId="0" applyNumberFormat="1" applyFont="1" applyBorder="1" applyAlignment="1">
      <alignment horizontal="right" vertical="center"/>
    </xf>
    <xf numFmtId="166" fontId="3" fillId="0" borderId="37" xfId="54" applyNumberFormat="1" applyFont="1" applyFill="1" applyBorder="1" applyAlignment="1">
      <alignment horizontal="right" vertical="center"/>
      <protection/>
    </xf>
    <xf numFmtId="166" fontId="3" fillId="0" borderId="45" xfId="54" applyNumberFormat="1" applyFont="1" applyFill="1" applyBorder="1" applyAlignment="1">
      <alignment horizontal="right" vertical="center"/>
      <protection/>
    </xf>
    <xf numFmtId="166" fontId="3" fillId="0" borderId="45" xfId="0" applyNumberFormat="1" applyFont="1" applyBorder="1" applyAlignment="1">
      <alignment horizontal="right" vertical="center"/>
    </xf>
    <xf numFmtId="166" fontId="3" fillId="0" borderId="47" xfId="54" applyNumberFormat="1" applyFont="1" applyFill="1" applyBorder="1" applyAlignment="1">
      <alignment horizontal="right" vertical="center"/>
      <protection/>
    </xf>
    <xf numFmtId="166" fontId="3" fillId="0" borderId="45" xfId="0" applyNumberFormat="1" applyFont="1" applyFill="1" applyBorder="1" applyAlignment="1">
      <alignment horizontal="right" vertical="center"/>
    </xf>
    <xf numFmtId="166" fontId="3" fillId="0" borderId="40" xfId="0" applyNumberFormat="1" applyFont="1" applyFill="1" applyBorder="1" applyAlignment="1">
      <alignment horizontal="right" vertical="center"/>
    </xf>
    <xf numFmtId="166" fontId="3" fillId="0" borderId="36" xfId="54" applyNumberFormat="1" applyFont="1" applyFill="1" applyBorder="1" applyAlignment="1">
      <alignment horizontal="right"/>
      <protection/>
    </xf>
    <xf numFmtId="166" fontId="52" fillId="0" borderId="36" xfId="0" applyNumberFormat="1" applyFont="1" applyFill="1" applyBorder="1" applyAlignment="1">
      <alignment horizontal="right"/>
    </xf>
    <xf numFmtId="166" fontId="3" fillId="0" borderId="37" xfId="54" applyNumberFormat="1" applyFont="1" applyFill="1" applyBorder="1" applyAlignment="1">
      <alignment horizontal="right"/>
      <protection/>
    </xf>
    <xf numFmtId="166" fontId="52" fillId="0" borderId="28" xfId="0" applyNumberFormat="1" applyFont="1" applyFill="1" applyBorder="1" applyAlignment="1">
      <alignment horizontal="right"/>
    </xf>
    <xf numFmtId="166" fontId="4" fillId="0" borderId="21" xfId="54" applyNumberFormat="1" applyFont="1" applyFill="1" applyBorder="1" applyAlignment="1">
      <alignment horizontal="right"/>
      <protection/>
    </xf>
    <xf numFmtId="166" fontId="53" fillId="0" borderId="21" xfId="0" applyNumberFormat="1" applyFont="1" applyFill="1" applyBorder="1" applyAlignment="1">
      <alignment horizontal="right"/>
    </xf>
    <xf numFmtId="166" fontId="3" fillId="0" borderId="21" xfId="54" applyNumberFormat="1" applyFont="1" applyFill="1" applyBorder="1" applyAlignment="1">
      <alignment horizontal="right"/>
      <protection/>
    </xf>
    <xf numFmtId="166" fontId="52" fillId="0" borderId="21" xfId="0" applyNumberFormat="1" applyFont="1" applyFill="1" applyBorder="1" applyAlignment="1">
      <alignment horizontal="right"/>
    </xf>
    <xf numFmtId="166" fontId="3" fillId="0" borderId="12" xfId="54" applyNumberFormat="1" applyFont="1" applyFill="1" applyBorder="1" applyAlignment="1">
      <alignment horizontal="right"/>
      <protection/>
    </xf>
    <xf numFmtId="166" fontId="52" fillId="0" borderId="12" xfId="0" applyNumberFormat="1" applyFont="1" applyFill="1" applyBorder="1" applyAlignment="1">
      <alignment horizontal="right"/>
    </xf>
    <xf numFmtId="166" fontId="4" fillId="0" borderId="28" xfId="54" applyNumberFormat="1" applyFont="1" applyFill="1" applyBorder="1" applyAlignment="1">
      <alignment horizontal="right"/>
      <protection/>
    </xf>
    <xf numFmtId="166" fontId="53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6" fontId="4" fillId="34" borderId="21" xfId="0" applyNumberFormat="1" applyFont="1" applyFill="1" applyBorder="1" applyAlignment="1">
      <alignment horizontal="right" vertical="center"/>
    </xf>
    <xf numFmtId="166" fontId="4" fillId="34" borderId="23" xfId="54" applyNumberFormat="1" applyFont="1" applyFill="1" applyBorder="1" applyAlignment="1">
      <alignment horizontal="right" vertical="center"/>
      <protection/>
    </xf>
    <xf numFmtId="0" fontId="4" fillId="36" borderId="10" xfId="0" applyFont="1" applyFill="1" applyBorder="1" applyAlignment="1">
      <alignment horizontal="center"/>
    </xf>
    <xf numFmtId="0" fontId="4" fillId="36" borderId="12" xfId="54" applyFont="1" applyFill="1" applyBorder="1" applyAlignment="1">
      <alignment horizontal="center" vertical="center"/>
      <protection/>
    </xf>
    <xf numFmtId="49" fontId="4" fillId="36" borderId="12" xfId="54" applyNumberFormat="1" applyFont="1" applyFill="1" applyBorder="1" applyAlignment="1">
      <alignment horizontal="center" vertical="center"/>
      <protection/>
    </xf>
    <xf numFmtId="0" fontId="4" fillId="36" borderId="12" xfId="54" applyFont="1" applyFill="1" applyBorder="1" applyAlignment="1">
      <alignment vertical="center"/>
      <protection/>
    </xf>
    <xf numFmtId="166" fontId="4" fillId="36" borderId="12" xfId="54" applyNumberFormat="1" applyFont="1" applyFill="1" applyBorder="1" applyAlignment="1">
      <alignment horizontal="right"/>
      <protection/>
    </xf>
    <xf numFmtId="166" fontId="4" fillId="36" borderId="61" xfId="54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5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62" xfId="0" applyFont="1" applyBorder="1" applyAlignment="1">
      <alignment horizontal="right" vertical="center" wrapText="1"/>
    </xf>
    <xf numFmtId="4" fontId="13" fillId="0" borderId="62" xfId="0" applyNumberFormat="1" applyFont="1" applyBorder="1" applyAlignment="1">
      <alignment horizontal="right" vertical="center" wrapText="1"/>
    </xf>
    <xf numFmtId="4" fontId="13" fillId="0" borderId="63" xfId="0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 vertical="center" wrapText="1"/>
    </xf>
    <xf numFmtId="0" fontId="14" fillId="0" borderId="26" xfId="0" applyFont="1" applyBorder="1" applyAlignment="1">
      <alignment horizontal="right" vertical="center" wrapText="1"/>
    </xf>
    <xf numFmtId="4" fontId="14" fillId="0" borderId="26" xfId="0" applyNumberFormat="1" applyFont="1" applyBorder="1" applyAlignment="1">
      <alignment horizontal="right" vertical="center" wrapText="1"/>
    </xf>
    <xf numFmtId="4" fontId="14" fillId="0" borderId="26" xfId="0" applyNumberFormat="1" applyFont="1" applyBorder="1" applyAlignment="1">
      <alignment vertical="center"/>
    </xf>
    <xf numFmtId="4" fontId="14" fillId="0" borderId="60" xfId="0" applyNumberFormat="1" applyFont="1" applyBorder="1" applyAlignment="1">
      <alignment vertical="center"/>
    </xf>
    <xf numFmtId="4" fontId="14" fillId="0" borderId="62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4" fontId="13" fillId="0" borderId="60" xfId="0" applyNumberFormat="1" applyFont="1" applyBorder="1" applyAlignment="1">
      <alignment horizontal="right" vertical="center" wrapText="1"/>
    </xf>
    <xf numFmtId="4" fontId="14" fillId="0" borderId="60" xfId="0" applyNumberFormat="1" applyFont="1" applyBorder="1" applyAlignment="1">
      <alignment horizontal="right" vertical="center" wrapText="1"/>
    </xf>
    <xf numFmtId="0" fontId="13" fillId="0" borderId="26" xfId="0" applyFont="1" applyBorder="1" applyAlignment="1">
      <alignment horizontal="right" vertical="center" wrapText="1"/>
    </xf>
    <xf numFmtId="0" fontId="14" fillId="0" borderId="64" xfId="0" applyFont="1" applyBorder="1" applyAlignment="1">
      <alignment vertical="center" wrapText="1"/>
    </xf>
    <xf numFmtId="0" fontId="14" fillId="0" borderId="65" xfId="0" applyFont="1" applyBorder="1" applyAlignment="1">
      <alignment horizontal="right" vertical="center" wrapText="1"/>
    </xf>
    <xf numFmtId="4" fontId="14" fillId="0" borderId="65" xfId="0" applyNumberFormat="1" applyFont="1" applyBorder="1" applyAlignment="1">
      <alignment horizontal="right" vertical="center" wrapText="1"/>
    </xf>
    <xf numFmtId="4" fontId="14" fillId="0" borderId="66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3" fillId="0" borderId="5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164" fontId="11" fillId="0" borderId="33" xfId="0" applyNumberFormat="1" applyFont="1" applyFill="1" applyBorder="1" applyAlignment="1">
      <alignment horizontal="right"/>
    </xf>
    <xf numFmtId="0" fontId="14" fillId="0" borderId="4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right" vertical="center" wrapText="1"/>
    </xf>
    <xf numFmtId="4" fontId="14" fillId="0" borderId="63" xfId="0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49" fontId="4" fillId="38" borderId="22" xfId="0" applyNumberFormat="1" applyFont="1" applyFill="1" applyBorder="1" applyAlignment="1">
      <alignment horizontal="center" vertical="center"/>
    </xf>
    <xf numFmtId="49" fontId="4" fillId="38" borderId="23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6" fillId="33" borderId="19" xfId="50" applyFont="1" applyFill="1" applyBorder="1" applyAlignment="1">
      <alignment horizontal="center" vertical="center"/>
      <protection/>
    </xf>
    <xf numFmtId="0" fontId="6" fillId="33" borderId="20" xfId="50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/>
      <protection/>
    </xf>
    <xf numFmtId="0" fontId="4" fillId="0" borderId="67" xfId="54" applyFont="1" applyFill="1" applyBorder="1" applyAlignment="1">
      <alignment horizontal="center"/>
      <protection/>
    </xf>
    <xf numFmtId="0" fontId="9" fillId="0" borderId="0" xfId="50" applyFont="1" applyFill="1" applyAlignment="1">
      <alignment horizontal="center" vertical="center" wrapText="1"/>
      <protection/>
    </xf>
    <xf numFmtId="0" fontId="7" fillId="0" borderId="0" xfId="50" applyFont="1" applyFill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33" xfId="50" applyFont="1" applyFill="1" applyBorder="1" applyAlignment="1">
      <alignment horizontal="center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7" borderId="15" xfId="54" applyFont="1" applyFill="1" applyBorder="1" applyAlignment="1">
      <alignment horizontal="center"/>
      <protection/>
    </xf>
    <xf numFmtId="0" fontId="4" fillId="7" borderId="67" xfId="54" applyFont="1" applyFill="1" applyBorder="1" applyAlignment="1">
      <alignment horizontal="center"/>
      <protection/>
    </xf>
    <xf numFmtId="0" fontId="10" fillId="37" borderId="33" xfId="0" applyFont="1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Normální 5" xfId="53"/>
    <cellStyle name="normální_Rozpis výdajů 03 bez PO 2 2" xfId="54"/>
    <cellStyle name="normální_Rozpis výdajů 03 bez PO_UR 2008 1-168 tisk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349"/>
  <sheetViews>
    <sheetView tabSelected="1" zoomScale="120" zoomScaleNormal="120" zoomScalePageLayoutView="0" workbookViewId="0" topLeftCell="A1">
      <pane xSplit="6" ySplit="10" topLeftCell="G34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99" sqref="F199"/>
    </sheetView>
  </sheetViews>
  <sheetFormatPr defaultColWidth="9.140625" defaultRowHeight="12.75"/>
  <cols>
    <col min="1" max="1" width="4.57421875" style="0" customWidth="1"/>
    <col min="2" max="2" width="4.421875" style="23" customWidth="1"/>
    <col min="3" max="3" width="6.421875" style="0" customWidth="1"/>
    <col min="4" max="4" width="6.7109375" style="0" customWidth="1"/>
    <col min="5" max="5" width="4.28125" style="0" customWidth="1"/>
    <col min="6" max="6" width="8.140625" style="0" customWidth="1"/>
    <col min="7" max="7" width="9.00390625" style="0" customWidth="1"/>
    <col min="8" max="8" width="50.00390625" style="0" customWidth="1"/>
    <col min="9" max="9" width="9.7109375" style="0" customWidth="1"/>
    <col min="10" max="10" width="10.140625" style="0" customWidth="1"/>
    <col min="11" max="11" width="10.00390625" style="0" customWidth="1"/>
    <col min="13" max="13" width="9.140625" style="29" customWidth="1"/>
    <col min="15" max="15" width="11.421875" style="0" bestFit="1" customWidth="1"/>
  </cols>
  <sheetData>
    <row r="1" spans="2:11" ht="6.75" customHeight="1">
      <c r="B1" s="19"/>
      <c r="C1" s="19"/>
      <c r="D1" s="19"/>
      <c r="E1" s="19"/>
      <c r="F1" s="19"/>
      <c r="G1" s="19"/>
      <c r="H1" s="19"/>
      <c r="I1" s="22"/>
      <c r="J1" s="19"/>
      <c r="K1" s="19"/>
    </row>
    <row r="2" spans="2:11" ht="15.75" hidden="1">
      <c r="B2" s="19"/>
      <c r="C2" s="19"/>
      <c r="D2" s="19"/>
      <c r="E2" s="19"/>
      <c r="F2" s="19"/>
      <c r="G2" s="19"/>
      <c r="H2" s="19"/>
      <c r="I2" s="22"/>
      <c r="J2" s="19"/>
      <c r="K2" s="19"/>
    </row>
    <row r="3" spans="2:11" ht="9" customHeight="1">
      <c r="B3" s="19"/>
      <c r="C3" s="19"/>
      <c r="D3" s="299"/>
      <c r="E3" s="299"/>
      <c r="F3" s="299"/>
      <c r="G3" s="299"/>
      <c r="H3" s="299"/>
      <c r="I3" s="299"/>
      <c r="J3" s="299"/>
      <c r="K3" s="19"/>
    </row>
    <row r="4" spans="2:11" ht="15.75" hidden="1">
      <c r="B4" s="19"/>
      <c r="C4" s="19"/>
      <c r="D4" s="299"/>
      <c r="E4" s="299"/>
      <c r="F4" s="299"/>
      <c r="G4" s="299"/>
      <c r="H4" s="299"/>
      <c r="I4" s="299"/>
      <c r="J4" s="299"/>
      <c r="K4" s="19"/>
    </row>
    <row r="5" spans="2:11" ht="15.75">
      <c r="B5" s="19"/>
      <c r="C5" s="19"/>
      <c r="D5" s="20"/>
      <c r="E5" s="20"/>
      <c r="F5" s="20"/>
      <c r="G5" s="300" t="s">
        <v>397</v>
      </c>
      <c r="H5" s="301"/>
      <c r="I5" s="301"/>
      <c r="J5" s="301"/>
      <c r="K5" s="19"/>
    </row>
    <row r="6" spans="2:11" ht="15.75">
      <c r="B6" s="19"/>
      <c r="C6" s="19"/>
      <c r="D6" s="20"/>
      <c r="E6" s="20"/>
      <c r="F6" s="20"/>
      <c r="G6" s="304" t="s">
        <v>10</v>
      </c>
      <c r="H6" s="305"/>
      <c r="I6" s="305"/>
      <c r="J6" s="21"/>
      <c r="K6" s="19"/>
    </row>
    <row r="7" spans="2:11" ht="15.75">
      <c r="B7" s="19"/>
      <c r="C7" s="19"/>
      <c r="D7" s="20"/>
      <c r="E7" s="20"/>
      <c r="F7" s="20"/>
      <c r="G7" s="302"/>
      <c r="H7" s="302"/>
      <c r="I7" s="20"/>
      <c r="J7" s="20"/>
      <c r="K7" s="19"/>
    </row>
    <row r="8" spans="2:11" ht="15.75">
      <c r="B8" s="19"/>
      <c r="C8" s="19"/>
      <c r="D8" s="20"/>
      <c r="E8" s="20"/>
      <c r="F8" s="20"/>
      <c r="G8" s="302" t="s">
        <v>9</v>
      </c>
      <c r="H8" s="305"/>
      <c r="I8" s="305"/>
      <c r="J8" s="20"/>
      <c r="K8" s="19"/>
    </row>
    <row r="9" spans="2:11" ht="16.5" thickBot="1">
      <c r="B9" s="18"/>
      <c r="C9" s="18"/>
      <c r="D9" s="18"/>
      <c r="E9" s="18"/>
      <c r="F9" s="17"/>
      <c r="G9" s="17" t="s">
        <v>8</v>
      </c>
      <c r="H9" s="303"/>
      <c r="I9" s="303"/>
      <c r="J9" s="17"/>
      <c r="K9" s="17"/>
    </row>
    <row r="10" spans="1:11" ht="27.75" customHeight="1" thickBot="1">
      <c r="A10" s="291" t="s">
        <v>7</v>
      </c>
      <c r="B10" s="15" t="s">
        <v>6</v>
      </c>
      <c r="C10" s="16" t="s">
        <v>5</v>
      </c>
      <c r="D10" s="295" t="s">
        <v>4</v>
      </c>
      <c r="E10" s="296"/>
      <c r="F10" s="14" t="s">
        <v>3</v>
      </c>
      <c r="G10" s="13" t="s">
        <v>0</v>
      </c>
      <c r="H10" s="12" t="s">
        <v>23</v>
      </c>
      <c r="I10" s="11" t="s">
        <v>389</v>
      </c>
      <c r="J10" s="10" t="s">
        <v>398</v>
      </c>
      <c r="K10" s="9" t="s">
        <v>390</v>
      </c>
    </row>
    <row r="11" spans="1:11" ht="13.5" thickBot="1">
      <c r="A11" s="292"/>
      <c r="B11" s="8" t="s">
        <v>2</v>
      </c>
      <c r="C11" s="8"/>
      <c r="D11" s="297" t="s">
        <v>1</v>
      </c>
      <c r="E11" s="298"/>
      <c r="F11" s="7" t="s">
        <v>1</v>
      </c>
      <c r="G11" s="6" t="s">
        <v>1</v>
      </c>
      <c r="H11" s="5" t="s">
        <v>403</v>
      </c>
      <c r="I11" s="127">
        <f>I12+I33+I35</f>
        <v>332846.372</v>
      </c>
      <c r="J11" s="127">
        <f>J12+J33+J35</f>
        <v>32292</v>
      </c>
      <c r="K11" s="127">
        <f>K12+K33+K35</f>
        <v>365138.372</v>
      </c>
    </row>
    <row r="12" spans="1:11" ht="13.5" thickBot="1">
      <c r="A12" s="292"/>
      <c r="B12" s="128" t="s">
        <v>2</v>
      </c>
      <c r="C12" s="129"/>
      <c r="D12" s="306" t="s">
        <v>1</v>
      </c>
      <c r="E12" s="307"/>
      <c r="F12" s="130" t="s">
        <v>1</v>
      </c>
      <c r="G12" s="130" t="s">
        <v>1</v>
      </c>
      <c r="H12" s="131" t="s">
        <v>404</v>
      </c>
      <c r="I12" s="133">
        <f>I13+I15+I17+I19+I21+I23+I25+I27+I29+I31</f>
        <v>13950</v>
      </c>
      <c r="J12" s="132">
        <f>J13+J15+J17+J19+J21+J23+J25+J27+J29+J31</f>
        <v>0</v>
      </c>
      <c r="K12" s="133">
        <f>K13+K15+K17+K19+K21+K23+K25+K27+K29+K31</f>
        <v>13950</v>
      </c>
    </row>
    <row r="13" spans="1:11" ht="12.75">
      <c r="A13" s="292"/>
      <c r="B13" s="134" t="s">
        <v>2</v>
      </c>
      <c r="C13" s="4"/>
      <c r="D13" s="3" t="s">
        <v>362</v>
      </c>
      <c r="E13" s="2" t="s">
        <v>363</v>
      </c>
      <c r="F13" s="4" t="s">
        <v>1</v>
      </c>
      <c r="G13" s="4" t="s">
        <v>1</v>
      </c>
      <c r="H13" s="135" t="s">
        <v>368</v>
      </c>
      <c r="I13" s="136">
        <v>0</v>
      </c>
      <c r="J13" s="137">
        <f>J14</f>
        <v>0</v>
      </c>
      <c r="K13" s="138">
        <v>0</v>
      </c>
    </row>
    <row r="14" spans="1:11" ht="13.5" thickBot="1">
      <c r="A14" s="292"/>
      <c r="B14" s="139"/>
      <c r="C14" s="140"/>
      <c r="D14" s="141"/>
      <c r="E14" s="142"/>
      <c r="F14" s="140">
        <v>4349</v>
      </c>
      <c r="G14" s="140">
        <v>5222</v>
      </c>
      <c r="H14" s="143" t="s">
        <v>364</v>
      </c>
      <c r="I14" s="144">
        <v>0</v>
      </c>
      <c r="J14" s="145">
        <v>0</v>
      </c>
      <c r="K14" s="146">
        <v>0</v>
      </c>
    </row>
    <row r="15" spans="1:11" ht="12.75">
      <c r="A15" s="292"/>
      <c r="B15" s="134" t="s">
        <v>2</v>
      </c>
      <c r="C15" s="147"/>
      <c r="D15" s="3" t="s">
        <v>369</v>
      </c>
      <c r="E15" s="2" t="s">
        <v>363</v>
      </c>
      <c r="F15" s="4" t="s">
        <v>1</v>
      </c>
      <c r="G15" s="4" t="s">
        <v>1</v>
      </c>
      <c r="H15" s="135" t="s">
        <v>370</v>
      </c>
      <c r="I15" s="136">
        <v>2020</v>
      </c>
      <c r="J15" s="137">
        <f>J16</f>
        <v>0</v>
      </c>
      <c r="K15" s="138">
        <v>2020</v>
      </c>
    </row>
    <row r="16" spans="1:11" ht="13.5" thickBot="1">
      <c r="A16" s="292"/>
      <c r="B16" s="148"/>
      <c r="C16" s="149"/>
      <c r="D16" s="141"/>
      <c r="E16" s="150"/>
      <c r="F16" s="140">
        <v>4349</v>
      </c>
      <c r="G16" s="140">
        <v>5222</v>
      </c>
      <c r="H16" s="143" t="s">
        <v>364</v>
      </c>
      <c r="I16" s="144">
        <v>2020</v>
      </c>
      <c r="J16" s="145">
        <v>0</v>
      </c>
      <c r="K16" s="146">
        <v>2020</v>
      </c>
    </row>
    <row r="17" spans="1:11" ht="12.75">
      <c r="A17" s="292"/>
      <c r="B17" s="134" t="s">
        <v>2</v>
      </c>
      <c r="C17" s="151"/>
      <c r="D17" s="3" t="s">
        <v>371</v>
      </c>
      <c r="E17" s="2" t="s">
        <v>363</v>
      </c>
      <c r="F17" s="134" t="s">
        <v>1</v>
      </c>
      <c r="G17" s="134" t="s">
        <v>1</v>
      </c>
      <c r="H17" s="152" t="s">
        <v>372</v>
      </c>
      <c r="I17" s="153">
        <v>1200</v>
      </c>
      <c r="J17" s="137">
        <f>J18</f>
        <v>0</v>
      </c>
      <c r="K17" s="138">
        <v>1200</v>
      </c>
    </row>
    <row r="18" spans="1:11" ht="13.5" thickBot="1">
      <c r="A18" s="292"/>
      <c r="B18" s="148"/>
      <c r="C18" s="154"/>
      <c r="D18" s="141"/>
      <c r="E18" s="150"/>
      <c r="F18" s="139">
        <v>4349</v>
      </c>
      <c r="G18" s="139">
        <v>5222</v>
      </c>
      <c r="H18" s="143" t="s">
        <v>364</v>
      </c>
      <c r="I18" s="155">
        <v>1200</v>
      </c>
      <c r="J18" s="145">
        <v>0</v>
      </c>
      <c r="K18" s="146">
        <v>1200</v>
      </c>
    </row>
    <row r="19" spans="1:11" ht="12.75">
      <c r="A19" s="292"/>
      <c r="B19" s="134" t="s">
        <v>2</v>
      </c>
      <c r="C19" s="151"/>
      <c r="D19" s="3" t="s">
        <v>373</v>
      </c>
      <c r="E19" s="2" t="s">
        <v>363</v>
      </c>
      <c r="F19" s="134" t="s">
        <v>1</v>
      </c>
      <c r="G19" s="134" t="s">
        <v>1</v>
      </c>
      <c r="H19" s="152" t="s">
        <v>374</v>
      </c>
      <c r="I19" s="153">
        <v>280</v>
      </c>
      <c r="J19" s="137">
        <f>J20</f>
        <v>0</v>
      </c>
      <c r="K19" s="138">
        <v>280</v>
      </c>
    </row>
    <row r="20" spans="1:11" ht="13.5" thickBot="1">
      <c r="A20" s="292"/>
      <c r="B20" s="148"/>
      <c r="C20" s="154"/>
      <c r="D20" s="156"/>
      <c r="E20" s="150"/>
      <c r="F20" s="139">
        <v>4349</v>
      </c>
      <c r="G20" s="139">
        <v>5222</v>
      </c>
      <c r="H20" s="157" t="s">
        <v>375</v>
      </c>
      <c r="I20" s="155">
        <v>280</v>
      </c>
      <c r="J20" s="145">
        <v>0</v>
      </c>
      <c r="K20" s="146">
        <v>280</v>
      </c>
    </row>
    <row r="21" spans="1:11" ht="12.75">
      <c r="A21" s="292"/>
      <c r="B21" s="158" t="s">
        <v>2</v>
      </c>
      <c r="C21" s="159">
        <v>13307</v>
      </c>
      <c r="D21" s="160" t="s">
        <v>405</v>
      </c>
      <c r="E21" s="161"/>
      <c r="F21" s="118" t="s">
        <v>1</v>
      </c>
      <c r="G21" s="162" t="s">
        <v>1</v>
      </c>
      <c r="H21" s="119" t="s">
        <v>406</v>
      </c>
      <c r="I21" s="137">
        <v>1900</v>
      </c>
      <c r="J21" s="137">
        <v>0</v>
      </c>
      <c r="K21" s="138">
        <v>1900</v>
      </c>
    </row>
    <row r="22" spans="1:11" ht="13.5" thickBot="1">
      <c r="A22" s="292"/>
      <c r="B22" s="163"/>
      <c r="C22" s="164"/>
      <c r="D22" s="165"/>
      <c r="E22" s="166"/>
      <c r="F22" s="167">
        <v>4324</v>
      </c>
      <c r="G22" s="168">
        <v>5221</v>
      </c>
      <c r="H22" s="169" t="s">
        <v>407</v>
      </c>
      <c r="I22" s="145">
        <v>1900</v>
      </c>
      <c r="J22" s="145">
        <v>0</v>
      </c>
      <c r="K22" s="146">
        <v>1900</v>
      </c>
    </row>
    <row r="23" spans="1:11" ht="12.75">
      <c r="A23" s="292"/>
      <c r="B23" s="158" t="s">
        <v>2</v>
      </c>
      <c r="C23" s="159">
        <v>13307</v>
      </c>
      <c r="D23" s="160" t="s">
        <v>408</v>
      </c>
      <c r="E23" s="161"/>
      <c r="F23" s="118" t="s">
        <v>1</v>
      </c>
      <c r="G23" s="170" t="s">
        <v>1</v>
      </c>
      <c r="H23" s="171" t="s">
        <v>409</v>
      </c>
      <c r="I23" s="137">
        <v>2000</v>
      </c>
      <c r="J23" s="137">
        <v>0</v>
      </c>
      <c r="K23" s="138">
        <v>2000</v>
      </c>
    </row>
    <row r="24" spans="1:11" ht="13.5" thickBot="1">
      <c r="A24" s="292"/>
      <c r="B24" s="163"/>
      <c r="C24" s="164"/>
      <c r="D24" s="165"/>
      <c r="E24" s="166"/>
      <c r="F24" s="172">
        <v>4324</v>
      </c>
      <c r="G24" s="172">
        <v>5222</v>
      </c>
      <c r="H24" s="169" t="s">
        <v>407</v>
      </c>
      <c r="I24" s="145">
        <v>2000</v>
      </c>
      <c r="J24" s="145">
        <v>0</v>
      </c>
      <c r="K24" s="146">
        <v>2000</v>
      </c>
    </row>
    <row r="25" spans="1:11" ht="12.75">
      <c r="A25" s="292"/>
      <c r="B25" s="173" t="s">
        <v>2</v>
      </c>
      <c r="C25" s="159">
        <v>13307</v>
      </c>
      <c r="D25" s="174" t="s">
        <v>410</v>
      </c>
      <c r="E25" s="175" t="s">
        <v>411</v>
      </c>
      <c r="F25" s="118" t="s">
        <v>1</v>
      </c>
      <c r="G25" s="176" t="s">
        <v>1</v>
      </c>
      <c r="H25" s="177" t="s">
        <v>412</v>
      </c>
      <c r="I25" s="137">
        <v>6100</v>
      </c>
      <c r="J25" s="137">
        <v>0</v>
      </c>
      <c r="K25" s="138">
        <v>6100</v>
      </c>
    </row>
    <row r="26" spans="1:11" ht="13.5" thickBot="1">
      <c r="A26" s="292"/>
      <c r="B26" s="178"/>
      <c r="C26" s="179"/>
      <c r="D26" s="180"/>
      <c r="E26" s="181"/>
      <c r="F26" s="164">
        <v>4324</v>
      </c>
      <c r="G26" s="182">
        <v>5321</v>
      </c>
      <c r="H26" s="183" t="s">
        <v>413</v>
      </c>
      <c r="I26" s="184">
        <v>6100</v>
      </c>
      <c r="J26" s="145">
        <v>0</v>
      </c>
      <c r="K26" s="146">
        <v>6100</v>
      </c>
    </row>
    <row r="27" spans="1:11" ht="13.5" thickBot="1">
      <c r="A27" s="292"/>
      <c r="B27" s="117" t="s">
        <v>2</v>
      </c>
      <c r="C27" s="119"/>
      <c r="D27" s="185" t="s">
        <v>365</v>
      </c>
      <c r="E27" s="186" t="s">
        <v>363</v>
      </c>
      <c r="F27" s="187" t="s">
        <v>1</v>
      </c>
      <c r="G27" s="188" t="s">
        <v>1</v>
      </c>
      <c r="H27" s="189" t="s">
        <v>376</v>
      </c>
      <c r="I27" s="190">
        <v>120</v>
      </c>
      <c r="J27" s="190">
        <f>J28</f>
        <v>0</v>
      </c>
      <c r="K27" s="191">
        <v>120</v>
      </c>
    </row>
    <row r="28" spans="1:11" ht="13.5" thickBot="1">
      <c r="A28" s="292"/>
      <c r="B28" s="120"/>
      <c r="C28" s="124"/>
      <c r="D28" s="192"/>
      <c r="E28" s="193"/>
      <c r="F28" s="121">
        <v>4349</v>
      </c>
      <c r="G28" s="194">
        <v>5222</v>
      </c>
      <c r="H28" s="195" t="s">
        <v>364</v>
      </c>
      <c r="I28" s="145">
        <v>120</v>
      </c>
      <c r="J28" s="145">
        <v>0</v>
      </c>
      <c r="K28" s="146">
        <v>120</v>
      </c>
    </row>
    <row r="29" spans="1:11" ht="12.75">
      <c r="A29" s="292"/>
      <c r="B29" s="117" t="s">
        <v>2</v>
      </c>
      <c r="C29" s="196"/>
      <c r="D29" s="197" t="s">
        <v>366</v>
      </c>
      <c r="E29" s="197" t="s">
        <v>363</v>
      </c>
      <c r="F29" s="196" t="s">
        <v>1</v>
      </c>
      <c r="G29" s="196" t="s">
        <v>1</v>
      </c>
      <c r="H29" s="198" t="s">
        <v>367</v>
      </c>
      <c r="I29" s="199">
        <v>80</v>
      </c>
      <c r="J29" s="137">
        <f>J30</f>
        <v>0</v>
      </c>
      <c r="K29" s="200">
        <v>80</v>
      </c>
    </row>
    <row r="30" spans="1:11" ht="13.5" thickBot="1">
      <c r="A30" s="292"/>
      <c r="B30" s="120"/>
      <c r="C30" s="201"/>
      <c r="D30" s="202"/>
      <c r="E30" s="203"/>
      <c r="F30" s="201">
        <v>4349</v>
      </c>
      <c r="G30" s="201">
        <v>5222</v>
      </c>
      <c r="H30" s="204" t="s">
        <v>364</v>
      </c>
      <c r="I30" s="205">
        <v>80</v>
      </c>
      <c r="J30" s="206">
        <v>0</v>
      </c>
      <c r="K30" s="146">
        <v>80</v>
      </c>
    </row>
    <row r="31" spans="1:11" ht="12.75">
      <c r="A31" s="292"/>
      <c r="B31" s="117" t="s">
        <v>2</v>
      </c>
      <c r="C31" s="196"/>
      <c r="D31" s="197" t="s">
        <v>414</v>
      </c>
      <c r="E31" s="197" t="s">
        <v>415</v>
      </c>
      <c r="F31" s="196" t="s">
        <v>1</v>
      </c>
      <c r="G31" s="196" t="s">
        <v>1</v>
      </c>
      <c r="H31" s="198" t="s">
        <v>416</v>
      </c>
      <c r="I31" s="199">
        <v>250</v>
      </c>
      <c r="J31" s="137">
        <v>0</v>
      </c>
      <c r="K31" s="190">
        <v>250</v>
      </c>
    </row>
    <row r="32" spans="1:11" ht="13.5" thickBot="1">
      <c r="A32" s="292"/>
      <c r="B32" s="120"/>
      <c r="C32" s="201"/>
      <c r="D32" s="202"/>
      <c r="E32" s="203"/>
      <c r="F32" s="201">
        <v>2212</v>
      </c>
      <c r="G32" s="201">
        <v>6341</v>
      </c>
      <c r="H32" s="204" t="s">
        <v>417</v>
      </c>
      <c r="I32" s="205">
        <v>250</v>
      </c>
      <c r="J32" s="206">
        <v>0</v>
      </c>
      <c r="K32" s="145">
        <v>250</v>
      </c>
    </row>
    <row r="33" spans="1:132" s="116" customFormat="1" ht="12.75">
      <c r="A33" s="292"/>
      <c r="B33" s="248" t="s">
        <v>2</v>
      </c>
      <c r="C33" s="249"/>
      <c r="D33" s="250" t="s">
        <v>399</v>
      </c>
      <c r="E33" s="250" t="s">
        <v>363</v>
      </c>
      <c r="F33" s="249" t="s">
        <v>1</v>
      </c>
      <c r="G33" s="249" t="s">
        <v>1</v>
      </c>
      <c r="H33" s="251" t="s">
        <v>400</v>
      </c>
      <c r="I33" s="252">
        <f>I34</f>
        <v>5084.372</v>
      </c>
      <c r="J33" s="252">
        <v>0</v>
      </c>
      <c r="K33" s="253">
        <f>J33+I33</f>
        <v>5084.372</v>
      </c>
      <c r="L33" s="244"/>
      <c r="M33" s="245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</row>
    <row r="34" spans="1:132" s="116" customFormat="1" ht="13.5" thickBot="1">
      <c r="A34" s="292"/>
      <c r="B34" s="120"/>
      <c r="C34" s="121"/>
      <c r="D34" s="122"/>
      <c r="E34" s="123"/>
      <c r="F34" s="121">
        <v>4359</v>
      </c>
      <c r="G34" s="121">
        <v>5901</v>
      </c>
      <c r="H34" s="124" t="s">
        <v>401</v>
      </c>
      <c r="I34" s="207">
        <v>5084.372</v>
      </c>
      <c r="J34" s="207">
        <v>0</v>
      </c>
      <c r="K34" s="145">
        <v>5084.372</v>
      </c>
      <c r="L34" s="244"/>
      <c r="M34" s="245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</row>
    <row r="35" spans="1:11" ht="13.5" thickBot="1">
      <c r="A35" s="293"/>
      <c r="B35" s="90" t="s">
        <v>2</v>
      </c>
      <c r="C35" s="90">
        <v>13305</v>
      </c>
      <c r="D35" s="91" t="s">
        <v>391</v>
      </c>
      <c r="E35" s="92" t="s">
        <v>24</v>
      </c>
      <c r="F35" s="90" t="s">
        <v>1</v>
      </c>
      <c r="G35" s="90" t="s">
        <v>1</v>
      </c>
      <c r="H35" s="93" t="s">
        <v>392</v>
      </c>
      <c r="I35" s="208">
        <v>313812</v>
      </c>
      <c r="J35" s="246">
        <f>J36+J38+J41+J43+J45+J47+J61+J63+J66+J71+J73+J77+J79+J81+J84+J86+J88+J92+J97+J99+J103+J106+J108+J110+J114+J116+J122+J124+J133+J135+J137+J139+J144+J147+J150+J154+J159+J161+J163+J166+J168+J170+J172+J174+J176+J178+J180+J182+J184+J187+J189+J197+J199+J201+J209+J217+J219+J221+J224+J228+J231+J234+J237+J239+J242+J245+J248+J251+J254+J258+J261+J264+J266+J268+J270+J272+J274+J276+J278+J282+J284+J286+J288+J290+J292+J295+J297+J299+J301+J303+J306+J311+J315+J318+J321+J323+J325+J327+J329+J331+J333+J339+J342+J348</f>
        <v>32292</v>
      </c>
      <c r="K35" s="247">
        <f>K36+K38+K41+K43+K45+K47+K61+K63+K66+K71+K73+K77+K79+K81+K84+K86+K88+K92+K97+K99+K103+K106+K108+K110+K114+K116+K122+K124+K133+K135+K137+K139+K144+K147+K150+K154+K159+K161+K163+K166+K168+K170+K172+K174+K176+K178+K180+K182+K184+K187+K189+K197+K199+K201+K209+K217+K219+K221+K224+K228+K231+K234+K237+K239+K242+K245+K248+K251+K254+K258+K261+K264+K266+K268+K270+K272+K274+K276+K278+K282+K284+K286+K288+K290+K292+K295+K297+K299+K301+K303+K306+K311+K315+K318+K321+K323+K325+K327+K329+K331+K333+K339+K342+K348</f>
        <v>346104</v>
      </c>
    </row>
    <row r="36" spans="1:11" ht="13.5" thickBot="1">
      <c r="A36" s="293"/>
      <c r="B36" s="64"/>
      <c r="C36" s="65"/>
      <c r="D36" s="66" t="s">
        <v>479</v>
      </c>
      <c r="E36" s="67" t="s">
        <v>363</v>
      </c>
      <c r="F36" s="68" t="s">
        <v>1</v>
      </c>
      <c r="G36" s="65" t="s">
        <v>1</v>
      </c>
      <c r="H36" s="69" t="s">
        <v>43</v>
      </c>
      <c r="I36" s="209">
        <v>1150</v>
      </c>
      <c r="J36" s="127">
        <f>J37</f>
        <v>181</v>
      </c>
      <c r="K36" s="210">
        <f>I36+J36</f>
        <v>1331</v>
      </c>
    </row>
    <row r="37" spans="1:11" ht="13.5" thickBot="1">
      <c r="A37" s="293"/>
      <c r="B37" s="30"/>
      <c r="C37" s="24"/>
      <c r="D37" s="25"/>
      <c r="E37" s="26"/>
      <c r="F37" s="33">
        <v>4312</v>
      </c>
      <c r="G37" s="34">
        <v>5222</v>
      </c>
      <c r="H37" s="35" t="s">
        <v>44</v>
      </c>
      <c r="I37" s="211">
        <v>1150</v>
      </c>
      <c r="J37" s="212">
        <v>181</v>
      </c>
      <c r="K37" s="213">
        <f aca="true" t="shared" si="0" ref="K37:K66">I37+J37</f>
        <v>1331</v>
      </c>
    </row>
    <row r="38" spans="1:11" ht="13.5" thickBot="1">
      <c r="A38" s="293"/>
      <c r="B38" s="30"/>
      <c r="C38" s="24"/>
      <c r="D38" s="66" t="s">
        <v>480</v>
      </c>
      <c r="E38" s="67" t="s">
        <v>363</v>
      </c>
      <c r="F38" s="31" t="s">
        <v>1</v>
      </c>
      <c r="G38" s="24" t="s">
        <v>1</v>
      </c>
      <c r="H38" s="32" t="s">
        <v>45</v>
      </c>
      <c r="I38" s="209">
        <v>1224</v>
      </c>
      <c r="J38" s="214">
        <f>J39+J40</f>
        <v>142</v>
      </c>
      <c r="K38" s="210">
        <f>I38+J38</f>
        <v>1366</v>
      </c>
    </row>
    <row r="39" spans="1:11" ht="12.75">
      <c r="A39" s="293"/>
      <c r="B39" s="43"/>
      <c r="C39" s="4"/>
      <c r="D39" s="3"/>
      <c r="E39" s="42"/>
      <c r="F39" s="44">
        <v>4376</v>
      </c>
      <c r="G39" s="125">
        <v>5222</v>
      </c>
      <c r="H39" s="36" t="s">
        <v>49</v>
      </c>
      <c r="I39" s="215">
        <v>750</v>
      </c>
      <c r="J39" s="216">
        <v>118</v>
      </c>
      <c r="K39" s="217">
        <f t="shared" si="0"/>
        <v>868</v>
      </c>
    </row>
    <row r="40" spans="1:11" ht="13.5" thickBot="1">
      <c r="A40" s="293"/>
      <c r="B40" s="37"/>
      <c r="C40" s="38"/>
      <c r="D40" s="39"/>
      <c r="E40" s="40"/>
      <c r="F40" s="46">
        <v>4312</v>
      </c>
      <c r="G40" s="126">
        <v>5222</v>
      </c>
      <c r="H40" s="36" t="s">
        <v>50</v>
      </c>
      <c r="I40" s="218">
        <v>474</v>
      </c>
      <c r="J40" s="219">
        <v>24</v>
      </c>
      <c r="K40" s="220">
        <f t="shared" si="0"/>
        <v>498</v>
      </c>
    </row>
    <row r="41" spans="1:11" ht="13.5" thickBot="1">
      <c r="A41" s="293"/>
      <c r="B41" s="30"/>
      <c r="C41" s="24"/>
      <c r="D41" s="66" t="s">
        <v>481</v>
      </c>
      <c r="E41" s="67" t="s">
        <v>363</v>
      </c>
      <c r="F41" s="31" t="s">
        <v>1</v>
      </c>
      <c r="G41" s="24" t="s">
        <v>1</v>
      </c>
      <c r="H41" s="32" t="s">
        <v>46</v>
      </c>
      <c r="I41" s="209">
        <v>314</v>
      </c>
      <c r="J41" s="214">
        <f>J42</f>
        <v>6</v>
      </c>
      <c r="K41" s="210">
        <f t="shared" si="0"/>
        <v>320</v>
      </c>
    </row>
    <row r="42" spans="1:11" ht="13.5" thickBot="1">
      <c r="A42" s="293"/>
      <c r="B42" s="30"/>
      <c r="C42" s="24"/>
      <c r="D42" s="25"/>
      <c r="E42" s="26"/>
      <c r="F42" s="33">
        <v>4371</v>
      </c>
      <c r="G42" s="34">
        <v>5222</v>
      </c>
      <c r="H42" s="41" t="s">
        <v>48</v>
      </c>
      <c r="I42" s="211">
        <v>314</v>
      </c>
      <c r="J42" s="212">
        <v>6</v>
      </c>
      <c r="K42" s="213">
        <f t="shared" si="0"/>
        <v>320</v>
      </c>
    </row>
    <row r="43" spans="1:11" ht="13.5" thickBot="1">
      <c r="A43" s="293"/>
      <c r="B43" s="30"/>
      <c r="C43" s="24"/>
      <c r="D43" s="66" t="s">
        <v>482</v>
      </c>
      <c r="E43" s="67" t="s">
        <v>363</v>
      </c>
      <c r="F43" s="31" t="s">
        <v>1</v>
      </c>
      <c r="G43" s="24" t="s">
        <v>1</v>
      </c>
      <c r="H43" s="32" t="s">
        <v>47</v>
      </c>
      <c r="I43" s="209">
        <v>380</v>
      </c>
      <c r="J43" s="214">
        <f>J44</f>
        <v>110</v>
      </c>
      <c r="K43" s="210">
        <f>I43+J43</f>
        <v>490</v>
      </c>
    </row>
    <row r="44" spans="1:11" ht="13.5" thickBot="1">
      <c r="A44" s="293"/>
      <c r="B44" s="30"/>
      <c r="C44" s="24"/>
      <c r="D44" s="25"/>
      <c r="E44" s="26"/>
      <c r="F44" s="33">
        <v>4312</v>
      </c>
      <c r="G44" s="34">
        <v>5222</v>
      </c>
      <c r="H44" s="41" t="s">
        <v>51</v>
      </c>
      <c r="I44" s="211">
        <v>380</v>
      </c>
      <c r="J44" s="212">
        <v>110</v>
      </c>
      <c r="K44" s="213">
        <f t="shared" si="0"/>
        <v>490</v>
      </c>
    </row>
    <row r="45" spans="1:11" ht="13.5" thickBot="1">
      <c r="A45" s="293"/>
      <c r="B45" s="30"/>
      <c r="C45" s="24"/>
      <c r="D45" s="66" t="s">
        <v>483</v>
      </c>
      <c r="E45" s="67" t="s">
        <v>363</v>
      </c>
      <c r="F45" s="31" t="s">
        <v>1</v>
      </c>
      <c r="G45" s="24" t="s">
        <v>1</v>
      </c>
      <c r="H45" s="32" t="s">
        <v>52</v>
      </c>
      <c r="I45" s="209">
        <v>219</v>
      </c>
      <c r="J45" s="214">
        <f>J46</f>
        <v>4</v>
      </c>
      <c r="K45" s="210">
        <f>I45+J45</f>
        <v>223</v>
      </c>
    </row>
    <row r="46" spans="1:11" ht="13.5" thickBot="1">
      <c r="A46" s="293"/>
      <c r="B46" s="30"/>
      <c r="C46" s="24"/>
      <c r="D46" s="25"/>
      <c r="E46" s="26"/>
      <c r="F46" s="33">
        <v>4371</v>
      </c>
      <c r="G46" s="34">
        <v>5221</v>
      </c>
      <c r="H46" s="41" t="s">
        <v>53</v>
      </c>
      <c r="I46" s="211">
        <v>219</v>
      </c>
      <c r="J46" s="212">
        <v>4</v>
      </c>
      <c r="K46" s="213">
        <f t="shared" si="0"/>
        <v>223</v>
      </c>
    </row>
    <row r="47" spans="1:15" ht="13.5" thickBot="1">
      <c r="A47" s="293"/>
      <c r="B47" s="30"/>
      <c r="C47" s="24"/>
      <c r="D47" s="66" t="s">
        <v>484</v>
      </c>
      <c r="E47" s="67" t="s">
        <v>363</v>
      </c>
      <c r="F47" s="31" t="s">
        <v>1</v>
      </c>
      <c r="G47" s="24" t="s">
        <v>1</v>
      </c>
      <c r="H47" s="32" t="s">
        <v>54</v>
      </c>
      <c r="I47" s="209">
        <v>12445</v>
      </c>
      <c r="J47" s="214">
        <f>J48+J49+J50+J51+J52+J53+J54+J55+J56+J57+J58+J59+J60</f>
        <v>1464</v>
      </c>
      <c r="K47" s="210">
        <f>I47+J47</f>
        <v>13909</v>
      </c>
      <c r="O47" s="28"/>
    </row>
    <row r="48" spans="1:15" ht="12.75">
      <c r="A48" s="293"/>
      <c r="B48" s="43"/>
      <c r="C48" s="4"/>
      <c r="D48" s="3"/>
      <c r="E48" s="2"/>
      <c r="F48" s="48">
        <v>4359</v>
      </c>
      <c r="G48" s="44">
        <v>5221</v>
      </c>
      <c r="H48" s="49" t="s">
        <v>55</v>
      </c>
      <c r="I48" s="215">
        <v>624</v>
      </c>
      <c r="J48" s="216">
        <v>46</v>
      </c>
      <c r="K48" s="217">
        <f t="shared" si="0"/>
        <v>670</v>
      </c>
      <c r="O48" s="28"/>
    </row>
    <row r="49" spans="1:11" ht="12.75">
      <c r="A49" s="293"/>
      <c r="B49" s="57"/>
      <c r="C49" s="58"/>
      <c r="D49" s="59"/>
      <c r="E49" s="60"/>
      <c r="F49" s="61">
        <v>4312</v>
      </c>
      <c r="G49" s="62">
        <v>5221</v>
      </c>
      <c r="H49" s="63" t="s">
        <v>56</v>
      </c>
      <c r="I49" s="221">
        <v>105</v>
      </c>
      <c r="J49" s="222">
        <v>16</v>
      </c>
      <c r="K49" s="223">
        <f t="shared" si="0"/>
        <v>121</v>
      </c>
    </row>
    <row r="50" spans="1:11" ht="12.75">
      <c r="A50" s="293"/>
      <c r="B50" s="50"/>
      <c r="C50" s="51"/>
      <c r="D50" s="52"/>
      <c r="E50" s="53"/>
      <c r="F50" s="54">
        <v>4359</v>
      </c>
      <c r="G50" s="55">
        <v>5221</v>
      </c>
      <c r="H50" s="56" t="s">
        <v>57</v>
      </c>
      <c r="I50" s="224">
        <v>337</v>
      </c>
      <c r="J50" s="225">
        <v>11</v>
      </c>
      <c r="K50" s="226">
        <f t="shared" si="0"/>
        <v>348</v>
      </c>
    </row>
    <row r="51" spans="1:11" ht="12.75">
      <c r="A51" s="293"/>
      <c r="B51" s="50"/>
      <c r="C51" s="51"/>
      <c r="D51" s="52"/>
      <c r="E51" s="53"/>
      <c r="F51" s="54">
        <v>4379</v>
      </c>
      <c r="G51" s="55">
        <v>5221</v>
      </c>
      <c r="H51" s="56" t="s">
        <v>58</v>
      </c>
      <c r="I51" s="224">
        <v>353</v>
      </c>
      <c r="J51" s="225">
        <v>37</v>
      </c>
      <c r="K51" s="226">
        <f t="shared" si="0"/>
        <v>390</v>
      </c>
    </row>
    <row r="52" spans="1:11" ht="12.75">
      <c r="A52" s="293"/>
      <c r="B52" s="50"/>
      <c r="C52" s="51"/>
      <c r="D52" s="52"/>
      <c r="E52" s="53"/>
      <c r="F52" s="54">
        <v>4351</v>
      </c>
      <c r="G52" s="55">
        <v>5221</v>
      </c>
      <c r="H52" s="56" t="s">
        <v>59</v>
      </c>
      <c r="I52" s="224">
        <v>1950</v>
      </c>
      <c r="J52" s="225">
        <v>307</v>
      </c>
      <c r="K52" s="226">
        <f t="shared" si="0"/>
        <v>2257</v>
      </c>
    </row>
    <row r="53" spans="1:11" ht="12.75">
      <c r="A53" s="293"/>
      <c r="B53" s="50"/>
      <c r="C53" s="51"/>
      <c r="D53" s="52"/>
      <c r="E53" s="53"/>
      <c r="F53" s="54">
        <v>4312</v>
      </c>
      <c r="G53" s="55">
        <v>5221</v>
      </c>
      <c r="H53" s="56" t="s">
        <v>60</v>
      </c>
      <c r="I53" s="224">
        <v>82</v>
      </c>
      <c r="J53" s="225">
        <v>6</v>
      </c>
      <c r="K53" s="226">
        <f t="shared" si="0"/>
        <v>88</v>
      </c>
    </row>
    <row r="54" spans="1:11" ht="12.75">
      <c r="A54" s="293"/>
      <c r="B54" s="50"/>
      <c r="C54" s="51"/>
      <c r="D54" s="52"/>
      <c r="E54" s="53"/>
      <c r="F54" s="54">
        <v>4359</v>
      </c>
      <c r="G54" s="55">
        <v>5221</v>
      </c>
      <c r="H54" s="56" t="s">
        <v>377</v>
      </c>
      <c r="I54" s="224">
        <v>349</v>
      </c>
      <c r="J54" s="225">
        <v>41</v>
      </c>
      <c r="K54" s="226">
        <f t="shared" si="0"/>
        <v>390</v>
      </c>
    </row>
    <row r="55" spans="1:11" ht="12.75">
      <c r="A55" s="293"/>
      <c r="B55" s="50"/>
      <c r="C55" s="51"/>
      <c r="D55" s="52"/>
      <c r="E55" s="53"/>
      <c r="F55" s="54">
        <v>4312</v>
      </c>
      <c r="G55" s="55">
        <v>5221</v>
      </c>
      <c r="H55" s="56" t="s">
        <v>61</v>
      </c>
      <c r="I55" s="224">
        <v>82</v>
      </c>
      <c r="J55" s="225">
        <v>11</v>
      </c>
      <c r="K55" s="226">
        <f t="shared" si="0"/>
        <v>93</v>
      </c>
    </row>
    <row r="56" spans="1:11" ht="12.75">
      <c r="A56" s="293"/>
      <c r="B56" s="50"/>
      <c r="C56" s="51"/>
      <c r="D56" s="52"/>
      <c r="E56" s="53"/>
      <c r="F56" s="54">
        <v>4359</v>
      </c>
      <c r="G56" s="55">
        <v>5221</v>
      </c>
      <c r="H56" s="56" t="s">
        <v>62</v>
      </c>
      <c r="I56" s="224">
        <v>368</v>
      </c>
      <c r="J56" s="225">
        <v>58</v>
      </c>
      <c r="K56" s="226">
        <f t="shared" si="0"/>
        <v>426</v>
      </c>
    </row>
    <row r="57" spans="1:11" ht="12.75">
      <c r="A57" s="293"/>
      <c r="B57" s="50"/>
      <c r="C57" s="51"/>
      <c r="D57" s="52"/>
      <c r="E57" s="53"/>
      <c r="F57" s="54">
        <v>4351</v>
      </c>
      <c r="G57" s="55">
        <v>5221</v>
      </c>
      <c r="H57" s="56" t="s">
        <v>63</v>
      </c>
      <c r="I57" s="224">
        <v>1689</v>
      </c>
      <c r="J57" s="225">
        <v>125</v>
      </c>
      <c r="K57" s="226">
        <f t="shared" si="0"/>
        <v>1814</v>
      </c>
    </row>
    <row r="58" spans="1:11" ht="12.75">
      <c r="A58" s="293"/>
      <c r="B58" s="50"/>
      <c r="C58" s="51"/>
      <c r="D58" s="52"/>
      <c r="E58" s="53"/>
      <c r="F58" s="54">
        <v>4351</v>
      </c>
      <c r="G58" s="55">
        <v>5221</v>
      </c>
      <c r="H58" s="56" t="s">
        <v>64</v>
      </c>
      <c r="I58" s="224">
        <v>3971</v>
      </c>
      <c r="J58" s="225">
        <v>544</v>
      </c>
      <c r="K58" s="226">
        <f t="shared" si="0"/>
        <v>4515</v>
      </c>
    </row>
    <row r="59" spans="1:11" ht="12.75">
      <c r="A59" s="293"/>
      <c r="B59" s="50"/>
      <c r="C59" s="51"/>
      <c r="D59" s="52"/>
      <c r="E59" s="53"/>
      <c r="F59" s="54">
        <v>4351</v>
      </c>
      <c r="G59" s="55">
        <v>5221</v>
      </c>
      <c r="H59" s="56" t="s">
        <v>65</v>
      </c>
      <c r="I59" s="224">
        <v>2453</v>
      </c>
      <c r="J59" s="225">
        <v>257</v>
      </c>
      <c r="K59" s="226">
        <f t="shared" si="0"/>
        <v>2710</v>
      </c>
    </row>
    <row r="60" spans="1:19" ht="13.5" thickBot="1">
      <c r="A60" s="293"/>
      <c r="B60" s="37"/>
      <c r="C60" s="38"/>
      <c r="D60" s="39"/>
      <c r="E60" s="40"/>
      <c r="F60" s="46">
        <v>4312</v>
      </c>
      <c r="G60" s="45">
        <v>5221</v>
      </c>
      <c r="H60" s="47" t="s">
        <v>66</v>
      </c>
      <c r="I60" s="218">
        <v>82</v>
      </c>
      <c r="J60" s="219">
        <v>5</v>
      </c>
      <c r="K60" s="220">
        <f t="shared" si="0"/>
        <v>87</v>
      </c>
      <c r="S60" s="28"/>
    </row>
    <row r="61" spans="1:11" ht="13.5" thickBot="1">
      <c r="A61" s="293"/>
      <c r="B61" s="30"/>
      <c r="C61" s="24"/>
      <c r="D61" s="66" t="s">
        <v>485</v>
      </c>
      <c r="E61" s="67" t="s">
        <v>363</v>
      </c>
      <c r="F61" s="31" t="s">
        <v>1</v>
      </c>
      <c r="G61" s="24" t="s">
        <v>1</v>
      </c>
      <c r="H61" s="32" t="s">
        <v>67</v>
      </c>
      <c r="I61" s="209">
        <v>529</v>
      </c>
      <c r="J61" s="214">
        <f>J62</f>
        <v>11</v>
      </c>
      <c r="K61" s="210">
        <f>I61+J61</f>
        <v>540</v>
      </c>
    </row>
    <row r="62" spans="1:11" ht="13.5" thickBot="1">
      <c r="A62" s="293"/>
      <c r="B62" s="30"/>
      <c r="C62" s="24"/>
      <c r="D62" s="25"/>
      <c r="E62" s="26"/>
      <c r="F62" s="33">
        <v>4379</v>
      </c>
      <c r="G62" s="34">
        <v>5222</v>
      </c>
      <c r="H62" s="41" t="s">
        <v>68</v>
      </c>
      <c r="I62" s="211">
        <v>529</v>
      </c>
      <c r="J62" s="212">
        <v>11</v>
      </c>
      <c r="K62" s="213">
        <f t="shared" si="0"/>
        <v>540</v>
      </c>
    </row>
    <row r="63" spans="1:11" ht="13.5" thickBot="1">
      <c r="A63" s="293"/>
      <c r="B63" s="30"/>
      <c r="C63" s="24"/>
      <c r="D63" s="66" t="s">
        <v>486</v>
      </c>
      <c r="E63" s="67" t="s">
        <v>363</v>
      </c>
      <c r="F63" s="31" t="s">
        <v>1</v>
      </c>
      <c r="G63" s="24" t="s">
        <v>1</v>
      </c>
      <c r="H63" s="32" t="s">
        <v>69</v>
      </c>
      <c r="I63" s="209">
        <v>2878</v>
      </c>
      <c r="J63" s="214">
        <f>J65+J64</f>
        <v>440</v>
      </c>
      <c r="K63" s="210">
        <f>I63+J63</f>
        <v>3318</v>
      </c>
    </row>
    <row r="64" spans="1:11" ht="12.75">
      <c r="A64" s="293"/>
      <c r="B64" s="43"/>
      <c r="C64" s="4"/>
      <c r="D64" s="3"/>
      <c r="E64" s="2"/>
      <c r="F64" s="48">
        <v>4375</v>
      </c>
      <c r="G64" s="44">
        <v>5221</v>
      </c>
      <c r="H64" s="49" t="s">
        <v>70</v>
      </c>
      <c r="I64" s="215">
        <v>928</v>
      </c>
      <c r="J64" s="216">
        <v>146</v>
      </c>
      <c r="K64" s="217">
        <f t="shared" si="0"/>
        <v>1074</v>
      </c>
    </row>
    <row r="65" spans="1:11" ht="13.5" thickBot="1">
      <c r="A65" s="293"/>
      <c r="B65" s="37"/>
      <c r="C65" s="38"/>
      <c r="D65" s="39"/>
      <c r="E65" s="40"/>
      <c r="F65" s="46">
        <v>4378</v>
      </c>
      <c r="G65" s="45">
        <v>5221</v>
      </c>
      <c r="H65" s="47" t="s">
        <v>71</v>
      </c>
      <c r="I65" s="218">
        <v>1950</v>
      </c>
      <c r="J65" s="219">
        <v>294</v>
      </c>
      <c r="K65" s="220">
        <f t="shared" si="0"/>
        <v>2244</v>
      </c>
    </row>
    <row r="66" spans="1:11" ht="13.5" thickBot="1">
      <c r="A66" s="293"/>
      <c r="B66" s="30"/>
      <c r="C66" s="24"/>
      <c r="D66" s="66" t="s">
        <v>487</v>
      </c>
      <c r="E66" s="67" t="s">
        <v>363</v>
      </c>
      <c r="F66" s="31" t="s">
        <v>1</v>
      </c>
      <c r="G66" s="24" t="s">
        <v>1</v>
      </c>
      <c r="H66" s="32" t="s">
        <v>72</v>
      </c>
      <c r="I66" s="209">
        <v>7296</v>
      </c>
      <c r="J66" s="214">
        <f>J67+J68+J69+J70</f>
        <v>520</v>
      </c>
      <c r="K66" s="210">
        <f t="shared" si="0"/>
        <v>7816</v>
      </c>
    </row>
    <row r="67" spans="1:11" ht="12.75">
      <c r="A67" s="293"/>
      <c r="B67" s="43"/>
      <c r="C67" s="4"/>
      <c r="D67" s="3"/>
      <c r="E67" s="2"/>
      <c r="F67" s="48">
        <v>4377</v>
      </c>
      <c r="G67" s="44">
        <v>5221</v>
      </c>
      <c r="H67" s="49" t="s">
        <v>73</v>
      </c>
      <c r="I67" s="215">
        <v>827</v>
      </c>
      <c r="J67" s="216">
        <v>17</v>
      </c>
      <c r="K67" s="217">
        <f aca="true" t="shared" si="1" ref="K67:K98">I67+J67</f>
        <v>844</v>
      </c>
    </row>
    <row r="68" spans="1:11" ht="12.75">
      <c r="A68" s="293"/>
      <c r="B68" s="50"/>
      <c r="C68" s="51"/>
      <c r="D68" s="52"/>
      <c r="E68" s="53"/>
      <c r="F68" s="54">
        <v>4357</v>
      </c>
      <c r="G68" s="55">
        <v>5221</v>
      </c>
      <c r="H68" s="56" t="s">
        <v>74</v>
      </c>
      <c r="I68" s="224">
        <v>2529</v>
      </c>
      <c r="J68" s="225">
        <v>399</v>
      </c>
      <c r="K68" s="226">
        <f t="shared" si="1"/>
        <v>2928</v>
      </c>
    </row>
    <row r="69" spans="1:11" ht="12.75">
      <c r="A69" s="293"/>
      <c r="B69" s="50"/>
      <c r="C69" s="51"/>
      <c r="D69" s="52"/>
      <c r="E69" s="53"/>
      <c r="F69" s="54">
        <v>4351</v>
      </c>
      <c r="G69" s="55">
        <v>5221</v>
      </c>
      <c r="H69" s="56" t="s">
        <v>75</v>
      </c>
      <c r="I69" s="224">
        <v>466</v>
      </c>
      <c r="J69" s="225">
        <v>34</v>
      </c>
      <c r="K69" s="226">
        <f t="shared" si="1"/>
        <v>500</v>
      </c>
    </row>
    <row r="70" spans="1:11" ht="13.5" thickBot="1">
      <c r="A70" s="293"/>
      <c r="B70" s="37"/>
      <c r="C70" s="38"/>
      <c r="D70" s="39"/>
      <c r="E70" s="40"/>
      <c r="F70" s="46">
        <v>4354</v>
      </c>
      <c r="G70" s="45">
        <v>5221</v>
      </c>
      <c r="H70" s="47" t="s">
        <v>76</v>
      </c>
      <c r="I70" s="218">
        <v>3474</v>
      </c>
      <c r="J70" s="219">
        <v>70</v>
      </c>
      <c r="K70" s="220">
        <f t="shared" si="1"/>
        <v>3544</v>
      </c>
    </row>
    <row r="71" spans="1:11" ht="13.5" thickBot="1">
      <c r="A71" s="293"/>
      <c r="B71" s="30"/>
      <c r="C71" s="24"/>
      <c r="D71" s="66" t="s">
        <v>488</v>
      </c>
      <c r="E71" s="67" t="s">
        <v>363</v>
      </c>
      <c r="F71" s="31" t="s">
        <v>1</v>
      </c>
      <c r="G71" s="24" t="s">
        <v>1</v>
      </c>
      <c r="H71" s="32" t="s">
        <v>77</v>
      </c>
      <c r="I71" s="209">
        <v>2616</v>
      </c>
      <c r="J71" s="214">
        <f>J72</f>
        <v>413</v>
      </c>
      <c r="K71" s="210">
        <f>I71+J71</f>
        <v>3029</v>
      </c>
    </row>
    <row r="72" spans="1:11" ht="13.5" thickBot="1">
      <c r="A72" s="293"/>
      <c r="B72" s="30"/>
      <c r="C72" s="24"/>
      <c r="D72" s="25"/>
      <c r="E72" s="26"/>
      <c r="F72" s="33">
        <v>4351</v>
      </c>
      <c r="G72" s="34">
        <v>5222</v>
      </c>
      <c r="H72" s="41" t="s">
        <v>78</v>
      </c>
      <c r="I72" s="211">
        <v>2616</v>
      </c>
      <c r="J72" s="212">
        <v>413</v>
      </c>
      <c r="K72" s="213">
        <f t="shared" si="1"/>
        <v>3029</v>
      </c>
    </row>
    <row r="73" spans="1:11" ht="13.5" thickBot="1">
      <c r="A73" s="293"/>
      <c r="B73" s="30"/>
      <c r="C73" s="24"/>
      <c r="D73" s="66" t="s">
        <v>489</v>
      </c>
      <c r="E73" s="67" t="s">
        <v>363</v>
      </c>
      <c r="F73" s="31" t="s">
        <v>1</v>
      </c>
      <c r="G73" s="24" t="s">
        <v>1</v>
      </c>
      <c r="H73" s="32" t="s">
        <v>79</v>
      </c>
      <c r="I73" s="209">
        <v>2187</v>
      </c>
      <c r="J73" s="214">
        <f>J76+J75+J74</f>
        <v>132</v>
      </c>
      <c r="K73" s="210">
        <f>I73+J73</f>
        <v>2319</v>
      </c>
    </row>
    <row r="74" spans="1:11" ht="12.75">
      <c r="A74" s="293"/>
      <c r="B74" s="43"/>
      <c r="C74" s="4"/>
      <c r="D74" s="3"/>
      <c r="E74" s="2"/>
      <c r="F74" s="48">
        <v>4375</v>
      </c>
      <c r="G74" s="44">
        <v>5223</v>
      </c>
      <c r="H74" s="49" t="s">
        <v>80</v>
      </c>
      <c r="I74" s="215">
        <v>570</v>
      </c>
      <c r="J74" s="216">
        <v>0</v>
      </c>
      <c r="K74" s="217">
        <f t="shared" si="1"/>
        <v>570</v>
      </c>
    </row>
    <row r="75" spans="1:11" ht="12.75">
      <c r="A75" s="293"/>
      <c r="B75" s="50"/>
      <c r="C75" s="51"/>
      <c r="D75" s="52"/>
      <c r="E75" s="53"/>
      <c r="F75" s="54">
        <v>4351</v>
      </c>
      <c r="G75" s="55">
        <v>5223</v>
      </c>
      <c r="H75" s="56" t="s">
        <v>81</v>
      </c>
      <c r="I75" s="224">
        <v>1121</v>
      </c>
      <c r="J75" s="225">
        <v>122</v>
      </c>
      <c r="K75" s="226">
        <f t="shared" si="1"/>
        <v>1243</v>
      </c>
    </row>
    <row r="76" spans="1:11" ht="13.5" thickBot="1">
      <c r="A76" s="293"/>
      <c r="B76" s="37"/>
      <c r="C76" s="38"/>
      <c r="D76" s="39"/>
      <c r="E76" s="40"/>
      <c r="F76" s="46">
        <v>4371</v>
      </c>
      <c r="G76" s="45">
        <v>5223</v>
      </c>
      <c r="H76" s="47" t="s">
        <v>82</v>
      </c>
      <c r="I76" s="218">
        <v>496</v>
      </c>
      <c r="J76" s="219">
        <v>10</v>
      </c>
      <c r="K76" s="220">
        <f t="shared" si="1"/>
        <v>506</v>
      </c>
    </row>
    <row r="77" spans="1:11" ht="13.5" thickBot="1">
      <c r="A77" s="293"/>
      <c r="B77" s="30"/>
      <c r="C77" s="24"/>
      <c r="D77" s="66" t="s">
        <v>490</v>
      </c>
      <c r="E77" s="67" t="s">
        <v>363</v>
      </c>
      <c r="F77" s="31" t="s">
        <v>1</v>
      </c>
      <c r="G77" s="24" t="s">
        <v>1</v>
      </c>
      <c r="H77" s="32" t="s">
        <v>83</v>
      </c>
      <c r="I77" s="209">
        <v>900</v>
      </c>
      <c r="J77" s="214">
        <f>J78</f>
        <v>9</v>
      </c>
      <c r="K77" s="210">
        <f>I77+J77</f>
        <v>909</v>
      </c>
    </row>
    <row r="78" spans="1:12" ht="13.5" thickBot="1">
      <c r="A78" s="293"/>
      <c r="B78" s="30"/>
      <c r="C78" s="24"/>
      <c r="D78" s="25"/>
      <c r="E78" s="26"/>
      <c r="F78" s="33">
        <v>4379</v>
      </c>
      <c r="G78" s="34">
        <v>5222</v>
      </c>
      <c r="H78" s="41" t="s">
        <v>84</v>
      </c>
      <c r="I78" s="211">
        <v>900</v>
      </c>
      <c r="J78" s="212">
        <v>9</v>
      </c>
      <c r="K78" s="213">
        <f t="shared" si="1"/>
        <v>909</v>
      </c>
      <c r="L78" s="1"/>
    </row>
    <row r="79" spans="1:11" ht="13.5" thickBot="1">
      <c r="A79" s="293"/>
      <c r="B79" s="30"/>
      <c r="C79" s="24"/>
      <c r="D79" s="66" t="s">
        <v>491</v>
      </c>
      <c r="E79" s="67" t="s">
        <v>363</v>
      </c>
      <c r="F79" s="31" t="s">
        <v>1</v>
      </c>
      <c r="G79" s="24" t="s">
        <v>1</v>
      </c>
      <c r="H79" s="32" t="s">
        <v>85</v>
      </c>
      <c r="I79" s="209">
        <v>455</v>
      </c>
      <c r="J79" s="214">
        <f>J80</f>
        <v>71</v>
      </c>
      <c r="K79" s="210">
        <f>I79+J79</f>
        <v>526</v>
      </c>
    </row>
    <row r="80" spans="1:11" ht="13.5" thickBot="1">
      <c r="A80" s="293"/>
      <c r="B80" s="30"/>
      <c r="C80" s="24"/>
      <c r="D80" s="25"/>
      <c r="E80" s="26"/>
      <c r="F80" s="33">
        <v>4351</v>
      </c>
      <c r="G80" s="34">
        <v>5223</v>
      </c>
      <c r="H80" s="41" t="s">
        <v>86</v>
      </c>
      <c r="I80" s="211">
        <v>455</v>
      </c>
      <c r="J80" s="212">
        <v>71</v>
      </c>
      <c r="K80" s="213">
        <f t="shared" si="1"/>
        <v>526</v>
      </c>
    </row>
    <row r="81" spans="1:11" ht="13.5" thickBot="1">
      <c r="A81" s="293"/>
      <c r="B81" s="30"/>
      <c r="C81" s="24"/>
      <c r="D81" s="66" t="s">
        <v>492</v>
      </c>
      <c r="E81" s="67" t="s">
        <v>363</v>
      </c>
      <c r="F81" s="31" t="s">
        <v>1</v>
      </c>
      <c r="G81" s="24" t="s">
        <v>1</v>
      </c>
      <c r="H81" s="32" t="s">
        <v>87</v>
      </c>
      <c r="I81" s="209">
        <v>4979</v>
      </c>
      <c r="J81" s="214">
        <f>J83+J82</f>
        <v>911</v>
      </c>
      <c r="K81" s="210">
        <f>I81+J81</f>
        <v>5890</v>
      </c>
    </row>
    <row r="82" spans="1:12" ht="12.75">
      <c r="A82" s="293"/>
      <c r="B82" s="43"/>
      <c r="C82" s="4"/>
      <c r="D82" s="3"/>
      <c r="E82" s="2"/>
      <c r="F82" s="48">
        <v>4351</v>
      </c>
      <c r="G82" s="44">
        <v>5221</v>
      </c>
      <c r="H82" s="49" t="s">
        <v>88</v>
      </c>
      <c r="I82" s="215">
        <v>705</v>
      </c>
      <c r="J82" s="216">
        <v>111</v>
      </c>
      <c r="K82" s="217">
        <f t="shared" si="1"/>
        <v>816</v>
      </c>
      <c r="L82" s="1"/>
    </row>
    <row r="83" spans="1:11" ht="13.5" thickBot="1">
      <c r="A83" s="293"/>
      <c r="B83" s="37"/>
      <c r="C83" s="38"/>
      <c r="D83" s="39"/>
      <c r="E83" s="40"/>
      <c r="F83" s="46">
        <v>4354</v>
      </c>
      <c r="G83" s="45">
        <v>5221</v>
      </c>
      <c r="H83" s="47" t="s">
        <v>89</v>
      </c>
      <c r="I83" s="218">
        <v>4274</v>
      </c>
      <c r="J83" s="219">
        <v>800</v>
      </c>
      <c r="K83" s="220">
        <f t="shared" si="1"/>
        <v>5074</v>
      </c>
    </row>
    <row r="84" spans="1:11" ht="13.5" thickBot="1">
      <c r="A84" s="293"/>
      <c r="B84" s="30"/>
      <c r="C84" s="24"/>
      <c r="D84" s="66" t="s">
        <v>493</v>
      </c>
      <c r="E84" s="67" t="s">
        <v>363</v>
      </c>
      <c r="F84" s="31" t="s">
        <v>1</v>
      </c>
      <c r="G84" s="24" t="s">
        <v>1</v>
      </c>
      <c r="H84" s="32" t="s">
        <v>90</v>
      </c>
      <c r="I84" s="209">
        <v>3235</v>
      </c>
      <c r="J84" s="214">
        <f>J85</f>
        <v>65</v>
      </c>
      <c r="K84" s="210">
        <f>I84+J84</f>
        <v>3300</v>
      </c>
    </row>
    <row r="85" spans="1:11" ht="13.5" thickBot="1">
      <c r="A85" s="293"/>
      <c r="B85" s="30"/>
      <c r="C85" s="24"/>
      <c r="D85" s="25"/>
      <c r="E85" s="26"/>
      <c r="F85" s="33">
        <v>4350</v>
      </c>
      <c r="G85" s="34">
        <v>5223</v>
      </c>
      <c r="H85" s="41" t="s">
        <v>378</v>
      </c>
      <c r="I85" s="211">
        <v>3235</v>
      </c>
      <c r="J85" s="212">
        <v>65</v>
      </c>
      <c r="K85" s="213">
        <f t="shared" si="1"/>
        <v>3300</v>
      </c>
    </row>
    <row r="86" spans="1:11" ht="13.5" thickBot="1">
      <c r="A86" s="293"/>
      <c r="B86" s="30"/>
      <c r="C86" s="24"/>
      <c r="D86" s="66" t="s">
        <v>494</v>
      </c>
      <c r="E86" s="67" t="s">
        <v>363</v>
      </c>
      <c r="F86" s="31" t="s">
        <v>1</v>
      </c>
      <c r="G86" s="24" t="s">
        <v>1</v>
      </c>
      <c r="H86" s="32" t="s">
        <v>91</v>
      </c>
      <c r="I86" s="209">
        <v>421</v>
      </c>
      <c r="J86" s="214">
        <f>J87</f>
        <v>79</v>
      </c>
      <c r="K86" s="210">
        <f>I86+J86</f>
        <v>500</v>
      </c>
    </row>
    <row r="87" spans="1:11" ht="13.5" thickBot="1">
      <c r="A87" s="293"/>
      <c r="B87" s="30"/>
      <c r="C87" s="24"/>
      <c r="D87" s="25"/>
      <c r="E87" s="26"/>
      <c r="F87" s="33">
        <v>4379</v>
      </c>
      <c r="G87" s="34">
        <v>5222</v>
      </c>
      <c r="H87" s="41" t="s">
        <v>92</v>
      </c>
      <c r="I87" s="211">
        <v>421</v>
      </c>
      <c r="J87" s="212">
        <v>79</v>
      </c>
      <c r="K87" s="213">
        <f t="shared" si="1"/>
        <v>500</v>
      </c>
    </row>
    <row r="88" spans="1:11" ht="13.5" thickBot="1">
      <c r="A88" s="293"/>
      <c r="B88" s="30"/>
      <c r="C88" s="24"/>
      <c r="D88" s="66" t="s">
        <v>495</v>
      </c>
      <c r="E88" s="67" t="s">
        <v>363</v>
      </c>
      <c r="F88" s="31" t="s">
        <v>1</v>
      </c>
      <c r="G88" s="24" t="s">
        <v>1</v>
      </c>
      <c r="H88" s="32" t="s">
        <v>93</v>
      </c>
      <c r="I88" s="209">
        <v>5012</v>
      </c>
      <c r="J88" s="214">
        <f>J89+J90+J91</f>
        <v>78</v>
      </c>
      <c r="K88" s="210">
        <f>I88+J88</f>
        <v>5090</v>
      </c>
    </row>
    <row r="89" spans="1:11" ht="12.75">
      <c r="A89" s="293"/>
      <c r="B89" s="43"/>
      <c r="C89" s="4"/>
      <c r="D89" s="3"/>
      <c r="E89" s="2"/>
      <c r="F89" s="48">
        <v>4374</v>
      </c>
      <c r="G89" s="44">
        <v>5223</v>
      </c>
      <c r="H89" s="49" t="s">
        <v>94</v>
      </c>
      <c r="I89" s="215">
        <v>3862</v>
      </c>
      <c r="J89" s="216">
        <v>78</v>
      </c>
      <c r="K89" s="217">
        <f t="shared" si="1"/>
        <v>3940</v>
      </c>
    </row>
    <row r="90" spans="1:11" ht="12.75">
      <c r="A90" s="293"/>
      <c r="B90" s="50"/>
      <c r="C90" s="51"/>
      <c r="D90" s="52"/>
      <c r="E90" s="53"/>
      <c r="F90" s="54">
        <v>4371</v>
      </c>
      <c r="G90" s="55">
        <v>5223</v>
      </c>
      <c r="H90" s="56" t="s">
        <v>95</v>
      </c>
      <c r="I90" s="224">
        <v>561</v>
      </c>
      <c r="J90" s="225">
        <v>0</v>
      </c>
      <c r="K90" s="226">
        <f t="shared" si="1"/>
        <v>561</v>
      </c>
    </row>
    <row r="91" spans="1:11" ht="13.5" thickBot="1">
      <c r="A91" s="293"/>
      <c r="B91" s="37"/>
      <c r="C91" s="38"/>
      <c r="D91" s="39"/>
      <c r="E91" s="40"/>
      <c r="F91" s="46">
        <v>4375</v>
      </c>
      <c r="G91" s="45">
        <v>5223</v>
      </c>
      <c r="H91" s="47" t="s">
        <v>96</v>
      </c>
      <c r="I91" s="218">
        <v>589</v>
      </c>
      <c r="J91" s="219">
        <v>0</v>
      </c>
      <c r="K91" s="220">
        <f t="shared" si="1"/>
        <v>589</v>
      </c>
    </row>
    <row r="92" spans="1:11" ht="13.5" thickBot="1">
      <c r="A92" s="293"/>
      <c r="B92" s="30"/>
      <c r="C92" s="24"/>
      <c r="D92" s="66" t="s">
        <v>496</v>
      </c>
      <c r="E92" s="67" t="s">
        <v>363</v>
      </c>
      <c r="F92" s="31" t="s">
        <v>1</v>
      </c>
      <c r="G92" s="24" t="s">
        <v>1</v>
      </c>
      <c r="H92" s="32" t="s">
        <v>97</v>
      </c>
      <c r="I92" s="209">
        <v>5768</v>
      </c>
      <c r="J92" s="214">
        <f>J93+J94+J95+J96</f>
        <v>897</v>
      </c>
      <c r="K92" s="210">
        <f>I92+J92</f>
        <v>6665</v>
      </c>
    </row>
    <row r="93" spans="1:11" ht="12.75">
      <c r="A93" s="293"/>
      <c r="B93" s="43"/>
      <c r="C93" s="4"/>
      <c r="D93" s="3"/>
      <c r="E93" s="2"/>
      <c r="F93" s="48">
        <v>4351</v>
      </c>
      <c r="G93" s="44">
        <v>5221</v>
      </c>
      <c r="H93" s="49" t="s">
        <v>98</v>
      </c>
      <c r="I93" s="215">
        <v>1632</v>
      </c>
      <c r="J93" s="216">
        <v>357</v>
      </c>
      <c r="K93" s="217">
        <f t="shared" si="1"/>
        <v>1989</v>
      </c>
    </row>
    <row r="94" spans="1:11" ht="12.75">
      <c r="A94" s="293"/>
      <c r="B94" s="50"/>
      <c r="C94" s="51"/>
      <c r="D94" s="52"/>
      <c r="E94" s="53"/>
      <c r="F94" s="54">
        <v>4354</v>
      </c>
      <c r="G94" s="55">
        <v>5221</v>
      </c>
      <c r="H94" s="56" t="s">
        <v>99</v>
      </c>
      <c r="I94" s="224">
        <v>1205</v>
      </c>
      <c r="J94" s="225">
        <v>286</v>
      </c>
      <c r="K94" s="226">
        <f t="shared" si="1"/>
        <v>1491</v>
      </c>
    </row>
    <row r="95" spans="1:11" ht="12.75">
      <c r="A95" s="293"/>
      <c r="B95" s="50"/>
      <c r="C95" s="51"/>
      <c r="D95" s="52"/>
      <c r="E95" s="53"/>
      <c r="F95" s="54">
        <v>4377</v>
      </c>
      <c r="G95" s="55">
        <v>5221</v>
      </c>
      <c r="H95" s="56" t="s">
        <v>100</v>
      </c>
      <c r="I95" s="224">
        <v>1853</v>
      </c>
      <c r="J95" s="225">
        <v>84</v>
      </c>
      <c r="K95" s="226">
        <f t="shared" si="1"/>
        <v>1937</v>
      </c>
    </row>
    <row r="96" spans="1:11" ht="13.5" thickBot="1">
      <c r="A96" s="293"/>
      <c r="B96" s="94"/>
      <c r="C96" s="95"/>
      <c r="D96" s="96"/>
      <c r="E96" s="97"/>
      <c r="F96" s="98">
        <v>4379</v>
      </c>
      <c r="G96" s="99">
        <v>5221</v>
      </c>
      <c r="H96" s="100" t="s">
        <v>101</v>
      </c>
      <c r="I96" s="227">
        <v>1078</v>
      </c>
      <c r="J96" s="228">
        <v>170</v>
      </c>
      <c r="K96" s="229">
        <f t="shared" si="1"/>
        <v>1248</v>
      </c>
    </row>
    <row r="97" spans="1:11" ht="13.5" thickBot="1">
      <c r="A97" s="293"/>
      <c r="B97" s="30"/>
      <c r="C97" s="24"/>
      <c r="D97" s="66" t="s">
        <v>497</v>
      </c>
      <c r="E97" s="26" t="s">
        <v>363</v>
      </c>
      <c r="F97" s="31" t="s">
        <v>1</v>
      </c>
      <c r="G97" s="24" t="s">
        <v>1</v>
      </c>
      <c r="H97" s="32" t="s">
        <v>393</v>
      </c>
      <c r="I97" s="209">
        <v>842</v>
      </c>
      <c r="J97" s="214">
        <f>J98</f>
        <v>196</v>
      </c>
      <c r="K97" s="210">
        <f>I97+J97</f>
        <v>1038</v>
      </c>
    </row>
    <row r="98" spans="1:11" ht="13.5" thickBot="1">
      <c r="A98" s="293"/>
      <c r="B98" s="101"/>
      <c r="C98" s="102"/>
      <c r="D98" s="103"/>
      <c r="E98" s="104"/>
      <c r="F98" s="105">
        <v>4377</v>
      </c>
      <c r="G98" s="106">
        <v>5222</v>
      </c>
      <c r="H98" s="107" t="s">
        <v>102</v>
      </c>
      <c r="I98" s="227">
        <v>842</v>
      </c>
      <c r="J98" s="230">
        <v>196</v>
      </c>
      <c r="K98" s="229">
        <f t="shared" si="1"/>
        <v>1038</v>
      </c>
    </row>
    <row r="99" spans="1:11" ht="13.5" thickBot="1">
      <c r="A99" s="293"/>
      <c r="B99" s="64"/>
      <c r="C99" s="65"/>
      <c r="D99" s="66" t="s">
        <v>498</v>
      </c>
      <c r="E99" s="67" t="s">
        <v>363</v>
      </c>
      <c r="F99" s="68" t="s">
        <v>1</v>
      </c>
      <c r="G99" s="65" t="s">
        <v>1</v>
      </c>
      <c r="H99" s="108" t="s">
        <v>394</v>
      </c>
      <c r="I99" s="209">
        <v>2018</v>
      </c>
      <c r="J99" s="127">
        <f>J100+J101+J102</f>
        <v>247</v>
      </c>
      <c r="K99" s="210">
        <f>I99+J99</f>
        <v>2265</v>
      </c>
    </row>
    <row r="100" spans="1:11" ht="12.75">
      <c r="A100" s="293"/>
      <c r="B100" s="109"/>
      <c r="C100" s="110"/>
      <c r="D100" s="111"/>
      <c r="E100" s="112"/>
      <c r="F100" s="113">
        <v>4377</v>
      </c>
      <c r="G100" s="114">
        <v>5222</v>
      </c>
      <c r="H100" s="115" t="s">
        <v>103</v>
      </c>
      <c r="I100" s="221">
        <v>990</v>
      </c>
      <c r="J100" s="231">
        <v>61</v>
      </c>
      <c r="K100" s="223">
        <f aca="true" t="shared" si="2" ref="K100:K130">I100+J100</f>
        <v>1051</v>
      </c>
    </row>
    <row r="101" spans="1:11" ht="12.75">
      <c r="A101" s="293"/>
      <c r="B101" s="57"/>
      <c r="C101" s="58"/>
      <c r="D101" s="59"/>
      <c r="E101" s="60"/>
      <c r="F101" s="61">
        <v>4351</v>
      </c>
      <c r="G101" s="62">
        <v>5222</v>
      </c>
      <c r="H101" s="63" t="s">
        <v>104</v>
      </c>
      <c r="I101" s="221">
        <v>156</v>
      </c>
      <c r="J101" s="222">
        <v>144</v>
      </c>
      <c r="K101" s="223">
        <f t="shared" si="2"/>
        <v>300</v>
      </c>
    </row>
    <row r="102" spans="1:11" ht="13.5" thickBot="1">
      <c r="A102" s="293"/>
      <c r="B102" s="37"/>
      <c r="C102" s="38"/>
      <c r="D102" s="39"/>
      <c r="E102" s="40"/>
      <c r="F102" s="46">
        <v>4356</v>
      </c>
      <c r="G102" s="45">
        <v>5222</v>
      </c>
      <c r="H102" s="47" t="s">
        <v>105</v>
      </c>
      <c r="I102" s="218">
        <v>872</v>
      </c>
      <c r="J102" s="219">
        <v>42</v>
      </c>
      <c r="K102" s="220">
        <f t="shared" si="2"/>
        <v>914</v>
      </c>
    </row>
    <row r="103" spans="1:11" ht="13.5" thickBot="1">
      <c r="A103" s="293"/>
      <c r="B103" s="30"/>
      <c r="C103" s="24"/>
      <c r="D103" s="66" t="s">
        <v>499</v>
      </c>
      <c r="E103" s="67" t="s">
        <v>363</v>
      </c>
      <c r="F103" s="31" t="s">
        <v>1</v>
      </c>
      <c r="G103" s="24" t="s">
        <v>1</v>
      </c>
      <c r="H103" s="32" t="s">
        <v>106</v>
      </c>
      <c r="I103" s="209">
        <v>5685</v>
      </c>
      <c r="J103" s="214">
        <f>J104+J105</f>
        <v>221</v>
      </c>
      <c r="K103" s="210">
        <f>I103+J103</f>
        <v>5906</v>
      </c>
    </row>
    <row r="104" spans="1:11" ht="12.75">
      <c r="A104" s="293"/>
      <c r="B104" s="43"/>
      <c r="C104" s="4"/>
      <c r="D104" s="3"/>
      <c r="E104" s="2"/>
      <c r="F104" s="48">
        <v>4359</v>
      </c>
      <c r="G104" s="44">
        <v>5221</v>
      </c>
      <c r="H104" s="49" t="s">
        <v>107</v>
      </c>
      <c r="I104" s="215">
        <v>4994</v>
      </c>
      <c r="J104" s="216">
        <v>101</v>
      </c>
      <c r="K104" s="217">
        <f t="shared" si="2"/>
        <v>5095</v>
      </c>
    </row>
    <row r="105" spans="1:11" ht="13.5" thickBot="1">
      <c r="A105" s="293"/>
      <c r="B105" s="37"/>
      <c r="C105" s="38"/>
      <c r="D105" s="39"/>
      <c r="E105" s="40"/>
      <c r="F105" s="46">
        <v>4312</v>
      </c>
      <c r="G105" s="45">
        <v>5221</v>
      </c>
      <c r="H105" s="47" t="s">
        <v>379</v>
      </c>
      <c r="I105" s="218">
        <v>691</v>
      </c>
      <c r="J105" s="219">
        <v>120</v>
      </c>
      <c r="K105" s="220">
        <f t="shared" si="2"/>
        <v>811</v>
      </c>
    </row>
    <row r="106" spans="1:11" ht="13.5" thickBot="1">
      <c r="A106" s="293"/>
      <c r="B106" s="30"/>
      <c r="C106" s="24"/>
      <c r="D106" s="66" t="s">
        <v>500</v>
      </c>
      <c r="E106" s="26" t="s">
        <v>363</v>
      </c>
      <c r="F106" s="31" t="s">
        <v>1</v>
      </c>
      <c r="G106" s="24" t="s">
        <v>1</v>
      </c>
      <c r="H106" s="32" t="s">
        <v>108</v>
      </c>
      <c r="I106" s="209">
        <v>1073</v>
      </c>
      <c r="J106" s="214">
        <f>J107</f>
        <v>117</v>
      </c>
      <c r="K106" s="210">
        <f>I106+J106</f>
        <v>1190</v>
      </c>
    </row>
    <row r="107" spans="1:11" ht="13.5" thickBot="1">
      <c r="A107" s="293"/>
      <c r="B107" s="30"/>
      <c r="C107" s="24"/>
      <c r="D107" s="25"/>
      <c r="E107" s="26"/>
      <c r="F107" s="33">
        <v>4351</v>
      </c>
      <c r="G107" s="34">
        <v>5212</v>
      </c>
      <c r="H107" s="41" t="s">
        <v>109</v>
      </c>
      <c r="I107" s="211">
        <v>1073</v>
      </c>
      <c r="J107" s="212">
        <v>117</v>
      </c>
      <c r="K107" s="213">
        <f t="shared" si="2"/>
        <v>1190</v>
      </c>
    </row>
    <row r="108" spans="1:11" ht="13.5" thickBot="1">
      <c r="A108" s="293"/>
      <c r="B108" s="30"/>
      <c r="C108" s="24"/>
      <c r="D108" s="66" t="s">
        <v>501</v>
      </c>
      <c r="E108" s="26" t="s">
        <v>363</v>
      </c>
      <c r="F108" s="31" t="s">
        <v>1</v>
      </c>
      <c r="G108" s="24" t="s">
        <v>1</v>
      </c>
      <c r="H108" s="32" t="s">
        <v>110</v>
      </c>
      <c r="I108" s="209">
        <v>215</v>
      </c>
      <c r="J108" s="214">
        <f>J109</f>
        <v>40</v>
      </c>
      <c r="K108" s="210">
        <f>I108+J108</f>
        <v>255</v>
      </c>
    </row>
    <row r="109" spans="1:11" ht="13.5" thickBot="1">
      <c r="A109" s="293"/>
      <c r="B109" s="30"/>
      <c r="C109" s="24"/>
      <c r="D109" s="25"/>
      <c r="E109" s="26"/>
      <c r="F109" s="33">
        <v>4312</v>
      </c>
      <c r="G109" s="34">
        <v>5222</v>
      </c>
      <c r="H109" s="41" t="s">
        <v>111</v>
      </c>
      <c r="I109" s="211">
        <v>215</v>
      </c>
      <c r="J109" s="212">
        <v>40</v>
      </c>
      <c r="K109" s="213">
        <f t="shared" si="2"/>
        <v>255</v>
      </c>
    </row>
    <row r="110" spans="1:11" ht="13.5" thickBot="1">
      <c r="A110" s="293"/>
      <c r="B110" s="30"/>
      <c r="C110" s="24"/>
      <c r="D110" s="66" t="s">
        <v>502</v>
      </c>
      <c r="E110" s="67" t="s">
        <v>363</v>
      </c>
      <c r="F110" s="31" t="s">
        <v>1</v>
      </c>
      <c r="G110" s="24" t="s">
        <v>1</v>
      </c>
      <c r="H110" s="32" t="s">
        <v>112</v>
      </c>
      <c r="I110" s="209">
        <v>1822</v>
      </c>
      <c r="J110" s="214">
        <f>J111+J112+J113</f>
        <v>2</v>
      </c>
      <c r="K110" s="210">
        <f>I110+J110</f>
        <v>1824</v>
      </c>
    </row>
    <row r="111" spans="1:11" ht="12.75">
      <c r="A111" s="293"/>
      <c r="B111" s="43"/>
      <c r="C111" s="4"/>
      <c r="D111" s="3"/>
      <c r="E111" s="2"/>
      <c r="F111" s="48">
        <v>4375</v>
      </c>
      <c r="G111" s="44">
        <v>5221</v>
      </c>
      <c r="H111" s="49" t="s">
        <v>113</v>
      </c>
      <c r="I111" s="215">
        <v>1140</v>
      </c>
      <c r="J111" s="216">
        <v>0</v>
      </c>
      <c r="K111" s="217">
        <f t="shared" si="2"/>
        <v>1140</v>
      </c>
    </row>
    <row r="112" spans="1:11" ht="12.75">
      <c r="A112" s="293"/>
      <c r="B112" s="50"/>
      <c r="C112" s="51"/>
      <c r="D112" s="52"/>
      <c r="E112" s="53"/>
      <c r="F112" s="54">
        <v>4375</v>
      </c>
      <c r="G112" s="55">
        <v>5221</v>
      </c>
      <c r="H112" s="56" t="s">
        <v>114</v>
      </c>
      <c r="I112" s="224">
        <v>589</v>
      </c>
      <c r="J112" s="225">
        <v>0</v>
      </c>
      <c r="K112" s="226">
        <f t="shared" si="2"/>
        <v>589</v>
      </c>
    </row>
    <row r="113" spans="1:11" ht="13.5" thickBot="1">
      <c r="A113" s="293"/>
      <c r="B113" s="37"/>
      <c r="C113" s="38"/>
      <c r="D113" s="39"/>
      <c r="E113" s="40"/>
      <c r="F113" s="46">
        <v>4375</v>
      </c>
      <c r="G113" s="45">
        <v>5221</v>
      </c>
      <c r="H113" s="47" t="s">
        <v>115</v>
      </c>
      <c r="I113" s="218">
        <v>93</v>
      </c>
      <c r="J113" s="219">
        <v>2</v>
      </c>
      <c r="K113" s="220">
        <f t="shared" si="2"/>
        <v>95</v>
      </c>
    </row>
    <row r="114" spans="1:11" ht="13.5" thickBot="1">
      <c r="A114" s="293"/>
      <c r="B114" s="30"/>
      <c r="C114" s="24"/>
      <c r="D114" s="66" t="s">
        <v>503</v>
      </c>
      <c r="E114" s="67" t="s">
        <v>363</v>
      </c>
      <c r="F114" s="31" t="s">
        <v>1</v>
      </c>
      <c r="G114" s="24" t="s">
        <v>1</v>
      </c>
      <c r="H114" s="32" t="s">
        <v>116</v>
      </c>
      <c r="I114" s="209">
        <v>1042</v>
      </c>
      <c r="J114" s="214">
        <f>J115</f>
        <v>464</v>
      </c>
      <c r="K114" s="210">
        <f>I114+J114</f>
        <v>1506</v>
      </c>
    </row>
    <row r="115" spans="1:11" ht="13.5" thickBot="1">
      <c r="A115" s="293"/>
      <c r="B115" s="30"/>
      <c r="C115" s="24"/>
      <c r="D115" s="25"/>
      <c r="E115" s="26"/>
      <c r="F115" s="33">
        <v>4351</v>
      </c>
      <c r="G115" s="34">
        <v>5221</v>
      </c>
      <c r="H115" s="41" t="s">
        <v>117</v>
      </c>
      <c r="I115" s="211">
        <v>1042</v>
      </c>
      <c r="J115" s="212">
        <v>464</v>
      </c>
      <c r="K115" s="213">
        <f t="shared" si="2"/>
        <v>1506</v>
      </c>
    </row>
    <row r="116" spans="1:11" ht="13.5" thickBot="1">
      <c r="A116" s="293"/>
      <c r="B116" s="30"/>
      <c r="C116" s="24"/>
      <c r="D116" s="66" t="s">
        <v>504</v>
      </c>
      <c r="E116" s="67" t="s">
        <v>363</v>
      </c>
      <c r="F116" s="31" t="s">
        <v>1</v>
      </c>
      <c r="G116" s="24" t="s">
        <v>1</v>
      </c>
      <c r="H116" s="32" t="s">
        <v>118</v>
      </c>
      <c r="I116" s="209">
        <v>4658</v>
      </c>
      <c r="J116" s="214">
        <f>J117+J118+J119+J120+J121</f>
        <v>396</v>
      </c>
      <c r="K116" s="210">
        <f>I116+J116</f>
        <v>5054</v>
      </c>
    </row>
    <row r="117" spans="1:11" ht="12.75">
      <c r="A117" s="293"/>
      <c r="B117" s="43"/>
      <c r="C117" s="4"/>
      <c r="D117" s="3"/>
      <c r="E117" s="2"/>
      <c r="F117" s="48">
        <v>4373</v>
      </c>
      <c r="G117" s="44">
        <v>5222</v>
      </c>
      <c r="H117" s="49" t="s">
        <v>119</v>
      </c>
      <c r="I117" s="215">
        <v>938</v>
      </c>
      <c r="J117" s="216">
        <v>108</v>
      </c>
      <c r="K117" s="217">
        <f t="shared" si="2"/>
        <v>1046</v>
      </c>
    </row>
    <row r="118" spans="1:11" ht="12.75">
      <c r="A118" s="293"/>
      <c r="B118" s="50"/>
      <c r="C118" s="51"/>
      <c r="D118" s="52"/>
      <c r="E118" s="53"/>
      <c r="F118" s="54">
        <v>4376</v>
      </c>
      <c r="G118" s="55">
        <v>5222</v>
      </c>
      <c r="H118" s="56" t="s">
        <v>120</v>
      </c>
      <c r="I118" s="224">
        <v>904</v>
      </c>
      <c r="J118" s="225">
        <v>142</v>
      </c>
      <c r="K118" s="226">
        <f t="shared" si="2"/>
        <v>1046</v>
      </c>
    </row>
    <row r="119" spans="1:11" ht="12.75">
      <c r="A119" s="293"/>
      <c r="B119" s="50"/>
      <c r="C119" s="51"/>
      <c r="D119" s="52"/>
      <c r="E119" s="53"/>
      <c r="F119" s="54">
        <v>4378</v>
      </c>
      <c r="G119" s="55">
        <v>5222</v>
      </c>
      <c r="H119" s="56" t="s">
        <v>121</v>
      </c>
      <c r="I119" s="224">
        <v>833</v>
      </c>
      <c r="J119" s="225">
        <v>131</v>
      </c>
      <c r="K119" s="226">
        <f t="shared" si="2"/>
        <v>964</v>
      </c>
    </row>
    <row r="120" spans="1:11" ht="12.75">
      <c r="A120" s="293"/>
      <c r="B120" s="50"/>
      <c r="C120" s="51"/>
      <c r="D120" s="52"/>
      <c r="E120" s="53"/>
      <c r="F120" s="54">
        <v>4376</v>
      </c>
      <c r="G120" s="55">
        <v>5222</v>
      </c>
      <c r="H120" s="56" t="s">
        <v>122</v>
      </c>
      <c r="I120" s="224">
        <v>709</v>
      </c>
      <c r="J120" s="225">
        <v>15</v>
      </c>
      <c r="K120" s="226">
        <f t="shared" si="2"/>
        <v>724</v>
      </c>
    </row>
    <row r="121" spans="1:11" ht="13.5" thickBot="1">
      <c r="A121" s="293"/>
      <c r="B121" s="37"/>
      <c r="C121" s="38"/>
      <c r="D121" s="39"/>
      <c r="E121" s="40"/>
      <c r="F121" s="46">
        <v>4378</v>
      </c>
      <c r="G121" s="45">
        <v>5222</v>
      </c>
      <c r="H121" s="47" t="s">
        <v>123</v>
      </c>
      <c r="I121" s="218">
        <v>1274</v>
      </c>
      <c r="J121" s="219">
        <v>0</v>
      </c>
      <c r="K121" s="220">
        <f t="shared" si="2"/>
        <v>1274</v>
      </c>
    </row>
    <row r="122" spans="1:11" ht="13.5" thickBot="1">
      <c r="A122" s="293"/>
      <c r="B122" s="30"/>
      <c r="C122" s="24"/>
      <c r="D122" s="66" t="s">
        <v>505</v>
      </c>
      <c r="E122" s="67" t="s">
        <v>363</v>
      </c>
      <c r="F122" s="31" t="s">
        <v>1</v>
      </c>
      <c r="G122" s="24" t="s">
        <v>1</v>
      </c>
      <c r="H122" s="32" t="s">
        <v>124</v>
      </c>
      <c r="I122" s="209">
        <v>122</v>
      </c>
      <c r="J122" s="214">
        <f>J123</f>
        <v>19</v>
      </c>
      <c r="K122" s="210">
        <f>I122+J122</f>
        <v>141</v>
      </c>
    </row>
    <row r="123" spans="1:11" ht="13.5" thickBot="1">
      <c r="A123" s="293"/>
      <c r="B123" s="30"/>
      <c r="C123" s="24"/>
      <c r="D123" s="25"/>
      <c r="E123" s="26"/>
      <c r="F123" s="33">
        <v>4351</v>
      </c>
      <c r="G123" s="34">
        <v>5221</v>
      </c>
      <c r="H123" s="41" t="s">
        <v>125</v>
      </c>
      <c r="I123" s="211">
        <v>122</v>
      </c>
      <c r="J123" s="212">
        <v>19</v>
      </c>
      <c r="K123" s="213">
        <f t="shared" si="2"/>
        <v>141</v>
      </c>
    </row>
    <row r="124" spans="1:11" ht="13.5" thickBot="1">
      <c r="A124" s="293"/>
      <c r="B124" s="30"/>
      <c r="C124" s="24"/>
      <c r="D124" s="66" t="s">
        <v>506</v>
      </c>
      <c r="E124" s="67" t="s">
        <v>363</v>
      </c>
      <c r="F124" s="31" t="s">
        <v>1</v>
      </c>
      <c r="G124" s="24" t="s">
        <v>1</v>
      </c>
      <c r="H124" s="32" t="s">
        <v>126</v>
      </c>
      <c r="I124" s="209">
        <v>7785</v>
      </c>
      <c r="J124" s="214">
        <f>J125+J126+J127+J128+J129+J130+J131+J132</f>
        <v>469</v>
      </c>
      <c r="K124" s="210">
        <f>I124+J124</f>
        <v>8254</v>
      </c>
    </row>
    <row r="125" spans="1:11" ht="12.75">
      <c r="A125" s="293"/>
      <c r="B125" s="43"/>
      <c r="C125" s="4"/>
      <c r="D125" s="3"/>
      <c r="E125" s="2"/>
      <c r="F125" s="48">
        <v>4374</v>
      </c>
      <c r="G125" s="44">
        <v>5222</v>
      </c>
      <c r="H125" s="49" t="s">
        <v>127</v>
      </c>
      <c r="I125" s="215">
        <v>1091</v>
      </c>
      <c r="J125" s="216">
        <v>87</v>
      </c>
      <c r="K125" s="217">
        <f t="shared" si="2"/>
        <v>1178</v>
      </c>
    </row>
    <row r="126" spans="1:11" ht="12.75">
      <c r="A126" s="293"/>
      <c r="B126" s="50"/>
      <c r="C126" s="51"/>
      <c r="D126" s="52"/>
      <c r="E126" s="53"/>
      <c r="F126" s="54">
        <v>4374</v>
      </c>
      <c r="G126" s="55">
        <v>5222</v>
      </c>
      <c r="H126" s="56" t="s">
        <v>128</v>
      </c>
      <c r="I126" s="224">
        <v>722</v>
      </c>
      <c r="J126" s="225">
        <v>15</v>
      </c>
      <c r="K126" s="226">
        <f t="shared" si="2"/>
        <v>737</v>
      </c>
    </row>
    <row r="127" spans="1:11" ht="12.75">
      <c r="A127" s="293"/>
      <c r="B127" s="50"/>
      <c r="C127" s="51"/>
      <c r="D127" s="52"/>
      <c r="E127" s="53"/>
      <c r="F127" s="54">
        <v>4378</v>
      </c>
      <c r="G127" s="55">
        <v>5222</v>
      </c>
      <c r="H127" s="56" t="s">
        <v>129</v>
      </c>
      <c r="I127" s="224">
        <v>1323</v>
      </c>
      <c r="J127" s="225">
        <v>35</v>
      </c>
      <c r="K127" s="226">
        <f t="shared" si="2"/>
        <v>1358</v>
      </c>
    </row>
    <row r="128" spans="1:11" ht="12.75">
      <c r="A128" s="293"/>
      <c r="B128" s="50"/>
      <c r="C128" s="51"/>
      <c r="D128" s="52"/>
      <c r="E128" s="53"/>
      <c r="F128" s="54">
        <v>4378</v>
      </c>
      <c r="G128" s="55">
        <v>5222</v>
      </c>
      <c r="H128" s="56" t="s">
        <v>130</v>
      </c>
      <c r="I128" s="224">
        <v>537</v>
      </c>
      <c r="J128" s="225">
        <v>11</v>
      </c>
      <c r="K128" s="226">
        <f t="shared" si="2"/>
        <v>548</v>
      </c>
    </row>
    <row r="129" spans="1:11" ht="12.75">
      <c r="A129" s="293"/>
      <c r="B129" s="50"/>
      <c r="C129" s="51"/>
      <c r="D129" s="52"/>
      <c r="E129" s="53"/>
      <c r="F129" s="54">
        <v>4374</v>
      </c>
      <c r="G129" s="55">
        <v>5222</v>
      </c>
      <c r="H129" s="56" t="s">
        <v>131</v>
      </c>
      <c r="I129" s="224">
        <v>1592</v>
      </c>
      <c r="J129" s="225">
        <v>270</v>
      </c>
      <c r="K129" s="226">
        <f t="shared" si="2"/>
        <v>1862</v>
      </c>
    </row>
    <row r="130" spans="1:11" ht="12.75">
      <c r="A130" s="293"/>
      <c r="B130" s="50"/>
      <c r="C130" s="51"/>
      <c r="D130" s="52"/>
      <c r="E130" s="53"/>
      <c r="F130" s="54">
        <v>4374</v>
      </c>
      <c r="G130" s="55">
        <v>5222</v>
      </c>
      <c r="H130" s="56" t="s">
        <v>132</v>
      </c>
      <c r="I130" s="224">
        <v>384</v>
      </c>
      <c r="J130" s="225">
        <v>8</v>
      </c>
      <c r="K130" s="226">
        <f t="shared" si="2"/>
        <v>392</v>
      </c>
    </row>
    <row r="131" spans="1:11" ht="12.75">
      <c r="A131" s="293"/>
      <c r="B131" s="50"/>
      <c r="C131" s="51"/>
      <c r="D131" s="52"/>
      <c r="E131" s="53"/>
      <c r="F131" s="54">
        <v>4374</v>
      </c>
      <c r="G131" s="55">
        <v>5222</v>
      </c>
      <c r="H131" s="56" t="s">
        <v>133</v>
      </c>
      <c r="I131" s="224">
        <v>1685</v>
      </c>
      <c r="J131" s="225">
        <v>34</v>
      </c>
      <c r="K131" s="226">
        <f aca="true" t="shared" si="3" ref="K131:K162">I131+J131</f>
        <v>1719</v>
      </c>
    </row>
    <row r="132" spans="1:11" ht="13.5" thickBot="1">
      <c r="A132" s="293"/>
      <c r="B132" s="37"/>
      <c r="C132" s="38"/>
      <c r="D132" s="39"/>
      <c r="E132" s="40"/>
      <c r="F132" s="46">
        <v>4378</v>
      </c>
      <c r="G132" s="45">
        <v>5222</v>
      </c>
      <c r="H132" s="47" t="s">
        <v>134</v>
      </c>
      <c r="I132" s="218">
        <v>451</v>
      </c>
      <c r="J132" s="219">
        <v>9</v>
      </c>
      <c r="K132" s="220">
        <f t="shared" si="3"/>
        <v>460</v>
      </c>
    </row>
    <row r="133" spans="1:11" ht="13.5" thickBot="1">
      <c r="A133" s="293"/>
      <c r="B133" s="30"/>
      <c r="C133" s="24"/>
      <c r="D133" s="66" t="s">
        <v>507</v>
      </c>
      <c r="E133" s="67" t="s">
        <v>363</v>
      </c>
      <c r="F133" s="31" t="s">
        <v>1</v>
      </c>
      <c r="G133" s="24" t="s">
        <v>1</v>
      </c>
      <c r="H133" s="32" t="s">
        <v>135</v>
      </c>
      <c r="I133" s="209">
        <v>2105</v>
      </c>
      <c r="J133" s="214">
        <f>J134</f>
        <v>43</v>
      </c>
      <c r="K133" s="210">
        <f>I133+J133</f>
        <v>2148</v>
      </c>
    </row>
    <row r="134" spans="1:11" ht="13.5" thickBot="1">
      <c r="A134" s="293"/>
      <c r="B134" s="30"/>
      <c r="C134" s="24"/>
      <c r="D134" s="25"/>
      <c r="E134" s="26"/>
      <c r="F134" s="33">
        <v>4374</v>
      </c>
      <c r="G134" s="34">
        <v>5221</v>
      </c>
      <c r="H134" s="41" t="s">
        <v>380</v>
      </c>
      <c r="I134" s="211">
        <v>2105</v>
      </c>
      <c r="J134" s="212">
        <v>43</v>
      </c>
      <c r="K134" s="213">
        <f t="shared" si="3"/>
        <v>2148</v>
      </c>
    </row>
    <row r="135" spans="1:11" ht="13.5" thickBot="1">
      <c r="A135" s="293"/>
      <c r="B135" s="30"/>
      <c r="C135" s="24"/>
      <c r="D135" s="66" t="s">
        <v>508</v>
      </c>
      <c r="E135" s="67" t="s">
        <v>363</v>
      </c>
      <c r="F135" s="31" t="s">
        <v>1</v>
      </c>
      <c r="G135" s="24" t="s">
        <v>1</v>
      </c>
      <c r="H135" s="32" t="s">
        <v>136</v>
      </c>
      <c r="I135" s="209">
        <v>229</v>
      </c>
      <c r="J135" s="214">
        <f>J136</f>
        <v>36</v>
      </c>
      <c r="K135" s="210">
        <f>I135+J135</f>
        <v>265</v>
      </c>
    </row>
    <row r="136" spans="1:11" ht="13.5" thickBot="1">
      <c r="A136" s="293"/>
      <c r="B136" s="30"/>
      <c r="C136" s="24"/>
      <c r="D136" s="25"/>
      <c r="E136" s="26"/>
      <c r="F136" s="33">
        <v>4358</v>
      </c>
      <c r="G136" s="34">
        <v>5213</v>
      </c>
      <c r="H136" s="41" t="s">
        <v>137</v>
      </c>
      <c r="I136" s="211">
        <v>229</v>
      </c>
      <c r="J136" s="212">
        <v>36</v>
      </c>
      <c r="K136" s="213">
        <f t="shared" si="3"/>
        <v>265</v>
      </c>
    </row>
    <row r="137" spans="1:11" ht="13.5" thickBot="1">
      <c r="A137" s="293"/>
      <c r="B137" s="30"/>
      <c r="C137" s="24"/>
      <c r="D137" s="66" t="s">
        <v>509</v>
      </c>
      <c r="E137" s="67" t="s">
        <v>363</v>
      </c>
      <c r="F137" s="31" t="s">
        <v>1</v>
      </c>
      <c r="G137" s="24" t="s">
        <v>1</v>
      </c>
      <c r="H137" s="32" t="s">
        <v>138</v>
      </c>
      <c r="I137" s="209">
        <v>665</v>
      </c>
      <c r="J137" s="214">
        <f>J138</f>
        <v>0</v>
      </c>
      <c r="K137" s="210">
        <f t="shared" si="3"/>
        <v>665</v>
      </c>
    </row>
    <row r="138" spans="1:11" ht="13.5" thickBot="1">
      <c r="A138" s="293"/>
      <c r="B138" s="30"/>
      <c r="C138" s="24"/>
      <c r="D138" s="25"/>
      <c r="E138" s="26"/>
      <c r="F138" s="33">
        <v>4371</v>
      </c>
      <c r="G138" s="34">
        <v>5222</v>
      </c>
      <c r="H138" s="41" t="s">
        <v>139</v>
      </c>
      <c r="I138" s="211">
        <v>665</v>
      </c>
      <c r="J138" s="212">
        <v>0</v>
      </c>
      <c r="K138" s="213">
        <f t="shared" si="3"/>
        <v>665</v>
      </c>
    </row>
    <row r="139" spans="1:11" ht="13.5" thickBot="1">
      <c r="A139" s="293"/>
      <c r="B139" s="30"/>
      <c r="C139" s="24"/>
      <c r="D139" s="66" t="s">
        <v>510</v>
      </c>
      <c r="E139" s="67" t="s">
        <v>363</v>
      </c>
      <c r="F139" s="31" t="s">
        <v>1</v>
      </c>
      <c r="G139" s="24" t="s">
        <v>1</v>
      </c>
      <c r="H139" s="32" t="s">
        <v>140</v>
      </c>
      <c r="I139" s="209">
        <v>1667</v>
      </c>
      <c r="J139" s="214">
        <f>J140+J141+J142+J143</f>
        <v>143</v>
      </c>
      <c r="K139" s="210">
        <f>I139+J139</f>
        <v>1810</v>
      </c>
    </row>
    <row r="140" spans="1:11" ht="12.75">
      <c r="A140" s="293"/>
      <c r="B140" s="43"/>
      <c r="C140" s="4"/>
      <c r="D140" s="3"/>
      <c r="E140" s="2"/>
      <c r="F140" s="48">
        <v>4378</v>
      </c>
      <c r="G140" s="44">
        <v>5222</v>
      </c>
      <c r="H140" s="49" t="s">
        <v>141</v>
      </c>
      <c r="I140" s="215">
        <v>343</v>
      </c>
      <c r="J140" s="216">
        <v>54</v>
      </c>
      <c r="K140" s="217">
        <f t="shared" si="3"/>
        <v>397</v>
      </c>
    </row>
    <row r="141" spans="1:11" ht="12.75">
      <c r="A141" s="293"/>
      <c r="B141" s="50"/>
      <c r="C141" s="51"/>
      <c r="D141" s="52"/>
      <c r="E141" s="53"/>
      <c r="F141" s="54">
        <v>4371</v>
      </c>
      <c r="G141" s="55">
        <v>5222</v>
      </c>
      <c r="H141" s="56" t="s">
        <v>142</v>
      </c>
      <c r="I141" s="224">
        <v>760</v>
      </c>
      <c r="J141" s="225">
        <v>0</v>
      </c>
      <c r="K141" s="226">
        <f t="shared" si="3"/>
        <v>760</v>
      </c>
    </row>
    <row r="142" spans="1:11" ht="12.75">
      <c r="A142" s="293"/>
      <c r="B142" s="50"/>
      <c r="C142" s="51"/>
      <c r="D142" s="52"/>
      <c r="E142" s="53"/>
      <c r="F142" s="54">
        <v>4379</v>
      </c>
      <c r="G142" s="55">
        <v>5222</v>
      </c>
      <c r="H142" s="56" t="s">
        <v>143</v>
      </c>
      <c r="I142" s="224">
        <v>323</v>
      </c>
      <c r="J142" s="225">
        <v>51</v>
      </c>
      <c r="K142" s="226">
        <f t="shared" si="3"/>
        <v>374</v>
      </c>
    </row>
    <row r="143" spans="1:11" ht="13.5" thickBot="1">
      <c r="A143" s="293"/>
      <c r="B143" s="37"/>
      <c r="C143" s="38"/>
      <c r="D143" s="39"/>
      <c r="E143" s="40"/>
      <c r="F143" s="46">
        <v>4312</v>
      </c>
      <c r="G143" s="45">
        <v>5222</v>
      </c>
      <c r="H143" s="47" t="s">
        <v>144</v>
      </c>
      <c r="I143" s="218">
        <v>241</v>
      </c>
      <c r="J143" s="219">
        <v>38</v>
      </c>
      <c r="K143" s="220">
        <f t="shared" si="3"/>
        <v>279</v>
      </c>
    </row>
    <row r="144" spans="1:11" ht="13.5" thickBot="1">
      <c r="A144" s="293"/>
      <c r="B144" s="30"/>
      <c r="C144" s="24"/>
      <c r="D144" s="66" t="s">
        <v>511</v>
      </c>
      <c r="E144" s="67" t="s">
        <v>363</v>
      </c>
      <c r="F144" s="31" t="s">
        <v>1</v>
      </c>
      <c r="G144" s="24" t="s">
        <v>1</v>
      </c>
      <c r="H144" s="32" t="s">
        <v>145</v>
      </c>
      <c r="I144" s="209">
        <v>1342</v>
      </c>
      <c r="J144" s="214">
        <f>J145+J146</f>
        <v>368</v>
      </c>
      <c r="K144" s="210">
        <f>I144+J144</f>
        <v>1710</v>
      </c>
    </row>
    <row r="145" spans="1:11" ht="12.75">
      <c r="A145" s="293"/>
      <c r="B145" s="43"/>
      <c r="C145" s="4"/>
      <c r="D145" s="3"/>
      <c r="E145" s="2"/>
      <c r="F145" s="48">
        <v>4379</v>
      </c>
      <c r="G145" s="44">
        <v>5222</v>
      </c>
      <c r="H145" s="49" t="s">
        <v>381</v>
      </c>
      <c r="I145" s="215">
        <v>702</v>
      </c>
      <c r="J145" s="216">
        <v>267</v>
      </c>
      <c r="K145" s="217">
        <f t="shared" si="3"/>
        <v>969</v>
      </c>
    </row>
    <row r="146" spans="1:11" ht="13.5" thickBot="1">
      <c r="A146" s="293"/>
      <c r="B146" s="37"/>
      <c r="C146" s="38"/>
      <c r="D146" s="39"/>
      <c r="E146" s="40"/>
      <c r="F146" s="46">
        <v>4312</v>
      </c>
      <c r="G146" s="45">
        <v>5222</v>
      </c>
      <c r="H146" s="47" t="s">
        <v>146</v>
      </c>
      <c r="I146" s="218">
        <v>640</v>
      </c>
      <c r="J146" s="219">
        <v>101</v>
      </c>
      <c r="K146" s="220">
        <f t="shared" si="3"/>
        <v>741</v>
      </c>
    </row>
    <row r="147" spans="1:11" ht="13.5" thickBot="1">
      <c r="A147" s="293"/>
      <c r="B147" s="30"/>
      <c r="C147" s="24"/>
      <c r="D147" s="66" t="s">
        <v>512</v>
      </c>
      <c r="E147" s="67" t="s">
        <v>363</v>
      </c>
      <c r="F147" s="31" t="s">
        <v>1</v>
      </c>
      <c r="G147" s="24" t="s">
        <v>1</v>
      </c>
      <c r="H147" s="32" t="s">
        <v>147</v>
      </c>
      <c r="I147" s="209">
        <v>741</v>
      </c>
      <c r="J147" s="214">
        <f>J148+J149</f>
        <v>189</v>
      </c>
      <c r="K147" s="210">
        <f>I147+J147</f>
        <v>930</v>
      </c>
    </row>
    <row r="148" spans="1:11" ht="12.75">
      <c r="A148" s="293"/>
      <c r="B148" s="43"/>
      <c r="C148" s="4"/>
      <c r="D148" s="3"/>
      <c r="E148" s="2"/>
      <c r="F148" s="48">
        <v>4375</v>
      </c>
      <c r="G148" s="44">
        <v>5222</v>
      </c>
      <c r="H148" s="49" t="s">
        <v>148</v>
      </c>
      <c r="I148" s="215">
        <v>391</v>
      </c>
      <c r="J148" s="216">
        <v>159</v>
      </c>
      <c r="K148" s="217">
        <f t="shared" si="3"/>
        <v>550</v>
      </c>
    </row>
    <row r="149" spans="1:11" ht="13.5" thickBot="1">
      <c r="A149" s="293"/>
      <c r="B149" s="37"/>
      <c r="C149" s="38"/>
      <c r="D149" s="39"/>
      <c r="E149" s="40"/>
      <c r="F149" s="46">
        <v>4378</v>
      </c>
      <c r="G149" s="45">
        <v>5222</v>
      </c>
      <c r="H149" s="47" t="s">
        <v>149</v>
      </c>
      <c r="I149" s="218">
        <v>350</v>
      </c>
      <c r="J149" s="219">
        <v>30</v>
      </c>
      <c r="K149" s="220">
        <f t="shared" si="3"/>
        <v>380</v>
      </c>
    </row>
    <row r="150" spans="1:11" ht="13.5" thickBot="1">
      <c r="A150" s="293"/>
      <c r="B150" s="30"/>
      <c r="C150" s="24"/>
      <c r="D150" s="66" t="s">
        <v>513</v>
      </c>
      <c r="E150" s="67" t="s">
        <v>363</v>
      </c>
      <c r="F150" s="31" t="s">
        <v>1</v>
      </c>
      <c r="G150" s="24" t="s">
        <v>1</v>
      </c>
      <c r="H150" s="32" t="s">
        <v>150</v>
      </c>
      <c r="I150" s="209">
        <v>5373</v>
      </c>
      <c r="J150" s="214">
        <f>J151+J152+J153</f>
        <v>786</v>
      </c>
      <c r="K150" s="210">
        <f>I150+J150</f>
        <v>6159</v>
      </c>
    </row>
    <row r="151" spans="1:11" ht="13.5" thickBot="1">
      <c r="A151" s="293"/>
      <c r="B151" s="30"/>
      <c r="C151" s="24"/>
      <c r="D151" s="25"/>
      <c r="E151" s="26"/>
      <c r="F151" s="33">
        <v>4374</v>
      </c>
      <c r="G151" s="34">
        <v>5223</v>
      </c>
      <c r="H151" s="41" t="s">
        <v>151</v>
      </c>
      <c r="I151" s="211">
        <v>1878</v>
      </c>
      <c r="J151" s="212">
        <v>205</v>
      </c>
      <c r="K151" s="213">
        <f t="shared" si="3"/>
        <v>2083</v>
      </c>
    </row>
    <row r="152" spans="1:11" ht="13.5" thickBot="1">
      <c r="A152" s="293"/>
      <c r="B152" s="30"/>
      <c r="C152" s="24"/>
      <c r="D152" s="25"/>
      <c r="E152" s="26"/>
      <c r="F152" s="33">
        <v>4350</v>
      </c>
      <c r="G152" s="34">
        <v>5223</v>
      </c>
      <c r="H152" s="41" t="s">
        <v>152</v>
      </c>
      <c r="I152" s="211">
        <v>1587</v>
      </c>
      <c r="J152" s="212">
        <v>280</v>
      </c>
      <c r="K152" s="213">
        <f t="shared" si="3"/>
        <v>1867</v>
      </c>
    </row>
    <row r="153" spans="1:11" ht="13.5" thickBot="1">
      <c r="A153" s="293"/>
      <c r="B153" s="30"/>
      <c r="C153" s="24"/>
      <c r="D153" s="25"/>
      <c r="E153" s="26"/>
      <c r="F153" s="33">
        <v>4374</v>
      </c>
      <c r="G153" s="34">
        <v>5223</v>
      </c>
      <c r="H153" s="41" t="s">
        <v>153</v>
      </c>
      <c r="I153" s="211">
        <v>1908</v>
      </c>
      <c r="J153" s="212">
        <v>301</v>
      </c>
      <c r="K153" s="213">
        <f t="shared" si="3"/>
        <v>2209</v>
      </c>
    </row>
    <row r="154" spans="1:11" ht="13.5" thickBot="1">
      <c r="A154" s="293"/>
      <c r="B154" s="30"/>
      <c r="C154" s="24"/>
      <c r="D154" s="66" t="s">
        <v>514</v>
      </c>
      <c r="E154" s="67" t="s">
        <v>363</v>
      </c>
      <c r="F154" s="31" t="s">
        <v>1</v>
      </c>
      <c r="G154" s="24" t="s">
        <v>1</v>
      </c>
      <c r="H154" s="32" t="s">
        <v>154</v>
      </c>
      <c r="I154" s="209">
        <v>2275</v>
      </c>
      <c r="J154" s="214">
        <f>J155+J156+J157+J158</f>
        <v>118</v>
      </c>
      <c r="K154" s="210">
        <f>I154+J154</f>
        <v>2393</v>
      </c>
    </row>
    <row r="155" spans="1:11" ht="12.75">
      <c r="A155" s="293"/>
      <c r="B155" s="43"/>
      <c r="C155" s="4"/>
      <c r="D155" s="3"/>
      <c r="E155" s="2"/>
      <c r="F155" s="48">
        <v>4375</v>
      </c>
      <c r="G155" s="44">
        <v>5223</v>
      </c>
      <c r="H155" s="49" t="s">
        <v>155</v>
      </c>
      <c r="I155" s="215">
        <v>760</v>
      </c>
      <c r="J155" s="216">
        <v>0</v>
      </c>
      <c r="K155" s="217">
        <f t="shared" si="3"/>
        <v>760</v>
      </c>
    </row>
    <row r="156" spans="1:11" ht="12.75">
      <c r="A156" s="293"/>
      <c r="B156" s="50"/>
      <c r="C156" s="51"/>
      <c r="D156" s="52"/>
      <c r="E156" s="53"/>
      <c r="F156" s="54">
        <v>4312</v>
      </c>
      <c r="G156" s="55">
        <v>5223</v>
      </c>
      <c r="H156" s="56" t="s">
        <v>156</v>
      </c>
      <c r="I156" s="224">
        <v>79</v>
      </c>
      <c r="J156" s="225">
        <v>12</v>
      </c>
      <c r="K156" s="226">
        <f t="shared" si="3"/>
        <v>91</v>
      </c>
    </row>
    <row r="157" spans="1:11" ht="12.75">
      <c r="A157" s="293"/>
      <c r="B157" s="50"/>
      <c r="C157" s="51"/>
      <c r="D157" s="52"/>
      <c r="E157" s="53"/>
      <c r="F157" s="54">
        <v>4375</v>
      </c>
      <c r="G157" s="55">
        <v>5223</v>
      </c>
      <c r="H157" s="56" t="s">
        <v>157</v>
      </c>
      <c r="I157" s="224">
        <v>676</v>
      </c>
      <c r="J157" s="225">
        <v>106</v>
      </c>
      <c r="K157" s="226">
        <f t="shared" si="3"/>
        <v>782</v>
      </c>
    </row>
    <row r="158" spans="1:11" ht="13.5" thickBot="1">
      <c r="A158" s="293"/>
      <c r="B158" s="37"/>
      <c r="C158" s="38"/>
      <c r="D158" s="39"/>
      <c r="E158" s="40"/>
      <c r="F158" s="46">
        <v>4375</v>
      </c>
      <c r="G158" s="45">
        <v>5223</v>
      </c>
      <c r="H158" s="47" t="s">
        <v>158</v>
      </c>
      <c r="I158" s="218">
        <v>760</v>
      </c>
      <c r="J158" s="219">
        <v>0</v>
      </c>
      <c r="K158" s="220">
        <f t="shared" si="3"/>
        <v>760</v>
      </c>
    </row>
    <row r="159" spans="1:11" ht="13.5" thickBot="1">
      <c r="A159" s="293"/>
      <c r="B159" s="30"/>
      <c r="C159" s="24"/>
      <c r="D159" s="66" t="s">
        <v>515</v>
      </c>
      <c r="E159" s="67" t="s">
        <v>363</v>
      </c>
      <c r="F159" s="31" t="s">
        <v>1</v>
      </c>
      <c r="G159" s="24" t="s">
        <v>1</v>
      </c>
      <c r="H159" s="32" t="s">
        <v>159</v>
      </c>
      <c r="I159" s="209">
        <v>644</v>
      </c>
      <c r="J159" s="214">
        <f>J160</f>
        <v>101</v>
      </c>
      <c r="K159" s="210">
        <f>I159+J159</f>
        <v>745</v>
      </c>
    </row>
    <row r="160" spans="1:11" ht="13.5" thickBot="1">
      <c r="A160" s="293"/>
      <c r="B160" s="30"/>
      <c r="C160" s="24"/>
      <c r="D160" s="25"/>
      <c r="E160" s="26"/>
      <c r="F160" s="33">
        <v>4312</v>
      </c>
      <c r="G160" s="34">
        <v>5222</v>
      </c>
      <c r="H160" s="41" t="s">
        <v>160</v>
      </c>
      <c r="I160" s="211">
        <v>644</v>
      </c>
      <c r="J160" s="212">
        <v>101</v>
      </c>
      <c r="K160" s="213">
        <f t="shared" si="3"/>
        <v>745</v>
      </c>
    </row>
    <row r="161" spans="1:11" ht="13.5" thickBot="1">
      <c r="A161" s="293"/>
      <c r="B161" s="30"/>
      <c r="C161" s="24"/>
      <c r="D161" s="66" t="s">
        <v>516</v>
      </c>
      <c r="E161" s="67" t="s">
        <v>363</v>
      </c>
      <c r="F161" s="31" t="s">
        <v>1</v>
      </c>
      <c r="G161" s="24" t="s">
        <v>1</v>
      </c>
      <c r="H161" s="32" t="s">
        <v>161</v>
      </c>
      <c r="I161" s="209">
        <v>6519</v>
      </c>
      <c r="J161" s="214">
        <f>J162</f>
        <v>481</v>
      </c>
      <c r="K161" s="210">
        <f>I161+J161</f>
        <v>7000</v>
      </c>
    </row>
    <row r="162" spans="1:11" ht="13.5" thickBot="1">
      <c r="A162" s="293"/>
      <c r="B162" s="30"/>
      <c r="C162" s="24"/>
      <c r="D162" s="25"/>
      <c r="E162" s="26"/>
      <c r="F162" s="33">
        <v>4351</v>
      </c>
      <c r="G162" s="34">
        <v>5221</v>
      </c>
      <c r="H162" s="41" t="s">
        <v>382</v>
      </c>
      <c r="I162" s="211">
        <v>6519</v>
      </c>
      <c r="J162" s="212">
        <v>481</v>
      </c>
      <c r="K162" s="213">
        <f t="shared" si="3"/>
        <v>7000</v>
      </c>
    </row>
    <row r="163" spans="1:11" ht="13.5" thickBot="1">
      <c r="A163" s="293"/>
      <c r="B163" s="30"/>
      <c r="C163" s="24"/>
      <c r="D163" s="66" t="s">
        <v>517</v>
      </c>
      <c r="E163" s="67" t="s">
        <v>363</v>
      </c>
      <c r="F163" s="31" t="s">
        <v>1</v>
      </c>
      <c r="G163" s="24" t="s">
        <v>1</v>
      </c>
      <c r="H163" s="32" t="s">
        <v>162</v>
      </c>
      <c r="I163" s="209">
        <v>5665</v>
      </c>
      <c r="J163" s="214">
        <f>J164+J165</f>
        <v>450</v>
      </c>
      <c r="K163" s="210">
        <f>I163+J163</f>
        <v>6115</v>
      </c>
    </row>
    <row r="164" spans="1:11" ht="12.75">
      <c r="A164" s="293"/>
      <c r="B164" s="43"/>
      <c r="C164" s="4"/>
      <c r="D164" s="3"/>
      <c r="E164" s="2"/>
      <c r="F164" s="48">
        <v>4379</v>
      </c>
      <c r="G164" s="44">
        <v>5222</v>
      </c>
      <c r="H164" s="49" t="s">
        <v>163</v>
      </c>
      <c r="I164" s="215">
        <v>254</v>
      </c>
      <c r="J164" s="216">
        <v>50</v>
      </c>
      <c r="K164" s="217">
        <f aca="true" t="shared" si="4" ref="K164:K169">I164+J164</f>
        <v>304</v>
      </c>
    </row>
    <row r="165" spans="1:11" ht="13.5" thickBot="1">
      <c r="A165" s="293"/>
      <c r="B165" s="37"/>
      <c r="C165" s="38"/>
      <c r="D165" s="39"/>
      <c r="E165" s="40"/>
      <c r="F165" s="46">
        <v>4351</v>
      </c>
      <c r="G165" s="45">
        <v>5222</v>
      </c>
      <c r="H165" s="47" t="s">
        <v>164</v>
      </c>
      <c r="I165" s="218">
        <v>5411</v>
      </c>
      <c r="J165" s="219">
        <v>400</v>
      </c>
      <c r="K165" s="220">
        <f t="shared" si="4"/>
        <v>5811</v>
      </c>
    </row>
    <row r="166" spans="1:11" ht="13.5" thickBot="1">
      <c r="A166" s="293"/>
      <c r="B166" s="30"/>
      <c r="C166" s="24"/>
      <c r="D166" s="66" t="s">
        <v>518</v>
      </c>
      <c r="E166" s="67" t="s">
        <v>363</v>
      </c>
      <c r="F166" s="31" t="s">
        <v>1</v>
      </c>
      <c r="G166" s="24" t="s">
        <v>1</v>
      </c>
      <c r="H166" s="32" t="s">
        <v>165</v>
      </c>
      <c r="I166" s="209">
        <v>1666</v>
      </c>
      <c r="J166" s="214">
        <f>J167</f>
        <v>0</v>
      </c>
      <c r="K166" s="210">
        <f>I166+J166</f>
        <v>1666</v>
      </c>
    </row>
    <row r="167" spans="1:11" ht="13.5" thickBot="1">
      <c r="A167" s="293"/>
      <c r="B167" s="30"/>
      <c r="C167" s="24"/>
      <c r="D167" s="25"/>
      <c r="E167" s="26"/>
      <c r="F167" s="33">
        <v>4378</v>
      </c>
      <c r="G167" s="34">
        <v>5221</v>
      </c>
      <c r="H167" s="41" t="s">
        <v>166</v>
      </c>
      <c r="I167" s="211">
        <v>1666</v>
      </c>
      <c r="J167" s="212">
        <v>0</v>
      </c>
      <c r="K167" s="213">
        <f t="shared" si="4"/>
        <v>1666</v>
      </c>
    </row>
    <row r="168" spans="1:11" ht="13.5" thickBot="1">
      <c r="A168" s="293"/>
      <c r="B168" s="30"/>
      <c r="C168" s="24"/>
      <c r="D168" s="66" t="s">
        <v>519</v>
      </c>
      <c r="E168" s="67" t="s">
        <v>363</v>
      </c>
      <c r="F168" s="31" t="s">
        <v>1</v>
      </c>
      <c r="G168" s="24" t="s">
        <v>1</v>
      </c>
      <c r="H168" s="32" t="s">
        <v>167</v>
      </c>
      <c r="I168" s="209">
        <v>245</v>
      </c>
      <c r="J168" s="214">
        <f>J169</f>
        <v>40</v>
      </c>
      <c r="K168" s="210">
        <f>I168+J168</f>
        <v>285</v>
      </c>
    </row>
    <row r="169" spans="1:11" ht="13.5" thickBot="1">
      <c r="A169" s="293"/>
      <c r="B169" s="30"/>
      <c r="C169" s="24"/>
      <c r="D169" s="25"/>
      <c r="E169" s="26"/>
      <c r="F169" s="33">
        <v>4378</v>
      </c>
      <c r="G169" s="34">
        <v>5222</v>
      </c>
      <c r="H169" s="41" t="s">
        <v>168</v>
      </c>
      <c r="I169" s="211">
        <v>245</v>
      </c>
      <c r="J169" s="212">
        <v>40</v>
      </c>
      <c r="K169" s="213">
        <f t="shared" si="4"/>
        <v>285</v>
      </c>
    </row>
    <row r="170" spans="1:11" ht="13.5" thickBot="1">
      <c r="A170" s="293"/>
      <c r="B170" s="30"/>
      <c r="C170" s="24"/>
      <c r="D170" s="66" t="s">
        <v>520</v>
      </c>
      <c r="E170" s="67" t="s">
        <v>363</v>
      </c>
      <c r="F170" s="31" t="s">
        <v>1</v>
      </c>
      <c r="G170" s="24" t="s">
        <v>1</v>
      </c>
      <c r="H170" s="32" t="s">
        <v>169</v>
      </c>
      <c r="I170" s="209">
        <v>1253</v>
      </c>
      <c r="J170" s="214">
        <f>J171</f>
        <v>207</v>
      </c>
      <c r="K170" s="210">
        <f>I170+J170</f>
        <v>1460</v>
      </c>
    </row>
    <row r="171" spans="1:11" ht="13.5" thickBot="1">
      <c r="A171" s="293"/>
      <c r="B171" s="30"/>
      <c r="C171" s="24"/>
      <c r="D171" s="25"/>
      <c r="E171" s="26"/>
      <c r="F171" s="33">
        <v>4356</v>
      </c>
      <c r="G171" s="34">
        <v>5222</v>
      </c>
      <c r="H171" s="41" t="s">
        <v>170</v>
      </c>
      <c r="I171" s="211">
        <v>1253</v>
      </c>
      <c r="J171" s="212">
        <v>207</v>
      </c>
      <c r="K171" s="213">
        <f>I171+J171</f>
        <v>1460</v>
      </c>
    </row>
    <row r="172" spans="1:11" ht="13.5" thickBot="1">
      <c r="A172" s="293"/>
      <c r="B172" s="30"/>
      <c r="C172" s="24"/>
      <c r="D172" s="66" t="s">
        <v>521</v>
      </c>
      <c r="E172" s="67" t="s">
        <v>363</v>
      </c>
      <c r="F172" s="31" t="s">
        <v>1</v>
      </c>
      <c r="G172" s="24" t="s">
        <v>1</v>
      </c>
      <c r="H172" s="32" t="s">
        <v>171</v>
      </c>
      <c r="I172" s="209">
        <v>3274</v>
      </c>
      <c r="J172" s="214">
        <f>J173</f>
        <v>75</v>
      </c>
      <c r="K172" s="210">
        <f>I172+J172</f>
        <v>3349</v>
      </c>
    </row>
    <row r="173" spans="1:11" ht="13.5" thickBot="1">
      <c r="A173" s="293"/>
      <c r="B173" s="30"/>
      <c r="C173" s="24"/>
      <c r="D173" s="25"/>
      <c r="E173" s="26"/>
      <c r="F173" s="33">
        <v>4379</v>
      </c>
      <c r="G173" s="34">
        <v>5221</v>
      </c>
      <c r="H173" s="41" t="s">
        <v>172</v>
      </c>
      <c r="I173" s="211">
        <v>3274</v>
      </c>
      <c r="J173" s="212">
        <v>75</v>
      </c>
      <c r="K173" s="213">
        <f aca="true" t="shared" si="5" ref="K173:K203">I173+J173</f>
        <v>3349</v>
      </c>
    </row>
    <row r="174" spans="1:11" ht="13.5" thickBot="1">
      <c r="A174" s="293"/>
      <c r="B174" s="30"/>
      <c r="C174" s="24"/>
      <c r="D174" s="66" t="s">
        <v>522</v>
      </c>
      <c r="E174" s="67" t="s">
        <v>363</v>
      </c>
      <c r="F174" s="31" t="s">
        <v>1</v>
      </c>
      <c r="G174" s="24" t="s">
        <v>1</v>
      </c>
      <c r="H174" s="32" t="s">
        <v>173</v>
      </c>
      <c r="I174" s="209">
        <v>833</v>
      </c>
      <c r="J174" s="214">
        <f>J175</f>
        <v>75</v>
      </c>
      <c r="K174" s="210">
        <f t="shared" si="5"/>
        <v>908</v>
      </c>
    </row>
    <row r="175" spans="1:11" ht="13.5" thickBot="1">
      <c r="A175" s="293"/>
      <c r="B175" s="30"/>
      <c r="C175" s="24"/>
      <c r="D175" s="25"/>
      <c r="E175" s="26"/>
      <c r="F175" s="33">
        <v>4375</v>
      </c>
      <c r="G175" s="34">
        <v>5221</v>
      </c>
      <c r="H175" s="41" t="s">
        <v>174</v>
      </c>
      <c r="I175" s="211">
        <v>833</v>
      </c>
      <c r="J175" s="212">
        <v>75</v>
      </c>
      <c r="K175" s="213">
        <f t="shared" si="5"/>
        <v>908</v>
      </c>
    </row>
    <row r="176" spans="1:11" ht="13.5" thickBot="1">
      <c r="A176" s="293"/>
      <c r="B176" s="30"/>
      <c r="C176" s="24"/>
      <c r="D176" s="66" t="s">
        <v>523</v>
      </c>
      <c r="E176" s="67" t="s">
        <v>363</v>
      </c>
      <c r="F176" s="31" t="s">
        <v>1</v>
      </c>
      <c r="G176" s="24" t="s">
        <v>1</v>
      </c>
      <c r="H176" s="32" t="s">
        <v>176</v>
      </c>
      <c r="I176" s="209">
        <v>2243</v>
      </c>
      <c r="J176" s="214">
        <f>J177</f>
        <v>354</v>
      </c>
      <c r="K176" s="210">
        <f>I176+J176</f>
        <v>2597</v>
      </c>
    </row>
    <row r="177" spans="1:11" ht="13.5" thickBot="1">
      <c r="A177" s="293"/>
      <c r="B177" s="30"/>
      <c r="C177" s="24"/>
      <c r="D177" s="25"/>
      <c r="E177" s="26"/>
      <c r="F177" s="33">
        <v>4356</v>
      </c>
      <c r="G177" s="34">
        <v>5222</v>
      </c>
      <c r="H177" s="41" t="s">
        <v>175</v>
      </c>
      <c r="I177" s="211">
        <v>2243</v>
      </c>
      <c r="J177" s="212">
        <v>354</v>
      </c>
      <c r="K177" s="213">
        <f t="shared" si="5"/>
        <v>2597</v>
      </c>
    </row>
    <row r="178" spans="1:11" ht="13.5" thickBot="1">
      <c r="A178" s="293"/>
      <c r="B178" s="30"/>
      <c r="C178" s="24"/>
      <c r="D178" s="66" t="s">
        <v>524</v>
      </c>
      <c r="E178" s="67" t="s">
        <v>363</v>
      </c>
      <c r="F178" s="31" t="s">
        <v>1</v>
      </c>
      <c r="G178" s="24" t="s">
        <v>1</v>
      </c>
      <c r="H178" s="32" t="s">
        <v>177</v>
      </c>
      <c r="I178" s="209">
        <v>197</v>
      </c>
      <c r="J178" s="214">
        <f>J179</f>
        <v>35</v>
      </c>
      <c r="K178" s="210">
        <f>I178+J178</f>
        <v>232</v>
      </c>
    </row>
    <row r="179" spans="1:11" ht="13.5" thickBot="1">
      <c r="A179" s="293"/>
      <c r="B179" s="30"/>
      <c r="C179" s="24"/>
      <c r="D179" s="25"/>
      <c r="E179" s="26"/>
      <c r="F179" s="33">
        <v>4379</v>
      </c>
      <c r="G179" s="34">
        <v>5221</v>
      </c>
      <c r="H179" s="41" t="s">
        <v>178</v>
      </c>
      <c r="I179" s="211">
        <v>197</v>
      </c>
      <c r="J179" s="212">
        <v>35</v>
      </c>
      <c r="K179" s="213">
        <f t="shared" si="5"/>
        <v>232</v>
      </c>
    </row>
    <row r="180" spans="1:11" ht="13.5" thickBot="1">
      <c r="A180" s="293"/>
      <c r="B180" s="30"/>
      <c r="C180" s="24"/>
      <c r="D180" s="66" t="s">
        <v>525</v>
      </c>
      <c r="E180" s="67" t="s">
        <v>363</v>
      </c>
      <c r="F180" s="31" t="s">
        <v>1</v>
      </c>
      <c r="G180" s="24" t="s">
        <v>1</v>
      </c>
      <c r="H180" s="32" t="s">
        <v>179</v>
      </c>
      <c r="I180" s="209">
        <v>700</v>
      </c>
      <c r="J180" s="214">
        <f>J181</f>
        <v>110</v>
      </c>
      <c r="K180" s="210">
        <f>I180+J180</f>
        <v>810</v>
      </c>
    </row>
    <row r="181" spans="1:11" ht="13.5" thickBot="1">
      <c r="A181" s="293"/>
      <c r="B181" s="30"/>
      <c r="C181" s="24"/>
      <c r="D181" s="25"/>
      <c r="E181" s="26"/>
      <c r="F181" s="33">
        <v>4356</v>
      </c>
      <c r="G181" s="34">
        <v>5222</v>
      </c>
      <c r="H181" s="41" t="s">
        <v>180</v>
      </c>
      <c r="I181" s="211">
        <v>700</v>
      </c>
      <c r="J181" s="212">
        <v>110</v>
      </c>
      <c r="K181" s="213">
        <f t="shared" si="5"/>
        <v>810</v>
      </c>
    </row>
    <row r="182" spans="1:11" ht="13.5" thickBot="1">
      <c r="A182" s="293"/>
      <c r="B182" s="30"/>
      <c r="C182" s="24"/>
      <c r="D182" s="66" t="s">
        <v>526</v>
      </c>
      <c r="E182" s="67" t="s">
        <v>363</v>
      </c>
      <c r="F182" s="31" t="s">
        <v>1</v>
      </c>
      <c r="G182" s="24" t="s">
        <v>1</v>
      </c>
      <c r="H182" s="32" t="s">
        <v>181</v>
      </c>
      <c r="I182" s="209">
        <v>800</v>
      </c>
      <c r="J182" s="214">
        <f>J183</f>
        <v>100</v>
      </c>
      <c r="K182" s="210">
        <f t="shared" si="5"/>
        <v>900</v>
      </c>
    </row>
    <row r="183" spans="1:11" ht="13.5" thickBot="1">
      <c r="A183" s="293"/>
      <c r="B183" s="30"/>
      <c r="C183" s="24"/>
      <c r="D183" s="25"/>
      <c r="E183" s="26"/>
      <c r="F183" s="33">
        <v>4356</v>
      </c>
      <c r="G183" s="34">
        <v>5222</v>
      </c>
      <c r="H183" s="41" t="s">
        <v>182</v>
      </c>
      <c r="I183" s="211">
        <v>800</v>
      </c>
      <c r="J183" s="212">
        <v>100</v>
      </c>
      <c r="K183" s="213">
        <f t="shared" si="5"/>
        <v>900</v>
      </c>
    </row>
    <row r="184" spans="1:11" ht="13.5" thickBot="1">
      <c r="A184" s="293"/>
      <c r="B184" s="30"/>
      <c r="C184" s="24"/>
      <c r="D184" s="66" t="s">
        <v>527</v>
      </c>
      <c r="E184" s="67" t="s">
        <v>363</v>
      </c>
      <c r="F184" s="31" t="s">
        <v>1</v>
      </c>
      <c r="G184" s="24" t="s">
        <v>1</v>
      </c>
      <c r="H184" s="32" t="s">
        <v>183</v>
      </c>
      <c r="I184" s="209">
        <v>918</v>
      </c>
      <c r="J184" s="214">
        <f>J185+J186</f>
        <v>148</v>
      </c>
      <c r="K184" s="210">
        <f>I184+J184</f>
        <v>1066</v>
      </c>
    </row>
    <row r="185" spans="1:11" ht="12.75">
      <c r="A185" s="293"/>
      <c r="B185" s="43"/>
      <c r="C185" s="4"/>
      <c r="D185" s="3"/>
      <c r="E185" s="2"/>
      <c r="F185" s="48">
        <v>4359</v>
      </c>
      <c r="G185" s="44">
        <v>5221</v>
      </c>
      <c r="H185" s="49" t="s">
        <v>184</v>
      </c>
      <c r="I185" s="215">
        <v>198</v>
      </c>
      <c r="J185" s="216">
        <v>35</v>
      </c>
      <c r="K185" s="217">
        <f t="shared" si="5"/>
        <v>233</v>
      </c>
    </row>
    <row r="186" spans="1:11" ht="13.5" thickBot="1">
      <c r="A186" s="293"/>
      <c r="B186" s="37"/>
      <c r="C186" s="38"/>
      <c r="D186" s="39"/>
      <c r="E186" s="40"/>
      <c r="F186" s="46">
        <v>4351</v>
      </c>
      <c r="G186" s="45">
        <v>5221</v>
      </c>
      <c r="H186" s="47" t="s">
        <v>185</v>
      </c>
      <c r="I186" s="218">
        <v>720</v>
      </c>
      <c r="J186" s="219">
        <v>113</v>
      </c>
      <c r="K186" s="220">
        <f t="shared" si="5"/>
        <v>833</v>
      </c>
    </row>
    <row r="187" spans="1:11" ht="13.5" thickBot="1">
      <c r="A187" s="293"/>
      <c r="B187" s="30"/>
      <c r="C187" s="24"/>
      <c r="D187" s="66" t="s">
        <v>528</v>
      </c>
      <c r="E187" s="67" t="s">
        <v>363</v>
      </c>
      <c r="F187" s="31" t="s">
        <v>1</v>
      </c>
      <c r="G187" s="24" t="s">
        <v>1</v>
      </c>
      <c r="H187" s="32" t="s">
        <v>186</v>
      </c>
      <c r="I187" s="209">
        <v>3759</v>
      </c>
      <c r="J187" s="214">
        <f>J188</f>
        <v>668</v>
      </c>
      <c r="K187" s="210">
        <f>I187+J187</f>
        <v>4427</v>
      </c>
    </row>
    <row r="188" spans="1:11" ht="13.5" thickBot="1">
      <c r="A188" s="293"/>
      <c r="B188" s="30"/>
      <c r="C188" s="24"/>
      <c r="D188" s="25"/>
      <c r="E188" s="26"/>
      <c r="F188" s="33">
        <v>4371</v>
      </c>
      <c r="G188" s="34">
        <v>5221</v>
      </c>
      <c r="H188" s="41" t="s">
        <v>187</v>
      </c>
      <c r="I188" s="211">
        <v>3759</v>
      </c>
      <c r="J188" s="212">
        <v>668</v>
      </c>
      <c r="K188" s="213">
        <f t="shared" si="5"/>
        <v>4427</v>
      </c>
    </row>
    <row r="189" spans="1:11" ht="13.5" thickBot="1">
      <c r="A189" s="293"/>
      <c r="B189" s="30"/>
      <c r="C189" s="24"/>
      <c r="D189" s="66" t="s">
        <v>529</v>
      </c>
      <c r="E189" s="67" t="s">
        <v>363</v>
      </c>
      <c r="F189" s="31" t="s">
        <v>1</v>
      </c>
      <c r="G189" s="24" t="s">
        <v>1</v>
      </c>
      <c r="H189" s="32" t="s">
        <v>188</v>
      </c>
      <c r="I189" s="209">
        <v>2036</v>
      </c>
      <c r="J189" s="214">
        <f>J190+J191+J192+J193+J194+J195+J196</f>
        <v>239</v>
      </c>
      <c r="K189" s="210">
        <f>I189+J189</f>
        <v>2275</v>
      </c>
    </row>
    <row r="190" spans="1:11" ht="12.75">
      <c r="A190" s="293"/>
      <c r="B190" s="43"/>
      <c r="C190" s="4"/>
      <c r="D190" s="3"/>
      <c r="E190" s="2"/>
      <c r="F190" s="48">
        <v>4353</v>
      </c>
      <c r="G190" s="44">
        <v>5221</v>
      </c>
      <c r="H190" s="49" t="s">
        <v>189</v>
      </c>
      <c r="I190" s="215">
        <v>175</v>
      </c>
      <c r="J190" s="216">
        <v>27</v>
      </c>
      <c r="K190" s="217">
        <f t="shared" si="5"/>
        <v>202</v>
      </c>
    </row>
    <row r="191" spans="1:11" ht="12.75">
      <c r="A191" s="293"/>
      <c r="B191" s="50"/>
      <c r="C191" s="51"/>
      <c r="D191" s="52"/>
      <c r="E191" s="53"/>
      <c r="F191" s="54">
        <v>4379</v>
      </c>
      <c r="G191" s="55">
        <v>5221</v>
      </c>
      <c r="H191" s="56" t="s">
        <v>383</v>
      </c>
      <c r="I191" s="224">
        <v>244</v>
      </c>
      <c r="J191" s="225">
        <v>1</v>
      </c>
      <c r="K191" s="226">
        <f t="shared" si="5"/>
        <v>245</v>
      </c>
    </row>
    <row r="192" spans="1:11" ht="12.75">
      <c r="A192" s="293"/>
      <c r="B192" s="50"/>
      <c r="C192" s="51"/>
      <c r="D192" s="52"/>
      <c r="E192" s="53"/>
      <c r="F192" s="54">
        <v>4379</v>
      </c>
      <c r="G192" s="55">
        <v>5221</v>
      </c>
      <c r="H192" s="56" t="s">
        <v>190</v>
      </c>
      <c r="I192" s="224">
        <v>950</v>
      </c>
      <c r="J192" s="225">
        <v>150</v>
      </c>
      <c r="K192" s="226">
        <f t="shared" si="5"/>
        <v>1100</v>
      </c>
    </row>
    <row r="193" spans="1:11" ht="12.75">
      <c r="A193" s="293"/>
      <c r="B193" s="50"/>
      <c r="C193" s="51"/>
      <c r="D193" s="52"/>
      <c r="E193" s="53"/>
      <c r="F193" s="54">
        <v>4353</v>
      </c>
      <c r="G193" s="55">
        <v>5221</v>
      </c>
      <c r="H193" s="56" t="s">
        <v>191</v>
      </c>
      <c r="I193" s="224">
        <v>147</v>
      </c>
      <c r="J193" s="225">
        <v>23</v>
      </c>
      <c r="K193" s="226">
        <f t="shared" si="5"/>
        <v>170</v>
      </c>
    </row>
    <row r="194" spans="1:11" ht="12.75">
      <c r="A194" s="293"/>
      <c r="B194" s="50"/>
      <c r="C194" s="51"/>
      <c r="D194" s="52"/>
      <c r="E194" s="53"/>
      <c r="F194" s="54">
        <v>4379</v>
      </c>
      <c r="G194" s="55">
        <v>5221</v>
      </c>
      <c r="H194" s="56" t="s">
        <v>192</v>
      </c>
      <c r="I194" s="224">
        <v>196</v>
      </c>
      <c r="J194" s="225">
        <v>10</v>
      </c>
      <c r="K194" s="226">
        <f t="shared" si="5"/>
        <v>206</v>
      </c>
    </row>
    <row r="195" spans="1:11" ht="12.75">
      <c r="A195" s="293"/>
      <c r="B195" s="50"/>
      <c r="C195" s="51"/>
      <c r="D195" s="52"/>
      <c r="E195" s="53"/>
      <c r="F195" s="54">
        <v>4353</v>
      </c>
      <c r="G195" s="55">
        <v>5221</v>
      </c>
      <c r="H195" s="56" t="s">
        <v>193</v>
      </c>
      <c r="I195" s="224">
        <v>140</v>
      </c>
      <c r="J195" s="225">
        <v>7</v>
      </c>
      <c r="K195" s="226">
        <f t="shared" si="5"/>
        <v>147</v>
      </c>
    </row>
    <row r="196" spans="1:11" ht="13.5" thickBot="1">
      <c r="A196" s="293"/>
      <c r="B196" s="37"/>
      <c r="C196" s="38"/>
      <c r="D196" s="39"/>
      <c r="E196" s="40"/>
      <c r="F196" s="46">
        <v>4379</v>
      </c>
      <c r="G196" s="45">
        <v>5221</v>
      </c>
      <c r="H196" s="47" t="s">
        <v>384</v>
      </c>
      <c r="I196" s="218">
        <v>184</v>
      </c>
      <c r="J196" s="219">
        <v>21</v>
      </c>
      <c r="K196" s="220">
        <f t="shared" si="5"/>
        <v>205</v>
      </c>
    </row>
    <row r="197" spans="1:11" ht="13.5" thickBot="1">
      <c r="A197" s="293"/>
      <c r="B197" s="30"/>
      <c r="C197" s="24"/>
      <c r="D197" s="66" t="s">
        <v>530</v>
      </c>
      <c r="E197" s="67" t="s">
        <v>363</v>
      </c>
      <c r="F197" s="31" t="s">
        <v>1</v>
      </c>
      <c r="G197" s="24" t="s">
        <v>1</v>
      </c>
      <c r="H197" s="32" t="s">
        <v>194</v>
      </c>
      <c r="I197" s="209">
        <v>690</v>
      </c>
      <c r="J197" s="214">
        <f>J198</f>
        <v>145</v>
      </c>
      <c r="K197" s="210">
        <f>I197+J197</f>
        <v>835</v>
      </c>
    </row>
    <row r="198" spans="1:11" ht="13.5" thickBot="1">
      <c r="A198" s="293"/>
      <c r="B198" s="30"/>
      <c r="C198" s="24"/>
      <c r="D198" s="25"/>
      <c r="E198" s="26"/>
      <c r="F198" s="33">
        <v>4379</v>
      </c>
      <c r="G198" s="34">
        <v>5221</v>
      </c>
      <c r="H198" s="41" t="s">
        <v>195</v>
      </c>
      <c r="I198" s="211">
        <v>690</v>
      </c>
      <c r="J198" s="212">
        <v>145</v>
      </c>
      <c r="K198" s="213">
        <f t="shared" si="5"/>
        <v>835</v>
      </c>
    </row>
    <row r="199" spans="1:11" ht="13.5" thickBot="1">
      <c r="A199" s="293"/>
      <c r="B199" s="30"/>
      <c r="C199" s="24"/>
      <c r="D199" s="289" t="s">
        <v>402</v>
      </c>
      <c r="E199" s="290" t="s">
        <v>363</v>
      </c>
      <c r="F199" s="31" t="s">
        <v>1</v>
      </c>
      <c r="G199" s="24" t="s">
        <v>1</v>
      </c>
      <c r="H199" s="32" t="s">
        <v>395</v>
      </c>
      <c r="I199" s="209">
        <f>I200</f>
        <v>0</v>
      </c>
      <c r="J199" s="214">
        <f>J200</f>
        <v>200</v>
      </c>
      <c r="K199" s="210">
        <f t="shared" si="5"/>
        <v>200</v>
      </c>
    </row>
    <row r="200" spans="1:11" ht="13.5" thickBot="1">
      <c r="A200" s="293"/>
      <c r="B200" s="30"/>
      <c r="C200" s="24"/>
      <c r="D200" s="25"/>
      <c r="E200" s="26"/>
      <c r="F200" s="33">
        <v>4352</v>
      </c>
      <c r="G200" s="125">
        <v>5222</v>
      </c>
      <c r="H200" s="41" t="s">
        <v>396</v>
      </c>
      <c r="I200" s="211">
        <v>0</v>
      </c>
      <c r="J200" s="212">
        <v>200</v>
      </c>
      <c r="K200" s="213">
        <f t="shared" si="5"/>
        <v>200</v>
      </c>
    </row>
    <row r="201" spans="1:11" ht="13.5" thickBot="1">
      <c r="A201" s="293"/>
      <c r="B201" s="30"/>
      <c r="C201" s="24"/>
      <c r="D201" s="66" t="s">
        <v>531</v>
      </c>
      <c r="E201" s="26" t="s">
        <v>25</v>
      </c>
      <c r="F201" s="31" t="s">
        <v>1</v>
      </c>
      <c r="G201" s="24" t="s">
        <v>1</v>
      </c>
      <c r="H201" s="32" t="s">
        <v>11</v>
      </c>
      <c r="I201" s="209">
        <v>19654</v>
      </c>
      <c r="J201" s="214">
        <f>J202+J203+J204+J205+J206+J207+J208</f>
        <v>3099</v>
      </c>
      <c r="K201" s="210">
        <f>I201+J201</f>
        <v>22753</v>
      </c>
    </row>
    <row r="202" spans="1:11" ht="12.75">
      <c r="A202" s="293"/>
      <c r="B202" s="43"/>
      <c r="C202" s="4"/>
      <c r="D202" s="3"/>
      <c r="E202" s="2"/>
      <c r="F202" s="48">
        <v>4357</v>
      </c>
      <c r="G202" s="44">
        <v>5336</v>
      </c>
      <c r="H202" s="49" t="s">
        <v>198</v>
      </c>
      <c r="I202" s="215">
        <v>3225</v>
      </c>
      <c r="J202" s="216">
        <v>509</v>
      </c>
      <c r="K202" s="217">
        <f t="shared" si="5"/>
        <v>3734</v>
      </c>
    </row>
    <row r="203" spans="1:11" ht="12.75">
      <c r="A203" s="293"/>
      <c r="B203" s="50"/>
      <c r="C203" s="51"/>
      <c r="D203" s="52"/>
      <c r="E203" s="53"/>
      <c r="F203" s="54">
        <v>4359</v>
      </c>
      <c r="G203" s="55">
        <v>5336</v>
      </c>
      <c r="H203" s="56" t="s">
        <v>196</v>
      </c>
      <c r="I203" s="224">
        <v>10</v>
      </c>
      <c r="J203" s="225">
        <v>0</v>
      </c>
      <c r="K203" s="226">
        <f t="shared" si="5"/>
        <v>10</v>
      </c>
    </row>
    <row r="204" spans="1:11" ht="12.75">
      <c r="A204" s="293"/>
      <c r="B204" s="50"/>
      <c r="C204" s="51"/>
      <c r="D204" s="52"/>
      <c r="E204" s="53"/>
      <c r="F204" s="54">
        <v>4357</v>
      </c>
      <c r="G204" s="55">
        <v>5336</v>
      </c>
      <c r="H204" s="56" t="s">
        <v>199</v>
      </c>
      <c r="I204" s="224">
        <v>3409</v>
      </c>
      <c r="J204" s="225">
        <v>538</v>
      </c>
      <c r="K204" s="226">
        <f aca="true" t="shared" si="6" ref="K204:K235">I204+J204</f>
        <v>3947</v>
      </c>
    </row>
    <row r="205" spans="1:11" ht="12.75">
      <c r="A205" s="293"/>
      <c r="B205" s="50"/>
      <c r="C205" s="51"/>
      <c r="D205" s="52"/>
      <c r="E205" s="53"/>
      <c r="F205" s="54">
        <v>4355</v>
      </c>
      <c r="G205" s="55">
        <v>5336</v>
      </c>
      <c r="H205" s="56" t="s">
        <v>200</v>
      </c>
      <c r="I205" s="224">
        <v>2210</v>
      </c>
      <c r="J205" s="225">
        <v>348</v>
      </c>
      <c r="K205" s="226">
        <f t="shared" si="6"/>
        <v>2558</v>
      </c>
    </row>
    <row r="206" spans="1:11" ht="12.75">
      <c r="A206" s="293"/>
      <c r="B206" s="50"/>
      <c r="C206" s="51"/>
      <c r="D206" s="52"/>
      <c r="E206" s="53"/>
      <c r="F206" s="54">
        <v>4357</v>
      </c>
      <c r="G206" s="55">
        <v>5336</v>
      </c>
      <c r="H206" s="56" t="s">
        <v>201</v>
      </c>
      <c r="I206" s="224">
        <v>3924</v>
      </c>
      <c r="J206" s="225">
        <v>619</v>
      </c>
      <c r="K206" s="226">
        <f t="shared" si="6"/>
        <v>4543</v>
      </c>
    </row>
    <row r="207" spans="1:11" ht="12.75">
      <c r="A207" s="293"/>
      <c r="B207" s="50"/>
      <c r="C207" s="51"/>
      <c r="D207" s="52"/>
      <c r="E207" s="53"/>
      <c r="F207" s="54">
        <v>4356</v>
      </c>
      <c r="G207" s="55">
        <v>5336</v>
      </c>
      <c r="H207" s="56" t="s">
        <v>202</v>
      </c>
      <c r="I207" s="224">
        <v>3800</v>
      </c>
      <c r="J207" s="225">
        <v>600</v>
      </c>
      <c r="K207" s="226">
        <f t="shared" si="6"/>
        <v>4400</v>
      </c>
    </row>
    <row r="208" spans="1:11" ht="13.5" thickBot="1">
      <c r="A208" s="293"/>
      <c r="B208" s="37"/>
      <c r="C208" s="38"/>
      <c r="D208" s="39"/>
      <c r="E208" s="40"/>
      <c r="F208" s="46">
        <v>4357</v>
      </c>
      <c r="G208" s="45">
        <v>5336</v>
      </c>
      <c r="H208" s="47" t="s">
        <v>203</v>
      </c>
      <c r="I208" s="218">
        <v>3076</v>
      </c>
      <c r="J208" s="219">
        <v>485</v>
      </c>
      <c r="K208" s="220">
        <f t="shared" si="6"/>
        <v>3561</v>
      </c>
    </row>
    <row r="209" spans="1:11" ht="13.5" thickBot="1">
      <c r="A209" s="293"/>
      <c r="B209" s="30"/>
      <c r="C209" s="24"/>
      <c r="D209" s="66" t="s">
        <v>531</v>
      </c>
      <c r="E209" s="26" t="s">
        <v>26</v>
      </c>
      <c r="F209" s="31" t="s">
        <v>1</v>
      </c>
      <c r="G209" s="24" t="s">
        <v>1</v>
      </c>
      <c r="H209" s="32" t="s">
        <v>197</v>
      </c>
      <c r="I209" s="209">
        <v>10529</v>
      </c>
      <c r="J209" s="214">
        <f>J210+J211+J212+J213+J214+J215+J216</f>
        <v>1248</v>
      </c>
      <c r="K209" s="210">
        <f>I209+J209</f>
        <v>11777</v>
      </c>
    </row>
    <row r="210" spans="1:11" ht="12.75">
      <c r="A210" s="293"/>
      <c r="B210" s="43"/>
      <c r="C210" s="4"/>
      <c r="D210" s="3"/>
      <c r="E210" s="2"/>
      <c r="F210" s="48">
        <v>4379</v>
      </c>
      <c r="G210" s="44">
        <v>5336</v>
      </c>
      <c r="H210" s="49" t="s">
        <v>204</v>
      </c>
      <c r="I210" s="215">
        <v>1335</v>
      </c>
      <c r="J210" s="216">
        <v>27</v>
      </c>
      <c r="K210" s="217">
        <f t="shared" si="6"/>
        <v>1362</v>
      </c>
    </row>
    <row r="211" spans="1:11" ht="12.75">
      <c r="A211" s="293"/>
      <c r="B211" s="50"/>
      <c r="C211" s="51"/>
      <c r="D211" s="52"/>
      <c r="E211" s="53"/>
      <c r="F211" s="54">
        <v>4312</v>
      </c>
      <c r="G211" s="55">
        <v>5336</v>
      </c>
      <c r="H211" s="56" t="s">
        <v>205</v>
      </c>
      <c r="I211" s="224">
        <v>3260</v>
      </c>
      <c r="J211" s="225">
        <v>520</v>
      </c>
      <c r="K211" s="226">
        <f t="shared" si="6"/>
        <v>3780</v>
      </c>
    </row>
    <row r="212" spans="1:11" ht="12.75">
      <c r="A212" s="293"/>
      <c r="B212" s="50"/>
      <c r="C212" s="51"/>
      <c r="D212" s="52"/>
      <c r="E212" s="53"/>
      <c r="F212" s="55">
        <v>4312</v>
      </c>
      <c r="G212" s="55">
        <v>5336</v>
      </c>
      <c r="H212" s="56" t="s">
        <v>206</v>
      </c>
      <c r="I212" s="224">
        <v>491</v>
      </c>
      <c r="J212" s="225">
        <v>77</v>
      </c>
      <c r="K212" s="226">
        <f t="shared" si="6"/>
        <v>568</v>
      </c>
    </row>
    <row r="213" spans="1:11" ht="12.75">
      <c r="A213" s="293"/>
      <c r="B213" s="50"/>
      <c r="C213" s="51"/>
      <c r="D213" s="52"/>
      <c r="E213" s="53"/>
      <c r="F213" s="55">
        <v>4312</v>
      </c>
      <c r="G213" s="55">
        <v>5336</v>
      </c>
      <c r="H213" s="56" t="s">
        <v>207</v>
      </c>
      <c r="I213" s="224">
        <v>1930</v>
      </c>
      <c r="J213" s="225">
        <v>306</v>
      </c>
      <c r="K213" s="226">
        <f t="shared" si="6"/>
        <v>2236</v>
      </c>
    </row>
    <row r="214" spans="1:11" ht="12.75">
      <c r="A214" s="293"/>
      <c r="B214" s="50"/>
      <c r="C214" s="51"/>
      <c r="D214" s="52"/>
      <c r="E214" s="53"/>
      <c r="F214" s="55">
        <v>4312</v>
      </c>
      <c r="G214" s="55">
        <v>5336</v>
      </c>
      <c r="H214" s="56" t="s">
        <v>208</v>
      </c>
      <c r="I214" s="224">
        <v>214</v>
      </c>
      <c r="J214" s="225">
        <v>33</v>
      </c>
      <c r="K214" s="226">
        <f t="shared" si="6"/>
        <v>247</v>
      </c>
    </row>
    <row r="215" spans="1:11" ht="12.75">
      <c r="A215" s="293"/>
      <c r="B215" s="27"/>
      <c r="C215" s="51"/>
      <c r="D215" s="52"/>
      <c r="E215" s="53"/>
      <c r="F215" s="70">
        <v>4379</v>
      </c>
      <c r="G215" s="70">
        <v>5336</v>
      </c>
      <c r="H215" s="71" t="s">
        <v>209</v>
      </c>
      <c r="I215" s="232">
        <v>1729</v>
      </c>
      <c r="J215" s="233">
        <v>35</v>
      </c>
      <c r="K215" s="234">
        <f t="shared" si="6"/>
        <v>1764</v>
      </c>
    </row>
    <row r="216" spans="1:11" ht="13.5" thickBot="1">
      <c r="A216" s="293"/>
      <c r="B216" s="38"/>
      <c r="C216" s="38"/>
      <c r="D216" s="39"/>
      <c r="E216" s="40"/>
      <c r="F216" s="76">
        <v>4312</v>
      </c>
      <c r="G216" s="76">
        <v>5336</v>
      </c>
      <c r="H216" s="77" t="s">
        <v>210</v>
      </c>
      <c r="I216" s="184">
        <v>1570</v>
      </c>
      <c r="J216" s="235">
        <v>250</v>
      </c>
      <c r="K216" s="184">
        <f t="shared" si="6"/>
        <v>1820</v>
      </c>
    </row>
    <row r="217" spans="1:11" ht="13.5" thickBot="1">
      <c r="A217" s="293"/>
      <c r="B217" s="24"/>
      <c r="C217" s="24"/>
      <c r="D217" s="66" t="s">
        <v>531</v>
      </c>
      <c r="E217" s="26" t="s">
        <v>27</v>
      </c>
      <c r="F217" s="74" t="s">
        <v>1</v>
      </c>
      <c r="G217" s="74" t="s">
        <v>1</v>
      </c>
      <c r="H217" s="75" t="s">
        <v>211</v>
      </c>
      <c r="I217" s="236">
        <v>5685</v>
      </c>
      <c r="J217" s="237">
        <f>J218</f>
        <v>667</v>
      </c>
      <c r="K217" s="236">
        <f>I217+J217</f>
        <v>6352</v>
      </c>
    </row>
    <row r="218" spans="1:11" ht="13.5" thickBot="1">
      <c r="A218" s="293"/>
      <c r="B218" s="24"/>
      <c r="C218" s="24"/>
      <c r="D218" s="25"/>
      <c r="E218" s="26"/>
      <c r="F218" s="72">
        <v>4357</v>
      </c>
      <c r="G218" s="72">
        <v>5336</v>
      </c>
      <c r="H218" s="73" t="s">
        <v>212</v>
      </c>
      <c r="I218" s="238">
        <v>5685</v>
      </c>
      <c r="J218" s="239">
        <v>667</v>
      </c>
      <c r="K218" s="238">
        <f t="shared" si="6"/>
        <v>6352</v>
      </c>
    </row>
    <row r="219" spans="1:11" ht="13.5" thickBot="1">
      <c r="A219" s="293"/>
      <c r="B219" s="24"/>
      <c r="C219" s="24"/>
      <c r="D219" s="66" t="s">
        <v>531</v>
      </c>
      <c r="E219" s="26" t="s">
        <v>28</v>
      </c>
      <c r="F219" s="74" t="s">
        <v>1</v>
      </c>
      <c r="G219" s="74" t="s">
        <v>1</v>
      </c>
      <c r="H219" s="75" t="s">
        <v>12</v>
      </c>
      <c r="I219" s="236">
        <v>7204</v>
      </c>
      <c r="J219" s="237">
        <f>J220</f>
        <v>1446</v>
      </c>
      <c r="K219" s="236">
        <f>I219+J219</f>
        <v>8650</v>
      </c>
    </row>
    <row r="220" spans="1:11" ht="13.5" thickBot="1">
      <c r="A220" s="293"/>
      <c r="B220" s="24"/>
      <c r="C220" s="24"/>
      <c r="D220" s="25"/>
      <c r="E220" s="26"/>
      <c r="F220" s="72">
        <v>4357</v>
      </c>
      <c r="G220" s="72">
        <v>5336</v>
      </c>
      <c r="H220" s="73" t="s">
        <v>213</v>
      </c>
      <c r="I220" s="238">
        <v>7204</v>
      </c>
      <c r="J220" s="239">
        <v>1446</v>
      </c>
      <c r="K220" s="238">
        <f t="shared" si="6"/>
        <v>8650</v>
      </c>
    </row>
    <row r="221" spans="1:11" ht="13.5" thickBot="1">
      <c r="A221" s="293"/>
      <c r="B221" s="24"/>
      <c r="C221" s="24"/>
      <c r="D221" s="66" t="s">
        <v>531</v>
      </c>
      <c r="E221" s="26" t="s">
        <v>29</v>
      </c>
      <c r="F221" s="74" t="s">
        <v>1</v>
      </c>
      <c r="G221" s="74" t="s">
        <v>1</v>
      </c>
      <c r="H221" s="75" t="s">
        <v>13</v>
      </c>
      <c r="I221" s="236">
        <v>4295</v>
      </c>
      <c r="J221" s="237">
        <f>J222+J223</f>
        <v>252</v>
      </c>
      <c r="K221" s="236">
        <f>I221+J221</f>
        <v>4547</v>
      </c>
    </row>
    <row r="222" spans="1:11" ht="12.75">
      <c r="A222" s="293"/>
      <c r="B222" s="4"/>
      <c r="C222" s="4"/>
      <c r="D222" s="3"/>
      <c r="E222" s="2"/>
      <c r="F222" s="78">
        <v>4357</v>
      </c>
      <c r="G222" s="78">
        <v>5336</v>
      </c>
      <c r="H222" s="79" t="s">
        <v>214</v>
      </c>
      <c r="I222" s="240">
        <v>918</v>
      </c>
      <c r="J222" s="241">
        <v>144</v>
      </c>
      <c r="K222" s="240">
        <f t="shared" si="6"/>
        <v>1062</v>
      </c>
    </row>
    <row r="223" spans="1:11" ht="13.5" thickBot="1">
      <c r="A223" s="293"/>
      <c r="B223" s="38"/>
      <c r="C223" s="38"/>
      <c r="D223" s="39"/>
      <c r="E223" s="40"/>
      <c r="F223" s="76">
        <v>4356</v>
      </c>
      <c r="G223" s="76">
        <v>5336</v>
      </c>
      <c r="H223" s="77" t="s">
        <v>215</v>
      </c>
      <c r="I223" s="184">
        <v>3377</v>
      </c>
      <c r="J223" s="235">
        <v>108</v>
      </c>
      <c r="K223" s="184">
        <f t="shared" si="6"/>
        <v>3485</v>
      </c>
    </row>
    <row r="224" spans="1:11" ht="13.5" thickBot="1">
      <c r="A224" s="293"/>
      <c r="B224" s="24"/>
      <c r="C224" s="24"/>
      <c r="D224" s="66" t="s">
        <v>531</v>
      </c>
      <c r="E224" s="26" t="s">
        <v>30</v>
      </c>
      <c r="F224" s="74" t="s">
        <v>1</v>
      </c>
      <c r="G224" s="74" t="s">
        <v>1</v>
      </c>
      <c r="H224" s="75" t="s">
        <v>14</v>
      </c>
      <c r="I224" s="236">
        <v>4630</v>
      </c>
      <c r="J224" s="237">
        <f>J225+J226+J227</f>
        <v>675</v>
      </c>
      <c r="K224" s="236">
        <f>I224+J224</f>
        <v>5305</v>
      </c>
    </row>
    <row r="225" spans="1:11" ht="12.75">
      <c r="A225" s="293"/>
      <c r="B225" s="44"/>
      <c r="C225" s="44"/>
      <c r="D225" s="82"/>
      <c r="E225" s="83"/>
      <c r="F225" s="78">
        <v>4359</v>
      </c>
      <c r="G225" s="78">
        <v>5336</v>
      </c>
      <c r="H225" s="79" t="s">
        <v>216</v>
      </c>
      <c r="I225" s="240">
        <v>624</v>
      </c>
      <c r="J225" s="241">
        <v>13</v>
      </c>
      <c r="K225" s="240">
        <f t="shared" si="6"/>
        <v>637</v>
      </c>
    </row>
    <row r="226" spans="1:11" ht="12.75">
      <c r="A226" s="293"/>
      <c r="B226" s="55"/>
      <c r="C226" s="55"/>
      <c r="D226" s="84"/>
      <c r="E226" s="85"/>
      <c r="F226" s="86">
        <v>4356</v>
      </c>
      <c r="G226" s="86">
        <v>5336</v>
      </c>
      <c r="H226" s="87" t="s">
        <v>217</v>
      </c>
      <c r="I226" s="232">
        <v>506</v>
      </c>
      <c r="J226" s="233">
        <v>10</v>
      </c>
      <c r="K226" s="232">
        <f t="shared" si="6"/>
        <v>516</v>
      </c>
    </row>
    <row r="227" spans="1:11" ht="13.5" thickBot="1">
      <c r="A227" s="293"/>
      <c r="B227" s="45"/>
      <c r="C227" s="45"/>
      <c r="D227" s="80"/>
      <c r="E227" s="81"/>
      <c r="F227" s="76">
        <v>4355</v>
      </c>
      <c r="G227" s="76">
        <v>5336</v>
      </c>
      <c r="H227" s="77" t="s">
        <v>218</v>
      </c>
      <c r="I227" s="184">
        <v>3500</v>
      </c>
      <c r="J227" s="235">
        <v>652</v>
      </c>
      <c r="K227" s="184">
        <f t="shared" si="6"/>
        <v>4152</v>
      </c>
    </row>
    <row r="228" spans="1:11" ht="13.5" thickBot="1">
      <c r="A228" s="293"/>
      <c r="B228" s="24"/>
      <c r="C228" s="24"/>
      <c r="D228" s="66" t="s">
        <v>531</v>
      </c>
      <c r="E228" s="26" t="s">
        <v>31</v>
      </c>
      <c r="F228" s="74" t="s">
        <v>1</v>
      </c>
      <c r="G228" s="74" t="s">
        <v>1</v>
      </c>
      <c r="H228" s="75" t="s">
        <v>15</v>
      </c>
      <c r="I228" s="236">
        <v>4606</v>
      </c>
      <c r="J228" s="237">
        <f>J229+J230</f>
        <v>92</v>
      </c>
      <c r="K228" s="236">
        <f>I228+J228</f>
        <v>4698</v>
      </c>
    </row>
    <row r="229" spans="1:11" ht="12.75">
      <c r="A229" s="293"/>
      <c r="B229" s="44"/>
      <c r="C229" s="44"/>
      <c r="D229" s="82"/>
      <c r="E229" s="83"/>
      <c r="F229" s="78">
        <v>4350</v>
      </c>
      <c r="G229" s="78">
        <v>5336</v>
      </c>
      <c r="H229" s="79" t="s">
        <v>220</v>
      </c>
      <c r="I229" s="240">
        <v>3645</v>
      </c>
      <c r="J229" s="241">
        <v>73</v>
      </c>
      <c r="K229" s="240">
        <f t="shared" si="6"/>
        <v>3718</v>
      </c>
    </row>
    <row r="230" spans="1:11" ht="13.5" thickBot="1">
      <c r="A230" s="293"/>
      <c r="B230" s="45"/>
      <c r="C230" s="45"/>
      <c r="D230" s="80"/>
      <c r="E230" s="81"/>
      <c r="F230" s="76">
        <v>4357</v>
      </c>
      <c r="G230" s="76">
        <v>5336</v>
      </c>
      <c r="H230" s="77" t="s">
        <v>219</v>
      </c>
      <c r="I230" s="184">
        <v>961</v>
      </c>
      <c r="J230" s="235">
        <v>19</v>
      </c>
      <c r="K230" s="184">
        <f t="shared" si="6"/>
        <v>980</v>
      </c>
    </row>
    <row r="231" spans="1:11" ht="13.5" thickBot="1">
      <c r="A231" s="293"/>
      <c r="B231" s="24"/>
      <c r="C231" s="24"/>
      <c r="D231" s="66" t="s">
        <v>531</v>
      </c>
      <c r="E231" s="26" t="s">
        <v>32</v>
      </c>
      <c r="F231" s="74" t="s">
        <v>1</v>
      </c>
      <c r="G231" s="74" t="s">
        <v>1</v>
      </c>
      <c r="H231" s="75" t="s">
        <v>221</v>
      </c>
      <c r="I231" s="236">
        <v>8227</v>
      </c>
      <c r="J231" s="237">
        <f>J232+J233</f>
        <v>166</v>
      </c>
      <c r="K231" s="236">
        <f>I231+J231</f>
        <v>8393</v>
      </c>
    </row>
    <row r="232" spans="1:11" ht="12.75">
      <c r="A232" s="293"/>
      <c r="B232" s="4"/>
      <c r="C232" s="4"/>
      <c r="D232" s="3"/>
      <c r="E232" s="2"/>
      <c r="F232" s="78">
        <v>4350</v>
      </c>
      <c r="G232" s="78">
        <v>5336</v>
      </c>
      <c r="H232" s="79" t="s">
        <v>222</v>
      </c>
      <c r="I232" s="240">
        <v>4161</v>
      </c>
      <c r="J232" s="241">
        <v>84</v>
      </c>
      <c r="K232" s="240">
        <f t="shared" si="6"/>
        <v>4245</v>
      </c>
    </row>
    <row r="233" spans="1:11" ht="13.5" thickBot="1">
      <c r="A233" s="293"/>
      <c r="B233" s="38"/>
      <c r="C233" s="38"/>
      <c r="D233" s="39"/>
      <c r="E233" s="40"/>
      <c r="F233" s="76">
        <v>4357</v>
      </c>
      <c r="G233" s="76">
        <v>5336</v>
      </c>
      <c r="H233" s="77" t="s">
        <v>223</v>
      </c>
      <c r="I233" s="184">
        <v>4066</v>
      </c>
      <c r="J233" s="235">
        <v>82</v>
      </c>
      <c r="K233" s="184">
        <f t="shared" si="6"/>
        <v>4148</v>
      </c>
    </row>
    <row r="234" spans="1:11" ht="13.5" thickBot="1">
      <c r="A234" s="293"/>
      <c r="B234" s="24"/>
      <c r="C234" s="24"/>
      <c r="D234" s="66" t="s">
        <v>531</v>
      </c>
      <c r="E234" s="26" t="s">
        <v>33</v>
      </c>
      <c r="F234" s="74" t="s">
        <v>1</v>
      </c>
      <c r="G234" s="74" t="s">
        <v>1</v>
      </c>
      <c r="H234" s="75" t="s">
        <v>16</v>
      </c>
      <c r="I234" s="236">
        <v>5488</v>
      </c>
      <c r="J234" s="237">
        <f>J235+J236</f>
        <v>74</v>
      </c>
      <c r="K234" s="236">
        <f>I234+J234</f>
        <v>5562</v>
      </c>
    </row>
    <row r="235" spans="1:11" ht="12.75">
      <c r="A235" s="293"/>
      <c r="B235" s="4"/>
      <c r="C235" s="4"/>
      <c r="D235" s="3"/>
      <c r="E235" s="2"/>
      <c r="F235" s="78">
        <v>4357</v>
      </c>
      <c r="G235" s="78">
        <v>5336</v>
      </c>
      <c r="H235" s="79" t="s">
        <v>224</v>
      </c>
      <c r="I235" s="240">
        <v>1904</v>
      </c>
      <c r="J235" s="241">
        <v>38</v>
      </c>
      <c r="K235" s="240">
        <f t="shared" si="6"/>
        <v>1942</v>
      </c>
    </row>
    <row r="236" spans="1:11" ht="13.5" thickBot="1">
      <c r="A236" s="293"/>
      <c r="B236" s="38"/>
      <c r="C236" s="38"/>
      <c r="D236" s="39"/>
      <c r="E236" s="40"/>
      <c r="F236" s="76">
        <v>4350</v>
      </c>
      <c r="G236" s="76">
        <v>5336</v>
      </c>
      <c r="H236" s="77" t="s">
        <v>225</v>
      </c>
      <c r="I236" s="184">
        <v>3584</v>
      </c>
      <c r="J236" s="235">
        <v>36</v>
      </c>
      <c r="K236" s="184">
        <f aca="true" t="shared" si="7" ref="K236:K267">I236+J236</f>
        <v>3620</v>
      </c>
    </row>
    <row r="237" spans="1:11" ht="13.5" thickBot="1">
      <c r="A237" s="293"/>
      <c r="B237" s="24"/>
      <c r="C237" s="24"/>
      <c r="D237" s="66" t="s">
        <v>531</v>
      </c>
      <c r="E237" s="26" t="s">
        <v>34</v>
      </c>
      <c r="F237" s="74" t="s">
        <v>1</v>
      </c>
      <c r="G237" s="74" t="s">
        <v>1</v>
      </c>
      <c r="H237" s="75" t="s">
        <v>17</v>
      </c>
      <c r="I237" s="236">
        <v>9427</v>
      </c>
      <c r="J237" s="237">
        <f>J238</f>
        <v>190</v>
      </c>
      <c r="K237" s="236">
        <f>I237+J237</f>
        <v>9617</v>
      </c>
    </row>
    <row r="238" spans="1:11" ht="13.5" thickBot="1">
      <c r="A238" s="293"/>
      <c r="B238" s="24"/>
      <c r="C238" s="24"/>
      <c r="D238" s="25"/>
      <c r="E238" s="26"/>
      <c r="F238" s="72">
        <v>4350</v>
      </c>
      <c r="G238" s="72">
        <v>5336</v>
      </c>
      <c r="H238" s="73" t="s">
        <v>226</v>
      </c>
      <c r="I238" s="238">
        <v>9427</v>
      </c>
      <c r="J238" s="239">
        <v>190</v>
      </c>
      <c r="K238" s="238">
        <f t="shared" si="7"/>
        <v>9617</v>
      </c>
    </row>
    <row r="239" spans="1:11" ht="13.5" thickBot="1">
      <c r="A239" s="293"/>
      <c r="B239" s="24"/>
      <c r="C239" s="24"/>
      <c r="D239" s="66" t="s">
        <v>531</v>
      </c>
      <c r="E239" s="26" t="s">
        <v>35</v>
      </c>
      <c r="F239" s="74" t="s">
        <v>1</v>
      </c>
      <c r="G239" s="74" t="s">
        <v>1</v>
      </c>
      <c r="H239" s="75" t="s">
        <v>227</v>
      </c>
      <c r="I239" s="236">
        <v>7036</v>
      </c>
      <c r="J239" s="237">
        <f>J240+J241</f>
        <v>406</v>
      </c>
      <c r="K239" s="236">
        <f>I239+J239</f>
        <v>7442</v>
      </c>
    </row>
    <row r="240" spans="1:11" ht="12.75">
      <c r="A240" s="293"/>
      <c r="B240" s="4"/>
      <c r="C240" s="4"/>
      <c r="D240" s="3"/>
      <c r="E240" s="2"/>
      <c r="F240" s="78">
        <v>4350</v>
      </c>
      <c r="G240" s="78">
        <v>5336</v>
      </c>
      <c r="H240" s="79" t="s">
        <v>228</v>
      </c>
      <c r="I240" s="240">
        <v>1923</v>
      </c>
      <c r="J240" s="241">
        <v>303</v>
      </c>
      <c r="K240" s="240">
        <f t="shared" si="7"/>
        <v>2226</v>
      </c>
    </row>
    <row r="241" spans="1:11" ht="13.5" thickBot="1">
      <c r="A241" s="293"/>
      <c r="B241" s="38"/>
      <c r="C241" s="38"/>
      <c r="D241" s="39"/>
      <c r="E241" s="40"/>
      <c r="F241" s="76">
        <v>4357</v>
      </c>
      <c r="G241" s="76">
        <v>5336</v>
      </c>
      <c r="H241" s="77" t="s">
        <v>229</v>
      </c>
      <c r="I241" s="184">
        <v>5113</v>
      </c>
      <c r="J241" s="235">
        <v>103</v>
      </c>
      <c r="K241" s="184">
        <f t="shared" si="7"/>
        <v>5216</v>
      </c>
    </row>
    <row r="242" spans="1:11" ht="13.5" thickBot="1">
      <c r="A242" s="293"/>
      <c r="B242" s="24"/>
      <c r="C242" s="24"/>
      <c r="D242" s="66" t="s">
        <v>531</v>
      </c>
      <c r="E242" s="26" t="s">
        <v>36</v>
      </c>
      <c r="F242" s="74" t="s">
        <v>1</v>
      </c>
      <c r="G242" s="74" t="s">
        <v>1</v>
      </c>
      <c r="H242" s="75" t="s">
        <v>18</v>
      </c>
      <c r="I242" s="236">
        <v>5093</v>
      </c>
      <c r="J242" s="237">
        <f>J243+J244</f>
        <v>332</v>
      </c>
      <c r="K242" s="236">
        <f>I242+J242</f>
        <v>5425</v>
      </c>
    </row>
    <row r="243" spans="1:11" ht="12.75">
      <c r="A243" s="293"/>
      <c r="B243" s="4"/>
      <c r="C243" s="4"/>
      <c r="D243" s="3"/>
      <c r="E243" s="2"/>
      <c r="F243" s="78">
        <v>4357</v>
      </c>
      <c r="G243" s="78">
        <v>5336</v>
      </c>
      <c r="H243" s="79" t="s">
        <v>230</v>
      </c>
      <c r="I243" s="240">
        <v>3427</v>
      </c>
      <c r="J243" s="241">
        <v>69</v>
      </c>
      <c r="K243" s="240">
        <f t="shared" si="7"/>
        <v>3496</v>
      </c>
    </row>
    <row r="244" spans="1:11" ht="13.5" thickBot="1">
      <c r="A244" s="293"/>
      <c r="B244" s="38"/>
      <c r="C244" s="38"/>
      <c r="D244" s="39"/>
      <c r="E244" s="40"/>
      <c r="F244" s="76">
        <v>4350</v>
      </c>
      <c r="G244" s="76">
        <v>5336</v>
      </c>
      <c r="H244" s="77" t="s">
        <v>231</v>
      </c>
      <c r="I244" s="184">
        <v>1666</v>
      </c>
      <c r="J244" s="235">
        <v>263</v>
      </c>
      <c r="K244" s="184">
        <f t="shared" si="7"/>
        <v>1929</v>
      </c>
    </row>
    <row r="245" spans="1:11" ht="13.5" thickBot="1">
      <c r="A245" s="293"/>
      <c r="B245" s="24"/>
      <c r="C245" s="24"/>
      <c r="D245" s="66" t="s">
        <v>531</v>
      </c>
      <c r="E245" s="26" t="s">
        <v>37</v>
      </c>
      <c r="F245" s="74" t="s">
        <v>1</v>
      </c>
      <c r="G245" s="74" t="s">
        <v>1</v>
      </c>
      <c r="H245" s="75" t="s">
        <v>232</v>
      </c>
      <c r="I245" s="236">
        <v>5921</v>
      </c>
      <c r="J245" s="237">
        <f>J246+J247</f>
        <v>268</v>
      </c>
      <c r="K245" s="236">
        <f>I245+J245</f>
        <v>6189</v>
      </c>
    </row>
    <row r="246" spans="1:11" ht="12.75">
      <c r="A246" s="293"/>
      <c r="B246" s="4"/>
      <c r="C246" s="4"/>
      <c r="D246" s="3"/>
      <c r="E246" s="2"/>
      <c r="F246" s="78">
        <v>4357</v>
      </c>
      <c r="G246" s="78">
        <v>5336</v>
      </c>
      <c r="H246" s="79" t="s">
        <v>233</v>
      </c>
      <c r="I246" s="240">
        <v>4836</v>
      </c>
      <c r="J246" s="241">
        <v>97</v>
      </c>
      <c r="K246" s="240">
        <f t="shared" si="7"/>
        <v>4933</v>
      </c>
    </row>
    <row r="247" spans="1:11" ht="13.5" thickBot="1">
      <c r="A247" s="293"/>
      <c r="B247" s="38"/>
      <c r="C247" s="38"/>
      <c r="D247" s="39"/>
      <c r="E247" s="40"/>
      <c r="F247" s="76">
        <v>4350</v>
      </c>
      <c r="G247" s="76">
        <v>5336</v>
      </c>
      <c r="H247" s="77" t="s">
        <v>234</v>
      </c>
      <c r="I247" s="184">
        <v>1085</v>
      </c>
      <c r="J247" s="235">
        <v>171</v>
      </c>
      <c r="K247" s="184">
        <f t="shared" si="7"/>
        <v>1256</v>
      </c>
    </row>
    <row r="248" spans="1:11" ht="13.5" thickBot="1">
      <c r="A248" s="293"/>
      <c r="B248" s="24"/>
      <c r="C248" s="24"/>
      <c r="D248" s="66" t="s">
        <v>531</v>
      </c>
      <c r="E248" s="26" t="s">
        <v>38</v>
      </c>
      <c r="F248" s="74" t="s">
        <v>1</v>
      </c>
      <c r="G248" s="74" t="s">
        <v>1</v>
      </c>
      <c r="H248" s="75" t="s">
        <v>19</v>
      </c>
      <c r="I248" s="236">
        <v>12307</v>
      </c>
      <c r="J248" s="237">
        <f>J249+J250</f>
        <v>813</v>
      </c>
      <c r="K248" s="236">
        <f>I248+J248</f>
        <v>13120</v>
      </c>
    </row>
    <row r="249" spans="1:11" ht="12.75">
      <c r="A249" s="293"/>
      <c r="B249" s="4"/>
      <c r="C249" s="4"/>
      <c r="D249" s="3"/>
      <c r="E249" s="2"/>
      <c r="F249" s="78">
        <v>4350</v>
      </c>
      <c r="G249" s="78">
        <v>5336</v>
      </c>
      <c r="H249" s="79" t="s">
        <v>235</v>
      </c>
      <c r="I249" s="240">
        <v>9092</v>
      </c>
      <c r="J249" s="241">
        <v>748</v>
      </c>
      <c r="K249" s="240">
        <f t="shared" si="7"/>
        <v>9840</v>
      </c>
    </row>
    <row r="250" spans="1:11" ht="13.5" thickBot="1">
      <c r="A250" s="293"/>
      <c r="B250" s="38"/>
      <c r="C250" s="38"/>
      <c r="D250" s="39"/>
      <c r="E250" s="40"/>
      <c r="F250" s="76">
        <v>4357</v>
      </c>
      <c r="G250" s="76">
        <v>5336</v>
      </c>
      <c r="H250" s="77" t="s">
        <v>236</v>
      </c>
      <c r="I250" s="184">
        <v>3215</v>
      </c>
      <c r="J250" s="235">
        <v>65</v>
      </c>
      <c r="K250" s="184">
        <f t="shared" si="7"/>
        <v>3280</v>
      </c>
    </row>
    <row r="251" spans="1:11" ht="13.5" thickBot="1">
      <c r="A251" s="293"/>
      <c r="B251" s="24"/>
      <c r="C251" s="24"/>
      <c r="D251" s="66" t="s">
        <v>531</v>
      </c>
      <c r="E251" s="26" t="s">
        <v>39</v>
      </c>
      <c r="F251" s="74" t="s">
        <v>1</v>
      </c>
      <c r="G251" s="74" t="s">
        <v>1</v>
      </c>
      <c r="H251" s="75" t="s">
        <v>20</v>
      </c>
      <c r="I251" s="236">
        <v>6253</v>
      </c>
      <c r="J251" s="237">
        <f>J252+J253</f>
        <v>2083</v>
      </c>
      <c r="K251" s="236">
        <f>I251+J251</f>
        <v>8336</v>
      </c>
    </row>
    <row r="252" spans="1:11" ht="12.75">
      <c r="A252" s="293"/>
      <c r="B252" s="4"/>
      <c r="C252" s="4"/>
      <c r="D252" s="3"/>
      <c r="E252" s="2"/>
      <c r="F252" s="78">
        <v>4377</v>
      </c>
      <c r="G252" s="78">
        <v>5336</v>
      </c>
      <c r="H252" s="79" t="s">
        <v>237</v>
      </c>
      <c r="I252" s="240">
        <v>1036</v>
      </c>
      <c r="J252" s="241">
        <v>174</v>
      </c>
      <c r="K252" s="240">
        <f t="shared" si="7"/>
        <v>1210</v>
      </c>
    </row>
    <row r="253" spans="1:11" ht="13.5" thickBot="1">
      <c r="A253" s="293"/>
      <c r="B253" s="38"/>
      <c r="C253" s="38"/>
      <c r="D253" s="39"/>
      <c r="E253" s="40"/>
      <c r="F253" s="76">
        <v>4357</v>
      </c>
      <c r="G253" s="76">
        <v>5336</v>
      </c>
      <c r="H253" s="77" t="s">
        <v>238</v>
      </c>
      <c r="I253" s="184">
        <v>5217</v>
      </c>
      <c r="J253" s="235">
        <v>1909</v>
      </c>
      <c r="K253" s="184">
        <f t="shared" si="7"/>
        <v>7126</v>
      </c>
    </row>
    <row r="254" spans="1:11" ht="13.5" thickBot="1">
      <c r="A254" s="293"/>
      <c r="B254" s="24"/>
      <c r="C254" s="24"/>
      <c r="D254" s="66" t="s">
        <v>531</v>
      </c>
      <c r="E254" s="26" t="s">
        <v>40</v>
      </c>
      <c r="F254" s="74" t="s">
        <v>1</v>
      </c>
      <c r="G254" s="74" t="s">
        <v>1</v>
      </c>
      <c r="H254" s="75" t="s">
        <v>21</v>
      </c>
      <c r="I254" s="236">
        <v>4594</v>
      </c>
      <c r="J254" s="237">
        <f>J255+J256+J257</f>
        <v>723</v>
      </c>
      <c r="K254" s="236">
        <f>I254+J254</f>
        <v>5317</v>
      </c>
    </row>
    <row r="255" spans="1:11" ht="12.75">
      <c r="A255" s="293"/>
      <c r="B255" s="4"/>
      <c r="C255" s="4"/>
      <c r="D255" s="3"/>
      <c r="E255" s="2"/>
      <c r="F255" s="78">
        <v>4356</v>
      </c>
      <c r="G255" s="78">
        <v>5336</v>
      </c>
      <c r="H255" s="79" t="s">
        <v>239</v>
      </c>
      <c r="I255" s="240">
        <v>1600</v>
      </c>
      <c r="J255" s="241">
        <v>252</v>
      </c>
      <c r="K255" s="240">
        <f t="shared" si="7"/>
        <v>1852</v>
      </c>
    </row>
    <row r="256" spans="1:11" ht="12.75">
      <c r="A256" s="293"/>
      <c r="B256" s="51"/>
      <c r="C256" s="51"/>
      <c r="D256" s="52"/>
      <c r="E256" s="53"/>
      <c r="F256" s="86">
        <v>4357</v>
      </c>
      <c r="G256" s="86">
        <v>5336</v>
      </c>
      <c r="H256" s="87" t="s">
        <v>240</v>
      </c>
      <c r="I256" s="232">
        <v>2507</v>
      </c>
      <c r="J256" s="233">
        <v>395</v>
      </c>
      <c r="K256" s="232">
        <f t="shared" si="7"/>
        <v>2902</v>
      </c>
    </row>
    <row r="257" spans="1:11" ht="13.5" thickBot="1">
      <c r="A257" s="293"/>
      <c r="B257" s="38"/>
      <c r="C257" s="38"/>
      <c r="D257" s="39"/>
      <c r="E257" s="40"/>
      <c r="F257" s="76">
        <v>4355</v>
      </c>
      <c r="G257" s="76">
        <v>5336</v>
      </c>
      <c r="H257" s="77" t="s">
        <v>241</v>
      </c>
      <c r="I257" s="184">
        <v>487</v>
      </c>
      <c r="J257" s="235">
        <v>76</v>
      </c>
      <c r="K257" s="184">
        <f t="shared" si="7"/>
        <v>563</v>
      </c>
    </row>
    <row r="258" spans="1:11" ht="13.5" thickBot="1">
      <c r="A258" s="293"/>
      <c r="B258" s="24"/>
      <c r="C258" s="24"/>
      <c r="D258" s="66" t="s">
        <v>531</v>
      </c>
      <c r="E258" s="26" t="s">
        <v>41</v>
      </c>
      <c r="F258" s="74" t="s">
        <v>1</v>
      </c>
      <c r="G258" s="74" t="s">
        <v>1</v>
      </c>
      <c r="H258" s="75" t="s">
        <v>22</v>
      </c>
      <c r="I258" s="236">
        <v>4790</v>
      </c>
      <c r="J258" s="237">
        <f>J259+J260</f>
        <v>191</v>
      </c>
      <c r="K258" s="236">
        <f>I258+J258</f>
        <v>4981</v>
      </c>
    </row>
    <row r="259" spans="1:11" ht="12.75">
      <c r="A259" s="293"/>
      <c r="B259" s="4"/>
      <c r="C259" s="4"/>
      <c r="D259" s="3"/>
      <c r="E259" s="2"/>
      <c r="F259" s="78">
        <v>4357</v>
      </c>
      <c r="G259" s="78">
        <v>5336</v>
      </c>
      <c r="H259" s="79" t="s">
        <v>242</v>
      </c>
      <c r="I259" s="240">
        <v>4002</v>
      </c>
      <c r="J259" s="241">
        <v>86</v>
      </c>
      <c r="K259" s="240">
        <f t="shared" si="7"/>
        <v>4088</v>
      </c>
    </row>
    <row r="260" spans="1:11" ht="13.5" thickBot="1">
      <c r="A260" s="293"/>
      <c r="B260" s="38"/>
      <c r="C260" s="38"/>
      <c r="D260" s="39"/>
      <c r="E260" s="40"/>
      <c r="F260" s="76">
        <v>4354</v>
      </c>
      <c r="G260" s="76">
        <v>5336</v>
      </c>
      <c r="H260" s="77" t="s">
        <v>243</v>
      </c>
      <c r="I260" s="184">
        <v>788</v>
      </c>
      <c r="J260" s="235">
        <v>105</v>
      </c>
      <c r="K260" s="184">
        <f t="shared" si="7"/>
        <v>893</v>
      </c>
    </row>
    <row r="261" spans="1:11" ht="13.5" thickBot="1">
      <c r="A261" s="293"/>
      <c r="B261" s="24"/>
      <c r="C261" s="24"/>
      <c r="D261" s="66" t="s">
        <v>531</v>
      </c>
      <c r="E261" s="26" t="s">
        <v>42</v>
      </c>
      <c r="F261" s="74" t="s">
        <v>1</v>
      </c>
      <c r="G261" s="74" t="s">
        <v>1</v>
      </c>
      <c r="H261" s="75" t="s">
        <v>244</v>
      </c>
      <c r="I261" s="236">
        <v>7790</v>
      </c>
      <c r="J261" s="237">
        <f>J262+J263</f>
        <v>1157</v>
      </c>
      <c r="K261" s="236">
        <f>I261+J261</f>
        <v>8947</v>
      </c>
    </row>
    <row r="262" spans="1:11" ht="12.75">
      <c r="A262" s="293"/>
      <c r="B262" s="4"/>
      <c r="C262" s="4"/>
      <c r="D262" s="3"/>
      <c r="E262" s="2"/>
      <c r="F262" s="78">
        <v>4357</v>
      </c>
      <c r="G262" s="78">
        <v>5336</v>
      </c>
      <c r="H262" s="79" t="s">
        <v>245</v>
      </c>
      <c r="I262" s="240">
        <v>4990</v>
      </c>
      <c r="J262" s="241">
        <v>787</v>
      </c>
      <c r="K262" s="240">
        <f t="shared" si="7"/>
        <v>5777</v>
      </c>
    </row>
    <row r="263" spans="1:11" ht="13.5" thickBot="1">
      <c r="A263" s="293"/>
      <c r="B263" s="38"/>
      <c r="C263" s="38"/>
      <c r="D263" s="39"/>
      <c r="E263" s="40"/>
      <c r="F263" s="76">
        <v>4356</v>
      </c>
      <c r="G263" s="76">
        <v>5336</v>
      </c>
      <c r="H263" s="77" t="s">
        <v>246</v>
      </c>
      <c r="I263" s="184">
        <v>2800</v>
      </c>
      <c r="J263" s="235">
        <v>370</v>
      </c>
      <c r="K263" s="184">
        <f t="shared" si="7"/>
        <v>3170</v>
      </c>
    </row>
    <row r="264" spans="1:11" ht="13.5" thickBot="1">
      <c r="A264" s="293"/>
      <c r="B264" s="38"/>
      <c r="C264" s="38"/>
      <c r="D264" s="66" t="s">
        <v>531</v>
      </c>
      <c r="E264" s="40" t="s">
        <v>356</v>
      </c>
      <c r="F264" s="88" t="s">
        <v>1</v>
      </c>
      <c r="G264" s="88" t="s">
        <v>1</v>
      </c>
      <c r="H264" s="89" t="s">
        <v>357</v>
      </c>
      <c r="I264" s="242">
        <v>892</v>
      </c>
      <c r="J264" s="243">
        <f>J265</f>
        <v>140</v>
      </c>
      <c r="K264" s="242">
        <f>I264+J264</f>
        <v>1032</v>
      </c>
    </row>
    <row r="265" spans="1:11" ht="13.5" thickBot="1">
      <c r="A265" s="293"/>
      <c r="B265" s="38"/>
      <c r="C265" s="38"/>
      <c r="D265" s="39"/>
      <c r="E265" s="40"/>
      <c r="F265" s="76">
        <v>4351</v>
      </c>
      <c r="G265" s="76">
        <v>5321</v>
      </c>
      <c r="H265" s="77" t="s">
        <v>358</v>
      </c>
      <c r="I265" s="184">
        <v>892</v>
      </c>
      <c r="J265" s="235">
        <v>140</v>
      </c>
      <c r="K265" s="184">
        <f t="shared" si="7"/>
        <v>1032</v>
      </c>
    </row>
    <row r="266" spans="1:11" ht="13.5" thickBot="1">
      <c r="A266" s="293"/>
      <c r="B266" s="24"/>
      <c r="C266" s="24"/>
      <c r="D266" s="66" t="s">
        <v>531</v>
      </c>
      <c r="E266" s="26" t="s">
        <v>247</v>
      </c>
      <c r="F266" s="74" t="s">
        <v>1</v>
      </c>
      <c r="G266" s="74" t="s">
        <v>1</v>
      </c>
      <c r="H266" s="75" t="s">
        <v>248</v>
      </c>
      <c r="I266" s="236">
        <v>946</v>
      </c>
      <c r="J266" s="237">
        <f>J267</f>
        <v>103</v>
      </c>
      <c r="K266" s="236">
        <f>I266+J266</f>
        <v>1049</v>
      </c>
    </row>
    <row r="267" spans="1:11" ht="13.5" thickBot="1">
      <c r="A267" s="293"/>
      <c r="B267" s="24"/>
      <c r="C267" s="24"/>
      <c r="D267" s="25"/>
      <c r="E267" s="26"/>
      <c r="F267" s="72">
        <v>4351</v>
      </c>
      <c r="G267" s="72">
        <v>5321</v>
      </c>
      <c r="H267" s="73" t="s">
        <v>249</v>
      </c>
      <c r="I267" s="238">
        <v>946</v>
      </c>
      <c r="J267" s="239">
        <v>103</v>
      </c>
      <c r="K267" s="238">
        <f t="shared" si="7"/>
        <v>1049</v>
      </c>
    </row>
    <row r="268" spans="1:11" ht="13.5" thickBot="1">
      <c r="A268" s="293"/>
      <c r="B268" s="24"/>
      <c r="C268" s="24"/>
      <c r="D268" s="66" t="s">
        <v>531</v>
      </c>
      <c r="E268" s="26" t="s">
        <v>250</v>
      </c>
      <c r="F268" s="74" t="s">
        <v>1</v>
      </c>
      <c r="G268" s="74" t="s">
        <v>1</v>
      </c>
      <c r="H268" s="75" t="s">
        <v>251</v>
      </c>
      <c r="I268" s="236">
        <v>521</v>
      </c>
      <c r="J268" s="237">
        <f>J269</f>
        <v>57</v>
      </c>
      <c r="K268" s="236">
        <f>I268+J268</f>
        <v>578</v>
      </c>
    </row>
    <row r="269" spans="1:11" ht="13.5" thickBot="1">
      <c r="A269" s="293"/>
      <c r="B269" s="24"/>
      <c r="C269" s="24"/>
      <c r="D269" s="25"/>
      <c r="E269" s="26"/>
      <c r="F269" s="72">
        <v>4351</v>
      </c>
      <c r="G269" s="72">
        <v>5321</v>
      </c>
      <c r="H269" s="73" t="s">
        <v>252</v>
      </c>
      <c r="I269" s="238">
        <v>521</v>
      </c>
      <c r="J269" s="239">
        <v>57</v>
      </c>
      <c r="K269" s="238">
        <f aca="true" t="shared" si="8" ref="K269:K298">I269+J269</f>
        <v>578</v>
      </c>
    </row>
    <row r="270" spans="1:11" ht="13.5" thickBot="1">
      <c r="A270" s="293"/>
      <c r="B270" s="24"/>
      <c r="C270" s="24"/>
      <c r="D270" s="66" t="s">
        <v>531</v>
      </c>
      <c r="E270" s="26" t="s">
        <v>254</v>
      </c>
      <c r="F270" s="74" t="s">
        <v>1</v>
      </c>
      <c r="G270" s="74" t="s">
        <v>1</v>
      </c>
      <c r="H270" s="75" t="s">
        <v>253</v>
      </c>
      <c r="I270" s="236">
        <v>271</v>
      </c>
      <c r="J270" s="237">
        <f>J271</f>
        <v>29</v>
      </c>
      <c r="K270" s="236">
        <f>I270+J270</f>
        <v>300</v>
      </c>
    </row>
    <row r="271" spans="1:11" ht="13.5" thickBot="1">
      <c r="A271" s="293"/>
      <c r="B271" s="24"/>
      <c r="C271" s="24"/>
      <c r="D271" s="25"/>
      <c r="E271" s="26"/>
      <c r="F271" s="72">
        <v>4351</v>
      </c>
      <c r="G271" s="72">
        <v>5321</v>
      </c>
      <c r="H271" s="73" t="s">
        <v>255</v>
      </c>
      <c r="I271" s="238">
        <v>271</v>
      </c>
      <c r="J271" s="239">
        <v>29</v>
      </c>
      <c r="K271" s="238">
        <f t="shared" si="8"/>
        <v>300</v>
      </c>
    </row>
    <row r="272" spans="1:11" ht="13.5" thickBot="1">
      <c r="A272" s="293"/>
      <c r="B272" s="24"/>
      <c r="C272" s="24"/>
      <c r="D272" s="66" t="s">
        <v>531</v>
      </c>
      <c r="E272" s="26" t="s">
        <v>256</v>
      </c>
      <c r="F272" s="74" t="s">
        <v>1</v>
      </c>
      <c r="G272" s="74" t="s">
        <v>1</v>
      </c>
      <c r="H272" s="75" t="s">
        <v>257</v>
      </c>
      <c r="I272" s="236">
        <v>167</v>
      </c>
      <c r="J272" s="237">
        <f>J273</f>
        <v>26</v>
      </c>
      <c r="K272" s="236">
        <f>I272+J272</f>
        <v>193</v>
      </c>
    </row>
    <row r="273" spans="1:11" ht="13.5" thickBot="1">
      <c r="A273" s="293"/>
      <c r="B273" s="24"/>
      <c r="C273" s="24"/>
      <c r="D273" s="25"/>
      <c r="E273" s="26"/>
      <c r="F273" s="72">
        <v>4351</v>
      </c>
      <c r="G273" s="72">
        <v>5321</v>
      </c>
      <c r="H273" s="73" t="s">
        <v>258</v>
      </c>
      <c r="I273" s="238">
        <v>167</v>
      </c>
      <c r="J273" s="239">
        <v>26</v>
      </c>
      <c r="K273" s="238">
        <f t="shared" si="8"/>
        <v>193</v>
      </c>
    </row>
    <row r="274" spans="1:11" ht="13.5" thickBot="1">
      <c r="A274" s="293"/>
      <c r="B274" s="24"/>
      <c r="C274" s="24"/>
      <c r="D274" s="66" t="s">
        <v>531</v>
      </c>
      <c r="E274" s="26" t="s">
        <v>259</v>
      </c>
      <c r="F274" s="74" t="s">
        <v>1</v>
      </c>
      <c r="G274" s="74" t="s">
        <v>1</v>
      </c>
      <c r="H274" s="75" t="s">
        <v>260</v>
      </c>
      <c r="I274" s="236">
        <v>629</v>
      </c>
      <c r="J274" s="237">
        <f>J275</f>
        <v>99</v>
      </c>
      <c r="K274" s="236">
        <f t="shared" si="8"/>
        <v>728</v>
      </c>
    </row>
    <row r="275" spans="1:11" ht="13.5" thickBot="1">
      <c r="A275" s="293"/>
      <c r="B275" s="24"/>
      <c r="C275" s="24"/>
      <c r="D275" s="25"/>
      <c r="E275" s="26"/>
      <c r="F275" s="72">
        <v>4351</v>
      </c>
      <c r="G275" s="72">
        <v>5321</v>
      </c>
      <c r="H275" s="73" t="s">
        <v>261</v>
      </c>
      <c r="I275" s="238">
        <v>629</v>
      </c>
      <c r="J275" s="239">
        <v>99</v>
      </c>
      <c r="K275" s="238">
        <f t="shared" si="8"/>
        <v>728</v>
      </c>
    </row>
    <row r="276" spans="1:11" ht="13.5" thickBot="1">
      <c r="A276" s="293"/>
      <c r="B276" s="24"/>
      <c r="C276" s="24"/>
      <c r="D276" s="66" t="s">
        <v>531</v>
      </c>
      <c r="E276" s="26" t="s">
        <v>262</v>
      </c>
      <c r="F276" s="74" t="s">
        <v>1</v>
      </c>
      <c r="G276" s="74" t="s">
        <v>1</v>
      </c>
      <c r="H276" s="75" t="s">
        <v>263</v>
      </c>
      <c r="I276" s="236">
        <v>1133</v>
      </c>
      <c r="J276" s="237">
        <f>J277</f>
        <v>178</v>
      </c>
      <c r="K276" s="236">
        <f>I276+J276</f>
        <v>1311</v>
      </c>
    </row>
    <row r="277" spans="1:11" ht="13.5" thickBot="1">
      <c r="A277" s="293"/>
      <c r="B277" s="24"/>
      <c r="C277" s="24"/>
      <c r="D277" s="25"/>
      <c r="E277" s="26"/>
      <c r="F277" s="72">
        <v>4351</v>
      </c>
      <c r="G277" s="72">
        <v>5321</v>
      </c>
      <c r="H277" s="73" t="s">
        <v>264</v>
      </c>
      <c r="I277" s="238">
        <v>1133</v>
      </c>
      <c r="J277" s="239">
        <v>178</v>
      </c>
      <c r="K277" s="238">
        <f t="shared" si="8"/>
        <v>1311</v>
      </c>
    </row>
    <row r="278" spans="1:11" ht="13.5" thickBot="1">
      <c r="A278" s="293"/>
      <c r="B278" s="24"/>
      <c r="C278" s="24"/>
      <c r="D278" s="66" t="s">
        <v>531</v>
      </c>
      <c r="E278" s="26" t="s">
        <v>265</v>
      </c>
      <c r="F278" s="74" t="s">
        <v>1</v>
      </c>
      <c r="G278" s="74" t="s">
        <v>1</v>
      </c>
      <c r="H278" s="75" t="s">
        <v>266</v>
      </c>
      <c r="I278" s="236">
        <v>3372</v>
      </c>
      <c r="J278" s="237">
        <f>J279+J280+J281</f>
        <v>491</v>
      </c>
      <c r="K278" s="236">
        <f>I278+J278</f>
        <v>3863</v>
      </c>
    </row>
    <row r="279" spans="1:11" ht="13.5" thickBot="1">
      <c r="A279" s="293"/>
      <c r="B279" s="4"/>
      <c r="C279" s="4"/>
      <c r="D279" s="3"/>
      <c r="E279" s="2"/>
      <c r="F279" s="78">
        <v>4350</v>
      </c>
      <c r="G279" s="72">
        <v>5321</v>
      </c>
      <c r="H279" s="79" t="s">
        <v>267</v>
      </c>
      <c r="I279" s="240">
        <v>294</v>
      </c>
      <c r="J279" s="241">
        <v>6</v>
      </c>
      <c r="K279" s="240">
        <f t="shared" si="8"/>
        <v>300</v>
      </c>
    </row>
    <row r="280" spans="1:11" ht="13.5" thickBot="1">
      <c r="A280" s="293"/>
      <c r="B280" s="51"/>
      <c r="C280" s="51"/>
      <c r="D280" s="52"/>
      <c r="E280" s="53"/>
      <c r="F280" s="86">
        <v>4351</v>
      </c>
      <c r="G280" s="72">
        <v>5321</v>
      </c>
      <c r="H280" s="87" t="s">
        <v>268</v>
      </c>
      <c r="I280" s="232">
        <v>2586</v>
      </c>
      <c r="J280" s="233">
        <v>408</v>
      </c>
      <c r="K280" s="232">
        <f t="shared" si="8"/>
        <v>2994</v>
      </c>
    </row>
    <row r="281" spans="1:11" ht="13.5" thickBot="1">
      <c r="A281" s="293"/>
      <c r="B281" s="38"/>
      <c r="C281" s="38"/>
      <c r="D281" s="39"/>
      <c r="E281" s="40"/>
      <c r="F281" s="76">
        <v>4359</v>
      </c>
      <c r="G281" s="72">
        <v>5321</v>
      </c>
      <c r="H281" s="77" t="s">
        <v>385</v>
      </c>
      <c r="I281" s="184">
        <v>492</v>
      </c>
      <c r="J281" s="235">
        <v>77</v>
      </c>
      <c r="K281" s="184">
        <f t="shared" si="8"/>
        <v>569</v>
      </c>
    </row>
    <row r="282" spans="1:11" ht="13.5" thickBot="1">
      <c r="A282" s="293"/>
      <c r="B282" s="24"/>
      <c r="C282" s="24"/>
      <c r="D282" s="66" t="s">
        <v>531</v>
      </c>
      <c r="E282" s="26" t="s">
        <v>270</v>
      </c>
      <c r="F282" s="74" t="s">
        <v>1</v>
      </c>
      <c r="G282" s="74" t="s">
        <v>1</v>
      </c>
      <c r="H282" s="75" t="s">
        <v>269</v>
      </c>
      <c r="I282" s="236">
        <v>902</v>
      </c>
      <c r="J282" s="237">
        <f>J283</f>
        <v>98</v>
      </c>
      <c r="K282" s="236">
        <f t="shared" si="8"/>
        <v>1000</v>
      </c>
    </row>
    <row r="283" spans="1:11" ht="13.5" thickBot="1">
      <c r="A283" s="293"/>
      <c r="B283" s="24"/>
      <c r="C283" s="24"/>
      <c r="D283" s="25"/>
      <c r="E283" s="26"/>
      <c r="F283" s="72">
        <v>4351</v>
      </c>
      <c r="G283" s="72">
        <v>5321</v>
      </c>
      <c r="H283" s="73" t="s">
        <v>271</v>
      </c>
      <c r="I283" s="238">
        <v>902</v>
      </c>
      <c r="J283" s="239">
        <v>98</v>
      </c>
      <c r="K283" s="238">
        <f t="shared" si="8"/>
        <v>1000</v>
      </c>
    </row>
    <row r="284" spans="1:11" ht="13.5" thickBot="1">
      <c r="A284" s="293"/>
      <c r="B284" s="24"/>
      <c r="C284" s="24"/>
      <c r="D284" s="66" t="s">
        <v>531</v>
      </c>
      <c r="E284" s="26" t="s">
        <v>273</v>
      </c>
      <c r="F284" s="74" t="s">
        <v>1</v>
      </c>
      <c r="G284" s="74" t="s">
        <v>1</v>
      </c>
      <c r="H284" s="75" t="s">
        <v>272</v>
      </c>
      <c r="I284" s="236">
        <v>453</v>
      </c>
      <c r="J284" s="237">
        <f>J285</f>
        <v>50</v>
      </c>
      <c r="K284" s="236">
        <f t="shared" si="8"/>
        <v>503</v>
      </c>
    </row>
    <row r="285" spans="1:11" ht="13.5" thickBot="1">
      <c r="A285" s="293"/>
      <c r="B285" s="24"/>
      <c r="C285" s="24"/>
      <c r="D285" s="25"/>
      <c r="E285" s="26"/>
      <c r="F285" s="72">
        <v>4351</v>
      </c>
      <c r="G285" s="72">
        <v>5321</v>
      </c>
      <c r="H285" s="73" t="s">
        <v>274</v>
      </c>
      <c r="I285" s="238">
        <v>453</v>
      </c>
      <c r="J285" s="239">
        <v>50</v>
      </c>
      <c r="K285" s="238">
        <f t="shared" si="8"/>
        <v>503</v>
      </c>
    </row>
    <row r="286" spans="1:11" ht="13.5" thickBot="1">
      <c r="A286" s="293"/>
      <c r="B286" s="24"/>
      <c r="C286" s="24"/>
      <c r="D286" s="66" t="s">
        <v>531</v>
      </c>
      <c r="E286" s="26" t="s">
        <v>359</v>
      </c>
      <c r="F286" s="74" t="s">
        <v>1</v>
      </c>
      <c r="G286" s="74" t="s">
        <v>1</v>
      </c>
      <c r="H286" s="75" t="s">
        <v>360</v>
      </c>
      <c r="I286" s="236">
        <v>84</v>
      </c>
      <c r="J286" s="237">
        <f>J287</f>
        <v>13</v>
      </c>
      <c r="K286" s="236">
        <f>I286+J286</f>
        <v>97</v>
      </c>
    </row>
    <row r="287" spans="1:11" ht="13.5" thickBot="1">
      <c r="A287" s="293"/>
      <c r="B287" s="24"/>
      <c r="C287" s="24"/>
      <c r="D287" s="25"/>
      <c r="E287" s="26"/>
      <c r="F287" s="72">
        <v>4351</v>
      </c>
      <c r="G287" s="72">
        <v>5321</v>
      </c>
      <c r="H287" s="73" t="s">
        <v>361</v>
      </c>
      <c r="I287" s="238">
        <v>84</v>
      </c>
      <c r="J287" s="239">
        <v>13</v>
      </c>
      <c r="K287" s="238">
        <f t="shared" si="8"/>
        <v>97</v>
      </c>
    </row>
    <row r="288" spans="1:11" ht="13.5" thickBot="1">
      <c r="A288" s="293"/>
      <c r="B288" s="24"/>
      <c r="C288" s="24"/>
      <c r="D288" s="66" t="s">
        <v>531</v>
      </c>
      <c r="E288" s="26" t="s">
        <v>275</v>
      </c>
      <c r="F288" s="74" t="s">
        <v>1</v>
      </c>
      <c r="G288" s="74" t="s">
        <v>1</v>
      </c>
      <c r="H288" s="75" t="s">
        <v>276</v>
      </c>
      <c r="I288" s="236">
        <v>812</v>
      </c>
      <c r="J288" s="237">
        <f>J289</f>
        <v>88</v>
      </c>
      <c r="K288" s="236">
        <f>I288+J288</f>
        <v>900</v>
      </c>
    </row>
    <row r="289" spans="1:11" ht="13.5" thickBot="1">
      <c r="A289" s="293"/>
      <c r="B289" s="24"/>
      <c r="C289" s="24"/>
      <c r="D289" s="25"/>
      <c r="E289" s="26"/>
      <c r="F289" s="72">
        <v>4351</v>
      </c>
      <c r="G289" s="72">
        <v>5321</v>
      </c>
      <c r="H289" s="73" t="s">
        <v>277</v>
      </c>
      <c r="I289" s="238">
        <v>812</v>
      </c>
      <c r="J289" s="239">
        <v>88</v>
      </c>
      <c r="K289" s="238">
        <f t="shared" si="8"/>
        <v>900</v>
      </c>
    </row>
    <row r="290" spans="1:11" ht="13.5" thickBot="1">
      <c r="A290" s="293"/>
      <c r="B290" s="24"/>
      <c r="C290" s="24"/>
      <c r="D290" s="66" t="s">
        <v>531</v>
      </c>
      <c r="E290" s="26" t="s">
        <v>278</v>
      </c>
      <c r="F290" s="74" t="s">
        <v>1</v>
      </c>
      <c r="G290" s="74" t="s">
        <v>1</v>
      </c>
      <c r="H290" s="75" t="s">
        <v>279</v>
      </c>
      <c r="I290" s="236">
        <v>399</v>
      </c>
      <c r="J290" s="237">
        <f>J291</f>
        <v>63</v>
      </c>
      <c r="K290" s="236">
        <f>I290+J290</f>
        <v>462</v>
      </c>
    </row>
    <row r="291" spans="1:11" ht="13.5" thickBot="1">
      <c r="A291" s="293"/>
      <c r="B291" s="24"/>
      <c r="C291" s="24"/>
      <c r="D291" s="25"/>
      <c r="E291" s="26"/>
      <c r="F291" s="72">
        <v>4351</v>
      </c>
      <c r="G291" s="72">
        <v>5321</v>
      </c>
      <c r="H291" s="73" t="s">
        <v>386</v>
      </c>
      <c r="I291" s="238">
        <v>399</v>
      </c>
      <c r="J291" s="239">
        <v>63</v>
      </c>
      <c r="K291" s="238">
        <f t="shared" si="8"/>
        <v>462</v>
      </c>
    </row>
    <row r="292" spans="1:11" ht="13.5" thickBot="1">
      <c r="A292" s="293"/>
      <c r="B292" s="24"/>
      <c r="C292" s="24"/>
      <c r="D292" s="66" t="s">
        <v>531</v>
      </c>
      <c r="E292" s="26" t="s">
        <v>280</v>
      </c>
      <c r="F292" s="74" t="s">
        <v>1</v>
      </c>
      <c r="G292" s="74" t="s">
        <v>1</v>
      </c>
      <c r="H292" s="75" t="s">
        <v>281</v>
      </c>
      <c r="I292" s="236">
        <v>1942</v>
      </c>
      <c r="J292" s="237">
        <f>J293+J294</f>
        <v>228</v>
      </c>
      <c r="K292" s="236">
        <f>I292+J292</f>
        <v>2170</v>
      </c>
    </row>
    <row r="293" spans="1:11" ht="13.5" thickBot="1">
      <c r="A293" s="293"/>
      <c r="B293" s="4"/>
      <c r="C293" s="4"/>
      <c r="D293" s="3"/>
      <c r="E293" s="2"/>
      <c r="F293" s="78">
        <v>4359</v>
      </c>
      <c r="G293" s="72">
        <v>5321</v>
      </c>
      <c r="H293" s="79" t="s">
        <v>282</v>
      </c>
      <c r="I293" s="240">
        <v>318</v>
      </c>
      <c r="J293" s="241">
        <v>52</v>
      </c>
      <c r="K293" s="240">
        <f t="shared" si="8"/>
        <v>370</v>
      </c>
    </row>
    <row r="294" spans="1:11" ht="13.5" thickBot="1">
      <c r="A294" s="293"/>
      <c r="B294" s="38"/>
      <c r="C294" s="38"/>
      <c r="D294" s="39"/>
      <c r="E294" s="40"/>
      <c r="F294" s="76">
        <v>4351</v>
      </c>
      <c r="G294" s="72">
        <v>5321</v>
      </c>
      <c r="H294" s="77" t="s">
        <v>283</v>
      </c>
      <c r="I294" s="184">
        <v>1624</v>
      </c>
      <c r="J294" s="235">
        <v>176</v>
      </c>
      <c r="K294" s="184">
        <f t="shared" si="8"/>
        <v>1800</v>
      </c>
    </row>
    <row r="295" spans="1:11" ht="13.5" thickBot="1">
      <c r="A295" s="293"/>
      <c r="B295" s="24"/>
      <c r="C295" s="24"/>
      <c r="D295" s="66" t="s">
        <v>531</v>
      </c>
      <c r="E295" s="26" t="s">
        <v>286</v>
      </c>
      <c r="F295" s="74" t="s">
        <v>1</v>
      </c>
      <c r="G295" s="74" t="s">
        <v>1</v>
      </c>
      <c r="H295" s="75" t="s">
        <v>284</v>
      </c>
      <c r="I295" s="236">
        <v>332</v>
      </c>
      <c r="J295" s="237">
        <f>J296</f>
        <v>52</v>
      </c>
      <c r="K295" s="236">
        <f>I295+J295</f>
        <v>384</v>
      </c>
    </row>
    <row r="296" spans="1:11" ht="13.5" thickBot="1">
      <c r="A296" s="293"/>
      <c r="B296" s="24"/>
      <c r="C296" s="24"/>
      <c r="D296" s="25"/>
      <c r="E296" s="26"/>
      <c r="F296" s="72">
        <v>4358</v>
      </c>
      <c r="G296" s="72">
        <v>5321</v>
      </c>
      <c r="H296" s="73" t="s">
        <v>285</v>
      </c>
      <c r="I296" s="238">
        <v>332</v>
      </c>
      <c r="J296" s="239">
        <v>52</v>
      </c>
      <c r="K296" s="238">
        <f t="shared" si="8"/>
        <v>384</v>
      </c>
    </row>
    <row r="297" spans="1:11" ht="13.5" thickBot="1">
      <c r="A297" s="293"/>
      <c r="B297" s="24"/>
      <c r="C297" s="24"/>
      <c r="D297" s="66" t="s">
        <v>531</v>
      </c>
      <c r="E297" s="26" t="s">
        <v>287</v>
      </c>
      <c r="F297" s="74" t="s">
        <v>1</v>
      </c>
      <c r="G297" s="74" t="s">
        <v>1</v>
      </c>
      <c r="H297" s="75" t="s">
        <v>288</v>
      </c>
      <c r="I297" s="236">
        <v>721</v>
      </c>
      <c r="J297" s="237">
        <f>J298</f>
        <v>79</v>
      </c>
      <c r="K297" s="236">
        <f>I297+J297</f>
        <v>800</v>
      </c>
    </row>
    <row r="298" spans="1:11" ht="13.5" thickBot="1">
      <c r="A298" s="293"/>
      <c r="B298" s="24"/>
      <c r="C298" s="24"/>
      <c r="D298" s="25"/>
      <c r="E298" s="26"/>
      <c r="F298" s="72">
        <v>4351</v>
      </c>
      <c r="G298" s="72">
        <v>5321</v>
      </c>
      <c r="H298" s="73" t="s">
        <v>289</v>
      </c>
      <c r="I298" s="238">
        <v>721</v>
      </c>
      <c r="J298" s="239">
        <v>79</v>
      </c>
      <c r="K298" s="238">
        <f t="shared" si="8"/>
        <v>800</v>
      </c>
    </row>
    <row r="299" spans="1:11" ht="13.5" thickBot="1">
      <c r="A299" s="293"/>
      <c r="B299" s="24"/>
      <c r="C299" s="24"/>
      <c r="D299" s="66" t="s">
        <v>531</v>
      </c>
      <c r="E299" s="26" t="s">
        <v>290</v>
      </c>
      <c r="F299" s="74" t="s">
        <v>1</v>
      </c>
      <c r="G299" s="74" t="s">
        <v>1</v>
      </c>
      <c r="H299" s="75" t="s">
        <v>291</v>
      </c>
      <c r="I299" s="236">
        <v>536</v>
      </c>
      <c r="J299" s="237">
        <f>J300</f>
        <v>84</v>
      </c>
      <c r="K299" s="236">
        <f aca="true" t="shared" si="9" ref="K299:K311">I299+J299</f>
        <v>620</v>
      </c>
    </row>
    <row r="300" spans="1:11" ht="13.5" thickBot="1">
      <c r="A300" s="293"/>
      <c r="B300" s="24"/>
      <c r="C300" s="24"/>
      <c r="D300" s="25"/>
      <c r="E300" s="26"/>
      <c r="F300" s="72">
        <v>4351</v>
      </c>
      <c r="G300" s="72">
        <v>5321</v>
      </c>
      <c r="H300" s="73" t="s">
        <v>292</v>
      </c>
      <c r="I300" s="238">
        <v>536</v>
      </c>
      <c r="J300" s="239">
        <v>84</v>
      </c>
      <c r="K300" s="238">
        <f t="shared" si="9"/>
        <v>620</v>
      </c>
    </row>
    <row r="301" spans="1:11" ht="13.5" thickBot="1">
      <c r="A301" s="293"/>
      <c r="B301" s="24"/>
      <c r="C301" s="24"/>
      <c r="D301" s="66" t="s">
        <v>531</v>
      </c>
      <c r="E301" s="26" t="s">
        <v>293</v>
      </c>
      <c r="F301" s="74" t="s">
        <v>1</v>
      </c>
      <c r="G301" s="74" t="s">
        <v>1</v>
      </c>
      <c r="H301" s="75" t="s">
        <v>294</v>
      </c>
      <c r="I301" s="236">
        <v>114</v>
      </c>
      <c r="J301" s="237">
        <f>J302</f>
        <v>18</v>
      </c>
      <c r="K301" s="236">
        <f t="shared" si="9"/>
        <v>132</v>
      </c>
    </row>
    <row r="302" spans="1:11" ht="13.5" thickBot="1">
      <c r="A302" s="293"/>
      <c r="B302" s="24"/>
      <c r="C302" s="24"/>
      <c r="D302" s="25"/>
      <c r="E302" s="26"/>
      <c r="F302" s="72">
        <v>4351</v>
      </c>
      <c r="G302" s="72">
        <v>5321</v>
      </c>
      <c r="H302" s="73" t="s">
        <v>295</v>
      </c>
      <c r="I302" s="238">
        <v>114</v>
      </c>
      <c r="J302" s="239">
        <v>18</v>
      </c>
      <c r="K302" s="238">
        <f t="shared" si="9"/>
        <v>132</v>
      </c>
    </row>
    <row r="303" spans="1:11" ht="13.5" thickBot="1">
      <c r="A303" s="293"/>
      <c r="B303" s="24"/>
      <c r="C303" s="24"/>
      <c r="D303" s="66" t="s">
        <v>531</v>
      </c>
      <c r="E303" s="26" t="s">
        <v>296</v>
      </c>
      <c r="F303" s="74" t="s">
        <v>1</v>
      </c>
      <c r="G303" s="74" t="s">
        <v>1</v>
      </c>
      <c r="H303" s="75" t="s">
        <v>297</v>
      </c>
      <c r="I303" s="236">
        <v>5085</v>
      </c>
      <c r="J303" s="237">
        <f>J304+J305</f>
        <v>178</v>
      </c>
      <c r="K303" s="236">
        <f t="shared" si="9"/>
        <v>5263</v>
      </c>
    </row>
    <row r="304" spans="1:11" ht="13.5" thickBot="1">
      <c r="A304" s="293"/>
      <c r="B304" s="4"/>
      <c r="C304" s="4"/>
      <c r="D304" s="3"/>
      <c r="E304" s="2"/>
      <c r="F304" s="78">
        <v>4350</v>
      </c>
      <c r="G304" s="72">
        <v>5321</v>
      </c>
      <c r="H304" s="79" t="s">
        <v>298</v>
      </c>
      <c r="I304" s="240">
        <v>4238</v>
      </c>
      <c r="J304" s="241">
        <v>86</v>
      </c>
      <c r="K304" s="240">
        <f t="shared" si="9"/>
        <v>4324</v>
      </c>
    </row>
    <row r="305" spans="1:11" ht="13.5" thickBot="1">
      <c r="A305" s="293"/>
      <c r="B305" s="38"/>
      <c r="C305" s="38"/>
      <c r="D305" s="39"/>
      <c r="E305" s="40"/>
      <c r="F305" s="76">
        <v>4351</v>
      </c>
      <c r="G305" s="72">
        <v>5321</v>
      </c>
      <c r="H305" s="77" t="s">
        <v>387</v>
      </c>
      <c r="I305" s="184">
        <v>847</v>
      </c>
      <c r="J305" s="235">
        <v>92</v>
      </c>
      <c r="K305" s="184">
        <f t="shared" si="9"/>
        <v>939</v>
      </c>
    </row>
    <row r="306" spans="1:11" ht="13.5" thickBot="1">
      <c r="A306" s="293"/>
      <c r="B306" s="24"/>
      <c r="C306" s="24"/>
      <c r="D306" s="66" t="s">
        <v>531</v>
      </c>
      <c r="E306" s="26" t="s">
        <v>299</v>
      </c>
      <c r="F306" s="74" t="s">
        <v>1</v>
      </c>
      <c r="G306" s="74" t="s">
        <v>1</v>
      </c>
      <c r="H306" s="75" t="s">
        <v>300</v>
      </c>
      <c r="I306" s="236">
        <v>6466</v>
      </c>
      <c r="J306" s="237">
        <f>J307+J308+J309+J310</f>
        <v>692</v>
      </c>
      <c r="K306" s="236">
        <f t="shared" si="9"/>
        <v>7158</v>
      </c>
    </row>
    <row r="307" spans="1:11" ht="13.5" thickBot="1">
      <c r="A307" s="293"/>
      <c r="B307" s="4"/>
      <c r="C307" s="4"/>
      <c r="D307" s="3"/>
      <c r="E307" s="2"/>
      <c r="F307" s="78">
        <v>4351</v>
      </c>
      <c r="G307" s="72">
        <v>5321</v>
      </c>
      <c r="H307" s="79" t="s">
        <v>301</v>
      </c>
      <c r="I307" s="240">
        <v>2708</v>
      </c>
      <c r="J307" s="241">
        <v>427</v>
      </c>
      <c r="K307" s="240">
        <f t="shared" si="9"/>
        <v>3135</v>
      </c>
    </row>
    <row r="308" spans="1:11" ht="13.5" thickBot="1">
      <c r="A308" s="293"/>
      <c r="B308" s="51"/>
      <c r="C308" s="51"/>
      <c r="D308" s="52"/>
      <c r="E308" s="53"/>
      <c r="F308" s="86">
        <v>4374</v>
      </c>
      <c r="G308" s="72">
        <v>5321</v>
      </c>
      <c r="H308" s="87" t="s">
        <v>302</v>
      </c>
      <c r="I308" s="232">
        <v>2014</v>
      </c>
      <c r="J308" s="233">
        <v>41</v>
      </c>
      <c r="K308" s="232">
        <f t="shared" si="9"/>
        <v>2055</v>
      </c>
    </row>
    <row r="309" spans="1:11" ht="13.5" thickBot="1">
      <c r="A309" s="293"/>
      <c r="B309" s="51"/>
      <c r="C309" s="51"/>
      <c r="D309" s="52"/>
      <c r="E309" s="53"/>
      <c r="F309" s="86">
        <v>4374</v>
      </c>
      <c r="G309" s="72">
        <v>5321</v>
      </c>
      <c r="H309" s="87" t="s">
        <v>303</v>
      </c>
      <c r="I309" s="232">
        <v>372</v>
      </c>
      <c r="J309" s="233">
        <v>8</v>
      </c>
      <c r="K309" s="232">
        <f t="shared" si="9"/>
        <v>380</v>
      </c>
    </row>
    <row r="310" spans="1:11" ht="13.5" thickBot="1">
      <c r="A310" s="293"/>
      <c r="B310" s="38"/>
      <c r="C310" s="38"/>
      <c r="D310" s="39"/>
      <c r="E310" s="40"/>
      <c r="F310" s="76">
        <v>4350</v>
      </c>
      <c r="G310" s="72">
        <v>5321</v>
      </c>
      <c r="H310" s="77" t="s">
        <v>304</v>
      </c>
      <c r="I310" s="184">
        <v>1372</v>
      </c>
      <c r="J310" s="235">
        <v>216</v>
      </c>
      <c r="K310" s="184">
        <f t="shared" si="9"/>
        <v>1588</v>
      </c>
    </row>
    <row r="311" spans="1:11" ht="13.5" thickBot="1">
      <c r="A311" s="293"/>
      <c r="B311" s="24"/>
      <c r="C311" s="24"/>
      <c r="D311" s="66" t="s">
        <v>531</v>
      </c>
      <c r="E311" s="26" t="s">
        <v>305</v>
      </c>
      <c r="F311" s="74" t="s">
        <v>1</v>
      </c>
      <c r="G311" s="74" t="s">
        <v>1</v>
      </c>
      <c r="H311" s="75" t="s">
        <v>306</v>
      </c>
      <c r="I311" s="236">
        <v>3344</v>
      </c>
      <c r="J311" s="237">
        <f>J312+J313+J314</f>
        <v>112</v>
      </c>
      <c r="K311" s="236">
        <f t="shared" si="9"/>
        <v>3456</v>
      </c>
    </row>
    <row r="312" spans="1:11" ht="13.5" thickBot="1">
      <c r="A312" s="293"/>
      <c r="B312" s="4"/>
      <c r="C312" s="4"/>
      <c r="D312" s="3"/>
      <c r="E312" s="2"/>
      <c r="F312" s="78">
        <v>4356</v>
      </c>
      <c r="G312" s="72">
        <v>5321</v>
      </c>
      <c r="H312" s="79" t="s">
        <v>307</v>
      </c>
      <c r="I312" s="240">
        <v>69</v>
      </c>
      <c r="J312" s="241">
        <v>1</v>
      </c>
      <c r="K312" s="240">
        <f aca="true" t="shared" si="10" ref="K312:K317">I312+J312</f>
        <v>70</v>
      </c>
    </row>
    <row r="313" spans="1:11" ht="13.5" thickBot="1">
      <c r="A313" s="293"/>
      <c r="B313" s="51"/>
      <c r="C313" s="51"/>
      <c r="D313" s="52"/>
      <c r="E313" s="53"/>
      <c r="F313" s="86">
        <v>4351</v>
      </c>
      <c r="G313" s="72">
        <v>5321</v>
      </c>
      <c r="H313" s="87" t="s">
        <v>308</v>
      </c>
      <c r="I313" s="232">
        <v>505</v>
      </c>
      <c r="J313" s="233">
        <v>55</v>
      </c>
      <c r="K313" s="232">
        <f t="shared" si="10"/>
        <v>560</v>
      </c>
    </row>
    <row r="314" spans="1:11" ht="13.5" thickBot="1">
      <c r="A314" s="293"/>
      <c r="B314" s="38"/>
      <c r="C314" s="38"/>
      <c r="D314" s="39"/>
      <c r="E314" s="40"/>
      <c r="F314" s="76">
        <v>4350</v>
      </c>
      <c r="G314" s="72">
        <v>5321</v>
      </c>
      <c r="H314" s="77" t="s">
        <v>309</v>
      </c>
      <c r="I314" s="184">
        <v>2770</v>
      </c>
      <c r="J314" s="235">
        <v>56</v>
      </c>
      <c r="K314" s="184">
        <f t="shared" si="10"/>
        <v>2826</v>
      </c>
    </row>
    <row r="315" spans="1:11" ht="13.5" thickBot="1">
      <c r="A315" s="293"/>
      <c r="B315" s="24"/>
      <c r="C315" s="24"/>
      <c r="D315" s="66" t="s">
        <v>531</v>
      </c>
      <c r="E315" s="26" t="s">
        <v>310</v>
      </c>
      <c r="F315" s="74" t="s">
        <v>1</v>
      </c>
      <c r="G315" s="74" t="s">
        <v>1</v>
      </c>
      <c r="H315" s="75" t="s">
        <v>311</v>
      </c>
      <c r="I315" s="236">
        <v>2971</v>
      </c>
      <c r="J315" s="237">
        <f>J316+J317</f>
        <v>469</v>
      </c>
      <c r="K315" s="236">
        <f>I315+J315</f>
        <v>3440</v>
      </c>
    </row>
    <row r="316" spans="1:11" ht="13.5" thickBot="1">
      <c r="A316" s="293"/>
      <c r="B316" s="4"/>
      <c r="C316" s="4"/>
      <c r="D316" s="3"/>
      <c r="E316" s="2"/>
      <c r="F316" s="78">
        <v>4350</v>
      </c>
      <c r="G316" s="72">
        <v>5321</v>
      </c>
      <c r="H316" s="79" t="s">
        <v>312</v>
      </c>
      <c r="I316" s="240">
        <v>2755</v>
      </c>
      <c r="J316" s="241">
        <v>435</v>
      </c>
      <c r="K316" s="240">
        <f t="shared" si="10"/>
        <v>3190</v>
      </c>
    </row>
    <row r="317" spans="1:11" ht="13.5" thickBot="1">
      <c r="A317" s="293"/>
      <c r="B317" s="38"/>
      <c r="C317" s="38"/>
      <c r="D317" s="39"/>
      <c r="E317" s="40"/>
      <c r="F317" s="76">
        <v>4351</v>
      </c>
      <c r="G317" s="72">
        <v>5321</v>
      </c>
      <c r="H317" s="77" t="s">
        <v>313</v>
      </c>
      <c r="I317" s="184">
        <v>216</v>
      </c>
      <c r="J317" s="235">
        <v>34</v>
      </c>
      <c r="K317" s="184">
        <f t="shared" si="10"/>
        <v>250</v>
      </c>
    </row>
    <row r="318" spans="1:11" ht="13.5" thickBot="1">
      <c r="A318" s="293"/>
      <c r="B318" s="24"/>
      <c r="C318" s="24"/>
      <c r="D318" s="66" t="s">
        <v>531</v>
      </c>
      <c r="E318" s="26" t="s">
        <v>314</v>
      </c>
      <c r="F318" s="74" t="s">
        <v>1</v>
      </c>
      <c r="G318" s="74" t="s">
        <v>1</v>
      </c>
      <c r="H318" s="75" t="s">
        <v>315</v>
      </c>
      <c r="I318" s="236">
        <v>819</v>
      </c>
      <c r="J318" s="237">
        <f>J319+J320</f>
        <v>81</v>
      </c>
      <c r="K318" s="236">
        <f aca="true" t="shared" si="11" ref="K318:K349">I318+J318</f>
        <v>900</v>
      </c>
    </row>
    <row r="319" spans="1:11" ht="13.5" thickBot="1">
      <c r="A319" s="293"/>
      <c r="B319" s="4"/>
      <c r="C319" s="4"/>
      <c r="D319" s="3"/>
      <c r="E319" s="2"/>
      <c r="F319" s="78">
        <v>4356</v>
      </c>
      <c r="G319" s="72">
        <v>5321</v>
      </c>
      <c r="H319" s="79" t="s">
        <v>316</v>
      </c>
      <c r="I319" s="240">
        <v>98</v>
      </c>
      <c r="J319" s="241">
        <v>2</v>
      </c>
      <c r="K319" s="240">
        <f t="shared" si="11"/>
        <v>100</v>
      </c>
    </row>
    <row r="320" spans="1:11" ht="13.5" thickBot="1">
      <c r="A320" s="293"/>
      <c r="B320" s="38"/>
      <c r="C320" s="38"/>
      <c r="D320" s="39"/>
      <c r="E320" s="40"/>
      <c r="F320" s="76">
        <v>4351</v>
      </c>
      <c r="G320" s="72">
        <v>5321</v>
      </c>
      <c r="H320" s="77" t="s">
        <v>317</v>
      </c>
      <c r="I320" s="184">
        <v>721</v>
      </c>
      <c r="J320" s="235">
        <v>79</v>
      </c>
      <c r="K320" s="184">
        <f t="shared" si="11"/>
        <v>800</v>
      </c>
    </row>
    <row r="321" spans="1:11" ht="13.5" thickBot="1">
      <c r="A321" s="293"/>
      <c r="B321" s="24"/>
      <c r="C321" s="24"/>
      <c r="D321" s="66" t="s">
        <v>531</v>
      </c>
      <c r="E321" s="26" t="s">
        <v>318</v>
      </c>
      <c r="F321" s="74" t="s">
        <v>1</v>
      </c>
      <c r="G321" s="74" t="s">
        <v>1</v>
      </c>
      <c r="H321" s="75" t="s">
        <v>319</v>
      </c>
      <c r="I321" s="236">
        <v>721</v>
      </c>
      <c r="J321" s="237">
        <f>J322</f>
        <v>79</v>
      </c>
      <c r="K321" s="236">
        <f t="shared" si="11"/>
        <v>800</v>
      </c>
    </row>
    <row r="322" spans="1:11" ht="13.5" thickBot="1">
      <c r="A322" s="293"/>
      <c r="B322" s="24"/>
      <c r="C322" s="24"/>
      <c r="D322" s="25"/>
      <c r="E322" s="26"/>
      <c r="F322" s="72">
        <v>4351</v>
      </c>
      <c r="G322" s="72">
        <v>5321</v>
      </c>
      <c r="H322" s="73" t="s">
        <v>320</v>
      </c>
      <c r="I322" s="238">
        <v>721</v>
      </c>
      <c r="J322" s="239">
        <v>79</v>
      </c>
      <c r="K322" s="238">
        <f t="shared" si="11"/>
        <v>800</v>
      </c>
    </row>
    <row r="323" spans="1:11" ht="13.5" thickBot="1">
      <c r="A323" s="293"/>
      <c r="B323" s="24"/>
      <c r="C323" s="24"/>
      <c r="D323" s="66" t="s">
        <v>531</v>
      </c>
      <c r="E323" s="26" t="s">
        <v>321</v>
      </c>
      <c r="F323" s="74" t="s">
        <v>1</v>
      </c>
      <c r="G323" s="74" t="s">
        <v>1</v>
      </c>
      <c r="H323" s="75" t="s">
        <v>322</v>
      </c>
      <c r="I323" s="236">
        <v>811</v>
      </c>
      <c r="J323" s="237">
        <f>J324</f>
        <v>89</v>
      </c>
      <c r="K323" s="236">
        <f t="shared" si="11"/>
        <v>900</v>
      </c>
    </row>
    <row r="324" spans="1:11" ht="13.5" thickBot="1">
      <c r="A324" s="293"/>
      <c r="B324" s="24"/>
      <c r="C324" s="24"/>
      <c r="D324" s="25"/>
      <c r="E324" s="26"/>
      <c r="F324" s="72">
        <v>4351</v>
      </c>
      <c r="G324" s="72">
        <v>5321</v>
      </c>
      <c r="H324" s="73" t="s">
        <v>323</v>
      </c>
      <c r="I324" s="238">
        <v>811</v>
      </c>
      <c r="J324" s="239">
        <v>89</v>
      </c>
      <c r="K324" s="238">
        <f t="shared" si="11"/>
        <v>900</v>
      </c>
    </row>
    <row r="325" spans="1:11" ht="13.5" thickBot="1">
      <c r="A325" s="293"/>
      <c r="B325" s="24"/>
      <c r="C325" s="24"/>
      <c r="D325" s="66" t="s">
        <v>531</v>
      </c>
      <c r="E325" s="26" t="s">
        <v>324</v>
      </c>
      <c r="F325" s="74" t="s">
        <v>1</v>
      </c>
      <c r="G325" s="74" t="s">
        <v>1</v>
      </c>
      <c r="H325" s="75" t="s">
        <v>325</v>
      </c>
      <c r="I325" s="236">
        <v>360</v>
      </c>
      <c r="J325" s="237">
        <f>J326</f>
        <v>40</v>
      </c>
      <c r="K325" s="236">
        <f t="shared" si="11"/>
        <v>400</v>
      </c>
    </row>
    <row r="326" spans="1:11" ht="13.5" thickBot="1">
      <c r="A326" s="293"/>
      <c r="B326" s="24"/>
      <c r="C326" s="24"/>
      <c r="D326" s="25"/>
      <c r="E326" s="26"/>
      <c r="F326" s="72">
        <v>4351</v>
      </c>
      <c r="G326" s="72">
        <v>5321</v>
      </c>
      <c r="H326" s="73" t="s">
        <v>388</v>
      </c>
      <c r="I326" s="238">
        <v>360</v>
      </c>
      <c r="J326" s="239">
        <v>40</v>
      </c>
      <c r="K326" s="238">
        <f t="shared" si="11"/>
        <v>400</v>
      </c>
    </row>
    <row r="327" spans="1:11" ht="13.5" thickBot="1">
      <c r="A327" s="293"/>
      <c r="B327" s="24"/>
      <c r="C327" s="24"/>
      <c r="D327" s="66" t="s">
        <v>531</v>
      </c>
      <c r="E327" s="26" t="s">
        <v>326</v>
      </c>
      <c r="F327" s="74" t="s">
        <v>1</v>
      </c>
      <c r="G327" s="74" t="s">
        <v>1</v>
      </c>
      <c r="H327" s="75" t="s">
        <v>327</v>
      </c>
      <c r="I327" s="236">
        <v>117</v>
      </c>
      <c r="J327" s="237">
        <f>J328</f>
        <v>18</v>
      </c>
      <c r="K327" s="236">
        <f t="shared" si="11"/>
        <v>135</v>
      </c>
    </row>
    <row r="328" spans="1:11" ht="13.5" thickBot="1">
      <c r="A328" s="293"/>
      <c r="B328" s="24"/>
      <c r="C328" s="24"/>
      <c r="D328" s="25"/>
      <c r="E328" s="26"/>
      <c r="F328" s="72">
        <v>4351</v>
      </c>
      <c r="G328" s="72">
        <v>5321</v>
      </c>
      <c r="H328" s="73" t="s">
        <v>328</v>
      </c>
      <c r="I328" s="238">
        <v>117</v>
      </c>
      <c r="J328" s="239">
        <v>18</v>
      </c>
      <c r="K328" s="238">
        <f t="shared" si="11"/>
        <v>135</v>
      </c>
    </row>
    <row r="329" spans="1:11" ht="13.5" thickBot="1">
      <c r="A329" s="293"/>
      <c r="B329" s="24"/>
      <c r="C329" s="24"/>
      <c r="D329" s="66" t="s">
        <v>531</v>
      </c>
      <c r="E329" s="26" t="s">
        <v>329</v>
      </c>
      <c r="F329" s="74" t="s">
        <v>1</v>
      </c>
      <c r="G329" s="74" t="s">
        <v>1</v>
      </c>
      <c r="H329" s="75" t="s">
        <v>330</v>
      </c>
      <c r="I329" s="236">
        <v>928</v>
      </c>
      <c r="J329" s="237">
        <f>J330</f>
        <v>69</v>
      </c>
      <c r="K329" s="236">
        <f t="shared" si="11"/>
        <v>997</v>
      </c>
    </row>
    <row r="330" spans="1:11" ht="13.5" thickBot="1">
      <c r="A330" s="293"/>
      <c r="B330" s="24"/>
      <c r="C330" s="24"/>
      <c r="D330" s="25"/>
      <c r="E330" s="26"/>
      <c r="F330" s="72">
        <v>4351</v>
      </c>
      <c r="G330" s="72">
        <v>5321</v>
      </c>
      <c r="H330" s="73" t="s">
        <v>331</v>
      </c>
      <c r="I330" s="238">
        <v>928</v>
      </c>
      <c r="J330" s="239">
        <v>69</v>
      </c>
      <c r="K330" s="238">
        <f t="shared" si="11"/>
        <v>997</v>
      </c>
    </row>
    <row r="331" spans="1:11" ht="13.5" thickBot="1">
      <c r="A331" s="293"/>
      <c r="B331" s="24"/>
      <c r="C331" s="24"/>
      <c r="D331" s="66" t="s">
        <v>531</v>
      </c>
      <c r="E331" s="26" t="s">
        <v>346</v>
      </c>
      <c r="F331" s="74" t="s">
        <v>1</v>
      </c>
      <c r="G331" s="74" t="s">
        <v>1</v>
      </c>
      <c r="H331" s="75" t="s">
        <v>337</v>
      </c>
      <c r="I331" s="236">
        <v>1799</v>
      </c>
      <c r="J331" s="237">
        <f>J332</f>
        <v>270</v>
      </c>
      <c r="K331" s="236">
        <f t="shared" si="11"/>
        <v>2069</v>
      </c>
    </row>
    <row r="332" spans="1:11" ht="13.5" thickBot="1">
      <c r="A332" s="293"/>
      <c r="B332" s="24"/>
      <c r="C332" s="24"/>
      <c r="D332" s="25"/>
      <c r="E332" s="26"/>
      <c r="F332" s="72">
        <v>4356</v>
      </c>
      <c r="G332" s="72">
        <v>5321</v>
      </c>
      <c r="H332" s="73" t="s">
        <v>338</v>
      </c>
      <c r="I332" s="238">
        <v>1799</v>
      </c>
      <c r="J332" s="239">
        <v>270</v>
      </c>
      <c r="K332" s="238">
        <f t="shared" si="11"/>
        <v>2069</v>
      </c>
    </row>
    <row r="333" spans="1:11" ht="13.5" thickBot="1">
      <c r="A333" s="293"/>
      <c r="B333" s="24"/>
      <c r="C333" s="24"/>
      <c r="D333" s="66" t="s">
        <v>531</v>
      </c>
      <c r="E333" s="26" t="s">
        <v>336</v>
      </c>
      <c r="F333" s="74" t="s">
        <v>1</v>
      </c>
      <c r="G333" s="74" t="s">
        <v>1</v>
      </c>
      <c r="H333" s="75" t="s">
        <v>347</v>
      </c>
      <c r="I333" s="236">
        <v>8028</v>
      </c>
      <c r="J333" s="237">
        <f>J334+J335+J336+J337+J338</f>
        <v>335</v>
      </c>
      <c r="K333" s="236">
        <f t="shared" si="11"/>
        <v>8363</v>
      </c>
    </row>
    <row r="334" spans="1:11" ht="13.5" thickBot="1">
      <c r="A334" s="293"/>
      <c r="B334" s="24"/>
      <c r="C334" s="24"/>
      <c r="D334" s="25"/>
      <c r="E334" s="26"/>
      <c r="F334" s="72">
        <v>4357</v>
      </c>
      <c r="G334" s="72">
        <v>5321</v>
      </c>
      <c r="H334" s="73" t="s">
        <v>349</v>
      </c>
      <c r="I334" s="238">
        <v>1890</v>
      </c>
      <c r="J334" s="239">
        <v>38</v>
      </c>
      <c r="K334" s="238">
        <f t="shared" si="11"/>
        <v>1928</v>
      </c>
    </row>
    <row r="335" spans="1:11" ht="13.5" thickBot="1">
      <c r="A335" s="293"/>
      <c r="B335" s="24"/>
      <c r="C335" s="24"/>
      <c r="D335" s="25"/>
      <c r="E335" s="26"/>
      <c r="F335" s="72">
        <v>4359</v>
      </c>
      <c r="G335" s="72">
        <v>5321</v>
      </c>
      <c r="H335" s="73" t="s">
        <v>348</v>
      </c>
      <c r="I335" s="238">
        <v>82</v>
      </c>
      <c r="J335" s="239">
        <v>52</v>
      </c>
      <c r="K335" s="238">
        <f t="shared" si="11"/>
        <v>134</v>
      </c>
    </row>
    <row r="336" spans="1:11" ht="13.5" thickBot="1">
      <c r="A336" s="293"/>
      <c r="B336" s="24"/>
      <c r="C336" s="24"/>
      <c r="D336" s="25"/>
      <c r="E336" s="26"/>
      <c r="F336" s="72">
        <v>4350</v>
      </c>
      <c r="G336" s="72">
        <v>5321</v>
      </c>
      <c r="H336" s="73" t="s">
        <v>350</v>
      </c>
      <c r="I336" s="238">
        <v>4984</v>
      </c>
      <c r="J336" s="239">
        <v>101</v>
      </c>
      <c r="K336" s="238">
        <f t="shared" si="11"/>
        <v>5085</v>
      </c>
    </row>
    <row r="337" spans="1:11" ht="13.5" thickBot="1">
      <c r="A337" s="293"/>
      <c r="B337" s="24"/>
      <c r="C337" s="24"/>
      <c r="D337" s="25"/>
      <c r="E337" s="26"/>
      <c r="F337" s="72">
        <v>4356</v>
      </c>
      <c r="G337" s="72">
        <v>5321</v>
      </c>
      <c r="H337" s="73" t="s">
        <v>351</v>
      </c>
      <c r="I337" s="238">
        <v>380</v>
      </c>
      <c r="J337" s="239">
        <v>60</v>
      </c>
      <c r="K337" s="238">
        <f t="shared" si="11"/>
        <v>440</v>
      </c>
    </row>
    <row r="338" spans="1:11" ht="13.5" thickBot="1">
      <c r="A338" s="293"/>
      <c r="B338" s="24"/>
      <c r="C338" s="24"/>
      <c r="D338" s="25"/>
      <c r="E338" s="26"/>
      <c r="F338" s="72">
        <v>4351</v>
      </c>
      <c r="G338" s="72">
        <v>5321</v>
      </c>
      <c r="H338" s="73" t="s">
        <v>352</v>
      </c>
      <c r="I338" s="238">
        <v>692</v>
      </c>
      <c r="J338" s="239">
        <v>84</v>
      </c>
      <c r="K338" s="238">
        <f t="shared" si="11"/>
        <v>776</v>
      </c>
    </row>
    <row r="339" spans="1:11" ht="13.5" thickBot="1">
      <c r="A339" s="293"/>
      <c r="B339" s="24"/>
      <c r="C339" s="24"/>
      <c r="D339" s="66" t="s">
        <v>531</v>
      </c>
      <c r="E339" s="26" t="s">
        <v>332</v>
      </c>
      <c r="F339" s="74" t="s">
        <v>1</v>
      </c>
      <c r="G339" s="74" t="s">
        <v>1</v>
      </c>
      <c r="H339" s="75" t="s">
        <v>333</v>
      </c>
      <c r="I339" s="236">
        <v>3987</v>
      </c>
      <c r="J339" s="237">
        <f>J340+J341</f>
        <v>728</v>
      </c>
      <c r="K339" s="236">
        <f t="shared" si="11"/>
        <v>4715</v>
      </c>
    </row>
    <row r="340" spans="1:11" ht="13.5" thickBot="1">
      <c r="A340" s="293"/>
      <c r="B340" s="4"/>
      <c r="C340" s="4"/>
      <c r="D340" s="3"/>
      <c r="E340" s="2"/>
      <c r="F340" s="78">
        <v>4356</v>
      </c>
      <c r="G340" s="72">
        <v>5321</v>
      </c>
      <c r="H340" s="79" t="s">
        <v>334</v>
      </c>
      <c r="I340" s="240">
        <v>2537</v>
      </c>
      <c r="J340" s="241">
        <v>400</v>
      </c>
      <c r="K340" s="240">
        <f t="shared" si="11"/>
        <v>2937</v>
      </c>
    </row>
    <row r="341" spans="1:11" ht="13.5" thickBot="1">
      <c r="A341" s="293"/>
      <c r="B341" s="38"/>
      <c r="C341" s="38"/>
      <c r="D341" s="39"/>
      <c r="E341" s="40"/>
      <c r="F341" s="76">
        <v>4355</v>
      </c>
      <c r="G341" s="72">
        <v>5321</v>
      </c>
      <c r="H341" s="77" t="s">
        <v>335</v>
      </c>
      <c r="I341" s="184">
        <v>1450</v>
      </c>
      <c r="J341" s="235">
        <v>328</v>
      </c>
      <c r="K341" s="184">
        <f t="shared" si="11"/>
        <v>1778</v>
      </c>
    </row>
    <row r="342" spans="1:11" ht="13.5" thickBot="1">
      <c r="A342" s="293"/>
      <c r="B342" s="24"/>
      <c r="C342" s="24"/>
      <c r="D342" s="66" t="s">
        <v>531</v>
      </c>
      <c r="E342" s="26" t="s">
        <v>339</v>
      </c>
      <c r="F342" s="74" t="s">
        <v>1</v>
      </c>
      <c r="G342" s="74" t="s">
        <v>1</v>
      </c>
      <c r="H342" s="75" t="s">
        <v>340</v>
      </c>
      <c r="I342" s="236">
        <v>7259</v>
      </c>
      <c r="J342" s="237">
        <f>J343+J344+J345+J346+J347</f>
        <v>500</v>
      </c>
      <c r="K342" s="236">
        <f t="shared" si="11"/>
        <v>7759</v>
      </c>
    </row>
    <row r="343" spans="1:11" ht="13.5" thickBot="1">
      <c r="A343" s="293"/>
      <c r="B343" s="4"/>
      <c r="C343" s="4"/>
      <c r="D343" s="3"/>
      <c r="E343" s="2"/>
      <c r="F343" s="78">
        <v>4359</v>
      </c>
      <c r="G343" s="72">
        <v>5321</v>
      </c>
      <c r="H343" s="79" t="s">
        <v>342</v>
      </c>
      <c r="I343" s="240">
        <v>179</v>
      </c>
      <c r="J343" s="241">
        <v>30</v>
      </c>
      <c r="K343" s="240">
        <f t="shared" si="11"/>
        <v>209</v>
      </c>
    </row>
    <row r="344" spans="1:11" ht="13.5" thickBot="1">
      <c r="A344" s="293"/>
      <c r="B344" s="51"/>
      <c r="C344" s="51"/>
      <c r="D344" s="52"/>
      <c r="E344" s="53"/>
      <c r="F344" s="86">
        <v>4350</v>
      </c>
      <c r="G344" s="72">
        <v>5321</v>
      </c>
      <c r="H344" s="87" t="s">
        <v>341</v>
      </c>
      <c r="I344" s="232">
        <v>1790</v>
      </c>
      <c r="J344" s="233">
        <v>210</v>
      </c>
      <c r="K344" s="232">
        <f t="shared" si="11"/>
        <v>2000</v>
      </c>
    </row>
    <row r="345" spans="1:11" ht="13.5" thickBot="1">
      <c r="A345" s="293"/>
      <c r="B345" s="51"/>
      <c r="C345" s="51"/>
      <c r="D345" s="52"/>
      <c r="E345" s="53"/>
      <c r="F345" s="86">
        <v>4351</v>
      </c>
      <c r="G345" s="72">
        <v>5321</v>
      </c>
      <c r="H345" s="87" t="s">
        <v>343</v>
      </c>
      <c r="I345" s="232">
        <v>2750</v>
      </c>
      <c r="J345" s="233">
        <v>250</v>
      </c>
      <c r="K345" s="232">
        <f t="shared" si="11"/>
        <v>3000</v>
      </c>
    </row>
    <row r="346" spans="1:11" ht="13.5" thickBot="1">
      <c r="A346" s="293"/>
      <c r="B346" s="51"/>
      <c r="C346" s="51"/>
      <c r="D346" s="52"/>
      <c r="E346" s="53"/>
      <c r="F346" s="86">
        <v>4357</v>
      </c>
      <c r="G346" s="72">
        <v>5321</v>
      </c>
      <c r="H346" s="87" t="s">
        <v>344</v>
      </c>
      <c r="I346" s="232">
        <v>2240</v>
      </c>
      <c r="J346" s="233">
        <v>10</v>
      </c>
      <c r="K346" s="232">
        <f t="shared" si="11"/>
        <v>2250</v>
      </c>
    </row>
    <row r="347" spans="1:11" ht="13.5" thickBot="1">
      <c r="A347" s="293"/>
      <c r="B347" s="38"/>
      <c r="C347" s="38"/>
      <c r="D347" s="39"/>
      <c r="E347" s="40"/>
      <c r="F347" s="76">
        <v>4356</v>
      </c>
      <c r="G347" s="72">
        <v>5321</v>
      </c>
      <c r="H347" s="77" t="s">
        <v>345</v>
      </c>
      <c r="I347" s="184">
        <v>300</v>
      </c>
      <c r="J347" s="235">
        <v>0</v>
      </c>
      <c r="K347" s="184">
        <f t="shared" si="11"/>
        <v>300</v>
      </c>
    </row>
    <row r="348" spans="1:11" ht="13.5" thickBot="1">
      <c r="A348" s="293"/>
      <c r="B348" s="38"/>
      <c r="C348" s="38"/>
      <c r="D348" s="66" t="s">
        <v>531</v>
      </c>
      <c r="E348" s="40" t="s">
        <v>353</v>
      </c>
      <c r="F348" s="88" t="s">
        <v>1</v>
      </c>
      <c r="G348" s="88" t="s">
        <v>1</v>
      </c>
      <c r="H348" s="89" t="s">
        <v>354</v>
      </c>
      <c r="I348" s="242">
        <v>253</v>
      </c>
      <c r="J348" s="243">
        <f>J349</f>
        <v>39</v>
      </c>
      <c r="K348" s="242">
        <f t="shared" si="11"/>
        <v>292</v>
      </c>
    </row>
    <row r="349" spans="1:11" ht="13.5" thickBot="1">
      <c r="A349" s="294"/>
      <c r="B349" s="38"/>
      <c r="C349" s="38"/>
      <c r="D349" s="39"/>
      <c r="E349" s="40"/>
      <c r="F349" s="76">
        <v>4358</v>
      </c>
      <c r="G349" s="72">
        <v>5321</v>
      </c>
      <c r="H349" s="77" t="s">
        <v>355</v>
      </c>
      <c r="I349" s="184">
        <v>253</v>
      </c>
      <c r="J349" s="235">
        <v>39</v>
      </c>
      <c r="K349" s="184">
        <f t="shared" si="11"/>
        <v>292</v>
      </c>
    </row>
  </sheetData>
  <sheetProtection/>
  <mergeCells count="10">
    <mergeCell ref="A10:A349"/>
    <mergeCell ref="D10:E10"/>
    <mergeCell ref="D11:E11"/>
    <mergeCell ref="D3:J4"/>
    <mergeCell ref="G5:J5"/>
    <mergeCell ref="G7:H7"/>
    <mergeCell ref="H9:I9"/>
    <mergeCell ref="G6:I6"/>
    <mergeCell ref="G8:I8"/>
    <mergeCell ref="D12:E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  <headerFooter>
    <oddHeader>&amp;Rpříloha č. 1 k ZR-RO č.225/15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08" t="s">
        <v>418</v>
      </c>
      <c r="B1" s="308"/>
      <c r="C1" s="254"/>
      <c r="D1" s="254"/>
      <c r="E1" s="255" t="s">
        <v>419</v>
      </c>
    </row>
    <row r="2" spans="1:5" ht="24.75" thickBot="1">
      <c r="A2" s="256" t="s">
        <v>420</v>
      </c>
      <c r="B2" s="257" t="s">
        <v>421</v>
      </c>
      <c r="C2" s="258" t="s">
        <v>422</v>
      </c>
      <c r="D2" s="258" t="s">
        <v>478</v>
      </c>
      <c r="E2" s="258" t="s">
        <v>422</v>
      </c>
    </row>
    <row r="3" spans="1:5" ht="15" customHeight="1">
      <c r="A3" s="259" t="s">
        <v>423</v>
      </c>
      <c r="B3" s="260" t="s">
        <v>424</v>
      </c>
      <c r="C3" s="261">
        <f>C4+C5+C6</f>
        <v>2365092.99</v>
      </c>
      <c r="D3" s="261">
        <f>D4+D5+D6</f>
        <v>0</v>
      </c>
      <c r="E3" s="262">
        <f aca="true" t="shared" si="0" ref="E3:E23">C3+D3</f>
        <v>2365092.99</v>
      </c>
    </row>
    <row r="4" spans="1:10" ht="15" customHeight="1">
      <c r="A4" s="263" t="s">
        <v>425</v>
      </c>
      <c r="B4" s="264" t="s">
        <v>426</v>
      </c>
      <c r="C4" s="265">
        <v>2220140.41</v>
      </c>
      <c r="D4" s="266">
        <v>0</v>
      </c>
      <c r="E4" s="267">
        <f t="shared" si="0"/>
        <v>2220140.41</v>
      </c>
      <c r="J4" s="28"/>
    </row>
    <row r="5" spans="1:5" ht="15" customHeight="1">
      <c r="A5" s="263" t="s">
        <v>427</v>
      </c>
      <c r="B5" s="264" t="s">
        <v>428</v>
      </c>
      <c r="C5" s="265">
        <v>143427.02000000002</v>
      </c>
      <c r="D5" s="268">
        <v>0</v>
      </c>
      <c r="E5" s="267">
        <f t="shared" si="0"/>
        <v>143427.02000000002</v>
      </c>
    </row>
    <row r="6" spans="1:5" ht="15" customHeight="1">
      <c r="A6" s="263" t="s">
        <v>429</v>
      </c>
      <c r="B6" s="264" t="s">
        <v>430</v>
      </c>
      <c r="C6" s="265">
        <v>1525.56</v>
      </c>
      <c r="D6" s="265">
        <v>0</v>
      </c>
      <c r="E6" s="267">
        <f t="shared" si="0"/>
        <v>1525.56</v>
      </c>
    </row>
    <row r="7" spans="1:5" ht="15" customHeight="1">
      <c r="A7" s="269" t="s">
        <v>431</v>
      </c>
      <c r="B7" s="264" t="s">
        <v>432</v>
      </c>
      <c r="C7" s="270">
        <f>C8+C13</f>
        <v>4953233.865809999</v>
      </c>
      <c r="D7" s="270">
        <f>D8+D13</f>
        <v>32292</v>
      </c>
      <c r="E7" s="271">
        <f t="shared" si="0"/>
        <v>4985525.865809999</v>
      </c>
    </row>
    <row r="8" spans="1:5" ht="15" customHeight="1">
      <c r="A8" s="263" t="s">
        <v>433</v>
      </c>
      <c r="B8" s="264" t="s">
        <v>434</v>
      </c>
      <c r="C8" s="265">
        <f>C9+C10+C11+C12</f>
        <v>4169701.22026</v>
      </c>
      <c r="D8" s="265">
        <v>32292</v>
      </c>
      <c r="E8" s="272">
        <f t="shared" si="0"/>
        <v>4201993.22026</v>
      </c>
    </row>
    <row r="9" spans="1:5" ht="15" customHeight="1">
      <c r="A9" s="263" t="s">
        <v>435</v>
      </c>
      <c r="B9" s="264" t="s">
        <v>436</v>
      </c>
      <c r="C9" s="265">
        <v>61072</v>
      </c>
      <c r="D9" s="265">
        <v>0</v>
      </c>
      <c r="E9" s="272">
        <f t="shared" si="0"/>
        <v>61072</v>
      </c>
    </row>
    <row r="10" spans="1:5" ht="15" customHeight="1">
      <c r="A10" s="263" t="s">
        <v>437</v>
      </c>
      <c r="B10" s="264" t="s">
        <v>434</v>
      </c>
      <c r="C10" s="265">
        <v>4072471.75026</v>
      </c>
      <c r="D10" s="265">
        <v>0</v>
      </c>
      <c r="E10" s="272">
        <f t="shared" si="0"/>
        <v>4072471.75026</v>
      </c>
    </row>
    <row r="11" spans="1:5" ht="15" customHeight="1">
      <c r="A11" s="263" t="s">
        <v>438</v>
      </c>
      <c r="B11" s="264" t="s">
        <v>439</v>
      </c>
      <c r="C11" s="265">
        <v>10935.650000000001</v>
      </c>
      <c r="D11" s="265">
        <v>0</v>
      </c>
      <c r="E11" s="272">
        <f>SUM(C11:D11)</f>
        <v>10935.650000000001</v>
      </c>
    </row>
    <row r="12" spans="1:5" ht="15" customHeight="1">
      <c r="A12" s="263" t="s">
        <v>440</v>
      </c>
      <c r="B12" s="264">
        <v>4121</v>
      </c>
      <c r="C12" s="265">
        <v>25221.82</v>
      </c>
      <c r="D12" s="265">
        <v>0</v>
      </c>
      <c r="E12" s="272">
        <f>SUM(C12:D12)</f>
        <v>25221.82</v>
      </c>
    </row>
    <row r="13" spans="1:5" ht="15" customHeight="1">
      <c r="A13" s="263" t="s">
        <v>441</v>
      </c>
      <c r="B13" s="264" t="s">
        <v>442</v>
      </c>
      <c r="C13" s="265">
        <f>C14+C15+C16</f>
        <v>783532.64555</v>
      </c>
      <c r="D13" s="265">
        <f>D14+D15+D16</f>
        <v>0</v>
      </c>
      <c r="E13" s="272">
        <f t="shared" si="0"/>
        <v>783532.64555</v>
      </c>
    </row>
    <row r="14" spans="1:5" ht="15" customHeight="1">
      <c r="A14" s="263" t="s">
        <v>443</v>
      </c>
      <c r="B14" s="264" t="s">
        <v>442</v>
      </c>
      <c r="C14" s="265">
        <v>775625.10555</v>
      </c>
      <c r="D14" s="265">
        <v>0</v>
      </c>
      <c r="E14" s="272">
        <f t="shared" si="0"/>
        <v>775625.10555</v>
      </c>
    </row>
    <row r="15" spans="1:5" ht="15" customHeight="1">
      <c r="A15" s="263" t="s">
        <v>444</v>
      </c>
      <c r="B15" s="264">
        <v>4221</v>
      </c>
      <c r="C15" s="265">
        <v>6412.870000000001</v>
      </c>
      <c r="D15" s="265">
        <v>0</v>
      </c>
      <c r="E15" s="272">
        <f>SUM(C15:D15)</f>
        <v>6412.870000000001</v>
      </c>
    </row>
    <row r="16" spans="1:5" ht="15" customHeight="1">
      <c r="A16" s="263" t="s">
        <v>445</v>
      </c>
      <c r="B16" s="264">
        <v>4232</v>
      </c>
      <c r="C16" s="265">
        <v>1494.67</v>
      </c>
      <c r="D16" s="265">
        <v>0</v>
      </c>
      <c r="E16" s="272">
        <f>SUM(C16:D16)</f>
        <v>1494.67</v>
      </c>
    </row>
    <row r="17" spans="1:5" ht="15" customHeight="1">
      <c r="A17" s="269" t="s">
        <v>446</v>
      </c>
      <c r="B17" s="273" t="s">
        <v>447</v>
      </c>
      <c r="C17" s="270">
        <f>C3+C7</f>
        <v>7318326.85581</v>
      </c>
      <c r="D17" s="270">
        <f>D3+D7</f>
        <v>32292</v>
      </c>
      <c r="E17" s="271">
        <f t="shared" si="0"/>
        <v>7350618.85581</v>
      </c>
    </row>
    <row r="18" spans="1:5" ht="15" customHeight="1">
      <c r="A18" s="269" t="s">
        <v>448</v>
      </c>
      <c r="B18" s="273" t="s">
        <v>449</v>
      </c>
      <c r="C18" s="270">
        <f>SUM(C19:C22)</f>
        <v>999724.52</v>
      </c>
      <c r="D18" s="270">
        <f>SUM(D19:D22)</f>
        <v>0</v>
      </c>
      <c r="E18" s="271">
        <f t="shared" si="0"/>
        <v>999724.52</v>
      </c>
    </row>
    <row r="19" spans="1:5" ht="15" customHeight="1">
      <c r="A19" s="263" t="s">
        <v>450</v>
      </c>
      <c r="B19" s="264" t="s">
        <v>451</v>
      </c>
      <c r="C19" s="265">
        <v>84875.51</v>
      </c>
      <c r="D19" s="265">
        <v>0</v>
      </c>
      <c r="E19" s="272">
        <f t="shared" si="0"/>
        <v>84875.51</v>
      </c>
    </row>
    <row r="20" spans="1:5" ht="15" customHeight="1">
      <c r="A20" s="263" t="s">
        <v>452</v>
      </c>
      <c r="B20" s="264">
        <v>8115</v>
      </c>
      <c r="C20" s="265">
        <v>1011724.01</v>
      </c>
      <c r="D20" s="265">
        <v>0</v>
      </c>
      <c r="E20" s="272">
        <f>SUM(C20:D20)</f>
        <v>1011724.01</v>
      </c>
    </row>
    <row r="21" spans="1:5" ht="15" customHeight="1">
      <c r="A21" s="263" t="s">
        <v>453</v>
      </c>
      <c r="B21" s="264">
        <v>8123</v>
      </c>
      <c r="C21" s="265">
        <v>0</v>
      </c>
      <c r="D21" s="265">
        <v>0</v>
      </c>
      <c r="E21" s="272">
        <f>C21+D21</f>
        <v>0</v>
      </c>
    </row>
    <row r="22" spans="1:5" ht="15" customHeight="1" thickBot="1">
      <c r="A22" s="274" t="s">
        <v>454</v>
      </c>
      <c r="B22" s="275">
        <v>-8124</v>
      </c>
      <c r="C22" s="276">
        <v>-96875</v>
      </c>
      <c r="D22" s="276">
        <v>0</v>
      </c>
      <c r="E22" s="277">
        <f>C22+D22</f>
        <v>-96875</v>
      </c>
    </row>
    <row r="23" spans="1:5" ht="15" customHeight="1" thickBot="1">
      <c r="A23" s="278" t="s">
        <v>455</v>
      </c>
      <c r="B23" s="279"/>
      <c r="C23" s="280">
        <f>C3+C7+C18</f>
        <v>8318051.375809999</v>
      </c>
      <c r="D23" s="280">
        <f>D17+D18</f>
        <v>32292</v>
      </c>
      <c r="E23" s="281">
        <f t="shared" si="0"/>
        <v>8350343.375809999</v>
      </c>
    </row>
    <row r="24" spans="1:5" ht="13.5" thickBot="1">
      <c r="A24" s="308" t="s">
        <v>456</v>
      </c>
      <c r="B24" s="308"/>
      <c r="C24" s="282"/>
      <c r="D24" s="282"/>
      <c r="E24" s="283" t="s">
        <v>419</v>
      </c>
    </row>
    <row r="25" spans="1:5" ht="24.75" thickBot="1">
      <c r="A25" s="256" t="s">
        <v>457</v>
      </c>
      <c r="B25" s="257" t="s">
        <v>0</v>
      </c>
      <c r="C25" s="258" t="s">
        <v>422</v>
      </c>
      <c r="D25" s="258" t="s">
        <v>478</v>
      </c>
      <c r="E25" s="258" t="s">
        <v>422</v>
      </c>
    </row>
    <row r="26" spans="1:5" ht="15" customHeight="1">
      <c r="A26" s="284" t="s">
        <v>458</v>
      </c>
      <c r="B26" s="285" t="s">
        <v>459</v>
      </c>
      <c r="C26" s="268">
        <v>26192.5</v>
      </c>
      <c r="D26" s="268">
        <v>0</v>
      </c>
      <c r="E26" s="286">
        <f>C26+D26</f>
        <v>26192.5</v>
      </c>
    </row>
    <row r="27" spans="1:5" ht="15" customHeight="1">
      <c r="A27" s="287" t="s">
        <v>460</v>
      </c>
      <c r="B27" s="264" t="s">
        <v>459</v>
      </c>
      <c r="C27" s="265">
        <v>242789.92</v>
      </c>
      <c r="D27" s="268">
        <v>0</v>
      </c>
      <c r="E27" s="286">
        <f aca="true" t="shared" si="1" ref="E27:E41">C27+D27</f>
        <v>242789.92</v>
      </c>
    </row>
    <row r="28" spans="1:5" ht="15" customHeight="1">
      <c r="A28" s="287" t="s">
        <v>461</v>
      </c>
      <c r="B28" s="264" t="s">
        <v>459</v>
      </c>
      <c r="C28" s="265">
        <v>882990.86</v>
      </c>
      <c r="D28" s="268">
        <v>0</v>
      </c>
      <c r="E28" s="286">
        <f t="shared" si="1"/>
        <v>882990.86</v>
      </c>
    </row>
    <row r="29" spans="1:5" ht="15" customHeight="1">
      <c r="A29" s="287" t="s">
        <v>462</v>
      </c>
      <c r="B29" s="264" t="s">
        <v>459</v>
      </c>
      <c r="C29" s="265">
        <v>653719.3500000001</v>
      </c>
      <c r="D29" s="268">
        <v>0</v>
      </c>
      <c r="E29" s="286">
        <f t="shared" si="1"/>
        <v>653719.3500000001</v>
      </c>
    </row>
    <row r="30" spans="1:5" ht="15" customHeight="1">
      <c r="A30" s="287" t="s">
        <v>463</v>
      </c>
      <c r="B30" s="264" t="s">
        <v>459</v>
      </c>
      <c r="C30" s="265">
        <v>3646159.4899999998</v>
      </c>
      <c r="D30" s="268">
        <v>0</v>
      </c>
      <c r="E30" s="286">
        <f>C30+D30</f>
        <v>3646159.4899999998</v>
      </c>
    </row>
    <row r="31" spans="1:5" ht="15" customHeight="1">
      <c r="A31" s="287" t="s">
        <v>464</v>
      </c>
      <c r="B31" s="264" t="s">
        <v>465</v>
      </c>
      <c r="C31" s="265">
        <v>452729.3599999999</v>
      </c>
      <c r="D31" s="268">
        <v>32292</v>
      </c>
      <c r="E31" s="286">
        <f t="shared" si="1"/>
        <v>485021.3599999999</v>
      </c>
    </row>
    <row r="32" spans="1:5" ht="15" customHeight="1">
      <c r="A32" s="287" t="s">
        <v>466</v>
      </c>
      <c r="B32" s="264" t="s">
        <v>459</v>
      </c>
      <c r="C32" s="265">
        <v>82487.76</v>
      </c>
      <c r="D32" s="268">
        <v>0</v>
      </c>
      <c r="E32" s="286">
        <f t="shared" si="1"/>
        <v>82487.76</v>
      </c>
    </row>
    <row r="33" spans="1:5" ht="15" customHeight="1">
      <c r="A33" s="287" t="s">
        <v>467</v>
      </c>
      <c r="B33" s="264" t="s">
        <v>468</v>
      </c>
      <c r="C33" s="265">
        <v>941821.3599999999</v>
      </c>
      <c r="D33" s="268">
        <v>0</v>
      </c>
      <c r="E33" s="286">
        <f t="shared" si="1"/>
        <v>941821.3599999999</v>
      </c>
    </row>
    <row r="34" spans="1:5" ht="15" customHeight="1">
      <c r="A34" s="287" t="s">
        <v>469</v>
      </c>
      <c r="B34" s="264" t="s">
        <v>468</v>
      </c>
      <c r="C34" s="265">
        <v>0</v>
      </c>
      <c r="D34" s="268">
        <v>0</v>
      </c>
      <c r="E34" s="286">
        <f t="shared" si="1"/>
        <v>0</v>
      </c>
    </row>
    <row r="35" spans="1:5" ht="15" customHeight="1">
      <c r="A35" s="287" t="s">
        <v>470</v>
      </c>
      <c r="B35" s="264" t="s">
        <v>465</v>
      </c>
      <c r="C35" s="265">
        <v>1169844.1399999997</v>
      </c>
      <c r="D35" s="268">
        <v>0</v>
      </c>
      <c r="E35" s="286">
        <f t="shared" si="1"/>
        <v>1169844.1399999997</v>
      </c>
    </row>
    <row r="36" spans="1:5" ht="15" customHeight="1">
      <c r="A36" s="287" t="s">
        <v>471</v>
      </c>
      <c r="B36" s="264" t="s">
        <v>465</v>
      </c>
      <c r="C36" s="265">
        <v>22000</v>
      </c>
      <c r="D36" s="268">
        <v>0</v>
      </c>
      <c r="E36" s="286">
        <f t="shared" si="1"/>
        <v>22000</v>
      </c>
    </row>
    <row r="37" spans="1:5" ht="15" customHeight="1">
      <c r="A37" s="287" t="s">
        <v>472</v>
      </c>
      <c r="B37" s="264" t="s">
        <v>459</v>
      </c>
      <c r="C37" s="265">
        <v>5434.02</v>
      </c>
      <c r="D37" s="268">
        <v>0</v>
      </c>
      <c r="E37" s="286">
        <f t="shared" si="1"/>
        <v>5434.02</v>
      </c>
    </row>
    <row r="38" spans="1:5" ht="15" customHeight="1">
      <c r="A38" s="287" t="s">
        <v>473</v>
      </c>
      <c r="B38" s="264" t="s">
        <v>465</v>
      </c>
      <c r="C38" s="265">
        <v>108923.1</v>
      </c>
      <c r="D38" s="268">
        <v>0</v>
      </c>
      <c r="E38" s="286">
        <f>C38+D38</f>
        <v>108923.1</v>
      </c>
    </row>
    <row r="39" spans="1:5" ht="15" customHeight="1">
      <c r="A39" s="287" t="s">
        <v>474</v>
      </c>
      <c r="B39" s="264" t="s">
        <v>465</v>
      </c>
      <c r="C39" s="265">
        <v>5317.28</v>
      </c>
      <c r="D39" s="268">
        <v>0</v>
      </c>
      <c r="E39" s="286">
        <f t="shared" si="1"/>
        <v>5317.28</v>
      </c>
    </row>
    <row r="40" spans="1:5" ht="15" customHeight="1">
      <c r="A40" s="287" t="s">
        <v>475</v>
      </c>
      <c r="B40" s="264" t="s">
        <v>465</v>
      </c>
      <c r="C40" s="265">
        <v>73602.25</v>
      </c>
      <c r="D40" s="268">
        <v>0</v>
      </c>
      <c r="E40" s="286">
        <f t="shared" si="1"/>
        <v>73602.25</v>
      </c>
    </row>
    <row r="41" spans="1:5" ht="15" customHeight="1" thickBot="1">
      <c r="A41" s="287" t="s">
        <v>476</v>
      </c>
      <c r="B41" s="264" t="s">
        <v>465</v>
      </c>
      <c r="C41" s="265">
        <v>4039.987</v>
      </c>
      <c r="D41" s="268">
        <v>0</v>
      </c>
      <c r="E41" s="286">
        <f t="shared" si="1"/>
        <v>4039.987</v>
      </c>
    </row>
    <row r="42" spans="1:5" ht="15" customHeight="1" thickBot="1">
      <c r="A42" s="288" t="s">
        <v>477</v>
      </c>
      <c r="B42" s="279"/>
      <c r="C42" s="280">
        <f>C26+C27+C28+C29+C30+C31+C32+C33+C34+C35+C36+C37+C38+C39+C40+C41</f>
        <v>8318051.376999998</v>
      </c>
      <c r="D42" s="280">
        <f>SUM(D26:D41)</f>
        <v>32292</v>
      </c>
      <c r="E42" s="281">
        <f>SUM(E26:E41)</f>
        <v>8350343.376999998</v>
      </c>
    </row>
    <row r="43" spans="3:5" ht="12.75">
      <c r="C43" s="28"/>
      <c r="E43" s="28"/>
    </row>
  </sheetData>
  <sheetProtection/>
  <mergeCells count="2">
    <mergeCell ref="A1:B1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Marikova Jana</cp:lastModifiedBy>
  <cp:lastPrinted>2015-09-14T06:49:04Z</cp:lastPrinted>
  <dcterms:created xsi:type="dcterms:W3CDTF">2007-12-18T12:40:54Z</dcterms:created>
  <dcterms:modified xsi:type="dcterms:W3CDTF">2015-09-14T08:37:09Z</dcterms:modified>
  <cp:category/>
  <cp:version/>
  <cp:contentType/>
  <cp:contentStatus/>
</cp:coreProperties>
</file>