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2"/>
  </bookViews>
  <sheets>
    <sheet name="Bilance PaV" sheetId="1" r:id="rId1"/>
    <sheet name="919 03" sheetId="2" r:id="rId2"/>
    <sheet name="914 05" sheetId="3" r:id="rId3"/>
  </sheets>
  <definedNames/>
  <calcPr fullCalcOnLoad="1"/>
</workbook>
</file>

<file path=xl/sharedStrings.xml><?xml version="1.0" encoding="utf-8"?>
<sst xmlns="http://schemas.openxmlformats.org/spreadsheetml/2006/main" count="391" uniqueCount="170">
  <si>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</si>
  <si>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</si>
  <si>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</si>
  <si>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</si>
  <si>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</si>
  <si>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</si>
  <si>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</si>
  <si>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</si>
  <si>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</si>
  <si>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</si>
  <si>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</si>
  <si>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</si>
  <si>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</si>
  <si>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</si>
  <si>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</si>
  <si>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</si>
  <si>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</si>
  <si>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</si>
  <si>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</si>
  <si>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</si>
  <si>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</si>
  <si>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</si>
  <si>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</si>
  <si>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</si>
  <si>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</si>
  <si>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</si>
  <si>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</si>
  <si>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</si>
  <si>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</si>
  <si>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</si>
  <si>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</si>
  <si>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</si>
  <si>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</si>
  <si>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</si>
  <si>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</si>
  <si>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</si>
  <si>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</si>
  <si>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</si>
  <si>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</si>
  <si>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</si>
  <si>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</si>
  <si>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</si>
  <si>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</si>
  <si>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</si>
  <si>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</si>
  <si>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</si>
  <si>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</si>
  <si>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</si>
  <si>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</si>
  <si>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</si>
  <si>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</si>
  <si>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</si>
  <si>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</si>
  <si>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</si>
  <si>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</si>
  <si>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</si>
  <si>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</si>
  <si>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</si>
  <si>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</si>
  <si>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</si>
  <si>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</si>
  <si>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05 - Odbor sociálních věcí</t>
  </si>
  <si>
    <t xml:space="preserve">   Kapitola 914 05 - Působnosti</t>
  </si>
  <si>
    <t>914 05 - Působnosti</t>
  </si>
  <si>
    <t>uk.</t>
  </si>
  <si>
    <t xml:space="preserve">ÚZ </t>
  </si>
  <si>
    <t>č.a.</t>
  </si>
  <si>
    <t>§</t>
  </si>
  <si>
    <t>914 05 - P Ů S O B N O S T I</t>
  </si>
  <si>
    <t>UR 2015</t>
  </si>
  <si>
    <t>SU</t>
  </si>
  <si>
    <t>x</t>
  </si>
  <si>
    <t>Běžné (neinvestiční) výdaje resortu celkem</t>
  </si>
  <si>
    <t>DU</t>
  </si>
  <si>
    <t>Sociální práce</t>
  </si>
  <si>
    <t>RU</t>
  </si>
  <si>
    <t>051500</t>
  </si>
  <si>
    <t>0000</t>
  </si>
  <si>
    <t>metodická pomoc obcím III, II, I</t>
  </si>
  <si>
    <t>nákup ostatních služeb</t>
  </si>
  <si>
    <t>o</t>
  </si>
  <si>
    <t>pohoštění</t>
  </si>
  <si>
    <t>Sociálně-právní ochrana</t>
  </si>
  <si>
    <t>052000</t>
  </si>
  <si>
    <t>metodická a právní činnost</t>
  </si>
  <si>
    <t>ostatní osobní výdaje</t>
  </si>
  <si>
    <t>nákup materiálu</t>
  </si>
  <si>
    <t>052300</t>
  </si>
  <si>
    <t xml:space="preserve">krajská setkání pěstounů </t>
  </si>
  <si>
    <t>knihy, učební pomůcky, tisk</t>
  </si>
  <si>
    <t>poštovné</t>
  </si>
  <si>
    <t>052400</t>
  </si>
  <si>
    <t>poradní sbor</t>
  </si>
  <si>
    <t>ostatní platy</t>
  </si>
  <si>
    <t>ostatní platby za provedenou práci jinde nezařazené</t>
  </si>
  <si>
    <t>ostatní povinné pojištění placené zaměstnavatelem</t>
  </si>
  <si>
    <t>poskytnuté neinvestiční příspěvky a náhrady</t>
  </si>
  <si>
    <t>052500</t>
  </si>
  <si>
    <t>zabezpečení psychologických posudků pro náhradní rodinnou péči</t>
  </si>
  <si>
    <t>052600</t>
  </si>
  <si>
    <t>zabezpečení konzultací o výkonu pěstounské péče</t>
  </si>
  <si>
    <t>052800</t>
  </si>
  <si>
    <t>rodinná politika</t>
  </si>
  <si>
    <t>Romský koordinátor</t>
  </si>
  <si>
    <t>053000</t>
  </si>
  <si>
    <t>metodická činnost romského koordinátora</t>
  </si>
  <si>
    <t>nájemné</t>
  </si>
  <si>
    <t>053100</t>
  </si>
  <si>
    <t>Podpora koordinátorů pro romské záležitosti</t>
  </si>
  <si>
    <t>platy zaměstnanců v pracovním poměru</t>
  </si>
  <si>
    <t>povinné pojistné na sociální zabezpečení a příspěvek na státní politiku zaměstnanosti</t>
  </si>
  <si>
    <t>povinné pojistné na veřejné zdravotní pojištění</t>
  </si>
  <si>
    <t>Sociální služby</t>
  </si>
  <si>
    <t>054000</t>
  </si>
  <si>
    <t>metodické vedení sociálních služeb</t>
  </si>
  <si>
    <t>konzultační,poradenské a právní služby</t>
  </si>
  <si>
    <t>054100</t>
  </si>
  <si>
    <t>kontrolní činnost</t>
  </si>
  <si>
    <t>054200</t>
  </si>
  <si>
    <t>finanční kontrola dotací</t>
  </si>
  <si>
    <t>054300</t>
  </si>
  <si>
    <t>zajištění provozu objektu - budoucí hospic</t>
  </si>
  <si>
    <t>studená voda</t>
  </si>
  <si>
    <t>054400</t>
  </si>
  <si>
    <t xml:space="preserve">veletrh sociálních služeb </t>
  </si>
  <si>
    <t>054500</t>
  </si>
  <si>
    <t>filantropická bursa</t>
  </si>
  <si>
    <t>Zpracování odborných posudků</t>
  </si>
  <si>
    <t>055000</t>
  </si>
  <si>
    <t>sociální služby - odborné posudky</t>
  </si>
  <si>
    <t>055500</t>
  </si>
  <si>
    <t>pěstounská péče - lékařské a psycholog.posudky</t>
  </si>
  <si>
    <t>Střednědobý plán rozvoje sociálních služeb</t>
  </si>
  <si>
    <t>056000</t>
  </si>
  <si>
    <t>strategie sociálních služeb poskytovatelů a obcí</t>
  </si>
  <si>
    <t>056100</t>
  </si>
  <si>
    <t xml:space="preserve">datové centrum </t>
  </si>
  <si>
    <t xml:space="preserve">zpracování dat a služby související s informačními 
a komunikačními technologiemi  </t>
  </si>
  <si>
    <t>Činnost protidrogového koordinátora</t>
  </si>
  <si>
    <t>057000</t>
  </si>
  <si>
    <t>protidrogová politika</t>
  </si>
  <si>
    <t>Změna rozpočtu - rozpočtové opatření č. 242/15</t>
  </si>
  <si>
    <t>ZR-RO č.242/15</t>
  </si>
  <si>
    <t>úhrady sankcí jiným rozpočtům</t>
  </si>
  <si>
    <t>tis.Kč</t>
  </si>
  <si>
    <t>Ekonomický odbor</t>
  </si>
  <si>
    <t>919 03 - Pokladní správa</t>
  </si>
  <si>
    <t>P O K L A D N Í    S P R Á V A</t>
  </si>
  <si>
    <t>031900</t>
  </si>
  <si>
    <t>rozpočtová finanční rezerva kraje dle zásad</t>
  </si>
  <si>
    <t>5901</t>
  </si>
  <si>
    <t>nespecifikované rezervy</t>
  </si>
  <si>
    <t>031908</t>
  </si>
  <si>
    <t>fin.rezerva na řešení výkonnosti krajských PO</t>
  </si>
  <si>
    <t>031909</t>
  </si>
  <si>
    <t>finanční rezerva na řešení věcných, finančních a organizačních opatření orgánů kraje</t>
  </si>
  <si>
    <t>031910</t>
  </si>
  <si>
    <t>fin.rezerva na krytí výdajů vybraných peněžních fondů kraje</t>
  </si>
  <si>
    <t>031921</t>
  </si>
  <si>
    <t>fin.rezerva na řešení rizik spojených s projektem IP - 1</t>
  </si>
  <si>
    <t>031922</t>
  </si>
  <si>
    <t>fin.rezerva na likvidaci skládky Arnoltice - Bulovka</t>
  </si>
  <si>
    <t>ZR-RO                  č. 242/15</t>
  </si>
  <si>
    <t>ZR-RO                     č. 242/15</t>
  </si>
  <si>
    <t>ZR-RO                č. 242/15</t>
  </si>
  <si>
    <t>058800</t>
  </si>
  <si>
    <t>058900</t>
  </si>
  <si>
    <t>projekt IP 1 -odvod dle rozhodnutí odvolacího orgánu</t>
  </si>
  <si>
    <t xml:space="preserve">projekt IP 1 - odvod do Národního fondu </t>
  </si>
  <si>
    <t>projekt IP 1 - odvod do státního rozpočtu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</si>
</sst>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0"/>
    <numFmt numFmtId="166" formatCode="#,##0.0000"/>
    <numFmt numFmtId="167" formatCode="#,##0.000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Tahoma"/>
      <family val="2"/>
    </font>
    <font>
      <b/>
      <sz val="8"/>
      <color indexed="4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color indexed="4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B0F0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0"/>
      <color rgb="FF00B0F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4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44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4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45" fillId="24" borderId="0" applyNumberFormat="0" applyBorder="0" applyAlignment="0" applyProtection="0"/>
    <xf numFmtId="0" fontId="45" fillId="2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3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3" applyNumberFormat="0" applyAlignment="0" applyProtection="0"/>
    <xf numFmtId="0" fontId="25" fillId="36" borderId="4" applyNumberFormat="0" applyAlignment="0" applyProtection="0"/>
    <xf numFmtId="0" fontId="25" fillId="36" borderId="4" applyNumberFormat="0" applyAlignment="0" applyProtection="0"/>
    <xf numFmtId="0" fontId="48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50" fillId="0" borderId="7" applyNumberFormat="0" applyFill="0" applyAlignment="0" applyProtection="0"/>
    <xf numFmtId="0" fontId="51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53" fillId="37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1" fillId="40" borderId="12" applyNumberFormat="0" applyFont="0" applyAlignment="0" applyProtection="0"/>
    <xf numFmtId="0" fontId="21" fillId="40" borderId="12" applyNumberFormat="0" applyFont="0" applyAlignment="0" applyProtection="0"/>
    <xf numFmtId="0" fontId="44" fillId="39" borderId="11" applyNumberFormat="0" applyFont="0" applyAlignment="0" applyProtection="0"/>
    <xf numFmtId="0" fontId="44" fillId="39" borderId="11" applyNumberFormat="0" applyFont="0" applyAlignment="0" applyProtection="0"/>
    <xf numFmtId="0" fontId="44" fillId="39" borderId="11" applyNumberFormat="0" applyFont="0" applyAlignment="0" applyProtection="0"/>
    <xf numFmtId="9" fontId="0" fillId="0" borderId="0" applyFont="0" applyFill="0" applyBorder="0" applyAlignment="0" applyProtection="0"/>
    <xf numFmtId="0" fontId="54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54" fillId="0" borderId="13" applyNumberFormat="0" applyFill="0" applyAlignment="0" applyProtection="0"/>
    <xf numFmtId="0" fontId="38" fillId="41" borderId="0">
      <alignment horizontal="left" vertical="center"/>
      <protection/>
    </xf>
    <xf numFmtId="0" fontId="55" fillId="42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55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43" borderId="15" applyNumberFormat="0" applyAlignment="0" applyProtection="0"/>
    <xf numFmtId="0" fontId="34" fillId="13" borderId="16" applyNumberFormat="0" applyAlignment="0" applyProtection="0"/>
    <xf numFmtId="0" fontId="34" fillId="13" borderId="16" applyNumberFormat="0" applyAlignment="0" applyProtection="0"/>
    <xf numFmtId="0" fontId="57" fillId="43" borderId="15" applyNumberFormat="0" applyAlignment="0" applyProtection="0"/>
    <xf numFmtId="0" fontId="58" fillId="44" borderId="15" applyNumberFormat="0" applyAlignment="0" applyProtection="0"/>
    <xf numFmtId="0" fontId="35" fillId="45" borderId="16" applyNumberFormat="0" applyAlignment="0" applyProtection="0"/>
    <xf numFmtId="0" fontId="35" fillId="45" borderId="16" applyNumberFormat="0" applyAlignment="0" applyProtection="0"/>
    <xf numFmtId="0" fontId="58" fillId="44" borderId="15" applyNumberFormat="0" applyAlignment="0" applyProtection="0"/>
    <xf numFmtId="0" fontId="59" fillId="44" borderId="17" applyNumberFormat="0" applyAlignment="0" applyProtection="0"/>
    <xf numFmtId="0" fontId="36" fillId="45" borderId="18" applyNumberFormat="0" applyAlignment="0" applyProtection="0"/>
    <xf numFmtId="0" fontId="36" fillId="45" borderId="18" applyNumberFormat="0" applyAlignment="0" applyProtection="0"/>
    <xf numFmtId="0" fontId="59" fillId="44" borderId="17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49" borderId="0" applyNumberFormat="0" applyBorder="0" applyAlignment="0" applyProtection="0"/>
    <xf numFmtId="0" fontId="45" fillId="48" borderId="0" applyNumberFormat="0" applyBorder="0" applyAlignment="0" applyProtection="0"/>
    <xf numFmtId="0" fontId="45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2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22" fillId="55" borderId="0" applyNumberFormat="0" applyBorder="0" applyAlignment="0" applyProtection="0"/>
    <xf numFmtId="0" fontId="22" fillId="55" borderId="0" applyNumberFormat="0" applyBorder="0" applyAlignment="0" applyProtection="0"/>
    <xf numFmtId="0" fontId="45" fillId="5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9" fillId="0" borderId="0" xfId="187" applyFont="1" applyAlignment="1">
      <alignment horizontal="center"/>
      <protection/>
    </xf>
    <xf numFmtId="0" fontId="11" fillId="0" borderId="0" xfId="187" applyFont="1" applyAlignment="1">
      <alignment horizontal="center"/>
      <protection/>
    </xf>
    <xf numFmtId="0" fontId="13" fillId="0" borderId="0" xfId="171" applyFont="1" applyFill="1" applyAlignment="1">
      <alignment horizontal="center"/>
      <protection/>
    </xf>
    <xf numFmtId="0" fontId="13" fillId="56" borderId="0" xfId="171" applyFont="1" applyFill="1" applyAlignment="1">
      <alignment horizontal="center"/>
      <protection/>
    </xf>
    <xf numFmtId="0" fontId="14" fillId="0" borderId="19" xfId="171" applyFont="1" applyBorder="1" applyAlignment="1">
      <alignment horizontal="center" vertical="center"/>
      <protection/>
    </xf>
    <xf numFmtId="0" fontId="14" fillId="0" borderId="20" xfId="171" applyFont="1" applyBorder="1" applyAlignment="1">
      <alignment horizontal="center" vertical="center"/>
      <protection/>
    </xf>
    <xf numFmtId="0" fontId="14" fillId="0" borderId="21" xfId="171" applyFont="1" applyBorder="1" applyAlignment="1">
      <alignment horizontal="center" vertical="center"/>
      <protection/>
    </xf>
    <xf numFmtId="0" fontId="14" fillId="56" borderId="21" xfId="171" applyFont="1" applyFill="1" applyBorder="1" applyAlignment="1">
      <alignment horizontal="center" vertical="center"/>
      <protection/>
    </xf>
    <xf numFmtId="0" fontId="15" fillId="0" borderId="22" xfId="171" applyFont="1" applyBorder="1" applyAlignment="1">
      <alignment horizontal="center" vertical="center"/>
      <protection/>
    </xf>
    <xf numFmtId="0" fontId="13" fillId="0" borderId="23" xfId="188" applyFont="1" applyFill="1" applyBorder="1" applyAlignment="1">
      <alignment horizontal="center"/>
      <protection/>
    </xf>
    <xf numFmtId="0" fontId="13" fillId="0" borderId="24" xfId="188" applyFont="1" applyFill="1" applyBorder="1" applyAlignment="1">
      <alignment horizontal="center"/>
      <protection/>
    </xf>
    <xf numFmtId="0" fontId="13" fillId="0" borderId="25" xfId="188" applyFont="1" applyFill="1" applyBorder="1" applyAlignment="1">
      <alignment horizontal="center"/>
      <protection/>
    </xf>
    <xf numFmtId="0" fontId="13" fillId="56" borderId="22" xfId="188" applyFont="1" applyFill="1" applyBorder="1" applyAlignment="1">
      <alignment horizontal="center"/>
      <protection/>
    </xf>
    <xf numFmtId="0" fontId="13" fillId="0" borderId="22" xfId="188" applyFont="1" applyFill="1" applyBorder="1" applyAlignment="1">
      <alignment horizontal="left"/>
      <protection/>
    </xf>
    <xf numFmtId="0" fontId="61" fillId="0" borderId="26" xfId="188" applyFont="1" applyFill="1" applyBorder="1" applyAlignment="1">
      <alignment horizontal="center"/>
      <protection/>
    </xf>
    <xf numFmtId="0" fontId="61" fillId="0" borderId="27" xfId="188" applyFont="1" applyFill="1" applyBorder="1" applyAlignment="1">
      <alignment horizontal="center"/>
      <protection/>
    </xf>
    <xf numFmtId="0" fontId="61" fillId="0" borderId="28" xfId="188" applyFont="1" applyFill="1" applyBorder="1" applyAlignment="1">
      <alignment horizontal="center"/>
      <protection/>
    </xf>
    <xf numFmtId="0" fontId="61" fillId="56" borderId="29" xfId="188" applyFont="1" applyFill="1" applyBorder="1" applyAlignment="1">
      <alignment horizontal="center"/>
      <protection/>
    </xf>
    <xf numFmtId="0" fontId="61" fillId="0" borderId="29" xfId="188" applyFont="1" applyFill="1" applyBorder="1">
      <alignment/>
      <protection/>
    </xf>
    <xf numFmtId="0" fontId="15" fillId="0" borderId="30" xfId="188" applyFont="1" applyFill="1" applyBorder="1" applyAlignment="1">
      <alignment horizontal="center"/>
      <protection/>
    </xf>
    <xf numFmtId="0" fontId="15" fillId="0" borderId="31" xfId="188" applyFont="1" applyFill="1" applyBorder="1" applyAlignment="1">
      <alignment horizontal="center"/>
      <protection/>
    </xf>
    <xf numFmtId="49" fontId="15" fillId="0" borderId="32" xfId="188" applyNumberFormat="1" applyFont="1" applyFill="1" applyBorder="1" applyAlignment="1">
      <alignment horizontal="center"/>
      <protection/>
    </xf>
    <xf numFmtId="49" fontId="15" fillId="0" borderId="33" xfId="188" applyNumberFormat="1" applyFont="1" applyFill="1" applyBorder="1" applyAlignment="1">
      <alignment horizontal="center"/>
      <protection/>
    </xf>
    <xf numFmtId="0" fontId="15" fillId="0" borderId="34" xfId="188" applyFont="1" applyFill="1" applyBorder="1" applyAlignment="1">
      <alignment horizontal="center"/>
      <protection/>
    </xf>
    <xf numFmtId="0" fontId="15" fillId="56" borderId="32" xfId="188" applyFont="1" applyFill="1" applyBorder="1" applyAlignment="1">
      <alignment horizontal="center"/>
      <protection/>
    </xf>
    <xf numFmtId="0" fontId="15" fillId="0" borderId="32" xfId="188" applyFont="1" applyBorder="1">
      <alignment/>
      <protection/>
    </xf>
    <xf numFmtId="0" fontId="16" fillId="0" borderId="35" xfId="188" applyFont="1" applyFill="1" applyBorder="1" applyAlignment="1">
      <alignment horizontal="center"/>
      <protection/>
    </xf>
    <xf numFmtId="0" fontId="16" fillId="0" borderId="36" xfId="188" applyFont="1" applyFill="1" applyBorder="1" applyAlignment="1">
      <alignment horizontal="center"/>
      <protection/>
    </xf>
    <xf numFmtId="49" fontId="16" fillId="0" borderId="37" xfId="188" applyNumberFormat="1" applyFont="1" applyFill="1" applyBorder="1" applyAlignment="1">
      <alignment horizontal="center"/>
      <protection/>
    </xf>
    <xf numFmtId="49" fontId="16" fillId="0" borderId="38" xfId="188" applyNumberFormat="1" applyFont="1" applyFill="1" applyBorder="1" applyAlignment="1">
      <alignment horizontal="center"/>
      <protection/>
    </xf>
    <xf numFmtId="0" fontId="16" fillId="0" borderId="39" xfId="188" applyFont="1" applyFill="1" applyBorder="1" applyAlignment="1">
      <alignment horizontal="center"/>
      <protection/>
    </xf>
    <xf numFmtId="0" fontId="16" fillId="56" borderId="37" xfId="188" applyFont="1" applyFill="1" applyBorder="1" applyAlignment="1">
      <alignment horizontal="center"/>
      <protection/>
    </xf>
    <xf numFmtId="0" fontId="16" fillId="0" borderId="37" xfId="188" applyFont="1" applyBorder="1">
      <alignment/>
      <protection/>
    </xf>
    <xf numFmtId="0" fontId="61" fillId="0" borderId="26" xfId="188" applyFont="1" applyBorder="1" applyAlignment="1">
      <alignment horizontal="center"/>
      <protection/>
    </xf>
    <xf numFmtId="0" fontId="61" fillId="0" borderId="27" xfId="188" applyFont="1" applyBorder="1" applyAlignment="1">
      <alignment horizontal="center"/>
      <protection/>
    </xf>
    <xf numFmtId="0" fontId="61" fillId="0" borderId="29" xfId="188" applyFont="1" applyBorder="1">
      <alignment/>
      <protection/>
    </xf>
    <xf numFmtId="0" fontId="15" fillId="0" borderId="30" xfId="188" applyFont="1" applyBorder="1" applyAlignment="1">
      <alignment horizontal="center"/>
      <protection/>
    </xf>
    <xf numFmtId="0" fontId="15" fillId="0" borderId="31" xfId="188" applyFont="1" applyBorder="1" applyAlignment="1">
      <alignment horizontal="center"/>
      <protection/>
    </xf>
    <xf numFmtId="49" fontId="15" fillId="0" borderId="38" xfId="188" applyNumberFormat="1" applyFont="1" applyFill="1" applyBorder="1" applyAlignment="1">
      <alignment horizontal="center"/>
      <protection/>
    </xf>
    <xf numFmtId="0" fontId="16" fillId="0" borderId="35" xfId="188" applyFont="1" applyBorder="1" applyAlignment="1">
      <alignment horizontal="center"/>
      <protection/>
    </xf>
    <xf numFmtId="0" fontId="16" fillId="0" borderId="36" xfId="188" applyFont="1" applyBorder="1" applyAlignment="1">
      <alignment horizontal="center"/>
      <protection/>
    </xf>
    <xf numFmtId="49" fontId="16" fillId="0" borderId="37" xfId="188" applyNumberFormat="1" applyFont="1" applyBorder="1" applyAlignment="1">
      <alignment horizontal="center"/>
      <protection/>
    </xf>
    <xf numFmtId="0" fontId="16" fillId="56" borderId="39" xfId="188" applyFont="1" applyFill="1" applyBorder="1" applyAlignment="1">
      <alignment horizontal="center"/>
      <protection/>
    </xf>
    <xf numFmtId="0" fontId="16" fillId="0" borderId="37" xfId="188" applyFont="1" applyFill="1" applyBorder="1">
      <alignment/>
      <protection/>
    </xf>
    <xf numFmtId="0" fontId="15" fillId="0" borderId="32" xfId="188" applyFont="1" applyFill="1" applyBorder="1">
      <alignment/>
      <protection/>
    </xf>
    <xf numFmtId="0" fontId="16" fillId="0" borderId="38" xfId="188" applyFont="1" applyBorder="1" applyAlignment="1">
      <alignment horizontal="center"/>
      <protection/>
    </xf>
    <xf numFmtId="49" fontId="16" fillId="0" borderId="32" xfId="188" applyNumberFormat="1" applyFont="1" applyFill="1" applyBorder="1" applyAlignment="1">
      <alignment horizontal="center"/>
      <protection/>
    </xf>
    <xf numFmtId="49" fontId="16" fillId="0" borderId="33" xfId="188" applyNumberFormat="1" applyFont="1" applyFill="1" applyBorder="1" applyAlignment="1">
      <alignment horizontal="center"/>
      <protection/>
    </xf>
    <xf numFmtId="0" fontId="16" fillId="0" borderId="34" xfId="188" applyFont="1" applyFill="1" applyBorder="1" applyAlignment="1">
      <alignment horizontal="center"/>
      <protection/>
    </xf>
    <xf numFmtId="0" fontId="16" fillId="56" borderId="32" xfId="188" applyFont="1" applyFill="1" applyBorder="1" applyAlignment="1">
      <alignment horizontal="center"/>
      <protection/>
    </xf>
    <xf numFmtId="0" fontId="16" fillId="0" borderId="32" xfId="188" applyFont="1" applyFill="1" applyBorder="1">
      <alignment/>
      <protection/>
    </xf>
    <xf numFmtId="0" fontId="15" fillId="0" borderId="35" xfId="188" applyFont="1" applyBorder="1" applyAlignment="1">
      <alignment horizontal="center" vertical="center"/>
      <protection/>
    </xf>
    <xf numFmtId="0" fontId="15" fillId="0" borderId="39" xfId="188" applyFont="1" applyBorder="1" applyAlignment="1">
      <alignment horizontal="center" vertical="center"/>
      <protection/>
    </xf>
    <xf numFmtId="49" fontId="15" fillId="0" borderId="37" xfId="188" applyNumberFormat="1" applyFont="1" applyFill="1" applyBorder="1" applyAlignment="1">
      <alignment horizontal="center" vertical="center"/>
      <protection/>
    </xf>
    <xf numFmtId="49" fontId="15" fillId="0" borderId="38" xfId="188" applyNumberFormat="1" applyFont="1" applyFill="1" applyBorder="1" applyAlignment="1">
      <alignment horizontal="center" vertical="center"/>
      <protection/>
    </xf>
    <xf numFmtId="0" fontId="15" fillId="0" borderId="39" xfId="188" applyFont="1" applyFill="1" applyBorder="1" applyAlignment="1">
      <alignment horizontal="center" vertical="center"/>
      <protection/>
    </xf>
    <xf numFmtId="0" fontId="15" fillId="56" borderId="39" xfId="188" applyFont="1" applyFill="1" applyBorder="1" applyAlignment="1">
      <alignment horizontal="center" vertical="center"/>
      <protection/>
    </xf>
    <xf numFmtId="0" fontId="15" fillId="0" borderId="37" xfId="188" applyFont="1" applyFill="1" applyBorder="1" applyAlignment="1">
      <alignment vertical="center" wrapText="1"/>
      <protection/>
    </xf>
    <xf numFmtId="0" fontId="16" fillId="0" borderId="39" xfId="188" applyFont="1" applyBorder="1" applyAlignment="1">
      <alignment horizontal="center"/>
      <protection/>
    </xf>
    <xf numFmtId="0" fontId="15" fillId="0" borderId="40" xfId="188" applyFont="1" applyFill="1" applyBorder="1" applyAlignment="1">
      <alignment horizontal="center"/>
      <protection/>
    </xf>
    <xf numFmtId="0" fontId="15" fillId="0" borderId="39" xfId="188" applyFont="1" applyFill="1" applyBorder="1" applyAlignment="1">
      <alignment horizontal="center"/>
      <protection/>
    </xf>
    <xf numFmtId="49" fontId="15" fillId="0" borderId="37" xfId="188" applyNumberFormat="1" applyFont="1" applyFill="1" applyBorder="1" applyAlignment="1">
      <alignment horizontal="center"/>
      <protection/>
    </xf>
    <xf numFmtId="0" fontId="15" fillId="0" borderId="39" xfId="188" applyFont="1" applyFill="1" applyBorder="1">
      <alignment/>
      <protection/>
    </xf>
    <xf numFmtId="0" fontId="16" fillId="0" borderId="41" xfId="188" applyFont="1" applyBorder="1" applyAlignment="1">
      <alignment horizontal="center"/>
      <protection/>
    </xf>
    <xf numFmtId="0" fontId="16" fillId="0" borderId="0" xfId="188" applyFont="1" applyBorder="1" applyAlignment="1">
      <alignment horizontal="center"/>
      <protection/>
    </xf>
    <xf numFmtId="49" fontId="16" fillId="0" borderId="42" xfId="188" applyNumberFormat="1" applyFont="1" applyFill="1" applyBorder="1" applyAlignment="1">
      <alignment horizontal="center"/>
      <protection/>
    </xf>
    <xf numFmtId="49" fontId="15" fillId="0" borderId="32" xfId="188" applyNumberFormat="1" applyFont="1" applyBorder="1" applyAlignment="1">
      <alignment horizontal="center"/>
      <protection/>
    </xf>
    <xf numFmtId="0" fontId="16" fillId="0" borderId="40" xfId="188" applyFont="1" applyBorder="1" applyAlignment="1">
      <alignment horizontal="center"/>
      <protection/>
    </xf>
    <xf numFmtId="49" fontId="16" fillId="0" borderId="36" xfId="188" applyNumberFormat="1" applyFont="1" applyBorder="1" applyAlignment="1">
      <alignment horizontal="center"/>
      <protection/>
    </xf>
    <xf numFmtId="0" fontId="16" fillId="0" borderId="43" xfId="188" applyFont="1" applyBorder="1">
      <alignment/>
      <protection/>
    </xf>
    <xf numFmtId="0" fontId="16" fillId="0" borderId="44" xfId="188" applyFont="1" applyBorder="1" applyAlignment="1">
      <alignment horizontal="center"/>
      <protection/>
    </xf>
    <xf numFmtId="0" fontId="16" fillId="0" borderId="45" xfId="188" applyFont="1" applyBorder="1" applyAlignment="1">
      <alignment horizontal="center"/>
      <protection/>
    </xf>
    <xf numFmtId="49" fontId="16" fillId="0" borderId="42" xfId="188" applyNumberFormat="1" applyFont="1" applyBorder="1" applyAlignment="1">
      <alignment horizontal="center"/>
      <protection/>
    </xf>
    <xf numFmtId="49" fontId="16" fillId="0" borderId="46" xfId="188" applyNumberFormat="1" applyFont="1" applyFill="1" applyBorder="1" applyAlignment="1">
      <alignment horizontal="center"/>
      <protection/>
    </xf>
    <xf numFmtId="0" fontId="16" fillId="0" borderId="47" xfId="188" applyFont="1" applyFill="1" applyBorder="1" applyAlignment="1">
      <alignment horizontal="center"/>
      <protection/>
    </xf>
    <xf numFmtId="0" fontId="16" fillId="56" borderId="42" xfId="188" applyFont="1" applyFill="1" applyBorder="1" applyAlignment="1">
      <alignment horizontal="center"/>
      <protection/>
    </xf>
    <xf numFmtId="0" fontId="16" fillId="0" borderId="32" xfId="188" applyFont="1" applyBorder="1">
      <alignment/>
      <protection/>
    </xf>
    <xf numFmtId="49" fontId="16" fillId="0" borderId="48" xfId="188" applyNumberFormat="1" applyFont="1" applyBorder="1" applyAlignment="1">
      <alignment horizontal="center"/>
      <protection/>
    </xf>
    <xf numFmtId="49" fontId="16" fillId="0" borderId="49" xfId="188" applyNumberFormat="1" applyFont="1" applyFill="1" applyBorder="1" applyAlignment="1">
      <alignment horizontal="center"/>
      <protection/>
    </xf>
    <xf numFmtId="0" fontId="16" fillId="0" borderId="50" xfId="188" applyFont="1" applyFill="1" applyBorder="1" applyAlignment="1">
      <alignment horizontal="center"/>
      <protection/>
    </xf>
    <xf numFmtId="0" fontId="16" fillId="56" borderId="48" xfId="188" applyFont="1" applyFill="1" applyBorder="1" applyAlignment="1">
      <alignment horizontal="center"/>
      <protection/>
    </xf>
    <xf numFmtId="0" fontId="16" fillId="0" borderId="48" xfId="188" applyFont="1" applyBorder="1">
      <alignment/>
      <protection/>
    </xf>
    <xf numFmtId="0" fontId="15" fillId="0" borderId="35" xfId="188" applyFont="1" applyFill="1" applyBorder="1" applyAlignment="1">
      <alignment horizontal="center"/>
      <protection/>
    </xf>
    <xf numFmtId="0" fontId="15" fillId="0" borderId="36" xfId="188" applyFont="1" applyFill="1" applyBorder="1" applyAlignment="1">
      <alignment horizontal="center"/>
      <protection/>
    </xf>
    <xf numFmtId="0" fontId="15" fillId="0" borderId="39" xfId="188" applyFont="1" applyFill="1" applyBorder="1" applyAlignment="1">
      <alignment horizontal="center" vertical="center" wrapText="1"/>
      <protection/>
    </xf>
    <xf numFmtId="0" fontId="15" fillId="56" borderId="39" xfId="171" applyFont="1" applyFill="1" applyBorder="1" applyAlignment="1">
      <alignment horizontal="center" vertical="center" wrapText="1"/>
      <protection/>
    </xf>
    <xf numFmtId="0" fontId="15" fillId="0" borderId="37" xfId="191" applyFont="1" applyFill="1" applyBorder="1" applyAlignment="1">
      <alignment vertical="center" wrapText="1"/>
      <protection/>
    </xf>
    <xf numFmtId="0" fontId="62" fillId="0" borderId="35" xfId="188" applyFont="1" applyFill="1" applyBorder="1" applyAlignment="1">
      <alignment horizontal="center"/>
      <protection/>
    </xf>
    <xf numFmtId="0" fontId="62" fillId="0" borderId="36" xfId="188" applyFont="1" applyFill="1" applyBorder="1" applyAlignment="1">
      <alignment horizontal="center"/>
      <protection/>
    </xf>
    <xf numFmtId="0" fontId="16" fillId="0" borderId="39" xfId="188" applyFont="1" applyFill="1" applyBorder="1" applyAlignment="1">
      <alignment horizontal="center" vertical="center" wrapText="1"/>
      <protection/>
    </xf>
    <xf numFmtId="0" fontId="16" fillId="56" borderId="39" xfId="171" applyFont="1" applyFill="1" applyBorder="1" applyAlignment="1">
      <alignment horizontal="center" vertical="center" wrapText="1"/>
      <protection/>
    </xf>
    <xf numFmtId="0" fontId="16" fillId="0" borderId="37" xfId="188" applyFont="1" applyFill="1" applyBorder="1" applyAlignment="1">
      <alignment wrapText="1"/>
      <protection/>
    </xf>
    <xf numFmtId="0" fontId="62" fillId="0" borderId="44" xfId="188" applyFont="1" applyFill="1" applyBorder="1" applyAlignment="1">
      <alignment horizontal="center"/>
      <protection/>
    </xf>
    <xf numFmtId="0" fontId="62" fillId="0" borderId="45" xfId="188" applyFont="1" applyFill="1" applyBorder="1" applyAlignment="1">
      <alignment horizontal="center"/>
      <protection/>
    </xf>
    <xf numFmtId="49" fontId="16" fillId="0" borderId="48" xfId="188" applyNumberFormat="1" applyFont="1" applyFill="1" applyBorder="1" applyAlignment="1">
      <alignment horizontal="center"/>
      <protection/>
    </xf>
    <xf numFmtId="0" fontId="16" fillId="0" borderId="50" xfId="188" applyNumberFormat="1" applyFont="1" applyFill="1" applyBorder="1" applyAlignment="1">
      <alignment horizontal="center"/>
      <protection/>
    </xf>
    <xf numFmtId="0" fontId="16" fillId="56" borderId="50" xfId="188" applyNumberFormat="1" applyFont="1" applyFill="1" applyBorder="1" applyAlignment="1">
      <alignment horizontal="center"/>
      <protection/>
    </xf>
    <xf numFmtId="0" fontId="16" fillId="0" borderId="48" xfId="188" applyFont="1" applyFill="1" applyBorder="1">
      <alignment/>
      <protection/>
    </xf>
    <xf numFmtId="49" fontId="61" fillId="0" borderId="29" xfId="188" applyNumberFormat="1" applyFont="1" applyFill="1" applyBorder="1" applyAlignment="1">
      <alignment horizontal="center"/>
      <protection/>
    </xf>
    <xf numFmtId="49" fontId="61" fillId="0" borderId="51" xfId="188" applyNumberFormat="1" applyFont="1" applyFill="1" applyBorder="1" applyAlignment="1">
      <alignment horizontal="center"/>
      <protection/>
    </xf>
    <xf numFmtId="0" fontId="15" fillId="0" borderId="35" xfId="188" applyFont="1" applyBorder="1" applyAlignment="1">
      <alignment horizontal="center"/>
      <protection/>
    </xf>
    <xf numFmtId="0" fontId="15" fillId="0" borderId="36" xfId="188" applyFont="1" applyBorder="1" applyAlignment="1">
      <alignment horizontal="center"/>
      <protection/>
    </xf>
    <xf numFmtId="49" fontId="15" fillId="0" borderId="37" xfId="188" applyNumberFormat="1" applyFont="1" applyBorder="1" applyAlignment="1">
      <alignment horizontal="center"/>
      <protection/>
    </xf>
    <xf numFmtId="0" fontId="15" fillId="56" borderId="37" xfId="188" applyFont="1" applyFill="1" applyBorder="1" applyAlignment="1">
      <alignment horizontal="center"/>
      <protection/>
    </xf>
    <xf numFmtId="0" fontId="15" fillId="0" borderId="37" xfId="188" applyFont="1" applyFill="1" applyBorder="1">
      <alignment/>
      <protection/>
    </xf>
    <xf numFmtId="0" fontId="16" fillId="0" borderId="30" xfId="188" applyFont="1" applyBorder="1" applyAlignment="1">
      <alignment horizontal="center"/>
      <protection/>
    </xf>
    <xf numFmtId="0" fontId="16" fillId="0" borderId="31" xfId="188" applyFont="1" applyBorder="1" applyAlignment="1">
      <alignment horizontal="center"/>
      <protection/>
    </xf>
    <xf numFmtId="49" fontId="16" fillId="0" borderId="32" xfId="188" applyNumberFormat="1" applyFont="1" applyBorder="1" applyAlignment="1">
      <alignment horizontal="center"/>
      <protection/>
    </xf>
    <xf numFmtId="0" fontId="15" fillId="0" borderId="38" xfId="188" applyFont="1" applyFill="1" applyBorder="1" applyAlignment="1">
      <alignment horizontal="center"/>
      <protection/>
    </xf>
    <xf numFmtId="0" fontId="15" fillId="56" borderId="39" xfId="188" applyFont="1" applyFill="1" applyBorder="1" applyAlignment="1">
      <alignment horizontal="center"/>
      <protection/>
    </xf>
    <xf numFmtId="0" fontId="15" fillId="0" borderId="37" xfId="188" applyFont="1" applyFill="1" applyBorder="1" applyAlignment="1">
      <alignment horizontal="left"/>
      <protection/>
    </xf>
    <xf numFmtId="0" fontId="15" fillId="0" borderId="38" xfId="188" applyFont="1" applyBorder="1" applyAlignment="1">
      <alignment horizontal="center"/>
      <protection/>
    </xf>
    <xf numFmtId="0" fontId="15" fillId="0" borderId="37" xfId="188" applyFont="1" applyBorder="1">
      <alignment/>
      <protection/>
    </xf>
    <xf numFmtId="0" fontId="13" fillId="0" borderId="39" xfId="188" applyFont="1" applyBorder="1">
      <alignment/>
      <protection/>
    </xf>
    <xf numFmtId="0" fontId="13" fillId="56" borderId="39" xfId="188" applyFont="1" applyFill="1" applyBorder="1">
      <alignment/>
      <protection/>
    </xf>
    <xf numFmtId="0" fontId="16" fillId="0" borderId="52" xfId="188" applyFont="1" applyBorder="1" applyAlignment="1">
      <alignment horizontal="center"/>
      <protection/>
    </xf>
    <xf numFmtId="0" fontId="16" fillId="0" borderId="53" xfId="188" applyFont="1" applyBorder="1" applyAlignment="1">
      <alignment horizontal="center"/>
      <protection/>
    </xf>
    <xf numFmtId="49" fontId="16" fillId="0" borderId="54" xfId="188" applyNumberFormat="1" applyFont="1" applyBorder="1" applyAlignment="1">
      <alignment horizontal="center"/>
      <protection/>
    </xf>
    <xf numFmtId="49" fontId="16" fillId="0" borderId="53" xfId="188" applyNumberFormat="1" applyFont="1" applyFill="1" applyBorder="1" applyAlignment="1">
      <alignment horizontal="center"/>
      <protection/>
    </xf>
    <xf numFmtId="0" fontId="16" fillId="0" borderId="55" xfId="188" applyFont="1" applyFill="1" applyBorder="1" applyAlignment="1">
      <alignment horizontal="center"/>
      <protection/>
    </xf>
    <xf numFmtId="0" fontId="16" fillId="56" borderId="55" xfId="188" applyFont="1" applyFill="1" applyBorder="1" applyAlignment="1">
      <alignment horizontal="center"/>
      <protection/>
    </xf>
    <xf numFmtId="0" fontId="16" fillId="0" borderId="54" xfId="188" applyFont="1" applyBorder="1">
      <alignment/>
      <protection/>
    </xf>
    <xf numFmtId="0" fontId="0" fillId="0" borderId="33" xfId="171" applyFont="1" applyBorder="1" applyAlignment="1">
      <alignment/>
      <protection/>
    </xf>
    <xf numFmtId="0" fontId="0" fillId="0" borderId="38" xfId="171" applyFont="1" applyBorder="1" applyAlignment="1">
      <alignment/>
      <protection/>
    </xf>
    <xf numFmtId="0" fontId="63" fillId="56" borderId="48" xfId="188" applyFont="1" applyFill="1" applyBorder="1" applyAlignment="1">
      <alignment horizontal="center"/>
      <protection/>
    </xf>
    <xf numFmtId="0" fontId="16" fillId="0" borderId="48" xfId="188" applyFont="1" applyBorder="1" applyAlignment="1">
      <alignment wrapText="1"/>
      <protection/>
    </xf>
    <xf numFmtId="0" fontId="16" fillId="0" borderId="44" xfId="188" applyFont="1" applyBorder="1" applyAlignment="1">
      <alignment horizontal="center"/>
      <protection/>
    </xf>
    <xf numFmtId="0" fontId="16" fillId="0" borderId="45" xfId="188" applyFont="1" applyBorder="1" applyAlignment="1">
      <alignment horizontal="center"/>
      <protection/>
    </xf>
    <xf numFmtId="0" fontId="16" fillId="0" borderId="52" xfId="188" applyFont="1" applyFill="1" applyBorder="1" applyAlignment="1">
      <alignment horizontal="center"/>
      <protection/>
    </xf>
    <xf numFmtId="0" fontId="16" fillId="0" borderId="56" xfId="188" applyFont="1" applyFill="1" applyBorder="1" applyAlignment="1">
      <alignment horizontal="center"/>
      <protection/>
    </xf>
    <xf numFmtId="49" fontId="16" fillId="0" borderId="54" xfId="188" applyNumberFormat="1" applyFont="1" applyFill="1" applyBorder="1" applyAlignment="1">
      <alignment horizontal="center"/>
      <protection/>
    </xf>
    <xf numFmtId="0" fontId="16" fillId="56" borderId="54" xfId="188" applyFont="1" applyFill="1" applyBorder="1" applyAlignment="1">
      <alignment horizontal="center"/>
      <protection/>
    </xf>
    <xf numFmtId="0" fontId="0" fillId="56" borderId="0" xfId="0" applyFill="1" applyAlignment="1">
      <alignment/>
    </xf>
    <xf numFmtId="0" fontId="17" fillId="0" borderId="0" xfId="188" applyFont="1" applyFill="1" applyBorder="1" applyAlignment="1">
      <alignment/>
      <protection/>
    </xf>
    <xf numFmtId="0" fontId="18" fillId="0" borderId="0" xfId="188" applyFont="1" applyFill="1" applyBorder="1" applyAlignment="1">
      <alignment horizontal="left"/>
      <protection/>
    </xf>
    <xf numFmtId="0" fontId="17" fillId="0" borderId="0" xfId="188" applyFont="1" applyFill="1" applyBorder="1">
      <alignment/>
      <protection/>
    </xf>
    <xf numFmtId="0" fontId="17" fillId="0" borderId="0" xfId="188" applyFont="1" applyFill="1" applyBorder="1" applyAlignment="1">
      <alignment horizontal="left"/>
      <protection/>
    </xf>
    <xf numFmtId="0" fontId="17" fillId="56" borderId="0" xfId="188" applyFont="1" applyFill="1" applyBorder="1" applyAlignment="1">
      <alignment horizontal="center"/>
      <protection/>
    </xf>
    <xf numFmtId="165" fontId="17" fillId="0" borderId="0" xfId="188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65" fontId="17" fillId="0" borderId="0" xfId="188" applyNumberFormat="1" applyFont="1" applyFill="1" applyBorder="1" applyAlignment="1">
      <alignment horizontal="center"/>
      <protection/>
    </xf>
    <xf numFmtId="0" fontId="18" fillId="0" borderId="0" xfId="188" applyFont="1" applyFill="1" applyBorder="1" applyAlignment="1">
      <alignment horizontal="center"/>
      <protection/>
    </xf>
    <xf numFmtId="0" fontId="18" fillId="56" borderId="0" xfId="188" applyFont="1" applyFill="1" applyBorder="1" applyAlignment="1">
      <alignment horizontal="center"/>
      <protection/>
    </xf>
    <xf numFmtId="0" fontId="17" fillId="0" borderId="0" xfId="188" applyFont="1">
      <alignment/>
      <protection/>
    </xf>
    <xf numFmtId="0" fontId="18" fillId="56" borderId="0" xfId="188" applyFont="1" applyFill="1" applyBorder="1" applyAlignment="1">
      <alignment/>
      <protection/>
    </xf>
    <xf numFmtId="0" fontId="18" fillId="0" borderId="0" xfId="188" applyFont="1">
      <alignment/>
      <protection/>
    </xf>
    <xf numFmtId="165" fontId="17" fillId="0" borderId="0" xfId="188" applyNumberFormat="1" applyFont="1" applyFill="1" applyBorder="1" applyAlignment="1">
      <alignment/>
      <protection/>
    </xf>
    <xf numFmtId="0" fontId="17" fillId="0" borderId="0" xfId="188" applyFont="1" applyFill="1">
      <alignment/>
      <protection/>
    </xf>
    <xf numFmtId="0" fontId="17" fillId="56" borderId="0" xfId="0" applyFont="1" applyFill="1" applyAlignment="1">
      <alignment horizontal="center"/>
    </xf>
    <xf numFmtId="0" fontId="17" fillId="0" borderId="0" xfId="190" applyFont="1">
      <alignment/>
      <protection/>
    </xf>
    <xf numFmtId="0" fontId="17" fillId="56" borderId="0" xfId="190" applyFont="1" applyFill="1">
      <alignment/>
      <protection/>
    </xf>
    <xf numFmtId="0" fontId="18" fillId="0" borderId="0" xfId="190" applyFont="1">
      <alignment/>
      <protection/>
    </xf>
    <xf numFmtId="0" fontId="17" fillId="0" borderId="0" xfId="0" applyFont="1" applyAlignment="1">
      <alignment/>
    </xf>
    <xf numFmtId="0" fontId="19" fillId="0" borderId="0" xfId="188" applyFont="1">
      <alignment/>
      <protection/>
    </xf>
    <xf numFmtId="0" fontId="19" fillId="56" borderId="0" xfId="188" applyFont="1" applyFill="1">
      <alignment/>
      <protection/>
    </xf>
    <xf numFmtId="0" fontId="0" fillId="0" borderId="0" xfId="188">
      <alignment/>
      <protection/>
    </xf>
    <xf numFmtId="0" fontId="8" fillId="0" borderId="0" xfId="187">
      <alignment/>
      <protection/>
    </xf>
    <xf numFmtId="49" fontId="15" fillId="0" borderId="29" xfId="188" applyNumberFormat="1" applyFont="1" applyFill="1" applyBorder="1" applyAlignment="1">
      <alignment horizontal="center" vertical="center"/>
      <protection/>
    </xf>
    <xf numFmtId="49" fontId="16" fillId="0" borderId="57" xfId="188" applyNumberFormat="1" applyFont="1" applyFill="1" applyBorder="1" applyAlignment="1">
      <alignment horizontal="center" vertical="center"/>
      <protection/>
    </xf>
    <xf numFmtId="0" fontId="15" fillId="0" borderId="26" xfId="188" applyFont="1" applyFill="1" applyBorder="1" applyAlignment="1">
      <alignment horizontal="center" vertical="center"/>
      <protection/>
    </xf>
    <xf numFmtId="0" fontId="15" fillId="0" borderId="28" xfId="188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5" fillId="0" borderId="0" xfId="188" applyFont="1" applyFill="1" applyAlignment="1">
      <alignment horizontal="center"/>
      <protection/>
    </xf>
    <xf numFmtId="0" fontId="15" fillId="0" borderId="58" xfId="176" applyFont="1" applyBorder="1" applyAlignment="1">
      <alignment horizontal="center" vertical="center"/>
      <protection/>
    </xf>
    <xf numFmtId="0" fontId="15" fillId="0" borderId="58" xfId="176" applyFont="1" applyBorder="1" applyAlignment="1">
      <alignment horizontal="center" vertical="center" wrapText="1"/>
      <protection/>
    </xf>
    <xf numFmtId="0" fontId="7" fillId="0" borderId="0" xfId="173" applyFont="1" applyFill="1">
      <alignment/>
      <protection/>
    </xf>
    <xf numFmtId="0" fontId="7" fillId="0" borderId="0" xfId="173" applyFont="1" applyFill="1" applyAlignment="1">
      <alignment horizontal="right"/>
      <protection/>
    </xf>
    <xf numFmtId="0" fontId="0" fillId="0" borderId="0" xfId="173">
      <alignment/>
      <protection/>
    </xf>
    <xf numFmtId="0" fontId="5" fillId="45" borderId="59" xfId="173" applyFont="1" applyFill="1" applyBorder="1" applyAlignment="1">
      <alignment horizontal="center" vertical="center" wrapText="1"/>
      <protection/>
    </xf>
    <xf numFmtId="0" fontId="5" fillId="45" borderId="25" xfId="173" applyFont="1" applyFill="1" applyBorder="1" applyAlignment="1">
      <alignment horizontal="center" vertical="center" wrapText="1"/>
      <protection/>
    </xf>
    <xf numFmtId="0" fontId="5" fillId="45" borderId="60" xfId="173" applyFont="1" applyFill="1" applyBorder="1" applyAlignment="1">
      <alignment horizontal="center" vertical="center" wrapText="1"/>
      <protection/>
    </xf>
    <xf numFmtId="0" fontId="3" fillId="0" borderId="30" xfId="173" applyFont="1" applyBorder="1" applyAlignment="1">
      <alignment vertical="center" wrapText="1"/>
      <protection/>
    </xf>
    <xf numFmtId="0" fontId="3" fillId="0" borderId="34" xfId="173" applyFont="1" applyBorder="1" applyAlignment="1">
      <alignment horizontal="right" vertical="center" wrapText="1"/>
      <protection/>
    </xf>
    <xf numFmtId="0" fontId="4" fillId="0" borderId="35" xfId="173" applyFont="1" applyBorder="1" applyAlignment="1">
      <alignment vertical="center" wrapText="1"/>
      <protection/>
    </xf>
    <xf numFmtId="0" fontId="4" fillId="0" borderId="39" xfId="173" applyFont="1" applyBorder="1" applyAlignment="1">
      <alignment horizontal="right" vertical="center" wrapText="1"/>
      <protection/>
    </xf>
    <xf numFmtId="4" fontId="0" fillId="0" borderId="0" xfId="173" applyNumberFormat="1">
      <alignment/>
      <protection/>
    </xf>
    <xf numFmtId="0" fontId="3" fillId="0" borderId="35" xfId="173" applyFont="1" applyBorder="1" applyAlignment="1">
      <alignment vertical="center" wrapText="1"/>
      <protection/>
    </xf>
    <xf numFmtId="0" fontId="3" fillId="0" borderId="39" xfId="173" applyFont="1" applyBorder="1" applyAlignment="1">
      <alignment horizontal="right" vertical="center" wrapText="1"/>
      <protection/>
    </xf>
    <xf numFmtId="0" fontId="4" fillId="0" borderId="44" xfId="173" applyFont="1" applyBorder="1" applyAlignment="1">
      <alignment vertical="center" wrapText="1"/>
      <protection/>
    </xf>
    <xf numFmtId="0" fontId="4" fillId="0" borderId="50" xfId="173" applyFont="1" applyBorder="1" applyAlignment="1">
      <alignment horizontal="right" vertical="center" wrapText="1"/>
      <protection/>
    </xf>
    <xf numFmtId="0" fontId="3" fillId="0" borderId="59" xfId="173" applyFont="1" applyBorder="1" applyAlignment="1">
      <alignment vertical="center" wrapText="1"/>
      <protection/>
    </xf>
    <xf numFmtId="0" fontId="3" fillId="0" borderId="25" xfId="173" applyFont="1" applyBorder="1" applyAlignment="1">
      <alignment horizontal="right" vertical="center" wrapText="1"/>
      <protection/>
    </xf>
    <xf numFmtId="0" fontId="7" fillId="0" borderId="0" xfId="173" applyFont="1" applyFill="1" applyBorder="1">
      <alignment/>
      <protection/>
    </xf>
    <xf numFmtId="164" fontId="7" fillId="0" borderId="61" xfId="173" applyNumberFormat="1" applyFont="1" applyFill="1" applyBorder="1" applyAlignment="1">
      <alignment horizontal="right"/>
      <protection/>
    </xf>
    <xf numFmtId="0" fontId="4" fillId="0" borderId="30" xfId="173" applyFont="1" applyBorder="1" applyAlignment="1">
      <alignment horizontal="left" vertical="center" wrapText="1"/>
      <protection/>
    </xf>
    <xf numFmtId="0" fontId="4" fillId="0" borderId="34" xfId="173" applyFont="1" applyBorder="1" applyAlignment="1">
      <alignment horizontal="right" vertical="center" wrapText="1"/>
      <protection/>
    </xf>
    <xf numFmtId="0" fontId="4" fillId="0" borderId="35" xfId="173" applyFont="1" applyBorder="1" applyAlignment="1">
      <alignment horizontal="left" vertical="center" wrapText="1"/>
      <protection/>
    </xf>
    <xf numFmtId="0" fontId="3" fillId="0" borderId="59" xfId="173" applyFont="1" applyBorder="1" applyAlignment="1">
      <alignment horizontal="left" vertical="center" wrapText="1"/>
      <protection/>
    </xf>
    <xf numFmtId="0" fontId="0" fillId="0" borderId="0" xfId="189">
      <alignment/>
      <protection/>
    </xf>
    <xf numFmtId="0" fontId="0" fillId="0" borderId="0" xfId="173" applyAlignment="1">
      <alignment/>
      <protection/>
    </xf>
    <xf numFmtId="0" fontId="15" fillId="0" borderId="0" xfId="171" applyFont="1" applyAlignment="1">
      <alignment horizontal="center"/>
      <protection/>
    </xf>
    <xf numFmtId="0" fontId="13" fillId="0" borderId="0" xfId="188" applyFont="1" applyFill="1" applyAlignment="1">
      <alignment horizontal="center"/>
      <protection/>
    </xf>
    <xf numFmtId="4" fontId="13" fillId="0" borderId="0" xfId="188" applyNumberFormat="1" applyFont="1" applyFill="1" applyAlignment="1">
      <alignment horizontal="center"/>
      <protection/>
    </xf>
    <xf numFmtId="0" fontId="0" fillId="0" borderId="0" xfId="188" applyFill="1">
      <alignment/>
      <protection/>
    </xf>
    <xf numFmtId="0" fontId="15" fillId="0" borderId="19" xfId="188" applyFont="1" applyFill="1" applyBorder="1" applyAlignment="1">
      <alignment horizontal="center" vertical="center" wrapText="1"/>
      <protection/>
    </xf>
    <xf numFmtId="0" fontId="15" fillId="0" borderId="62" xfId="188" applyFont="1" applyFill="1" applyBorder="1" applyAlignment="1">
      <alignment horizontal="center" vertical="center" wrapText="1"/>
      <protection/>
    </xf>
    <xf numFmtId="0" fontId="15" fillId="0" borderId="21" xfId="188" applyFont="1" applyFill="1" applyBorder="1" applyAlignment="1">
      <alignment horizontal="center" vertical="center" wrapText="1"/>
      <protection/>
    </xf>
    <xf numFmtId="0" fontId="15" fillId="0" borderId="63" xfId="173" applyFont="1" applyFill="1" applyBorder="1" applyAlignment="1">
      <alignment horizontal="center" vertical="center" wrapText="1"/>
      <protection/>
    </xf>
    <xf numFmtId="0" fontId="15" fillId="0" borderId="25" xfId="185" applyFont="1" applyBorder="1" applyAlignment="1">
      <alignment horizontal="center" vertical="center" wrapText="1"/>
      <protection/>
    </xf>
    <xf numFmtId="0" fontId="0" fillId="0" borderId="0" xfId="188" applyFill="1" applyAlignment="1">
      <alignment vertical="center" wrapText="1"/>
      <protection/>
    </xf>
    <xf numFmtId="0" fontId="15" fillId="0" borderId="59" xfId="188" applyFont="1" applyFill="1" applyBorder="1" applyAlignment="1">
      <alignment horizontal="center"/>
      <protection/>
    </xf>
    <xf numFmtId="0" fontId="15" fillId="0" borderId="22" xfId="188" applyFont="1" applyFill="1" applyBorder="1" applyAlignment="1">
      <alignment horizontal="center"/>
      <protection/>
    </xf>
    <xf numFmtId="0" fontId="15" fillId="0" borderId="25" xfId="188" applyFont="1" applyFill="1" applyBorder="1" applyAlignment="1">
      <alignment horizontal="center"/>
      <protection/>
    </xf>
    <xf numFmtId="0" fontId="15" fillId="0" borderId="25" xfId="188" applyFont="1" applyFill="1" applyBorder="1" applyAlignment="1">
      <alignment horizontal="left"/>
      <protection/>
    </xf>
    <xf numFmtId="49" fontId="15" fillId="0" borderId="51" xfId="188" applyNumberFormat="1" applyFont="1" applyFill="1" applyBorder="1" applyAlignment="1">
      <alignment horizontal="center" vertical="center"/>
      <protection/>
    </xf>
    <xf numFmtId="0" fontId="15" fillId="0" borderId="29" xfId="188" applyFont="1" applyFill="1" applyBorder="1" applyAlignment="1">
      <alignment horizontal="center" vertical="center"/>
      <protection/>
    </xf>
    <xf numFmtId="0" fontId="15" fillId="0" borderId="28" xfId="188" applyFont="1" applyFill="1" applyBorder="1" applyAlignment="1">
      <alignment vertical="center"/>
      <protection/>
    </xf>
    <xf numFmtId="0" fontId="16" fillId="0" borderId="64" xfId="188" applyFont="1" applyFill="1" applyBorder="1" applyAlignment="1">
      <alignment horizontal="center" vertical="center"/>
      <protection/>
    </xf>
    <xf numFmtId="49" fontId="16" fillId="0" borderId="65" xfId="188" applyNumberFormat="1" applyFont="1" applyFill="1" applyBorder="1" applyAlignment="1">
      <alignment horizontal="center" vertical="center"/>
      <protection/>
    </xf>
    <xf numFmtId="0" fontId="16" fillId="0" borderId="55" xfId="188" applyFont="1" applyFill="1" applyBorder="1" applyAlignment="1">
      <alignment horizontal="center" vertical="center"/>
      <protection/>
    </xf>
    <xf numFmtId="49" fontId="20" fillId="0" borderId="54" xfId="171" applyNumberFormat="1" applyFont="1" applyFill="1" applyBorder="1" applyAlignment="1">
      <alignment horizontal="center" vertical="center"/>
      <protection/>
    </xf>
    <xf numFmtId="0" fontId="20" fillId="0" borderId="55" xfId="186" applyFont="1" applyFill="1" applyBorder="1" applyAlignment="1">
      <alignment vertical="center"/>
      <protection/>
    </xf>
    <xf numFmtId="0" fontId="15" fillId="0" borderId="28" xfId="188" applyFont="1" applyFill="1" applyBorder="1" applyAlignment="1">
      <alignment vertical="center" wrapText="1"/>
      <protection/>
    </xf>
    <xf numFmtId="0" fontId="0" fillId="0" borderId="0" xfId="173" applyAlignment="1">
      <alignment horizontal="center"/>
      <protection/>
    </xf>
    <xf numFmtId="0" fontId="0" fillId="0" borderId="0" xfId="171" applyAlignment="1">
      <alignment horizontal="center"/>
      <protection/>
    </xf>
    <xf numFmtId="0" fontId="0" fillId="0" borderId="0" xfId="188" applyAlignment="1">
      <alignment horizontal="center"/>
      <protection/>
    </xf>
    <xf numFmtId="0" fontId="0" fillId="0" borderId="0" xfId="189" applyAlignment="1">
      <alignment horizontal="center"/>
      <protection/>
    </xf>
    <xf numFmtId="0" fontId="8" fillId="0" borderId="0" xfId="187" applyAlignment="1">
      <alignment horizontal="center"/>
      <protection/>
    </xf>
    <xf numFmtId="4" fontId="0" fillId="0" borderId="0" xfId="188" applyNumberFormat="1" applyAlignment="1">
      <alignment horizontal="center"/>
      <protection/>
    </xf>
    <xf numFmtId="0" fontId="16" fillId="0" borderId="0" xfId="189" applyFont="1" applyAlignment="1">
      <alignment horizontal="center"/>
      <protection/>
    </xf>
    <xf numFmtId="167" fontId="13" fillId="0" borderId="66" xfId="188" applyNumberFormat="1" applyFont="1" applyFill="1" applyBorder="1" applyAlignment="1">
      <alignment horizontal="center"/>
      <protection/>
    </xf>
    <xf numFmtId="167" fontId="61" fillId="0" borderId="67" xfId="188" applyNumberFormat="1" applyFont="1" applyBorder="1" applyAlignment="1">
      <alignment horizontal="center"/>
      <protection/>
    </xf>
    <xf numFmtId="167" fontId="15" fillId="0" borderId="68" xfId="188" applyNumberFormat="1" applyFont="1" applyBorder="1" applyAlignment="1">
      <alignment horizontal="center"/>
      <protection/>
    </xf>
    <xf numFmtId="167" fontId="16" fillId="0" borderId="68" xfId="188" applyNumberFormat="1" applyFont="1" applyFill="1" applyBorder="1" applyAlignment="1">
      <alignment horizontal="center"/>
      <protection/>
    </xf>
    <xf numFmtId="167" fontId="16" fillId="0" borderId="69" xfId="188" applyNumberFormat="1" applyFont="1" applyFill="1" applyBorder="1" applyAlignment="1">
      <alignment horizontal="center"/>
      <protection/>
    </xf>
    <xf numFmtId="167" fontId="16" fillId="0" borderId="68" xfId="188" applyNumberFormat="1" applyFont="1" applyBorder="1" applyAlignment="1">
      <alignment horizontal="center"/>
      <protection/>
    </xf>
    <xf numFmtId="167" fontId="16" fillId="0" borderId="69" xfId="188" applyNumberFormat="1" applyFont="1" applyBorder="1" applyAlignment="1">
      <alignment horizontal="center"/>
      <protection/>
    </xf>
    <xf numFmtId="167" fontId="61" fillId="0" borderId="70" xfId="188" applyNumberFormat="1" applyFont="1" applyBorder="1" applyAlignment="1">
      <alignment horizontal="center"/>
      <protection/>
    </xf>
    <xf numFmtId="167" fontId="15" fillId="0" borderId="68" xfId="188" applyNumberFormat="1" applyFont="1" applyFill="1" applyBorder="1" applyAlignment="1">
      <alignment horizontal="center"/>
      <protection/>
    </xf>
    <xf numFmtId="167" fontId="16" fillId="0" borderId="71" xfId="188" applyNumberFormat="1" applyFont="1" applyFill="1" applyBorder="1" applyAlignment="1">
      <alignment horizontal="center"/>
      <protection/>
    </xf>
    <xf numFmtId="167" fontId="61" fillId="0" borderId="67" xfId="188" applyNumberFormat="1" applyFont="1" applyFill="1" applyBorder="1" applyAlignment="1">
      <alignment horizontal="center"/>
      <protection/>
    </xf>
    <xf numFmtId="167" fontId="16" fillId="0" borderId="71" xfId="188" applyNumberFormat="1" applyFont="1" applyBorder="1" applyAlignment="1">
      <alignment horizontal="center"/>
      <protection/>
    </xf>
    <xf numFmtId="167" fontId="61" fillId="0" borderId="70" xfId="188" applyNumberFormat="1" applyFont="1" applyFill="1" applyBorder="1" applyAlignment="1">
      <alignment horizontal="center"/>
      <protection/>
    </xf>
    <xf numFmtId="167" fontId="62" fillId="0" borderId="69" xfId="188" applyNumberFormat="1" applyFont="1" applyBorder="1" applyAlignment="1">
      <alignment horizontal="center"/>
      <protection/>
    </xf>
    <xf numFmtId="167" fontId="3" fillId="0" borderId="34" xfId="173" applyNumberFormat="1" applyFont="1" applyBorder="1" applyAlignment="1">
      <alignment horizontal="right" vertical="center" wrapText="1"/>
      <protection/>
    </xf>
    <xf numFmtId="167" fontId="3" fillId="0" borderId="72" xfId="173" applyNumberFormat="1" applyFont="1" applyBorder="1" applyAlignment="1">
      <alignment horizontal="right" vertical="center" wrapText="1"/>
      <protection/>
    </xf>
    <xf numFmtId="167" fontId="4" fillId="0" borderId="39" xfId="173" applyNumberFormat="1" applyFont="1" applyBorder="1" applyAlignment="1">
      <alignment horizontal="right" vertical="center" wrapText="1"/>
      <protection/>
    </xf>
    <xf numFmtId="167" fontId="4" fillId="0" borderId="39" xfId="173" applyNumberFormat="1" applyFont="1" applyBorder="1" applyAlignment="1">
      <alignment vertical="center"/>
      <protection/>
    </xf>
    <xf numFmtId="167" fontId="4" fillId="0" borderId="43" xfId="173" applyNumberFormat="1" applyFont="1" applyBorder="1" applyAlignment="1">
      <alignment vertical="center"/>
      <protection/>
    </xf>
    <xf numFmtId="167" fontId="4" fillId="0" borderId="34" xfId="173" applyNumberFormat="1" applyFont="1" applyBorder="1" applyAlignment="1">
      <alignment horizontal="right" vertical="center" wrapText="1"/>
      <protection/>
    </xf>
    <xf numFmtId="167" fontId="3" fillId="0" borderId="39" xfId="173" applyNumberFormat="1" applyFont="1" applyBorder="1" applyAlignment="1">
      <alignment horizontal="right" vertical="center" wrapText="1"/>
      <protection/>
    </xf>
    <xf numFmtId="167" fontId="3" fillId="0" borderId="43" xfId="173" applyNumberFormat="1" applyFont="1" applyBorder="1" applyAlignment="1">
      <alignment horizontal="right" vertical="center" wrapText="1"/>
      <protection/>
    </xf>
    <xf numFmtId="167" fontId="4" fillId="0" borderId="43" xfId="173" applyNumberFormat="1" applyFont="1" applyBorder="1" applyAlignment="1">
      <alignment horizontal="right" vertical="center" wrapText="1"/>
      <protection/>
    </xf>
    <xf numFmtId="167" fontId="4" fillId="0" borderId="50" xfId="173" applyNumberFormat="1" applyFont="1" applyBorder="1" applyAlignment="1">
      <alignment horizontal="right" vertical="center" wrapText="1"/>
      <protection/>
    </xf>
    <xf numFmtId="167" fontId="4" fillId="0" borderId="73" xfId="173" applyNumberFormat="1" applyFont="1" applyBorder="1" applyAlignment="1">
      <alignment horizontal="right" vertical="center" wrapText="1"/>
      <protection/>
    </xf>
    <xf numFmtId="167" fontId="3" fillId="0" borderId="25" xfId="173" applyNumberFormat="1" applyFont="1" applyBorder="1" applyAlignment="1">
      <alignment horizontal="right" vertical="center" wrapText="1"/>
      <protection/>
    </xf>
    <xf numFmtId="167" fontId="3" fillId="0" borderId="60" xfId="173" applyNumberFormat="1" applyFont="1" applyBorder="1" applyAlignment="1">
      <alignment horizontal="right" vertical="center" wrapText="1"/>
      <protection/>
    </xf>
    <xf numFmtId="167" fontId="4" fillId="0" borderId="72" xfId="173" applyNumberFormat="1" applyFont="1" applyBorder="1" applyAlignment="1">
      <alignment horizontal="right" vertical="center" wrapText="1"/>
      <protection/>
    </xf>
    <xf numFmtId="167" fontId="15" fillId="0" borderId="74" xfId="188" applyNumberFormat="1" applyFont="1" applyFill="1" applyBorder="1" applyAlignment="1">
      <alignment horizontal="center"/>
      <protection/>
    </xf>
    <xf numFmtId="167" fontId="15" fillId="0" borderId="51" xfId="118" applyNumberFormat="1" applyFont="1" applyFill="1" applyBorder="1" applyAlignment="1">
      <alignment horizontal="center" vertical="center"/>
    </xf>
    <xf numFmtId="167" fontId="15" fillId="0" borderId="28" xfId="188" applyNumberFormat="1" applyFont="1" applyFill="1" applyBorder="1" applyAlignment="1">
      <alignment horizontal="center" vertical="center"/>
      <protection/>
    </xf>
    <xf numFmtId="167" fontId="15" fillId="0" borderId="75" xfId="118" applyNumberFormat="1" applyFont="1" applyFill="1" applyBorder="1" applyAlignment="1">
      <alignment horizontal="center" vertical="center"/>
    </xf>
    <xf numFmtId="167" fontId="16" fillId="0" borderId="53" xfId="118" applyNumberFormat="1" applyFont="1" applyFill="1" applyBorder="1" applyAlignment="1">
      <alignment horizontal="center" vertical="center"/>
    </xf>
    <xf numFmtId="167" fontId="16" fillId="0" borderId="55" xfId="188" applyNumberFormat="1" applyFont="1" applyFill="1" applyBorder="1" applyAlignment="1">
      <alignment horizontal="center" vertical="center"/>
      <protection/>
    </xf>
    <xf numFmtId="167" fontId="16" fillId="0" borderId="76" xfId="118" applyNumberFormat="1" applyFont="1" applyFill="1" applyBorder="1" applyAlignment="1">
      <alignment horizontal="center" vertical="center"/>
    </xf>
    <xf numFmtId="0" fontId="6" fillId="45" borderId="61" xfId="173" applyFont="1" applyFill="1" applyBorder="1" applyAlignment="1">
      <alignment horizontal="center"/>
      <protection/>
    </xf>
    <xf numFmtId="0" fontId="11" fillId="0" borderId="0" xfId="187" applyFont="1" applyAlignment="1">
      <alignment horizontal="center"/>
      <protection/>
    </xf>
    <xf numFmtId="0" fontId="12" fillId="0" borderId="0" xfId="171" applyFont="1" applyFill="1" applyAlignment="1">
      <alignment horizontal="center"/>
      <protection/>
    </xf>
    <xf numFmtId="0" fontId="12" fillId="0" borderId="0" xfId="173" applyFont="1" applyAlignment="1">
      <alignment horizontal="center"/>
      <protection/>
    </xf>
    <xf numFmtId="0" fontId="15" fillId="0" borderId="22" xfId="188" applyFont="1" applyFill="1" applyBorder="1" applyAlignment="1">
      <alignment horizontal="center" vertical="center" wrapText="1"/>
      <protection/>
    </xf>
    <xf numFmtId="0" fontId="15" fillId="0" borderId="74" xfId="188" applyFont="1" applyFill="1" applyBorder="1" applyAlignment="1">
      <alignment horizontal="center" vertical="center" wrapText="1"/>
      <protection/>
    </xf>
    <xf numFmtId="0" fontId="15" fillId="0" borderId="22" xfId="188" applyFont="1" applyFill="1" applyBorder="1" applyAlignment="1">
      <alignment horizontal="center"/>
      <protection/>
    </xf>
    <xf numFmtId="0" fontId="15" fillId="0" borderId="74" xfId="188" applyFont="1" applyFill="1" applyBorder="1" applyAlignment="1">
      <alignment horizontal="center"/>
      <protection/>
    </xf>
    <xf numFmtId="0" fontId="64" fillId="0" borderId="58" xfId="0" applyFont="1" applyBorder="1" applyAlignment="1">
      <alignment horizontal="center" vertical="center" textRotation="90" wrapText="1"/>
    </xf>
    <xf numFmtId="0" fontId="64" fillId="0" borderId="77" xfId="0" applyFont="1" applyBorder="1" applyAlignment="1">
      <alignment horizontal="center" vertical="center" textRotation="90" wrapText="1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171" applyFont="1" applyFill="1" applyAlignment="1">
      <alignment horizontal="center"/>
      <protection/>
    </xf>
    <xf numFmtId="0" fontId="10" fillId="0" borderId="0" xfId="187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49" fontId="61" fillId="0" borderId="29" xfId="188" applyNumberFormat="1" applyFont="1" applyBorder="1" applyAlignment="1">
      <alignment horizontal="center"/>
      <protection/>
    </xf>
    <xf numFmtId="49" fontId="61" fillId="0" borderId="51" xfId="188" applyNumberFormat="1" applyFont="1" applyBorder="1" applyAlignment="1">
      <alignment horizontal="center"/>
      <protection/>
    </xf>
    <xf numFmtId="0" fontId="14" fillId="0" borderId="21" xfId="171" applyFont="1" applyBorder="1" applyAlignment="1">
      <alignment horizontal="center" vertical="center"/>
      <protection/>
    </xf>
    <xf numFmtId="0" fontId="14" fillId="0" borderId="79" xfId="171" applyFont="1" applyBorder="1" applyAlignment="1">
      <alignment horizontal="center" vertical="center"/>
      <protection/>
    </xf>
    <xf numFmtId="0" fontId="13" fillId="0" borderId="22" xfId="188" applyFont="1" applyFill="1" applyBorder="1" applyAlignment="1">
      <alignment horizontal="center"/>
      <protection/>
    </xf>
    <xf numFmtId="0" fontId="13" fillId="0" borderId="74" xfId="188" applyFont="1" applyFill="1" applyBorder="1" applyAlignment="1">
      <alignment horizontal="center"/>
      <protection/>
    </xf>
    <xf numFmtId="49" fontId="61" fillId="0" borderId="29" xfId="188" applyNumberFormat="1" applyFont="1" applyFill="1" applyBorder="1" applyAlignment="1">
      <alignment horizontal="center"/>
      <protection/>
    </xf>
    <xf numFmtId="0" fontId="65" fillId="0" borderId="51" xfId="171" applyFont="1" applyBorder="1" applyAlignment="1">
      <alignment horizontal="center"/>
      <protection/>
    </xf>
    <xf numFmtId="0" fontId="16" fillId="0" borderId="56" xfId="188" applyFont="1" applyBorder="1" applyAlignment="1">
      <alignment horizontal="center"/>
      <protection/>
    </xf>
  </cellXfs>
  <cellStyles count="239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1 6" xfId="20"/>
    <cellStyle name="20 % – Zvýraznění2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3" xfId="27"/>
    <cellStyle name="20 % – Zvýraznění3 2" xfId="28"/>
    <cellStyle name="20 % – Zvýraznění3 3" xfId="29"/>
    <cellStyle name="20 % – Zvýraznění3 4" xfId="30"/>
    <cellStyle name="20 % – Zvýraznění3 5" xfId="31"/>
    <cellStyle name="20 % – Zvýraznění3 6" xfId="32"/>
    <cellStyle name="20 % – Zvýraznění4" xfId="33"/>
    <cellStyle name="20 % – Zvýraznění4 2" xfId="34"/>
    <cellStyle name="20 % – Zvýraznění4 3" xfId="35"/>
    <cellStyle name="20 % – Zvýraznění4 4" xfId="36"/>
    <cellStyle name="20 % – Zvýraznění4 5" xfId="37"/>
    <cellStyle name="20 % – Zvýraznění4 6" xfId="38"/>
    <cellStyle name="20 % – Zvýraznění5" xfId="39"/>
    <cellStyle name="20 % – Zvýraznění5 2" xfId="40"/>
    <cellStyle name="20 % – Zvýraznění5 3" xfId="41"/>
    <cellStyle name="20 % – Zvýraznění5 4" xfId="42"/>
    <cellStyle name="20 % – Zvýraznění5 5" xfId="43"/>
    <cellStyle name="20 % – Zvýraznění5 6" xfId="44"/>
    <cellStyle name="20 % – Zvýraznění6" xfId="45"/>
    <cellStyle name="20 % – Zvýraznění6 2" xfId="46"/>
    <cellStyle name="20 % – Zvýraznění6 3" xfId="47"/>
    <cellStyle name="20 % – Zvýraznění6 4" xfId="48"/>
    <cellStyle name="20 % – Zvýraznění6 5" xfId="49"/>
    <cellStyle name="20 % – Zvýraznění6 6" xfId="50"/>
    <cellStyle name="40 % – Zvýraznění1" xfId="51"/>
    <cellStyle name="40 % – Zvýraznění1 2" xfId="52"/>
    <cellStyle name="40 % – Zvýraznění1 3" xfId="53"/>
    <cellStyle name="40 % – Zvýraznění1 4" xfId="54"/>
    <cellStyle name="40 % – Zvýraznění1 5" xfId="55"/>
    <cellStyle name="40 % – Zvýraznění1 6" xfId="56"/>
    <cellStyle name="40 % – Zvýraznění2" xfId="57"/>
    <cellStyle name="40 % – Zvýraznění2 2" xfId="58"/>
    <cellStyle name="40 % – Zvýraznění2 3" xfId="59"/>
    <cellStyle name="40 % – Zvýraznění2 4" xfId="60"/>
    <cellStyle name="40 % – Zvýraznění2 5" xfId="61"/>
    <cellStyle name="40 % – Zvýraznění2 6" xfId="62"/>
    <cellStyle name="40 % – Zvýraznění3" xfId="63"/>
    <cellStyle name="40 % – Zvýraznění3 2" xfId="64"/>
    <cellStyle name="40 % – Zvýraznění3 3" xfId="65"/>
    <cellStyle name="40 % – Zvýraznění3 4" xfId="66"/>
    <cellStyle name="40 % – Zvýraznění3 5" xfId="67"/>
    <cellStyle name="40 % – Zvýraznění3 6" xfId="68"/>
    <cellStyle name="40 % – Zvýraznění4" xfId="69"/>
    <cellStyle name="40 % – Zvýraznění4 2" xfId="70"/>
    <cellStyle name="40 % – Zvýraznění4 3" xfId="71"/>
    <cellStyle name="40 % – Zvýraznění4 4" xfId="72"/>
    <cellStyle name="40 % – Zvýraznění4 5" xfId="73"/>
    <cellStyle name="40 % – Zvýraznění4 6" xfId="74"/>
    <cellStyle name="40 % – Zvýraznění5" xfId="75"/>
    <cellStyle name="40 % – Zvýraznění5 2" xfId="76"/>
    <cellStyle name="40 % – Zvýraznění5 3" xfId="77"/>
    <cellStyle name="40 % – Zvýraznění5 4" xfId="78"/>
    <cellStyle name="40 % – Zvýraznění5 5" xfId="79"/>
    <cellStyle name="40 % – Zvýraznění5 6" xfId="80"/>
    <cellStyle name="40 % – Zvýraznění6" xfId="81"/>
    <cellStyle name="40 % – Zvýraznění6 2" xfId="82"/>
    <cellStyle name="40 % – Zvýraznění6 3" xfId="83"/>
    <cellStyle name="40 % – Zvýraznění6 4" xfId="84"/>
    <cellStyle name="40 % – Zvýraznění6 5" xfId="85"/>
    <cellStyle name="40 % – Zvýraznění6 6" xfId="86"/>
    <cellStyle name="60 % – Zvýraznění1" xfId="87"/>
    <cellStyle name="60 % – Zvýraznění1 2" xfId="88"/>
    <cellStyle name="60 % – Zvýraznění1 3" xfId="89"/>
    <cellStyle name="60 % – Zvýraznění1 4" xfId="90"/>
    <cellStyle name="60 % – Zvýraznění2" xfId="91"/>
    <cellStyle name="60 % – Zvýraznění2 2" xfId="92"/>
    <cellStyle name="60 % – Zvýraznění2 3" xfId="93"/>
    <cellStyle name="60 % – Zvýraznění2 4" xfId="94"/>
    <cellStyle name="60 % – Zvýraznění3" xfId="95"/>
    <cellStyle name="60 % – Zvýraznění3 2" xfId="96"/>
    <cellStyle name="60 % – Zvýraznění3 3" xfId="97"/>
    <cellStyle name="60 % – Zvýraznění3 4" xfId="98"/>
    <cellStyle name="60 % – Zvýraznění4" xfId="99"/>
    <cellStyle name="60 % – Zvýraznění4 2" xfId="100"/>
    <cellStyle name="60 % – Zvýraznění4 3" xfId="101"/>
    <cellStyle name="60 % – Zvýraznění4 4" xfId="102"/>
    <cellStyle name="60 % – Zvýraznění5" xfId="103"/>
    <cellStyle name="60 % – Zvýraznění5 2" xfId="104"/>
    <cellStyle name="60 % – Zvýraznění5 3" xfId="105"/>
    <cellStyle name="60 % – Zvýraznění5 4" xfId="106"/>
    <cellStyle name="60 % – Zvýraznění6" xfId="107"/>
    <cellStyle name="60 % – Zvýraznění6 2" xfId="108"/>
    <cellStyle name="60 % – Zvýraznění6 3" xfId="109"/>
    <cellStyle name="60 % – Zvýraznění6 4" xfId="110"/>
    <cellStyle name="Celkem" xfId="111"/>
    <cellStyle name="Celkem 2" xfId="112"/>
    <cellStyle name="Celkem 3" xfId="113"/>
    <cellStyle name="Celkem 4" xfId="114"/>
    <cellStyle name="Comma" xfId="115"/>
    <cellStyle name="Čárka 2" xfId="116"/>
    <cellStyle name="Čárka 3" xfId="117"/>
    <cellStyle name="čárky 2" xfId="118"/>
    <cellStyle name="čárky 2 2" xfId="119"/>
    <cellStyle name="čárky 3" xfId="120"/>
    <cellStyle name="čárky 3 2" xfId="121"/>
    <cellStyle name="čárky 3 3" xfId="122"/>
    <cellStyle name="Comma [0]" xfId="123"/>
    <cellStyle name="Hyperlink" xfId="124"/>
    <cellStyle name="Chybně" xfId="125"/>
    <cellStyle name="Chybně 2" xfId="126"/>
    <cellStyle name="Chybně 3" xfId="127"/>
    <cellStyle name="Chybně 4" xfId="128"/>
    <cellStyle name="Kontrolní buňka" xfId="129"/>
    <cellStyle name="Kontrolní buňka 2" xfId="130"/>
    <cellStyle name="Kontrolní buňka 3" xfId="131"/>
    <cellStyle name="Kontrolní buňka 4" xfId="132"/>
    <cellStyle name="Currency" xfId="133"/>
    <cellStyle name="Currency [0]" xfId="134"/>
    <cellStyle name="Nadpis 1" xfId="135"/>
    <cellStyle name="Nadpis 1 2" xfId="136"/>
    <cellStyle name="Nadpis 1 3" xfId="137"/>
    <cellStyle name="Nadpis 1 4" xfId="138"/>
    <cellStyle name="Nadpis 2" xfId="139"/>
    <cellStyle name="Nadpis 2 2" xfId="140"/>
    <cellStyle name="Nadpis 2 3" xfId="141"/>
    <cellStyle name="Nadpis 2 4" xfId="142"/>
    <cellStyle name="Nadpis 3" xfId="143"/>
    <cellStyle name="Nadpis 3 2" xfId="144"/>
    <cellStyle name="Nadpis 3 3" xfId="145"/>
    <cellStyle name="Nadpis 3 4" xfId="146"/>
    <cellStyle name="Nadpis 4" xfId="147"/>
    <cellStyle name="Nadpis 4 2" xfId="148"/>
    <cellStyle name="Nadpis 4 3" xfId="149"/>
    <cellStyle name="Nadpis 4 4" xfId="150"/>
    <cellStyle name="Název" xfId="151"/>
    <cellStyle name="Název 2" xfId="152"/>
    <cellStyle name="Název 3" xfId="153"/>
    <cellStyle name="Název 4" xfId="154"/>
    <cellStyle name="Neutrální" xfId="155"/>
    <cellStyle name="Neutrální 2" xfId="156"/>
    <cellStyle name="Neutrální 3" xfId="157"/>
    <cellStyle name="Neutrální 4" xfId="158"/>
    <cellStyle name="Normální 10" xfId="159"/>
    <cellStyle name="Normální 10 2" xfId="160"/>
    <cellStyle name="Normální 11" xfId="161"/>
    <cellStyle name="Normální 11 2" xfId="162"/>
    <cellStyle name="Normální 12" xfId="163"/>
    <cellStyle name="Normální 13" xfId="164"/>
    <cellStyle name="Normální 14" xfId="165"/>
    <cellStyle name="Normální 14 2" xfId="166"/>
    <cellStyle name="Normální 15" xfId="167"/>
    <cellStyle name="Normální 16" xfId="168"/>
    <cellStyle name="Normální 17" xfId="169"/>
    <cellStyle name="Normální 18" xfId="170"/>
    <cellStyle name="normální 2" xfId="171"/>
    <cellStyle name="normální 2 2" xfId="172"/>
    <cellStyle name="Normální 3" xfId="173"/>
    <cellStyle name="Normální 3 2" xfId="174"/>
    <cellStyle name="Normální 3 3" xfId="175"/>
    <cellStyle name="Normální 4" xfId="176"/>
    <cellStyle name="Normální 4 2" xfId="177"/>
    <cellStyle name="Normální 4 2 2" xfId="178"/>
    <cellStyle name="Normální 5" xfId="179"/>
    <cellStyle name="Normální 6" xfId="180"/>
    <cellStyle name="Normální 7" xfId="181"/>
    <cellStyle name="Normální 8" xfId="182"/>
    <cellStyle name="Normální 9" xfId="183"/>
    <cellStyle name="Normální 9 2" xfId="184"/>
    <cellStyle name="normální_04 - OSMTVS" xfId="185"/>
    <cellStyle name="normální_2. čtení rozpočtu 2006 - příjmy 2" xfId="186"/>
    <cellStyle name="normální_2. Rozpočet 2007 - tabulky" xfId="187"/>
    <cellStyle name="normální_Rozpis výdajů 03 bez PO 2 2" xfId="188"/>
    <cellStyle name="normální_Rozpis výdajů 03 bez PO 3" xfId="189"/>
    <cellStyle name="normální_Rozpis výdajů 03 bez PO_05 - OSVBPM" xfId="190"/>
    <cellStyle name="normální_Rozpis výdajů 03 bez PO_UR 2008 1-168 tisk" xfId="191"/>
    <cellStyle name="Followed Hyperlink" xfId="192"/>
    <cellStyle name="Poznámka" xfId="193"/>
    <cellStyle name="Poznámka 2" xfId="194"/>
    <cellStyle name="Poznámka 3" xfId="195"/>
    <cellStyle name="Poznámka 4" xfId="196"/>
    <cellStyle name="Poznámka 5" xfId="197"/>
    <cellStyle name="Poznámka 6" xfId="198"/>
    <cellStyle name="Percent" xfId="199"/>
    <cellStyle name="Propojená buňka" xfId="200"/>
    <cellStyle name="Propojená buňka 2" xfId="201"/>
    <cellStyle name="Propojená buňka 3" xfId="202"/>
    <cellStyle name="Propojená buňka 4" xfId="203"/>
    <cellStyle name="S8M1" xfId="204"/>
    <cellStyle name="Správně" xfId="205"/>
    <cellStyle name="Správně 2" xfId="206"/>
    <cellStyle name="Správně 3" xfId="207"/>
    <cellStyle name="Správně 4" xfId="208"/>
    <cellStyle name="Text upozornění" xfId="209"/>
    <cellStyle name="Text upozornění 2" xfId="210"/>
    <cellStyle name="Text upozornění 3" xfId="211"/>
    <cellStyle name="Text upozornění 4" xfId="212"/>
    <cellStyle name="Vstup" xfId="213"/>
    <cellStyle name="Vstup 2" xfId="214"/>
    <cellStyle name="Vstup 3" xfId="215"/>
    <cellStyle name="Vstup 4" xfId="216"/>
    <cellStyle name="Výpočet" xfId="217"/>
    <cellStyle name="Výpočet 2" xfId="218"/>
    <cellStyle name="Výpočet 3" xfId="219"/>
    <cellStyle name="Výpočet 4" xfId="220"/>
    <cellStyle name="Výstup" xfId="221"/>
    <cellStyle name="Výstup 2" xfId="222"/>
    <cellStyle name="Výstup 3" xfId="223"/>
    <cellStyle name="Výstup 4" xfId="224"/>
    <cellStyle name="Vysvětlující text" xfId="225"/>
    <cellStyle name="Vysvětlující text 2" xfId="226"/>
    <cellStyle name="Vysvětlující text 3" xfId="227"/>
    <cellStyle name="Vysvětlující text 4" xfId="228"/>
    <cellStyle name="Zvýraznění 1" xfId="229"/>
    <cellStyle name="Zvýraznění 1 2" xfId="230"/>
    <cellStyle name="Zvýraznění 1 3" xfId="231"/>
    <cellStyle name="Zvýraznění 1 4" xfId="232"/>
    <cellStyle name="Zvýraznění 2" xfId="233"/>
    <cellStyle name="Zvýraznění 2 2" xfId="234"/>
    <cellStyle name="Zvýraznění 2 3" xfId="235"/>
    <cellStyle name="Zvýraznění 2 4" xfId="236"/>
    <cellStyle name="Zvýraznění 3" xfId="237"/>
    <cellStyle name="Zvýraznění 3 2" xfId="238"/>
    <cellStyle name="Zvýraznění 3 3" xfId="239"/>
    <cellStyle name="Zvýraznění 3 4" xfId="240"/>
    <cellStyle name="Zvýraznění 4" xfId="241"/>
    <cellStyle name="Zvýraznění 4 2" xfId="242"/>
    <cellStyle name="Zvýraznění 4 3" xfId="243"/>
    <cellStyle name="Zvýraznění 4 4" xfId="244"/>
    <cellStyle name="Zvýraznění 5" xfId="245"/>
    <cellStyle name="Zvýraznění 5 2" xfId="246"/>
    <cellStyle name="Zvýraznění 5 3" xfId="247"/>
    <cellStyle name="Zvýraznění 5 4" xfId="248"/>
    <cellStyle name="Zvýraznění 6" xfId="249"/>
    <cellStyle name="Zvýraznění 6 2" xfId="250"/>
    <cellStyle name="Zvýraznění 6 3" xfId="251"/>
    <cellStyle name="Zvýraznění 6 4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L30" sqref="L30"/>
    </sheetView>
  </sheetViews>
  <sheetFormatPr defaultColWidth="9.140625" defaultRowHeight="12.75"/>
  <cols>
    <col min="1" max="1" width="36.57421875" style="168" bestFit="1" customWidth="1"/>
    <col min="2" max="2" width="7.28125" style="168" customWidth="1"/>
    <col min="3" max="3" width="13.8515625" style="168" customWidth="1"/>
    <col min="4" max="4" width="10.7109375" style="168" bestFit="1" customWidth="1"/>
    <col min="5" max="5" width="14.140625" style="168" customWidth="1"/>
    <col min="6" max="9" width="9.140625" style="168" customWidth="1"/>
    <col min="10" max="10" width="11.7109375" style="168" bestFit="1" customWidth="1"/>
    <col min="11" max="16384" width="9.140625" style="168" customWidth="1"/>
  </cols>
  <sheetData>
    <row r="1" spans="1:5" ht="13.5" thickBot="1">
      <c r="A1" s="256" t="s">
        <v>56</v>
      </c>
      <c r="B1" s="256"/>
      <c r="C1" s="166"/>
      <c r="D1" s="166"/>
      <c r="E1" s="167" t="s">
        <v>0</v>
      </c>
    </row>
    <row r="2" spans="1:5" ht="24.75" thickBot="1">
      <c r="A2" s="169" t="s">
        <v>1</v>
      </c>
      <c r="B2" s="170" t="s">
        <v>2</v>
      </c>
      <c r="C2" s="171" t="s">
        <v>58</v>
      </c>
      <c r="D2" s="171" t="s">
        <v>162</v>
      </c>
      <c r="E2" s="171" t="s">
        <v>58</v>
      </c>
    </row>
    <row r="3" spans="1:5" ht="15" customHeight="1">
      <c r="A3" s="172" t="s">
        <v>3</v>
      </c>
      <c r="B3" s="173" t="s">
        <v>37</v>
      </c>
      <c r="C3" s="235">
        <f>C4+C5+C6</f>
        <v>2365092.99</v>
      </c>
      <c r="D3" s="235">
        <f>D4+D5+D6</f>
        <v>0</v>
      </c>
      <c r="E3" s="236">
        <f aca="true" t="shared" si="0" ref="E3:E23">C3+D3</f>
        <v>2365092.99</v>
      </c>
    </row>
    <row r="4" spans="1:10" ht="15" customHeight="1">
      <c r="A4" s="174" t="s">
        <v>4</v>
      </c>
      <c r="B4" s="175" t="s">
        <v>5</v>
      </c>
      <c r="C4" s="237">
        <v>2220140.41</v>
      </c>
      <c r="D4" s="238">
        <v>0</v>
      </c>
      <c r="E4" s="239">
        <f t="shared" si="0"/>
        <v>2220140.41</v>
      </c>
      <c r="J4" s="176"/>
    </row>
    <row r="5" spans="1:5" ht="15" customHeight="1">
      <c r="A5" s="174" t="s">
        <v>6</v>
      </c>
      <c r="B5" s="175" t="s">
        <v>7</v>
      </c>
      <c r="C5" s="237">
        <v>143427.02000000002</v>
      </c>
      <c r="D5" s="240">
        <v>0</v>
      </c>
      <c r="E5" s="239">
        <f t="shared" si="0"/>
        <v>143427.02000000002</v>
      </c>
    </row>
    <row r="6" spans="1:5" ht="15" customHeight="1">
      <c r="A6" s="174" t="s">
        <v>8</v>
      </c>
      <c r="B6" s="175" t="s">
        <v>9</v>
      </c>
      <c r="C6" s="237">
        <v>1525.56</v>
      </c>
      <c r="D6" s="237">
        <v>0</v>
      </c>
      <c r="E6" s="239">
        <f t="shared" si="0"/>
        <v>1525.56</v>
      </c>
    </row>
    <row r="7" spans="1:5" ht="15" customHeight="1">
      <c r="A7" s="177" t="s">
        <v>40</v>
      </c>
      <c r="B7" s="175" t="s">
        <v>10</v>
      </c>
      <c r="C7" s="241">
        <f>C8+C13</f>
        <v>4953233.865809999</v>
      </c>
      <c r="D7" s="241">
        <f>D8+D13</f>
        <v>0</v>
      </c>
      <c r="E7" s="242">
        <f t="shared" si="0"/>
        <v>4953233.865809999</v>
      </c>
    </row>
    <row r="8" spans="1:5" ht="15" customHeight="1">
      <c r="A8" s="174" t="s">
        <v>45</v>
      </c>
      <c r="B8" s="175" t="s">
        <v>11</v>
      </c>
      <c r="C8" s="237">
        <f>C9+C10+C11+C12</f>
        <v>4169701.22026</v>
      </c>
      <c r="D8" s="237">
        <f>D9+D10+D11+D12</f>
        <v>0</v>
      </c>
      <c r="E8" s="243">
        <f t="shared" si="0"/>
        <v>4169701.22026</v>
      </c>
    </row>
    <row r="9" spans="1:5" ht="15" customHeight="1">
      <c r="A9" s="174" t="s">
        <v>41</v>
      </c>
      <c r="B9" s="175" t="s">
        <v>12</v>
      </c>
      <c r="C9" s="237">
        <v>61072</v>
      </c>
      <c r="D9" s="237">
        <v>0</v>
      </c>
      <c r="E9" s="243">
        <f t="shared" si="0"/>
        <v>61072</v>
      </c>
    </row>
    <row r="10" spans="1:5" ht="15" customHeight="1">
      <c r="A10" s="174" t="s">
        <v>52</v>
      </c>
      <c r="B10" s="175" t="s">
        <v>11</v>
      </c>
      <c r="C10" s="237">
        <v>4072471.75026</v>
      </c>
      <c r="D10" s="237">
        <v>0</v>
      </c>
      <c r="E10" s="243">
        <f t="shared" si="0"/>
        <v>4072471.75026</v>
      </c>
    </row>
    <row r="11" spans="1:5" ht="15" customHeight="1">
      <c r="A11" s="174" t="s">
        <v>42</v>
      </c>
      <c r="B11" s="175" t="s">
        <v>44</v>
      </c>
      <c r="C11" s="237">
        <v>10935.650000000001</v>
      </c>
      <c r="D11" s="237">
        <v>0</v>
      </c>
      <c r="E11" s="243">
        <f>SUM(C11:D11)</f>
        <v>10935.650000000001</v>
      </c>
    </row>
    <row r="12" spans="1:5" ht="15" customHeight="1">
      <c r="A12" s="174" t="s">
        <v>46</v>
      </c>
      <c r="B12" s="175">
        <v>4121</v>
      </c>
      <c r="C12" s="237">
        <v>25221.82</v>
      </c>
      <c r="D12" s="237">
        <v>0</v>
      </c>
      <c r="E12" s="243">
        <f>SUM(C12:D12)</f>
        <v>25221.82</v>
      </c>
    </row>
    <row r="13" spans="1:5" ht="15" customHeight="1">
      <c r="A13" s="174" t="s">
        <v>47</v>
      </c>
      <c r="B13" s="175" t="s">
        <v>13</v>
      </c>
      <c r="C13" s="237">
        <f>C14+C15+C16</f>
        <v>783532.64555</v>
      </c>
      <c r="D13" s="237">
        <f>D14+D15+D16</f>
        <v>0</v>
      </c>
      <c r="E13" s="243">
        <f t="shared" si="0"/>
        <v>783532.64555</v>
      </c>
    </row>
    <row r="14" spans="1:5" ht="15" customHeight="1">
      <c r="A14" s="174" t="s">
        <v>43</v>
      </c>
      <c r="B14" s="175" t="s">
        <v>13</v>
      </c>
      <c r="C14" s="237">
        <v>775625.10555</v>
      </c>
      <c r="D14" s="237">
        <v>0</v>
      </c>
      <c r="E14" s="243">
        <f t="shared" si="0"/>
        <v>775625.10555</v>
      </c>
    </row>
    <row r="15" spans="1:5" ht="15" customHeight="1">
      <c r="A15" s="174" t="s">
        <v>48</v>
      </c>
      <c r="B15" s="175">
        <v>4221</v>
      </c>
      <c r="C15" s="237">
        <v>6412.870000000001</v>
      </c>
      <c r="D15" s="237">
        <v>0</v>
      </c>
      <c r="E15" s="243">
        <f>SUM(C15:D15)</f>
        <v>6412.870000000001</v>
      </c>
    </row>
    <row r="16" spans="1:5" ht="15" customHeight="1">
      <c r="A16" s="174" t="s">
        <v>49</v>
      </c>
      <c r="B16" s="175">
        <v>4232</v>
      </c>
      <c r="C16" s="237">
        <v>1494.67</v>
      </c>
      <c r="D16" s="237">
        <v>0</v>
      </c>
      <c r="E16" s="243">
        <f>SUM(C16:D16)</f>
        <v>1494.67</v>
      </c>
    </row>
    <row r="17" spans="1:5" ht="15" customHeight="1">
      <c r="A17" s="177" t="s">
        <v>14</v>
      </c>
      <c r="B17" s="178" t="s">
        <v>38</v>
      </c>
      <c r="C17" s="241">
        <f>C3+C7</f>
        <v>7318326.85581</v>
      </c>
      <c r="D17" s="241">
        <f>D3+D7</f>
        <v>0</v>
      </c>
      <c r="E17" s="242">
        <f t="shared" si="0"/>
        <v>7318326.85581</v>
      </c>
    </row>
    <row r="18" spans="1:5" ht="15" customHeight="1">
      <c r="A18" s="177" t="s">
        <v>15</v>
      </c>
      <c r="B18" s="178" t="s">
        <v>16</v>
      </c>
      <c r="C18" s="241">
        <f>SUM(C19:C22)</f>
        <v>999724.52</v>
      </c>
      <c r="D18" s="241">
        <f>SUM(D19:D22)</f>
        <v>0</v>
      </c>
      <c r="E18" s="242">
        <f t="shared" si="0"/>
        <v>999724.52</v>
      </c>
    </row>
    <row r="19" spans="1:5" ht="15" customHeight="1">
      <c r="A19" s="174" t="s">
        <v>59</v>
      </c>
      <c r="B19" s="175" t="s">
        <v>17</v>
      </c>
      <c r="C19" s="237">
        <v>84875.51</v>
      </c>
      <c r="D19" s="237">
        <v>0</v>
      </c>
      <c r="E19" s="243">
        <f t="shared" si="0"/>
        <v>84875.51</v>
      </c>
    </row>
    <row r="20" spans="1:5" ht="15" customHeight="1">
      <c r="A20" s="174" t="s">
        <v>60</v>
      </c>
      <c r="B20" s="175">
        <v>8115</v>
      </c>
      <c r="C20" s="237">
        <v>1011724.01</v>
      </c>
      <c r="D20" s="237">
        <v>0</v>
      </c>
      <c r="E20" s="243">
        <f>SUM(C20:D20)</f>
        <v>1011724.01</v>
      </c>
    </row>
    <row r="21" spans="1:5" ht="15" customHeight="1">
      <c r="A21" s="174" t="s">
        <v>50</v>
      </c>
      <c r="B21" s="175">
        <v>8123</v>
      </c>
      <c r="C21" s="237">
        <v>0</v>
      </c>
      <c r="D21" s="237">
        <v>0</v>
      </c>
      <c r="E21" s="243">
        <f>C21+D21</f>
        <v>0</v>
      </c>
    </row>
    <row r="22" spans="1:5" ht="15" customHeight="1" thickBot="1">
      <c r="A22" s="179" t="s">
        <v>51</v>
      </c>
      <c r="B22" s="180">
        <v>-8124</v>
      </c>
      <c r="C22" s="244">
        <v>-96875</v>
      </c>
      <c r="D22" s="244">
        <v>0</v>
      </c>
      <c r="E22" s="245">
        <f>C22+D22</f>
        <v>-96875</v>
      </c>
    </row>
    <row r="23" spans="1:5" ht="15" customHeight="1" thickBot="1">
      <c r="A23" s="181" t="s">
        <v>27</v>
      </c>
      <c r="B23" s="182"/>
      <c r="C23" s="246">
        <f>C3+C7+C18</f>
        <v>8318051.375809999</v>
      </c>
      <c r="D23" s="246">
        <f>D17+D18</f>
        <v>0</v>
      </c>
      <c r="E23" s="247">
        <f t="shared" si="0"/>
        <v>8318051.375809999</v>
      </c>
    </row>
    <row r="24" spans="1:5" ht="13.5" thickBot="1">
      <c r="A24" s="256" t="s">
        <v>57</v>
      </c>
      <c r="B24" s="256"/>
      <c r="C24" s="183"/>
      <c r="D24" s="183"/>
      <c r="E24" s="184" t="s">
        <v>0</v>
      </c>
    </row>
    <row r="25" spans="1:5" ht="24.75" thickBot="1">
      <c r="A25" s="169" t="s">
        <v>18</v>
      </c>
      <c r="B25" s="170" t="s">
        <v>19</v>
      </c>
      <c r="C25" s="171" t="s">
        <v>58</v>
      </c>
      <c r="D25" s="171" t="s">
        <v>163</v>
      </c>
      <c r="E25" s="171" t="s">
        <v>58</v>
      </c>
    </row>
    <row r="26" spans="1:5" ht="15" customHeight="1">
      <c r="A26" s="185" t="s">
        <v>26</v>
      </c>
      <c r="B26" s="186" t="s">
        <v>20</v>
      </c>
      <c r="C26" s="240">
        <v>26192.5</v>
      </c>
      <c r="D26" s="240">
        <v>0</v>
      </c>
      <c r="E26" s="248">
        <f>C26+D26</f>
        <v>26192.5</v>
      </c>
    </row>
    <row r="27" spans="1:5" ht="15" customHeight="1">
      <c r="A27" s="187" t="s">
        <v>21</v>
      </c>
      <c r="B27" s="175" t="s">
        <v>20</v>
      </c>
      <c r="C27" s="237">
        <v>242789.92</v>
      </c>
      <c r="D27" s="240">
        <v>0</v>
      </c>
      <c r="E27" s="248">
        <f aca="true" t="shared" si="1" ref="E27:E41">C27+D27</f>
        <v>242789.92</v>
      </c>
    </row>
    <row r="28" spans="1:5" ht="15" customHeight="1">
      <c r="A28" s="187" t="s">
        <v>28</v>
      </c>
      <c r="B28" s="175" t="s">
        <v>20</v>
      </c>
      <c r="C28" s="237">
        <v>882990.86</v>
      </c>
      <c r="D28" s="240">
        <v>0</v>
      </c>
      <c r="E28" s="248">
        <f t="shared" si="1"/>
        <v>882990.86</v>
      </c>
    </row>
    <row r="29" spans="1:5" ht="15" customHeight="1">
      <c r="A29" s="187" t="s">
        <v>22</v>
      </c>
      <c r="B29" s="175" t="s">
        <v>20</v>
      </c>
      <c r="C29" s="237">
        <v>653719.3500000001</v>
      </c>
      <c r="D29" s="240">
        <v>25802.012</v>
      </c>
      <c r="E29" s="248">
        <f t="shared" si="1"/>
        <v>679521.3620000001</v>
      </c>
    </row>
    <row r="30" spans="1:5" ht="15" customHeight="1">
      <c r="A30" s="187" t="s">
        <v>39</v>
      </c>
      <c r="B30" s="175" t="s">
        <v>20</v>
      </c>
      <c r="C30" s="237">
        <v>3646159.4899999998</v>
      </c>
      <c r="D30" s="240">
        <v>0</v>
      </c>
      <c r="E30" s="248">
        <f>C30+D30</f>
        <v>3646159.4899999998</v>
      </c>
    </row>
    <row r="31" spans="1:5" ht="15" customHeight="1">
      <c r="A31" s="187" t="s">
        <v>54</v>
      </c>
      <c r="B31" s="175" t="s">
        <v>24</v>
      </c>
      <c r="C31" s="237">
        <v>452729.3599999999</v>
      </c>
      <c r="D31" s="240">
        <v>0</v>
      </c>
      <c r="E31" s="248">
        <f t="shared" si="1"/>
        <v>452729.3599999999</v>
      </c>
    </row>
    <row r="32" spans="1:5" ht="15" customHeight="1">
      <c r="A32" s="187" t="s">
        <v>55</v>
      </c>
      <c r="B32" s="175" t="s">
        <v>20</v>
      </c>
      <c r="C32" s="237">
        <v>82487.76</v>
      </c>
      <c r="D32" s="240">
        <v>-25802.012</v>
      </c>
      <c r="E32" s="248">
        <f t="shared" si="1"/>
        <v>56685.74799999999</v>
      </c>
    </row>
    <row r="33" spans="1:5" ht="15" customHeight="1">
      <c r="A33" s="187" t="s">
        <v>29</v>
      </c>
      <c r="B33" s="175" t="s">
        <v>23</v>
      </c>
      <c r="C33" s="237">
        <v>941821.3599999999</v>
      </c>
      <c r="D33" s="240">
        <v>0</v>
      </c>
      <c r="E33" s="248">
        <f t="shared" si="1"/>
        <v>941821.3599999999</v>
      </c>
    </row>
    <row r="34" spans="1:5" ht="15" customHeight="1">
      <c r="A34" s="187" t="s">
        <v>30</v>
      </c>
      <c r="B34" s="175" t="s">
        <v>23</v>
      </c>
      <c r="C34" s="237">
        <v>0</v>
      </c>
      <c r="D34" s="240">
        <v>0</v>
      </c>
      <c r="E34" s="248">
        <f t="shared" si="1"/>
        <v>0</v>
      </c>
    </row>
    <row r="35" spans="1:5" ht="15" customHeight="1">
      <c r="A35" s="187" t="s">
        <v>31</v>
      </c>
      <c r="B35" s="175" t="s">
        <v>24</v>
      </c>
      <c r="C35" s="237">
        <v>1169844.1399999997</v>
      </c>
      <c r="D35" s="240">
        <v>0</v>
      </c>
      <c r="E35" s="248">
        <f t="shared" si="1"/>
        <v>1169844.1399999997</v>
      </c>
    </row>
    <row r="36" spans="1:5" ht="15" customHeight="1">
      <c r="A36" s="187" t="s">
        <v>33</v>
      </c>
      <c r="B36" s="175" t="s">
        <v>24</v>
      </c>
      <c r="C36" s="237">
        <v>22000</v>
      </c>
      <c r="D36" s="240">
        <v>0</v>
      </c>
      <c r="E36" s="248">
        <f t="shared" si="1"/>
        <v>22000</v>
      </c>
    </row>
    <row r="37" spans="1:5" ht="15" customHeight="1">
      <c r="A37" s="187" t="s">
        <v>32</v>
      </c>
      <c r="B37" s="175" t="s">
        <v>20</v>
      </c>
      <c r="C37" s="237">
        <v>5434.02</v>
      </c>
      <c r="D37" s="240">
        <v>0</v>
      </c>
      <c r="E37" s="248">
        <f t="shared" si="1"/>
        <v>5434.02</v>
      </c>
    </row>
    <row r="38" spans="1:5" ht="15" customHeight="1">
      <c r="A38" s="187" t="s">
        <v>53</v>
      </c>
      <c r="B38" s="175" t="s">
        <v>24</v>
      </c>
      <c r="C38" s="237">
        <v>108923.1</v>
      </c>
      <c r="D38" s="240">
        <v>0</v>
      </c>
      <c r="E38" s="248">
        <f>C38+D38</f>
        <v>108923.1</v>
      </c>
    </row>
    <row r="39" spans="1:5" ht="15" customHeight="1">
      <c r="A39" s="187" t="s">
        <v>34</v>
      </c>
      <c r="B39" s="175" t="s">
        <v>24</v>
      </c>
      <c r="C39" s="237">
        <v>5317.28</v>
      </c>
      <c r="D39" s="240">
        <v>0</v>
      </c>
      <c r="E39" s="248">
        <f t="shared" si="1"/>
        <v>5317.28</v>
      </c>
    </row>
    <row r="40" spans="1:5" ht="15" customHeight="1">
      <c r="A40" s="187" t="s">
        <v>35</v>
      </c>
      <c r="B40" s="175" t="s">
        <v>24</v>
      </c>
      <c r="C40" s="237">
        <v>73602.25</v>
      </c>
      <c r="D40" s="240">
        <v>0</v>
      </c>
      <c r="E40" s="248">
        <f t="shared" si="1"/>
        <v>73602.25</v>
      </c>
    </row>
    <row r="41" spans="1:5" ht="15" customHeight="1" thickBot="1">
      <c r="A41" s="187" t="s">
        <v>36</v>
      </c>
      <c r="B41" s="175" t="s">
        <v>24</v>
      </c>
      <c r="C41" s="237">
        <v>4039.987</v>
      </c>
      <c r="D41" s="240">
        <v>0</v>
      </c>
      <c r="E41" s="248">
        <f t="shared" si="1"/>
        <v>4039.987</v>
      </c>
    </row>
    <row r="42" spans="1:5" ht="15" customHeight="1" thickBot="1">
      <c r="A42" s="188" t="s">
        <v>25</v>
      </c>
      <c r="B42" s="182"/>
      <c r="C42" s="246">
        <f>C26+C27+C28+C29+C30+C31+C32+C33+C34+C35+C36+C37+C38+C39+C40+C41</f>
        <v>8318051.376999998</v>
      </c>
      <c r="D42" s="246">
        <f>SUM(D26:D41)</f>
        <v>0</v>
      </c>
      <c r="E42" s="247">
        <f>SUM(E26:E41)</f>
        <v>8318051.376999998</v>
      </c>
    </row>
    <row r="43" spans="3:5" ht="12.75">
      <c r="C43" s="176"/>
      <c r="E43" s="176"/>
    </row>
  </sheetData>
  <sheetProtection/>
  <mergeCells count="2">
    <mergeCell ref="A1:B1"/>
    <mergeCell ref="A24:B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&amp;R&amp;9 022_P01_Tabulky.XLS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.140625" style="156" customWidth="1"/>
    <col min="2" max="2" width="6.140625" style="156" bestFit="1" customWidth="1"/>
    <col min="3" max="4" width="4.7109375" style="156" customWidth="1"/>
    <col min="5" max="5" width="4.421875" style="156" bestFit="1" customWidth="1"/>
    <col min="6" max="6" width="38.7109375" style="156" customWidth="1"/>
    <col min="7" max="7" width="9.28125" style="219" customWidth="1"/>
    <col min="8" max="8" width="9.28125" style="216" bestFit="1" customWidth="1"/>
    <col min="9" max="9" width="8.8515625" style="216" customWidth="1"/>
    <col min="10" max="16384" width="9.140625" style="156" customWidth="1"/>
  </cols>
  <sheetData>
    <row r="1" spans="6:9" s="189" customFormat="1" ht="12.75">
      <c r="F1" s="190"/>
      <c r="G1" s="217"/>
      <c r="H1" s="214"/>
      <c r="I1" s="220"/>
    </row>
    <row r="2" spans="6:9" s="189" customFormat="1" ht="12.75">
      <c r="F2" s="190"/>
      <c r="G2" s="217"/>
      <c r="H2" s="214"/>
      <c r="I2" s="220"/>
    </row>
    <row r="3" spans="1:9" s="189" customFormat="1" ht="18">
      <c r="A3" s="257" t="s">
        <v>141</v>
      </c>
      <c r="B3" s="257"/>
      <c r="C3" s="257"/>
      <c r="D3" s="257"/>
      <c r="E3" s="257"/>
      <c r="F3" s="257"/>
      <c r="G3" s="257"/>
      <c r="H3" s="257"/>
      <c r="I3" s="257"/>
    </row>
    <row r="4" spans="1:9" ht="12.75">
      <c r="A4" s="157"/>
      <c r="B4" s="157"/>
      <c r="C4" s="157"/>
      <c r="D4" s="157"/>
      <c r="E4" s="157"/>
      <c r="F4" s="157"/>
      <c r="G4" s="218"/>
      <c r="H4" s="215"/>
      <c r="I4" s="215"/>
    </row>
    <row r="5" spans="1:9" ht="15.75">
      <c r="A5" s="258" t="s">
        <v>145</v>
      </c>
      <c r="B5" s="258"/>
      <c r="C5" s="258"/>
      <c r="D5" s="258"/>
      <c r="E5" s="258"/>
      <c r="F5" s="258"/>
      <c r="G5" s="258"/>
      <c r="H5" s="258"/>
      <c r="I5" s="258"/>
    </row>
    <row r="6" spans="1:9" ht="12.75">
      <c r="A6" s="157"/>
      <c r="B6" s="157"/>
      <c r="C6" s="157"/>
      <c r="D6" s="157"/>
      <c r="E6" s="157"/>
      <c r="F6" s="157"/>
      <c r="G6" s="218"/>
      <c r="H6" s="215"/>
      <c r="I6" s="215"/>
    </row>
    <row r="7" spans="1:9" ht="15.75">
      <c r="A7" s="259" t="s">
        <v>146</v>
      </c>
      <c r="B7" s="259"/>
      <c r="C7" s="259"/>
      <c r="D7" s="259"/>
      <c r="E7" s="259"/>
      <c r="F7" s="259"/>
      <c r="G7" s="259"/>
      <c r="H7" s="259"/>
      <c r="I7" s="259"/>
    </row>
    <row r="8" spans="1:9" ht="12.75" customHeight="1">
      <c r="A8" s="157"/>
      <c r="B8" s="157"/>
      <c r="C8" s="157"/>
      <c r="D8" s="157"/>
      <c r="G8" s="215"/>
      <c r="H8" s="215"/>
      <c r="I8" s="191"/>
    </row>
    <row r="9" spans="1:9" s="194" customFormat="1" ht="13.5" thickBot="1">
      <c r="A9" s="192"/>
      <c r="B9" s="192"/>
      <c r="C9" s="192"/>
      <c r="D9" s="192"/>
      <c r="E9" s="192"/>
      <c r="F9" s="192"/>
      <c r="G9" s="193"/>
      <c r="H9" s="163"/>
      <c r="I9" s="163" t="s">
        <v>144</v>
      </c>
    </row>
    <row r="10" spans="1:9" s="200" customFormat="1" ht="23.25" thickBot="1">
      <c r="A10" s="195" t="s">
        <v>64</v>
      </c>
      <c r="B10" s="260" t="s">
        <v>66</v>
      </c>
      <c r="C10" s="261"/>
      <c r="D10" s="196" t="s">
        <v>67</v>
      </c>
      <c r="E10" s="197" t="s">
        <v>19</v>
      </c>
      <c r="F10" s="196" t="s">
        <v>147</v>
      </c>
      <c r="G10" s="198" t="s">
        <v>69</v>
      </c>
      <c r="H10" s="199" t="s">
        <v>164</v>
      </c>
      <c r="I10" s="198" t="s">
        <v>69</v>
      </c>
    </row>
    <row r="11" spans="1:9" s="194" customFormat="1" ht="13.5" thickBot="1">
      <c r="A11" s="201" t="s">
        <v>70</v>
      </c>
      <c r="B11" s="262" t="s">
        <v>71</v>
      </c>
      <c r="C11" s="263"/>
      <c r="D11" s="203" t="s">
        <v>71</v>
      </c>
      <c r="E11" s="202" t="s">
        <v>71</v>
      </c>
      <c r="F11" s="204" t="s">
        <v>72</v>
      </c>
      <c r="G11" s="249">
        <f>G12+G14+G16+G18+G20+G22</f>
        <v>82487.76454</v>
      </c>
      <c r="H11" s="249">
        <f>H12+H14+H18+H20+H22</f>
        <v>-25802.012</v>
      </c>
      <c r="I11" s="249">
        <f aca="true" t="shared" si="0" ref="I11:I16">G11+H11</f>
        <v>56685.75254</v>
      </c>
    </row>
    <row r="12" spans="1:9" s="194" customFormat="1" ht="12.75">
      <c r="A12" s="160" t="s">
        <v>70</v>
      </c>
      <c r="B12" s="158" t="s">
        <v>148</v>
      </c>
      <c r="C12" s="205" t="s">
        <v>77</v>
      </c>
      <c r="D12" s="161" t="s">
        <v>71</v>
      </c>
      <c r="E12" s="206" t="s">
        <v>71</v>
      </c>
      <c r="F12" s="207" t="s">
        <v>149</v>
      </c>
      <c r="G12" s="250">
        <f>G13</f>
        <v>22100</v>
      </c>
      <c r="H12" s="251">
        <f>H13</f>
        <v>0</v>
      </c>
      <c r="I12" s="252">
        <f t="shared" si="0"/>
        <v>22100</v>
      </c>
    </row>
    <row r="13" spans="1:9" s="194" customFormat="1" ht="12.75" customHeight="1" thickBot="1">
      <c r="A13" s="208"/>
      <c r="B13" s="159"/>
      <c r="C13" s="209"/>
      <c r="D13" s="210">
        <v>6172</v>
      </c>
      <c r="E13" s="211" t="s">
        <v>150</v>
      </c>
      <c r="F13" s="212" t="s">
        <v>151</v>
      </c>
      <c r="G13" s="253">
        <v>22100</v>
      </c>
      <c r="H13" s="254"/>
      <c r="I13" s="255">
        <f t="shared" si="0"/>
        <v>22100</v>
      </c>
    </row>
    <row r="14" spans="1:9" s="194" customFormat="1" ht="13.5" customHeight="1">
      <c r="A14" s="160" t="s">
        <v>70</v>
      </c>
      <c r="B14" s="158" t="s">
        <v>152</v>
      </c>
      <c r="C14" s="205" t="s">
        <v>77</v>
      </c>
      <c r="D14" s="161" t="s">
        <v>71</v>
      </c>
      <c r="E14" s="206" t="s">
        <v>71</v>
      </c>
      <c r="F14" s="213" t="s">
        <v>153</v>
      </c>
      <c r="G14" s="250">
        <f>G15</f>
        <v>30041.76454</v>
      </c>
      <c r="H14" s="250">
        <f>H15</f>
        <v>0</v>
      </c>
      <c r="I14" s="252">
        <f t="shared" si="0"/>
        <v>30041.76454</v>
      </c>
    </row>
    <row r="15" spans="1:9" s="194" customFormat="1" ht="12.75" customHeight="1" thickBot="1">
      <c r="A15" s="208"/>
      <c r="B15" s="159"/>
      <c r="C15" s="209"/>
      <c r="D15" s="210">
        <v>6172</v>
      </c>
      <c r="E15" s="211" t="s">
        <v>150</v>
      </c>
      <c r="F15" s="212" t="s">
        <v>151</v>
      </c>
      <c r="G15" s="253">
        <f>33258-4772-3640+6495.76454-1300</f>
        <v>30041.76454</v>
      </c>
      <c r="H15" s="254"/>
      <c r="I15" s="255">
        <f t="shared" si="0"/>
        <v>30041.76454</v>
      </c>
    </row>
    <row r="16" spans="1:9" s="194" customFormat="1" ht="22.5" customHeight="1">
      <c r="A16" s="160" t="s">
        <v>70</v>
      </c>
      <c r="B16" s="158" t="s">
        <v>154</v>
      </c>
      <c r="C16" s="205" t="s">
        <v>77</v>
      </c>
      <c r="D16" s="161" t="s">
        <v>71</v>
      </c>
      <c r="E16" s="206" t="s">
        <v>71</v>
      </c>
      <c r="F16" s="213" t="s">
        <v>155</v>
      </c>
      <c r="G16" s="250">
        <f>G17</f>
        <v>0</v>
      </c>
      <c r="H16" s="250">
        <f>H17</f>
        <v>0</v>
      </c>
      <c r="I16" s="252">
        <f t="shared" si="0"/>
        <v>0</v>
      </c>
    </row>
    <row r="17" spans="1:9" s="194" customFormat="1" ht="12.75" customHeight="1" thickBot="1">
      <c r="A17" s="208"/>
      <c r="B17" s="159"/>
      <c r="C17" s="209"/>
      <c r="D17" s="210">
        <v>6172</v>
      </c>
      <c r="E17" s="211" t="s">
        <v>150</v>
      </c>
      <c r="F17" s="212" t="s">
        <v>151</v>
      </c>
      <c r="G17" s="253">
        <v>0</v>
      </c>
      <c r="H17" s="254"/>
      <c r="I17" s="255"/>
    </row>
    <row r="18" spans="1:9" s="194" customFormat="1" ht="22.5" customHeight="1">
      <c r="A18" s="160" t="s">
        <v>70</v>
      </c>
      <c r="B18" s="158" t="s">
        <v>156</v>
      </c>
      <c r="C18" s="205" t="s">
        <v>77</v>
      </c>
      <c r="D18" s="161" t="s">
        <v>71</v>
      </c>
      <c r="E18" s="206" t="s">
        <v>71</v>
      </c>
      <c r="F18" s="213" t="s">
        <v>157</v>
      </c>
      <c r="G18" s="250">
        <f>G19</f>
        <v>0</v>
      </c>
      <c r="H18" s="250">
        <f>H19</f>
        <v>0</v>
      </c>
      <c r="I18" s="252">
        <f aca="true" t="shared" si="1" ref="I18:I23">G18+H18</f>
        <v>0</v>
      </c>
    </row>
    <row r="19" spans="1:9" s="194" customFormat="1" ht="12.75" customHeight="1" thickBot="1">
      <c r="A19" s="208"/>
      <c r="B19" s="159"/>
      <c r="C19" s="209"/>
      <c r="D19" s="210">
        <v>6172</v>
      </c>
      <c r="E19" s="211" t="s">
        <v>150</v>
      </c>
      <c r="F19" s="212" t="s">
        <v>151</v>
      </c>
      <c r="G19" s="253">
        <v>0</v>
      </c>
      <c r="H19" s="254"/>
      <c r="I19" s="255">
        <f t="shared" si="1"/>
        <v>0</v>
      </c>
    </row>
    <row r="20" spans="1:9" s="194" customFormat="1" ht="22.5" customHeight="1">
      <c r="A20" s="160" t="s">
        <v>70</v>
      </c>
      <c r="B20" s="158" t="s">
        <v>158</v>
      </c>
      <c r="C20" s="205" t="s">
        <v>77</v>
      </c>
      <c r="D20" s="161" t="s">
        <v>71</v>
      </c>
      <c r="E20" s="206" t="s">
        <v>71</v>
      </c>
      <c r="F20" s="213" t="s">
        <v>159</v>
      </c>
      <c r="G20" s="250">
        <f>G21</f>
        <v>30346</v>
      </c>
      <c r="H20" s="250">
        <f>H21</f>
        <v>-25802.012</v>
      </c>
      <c r="I20" s="252">
        <f t="shared" si="1"/>
        <v>4543.988000000001</v>
      </c>
    </row>
    <row r="21" spans="1:9" s="194" customFormat="1" ht="12.75" customHeight="1" thickBot="1">
      <c r="A21" s="208"/>
      <c r="B21" s="159"/>
      <c r="C21" s="209"/>
      <c r="D21" s="210">
        <v>6172</v>
      </c>
      <c r="E21" s="211" t="s">
        <v>150</v>
      </c>
      <c r="F21" s="212" t="s">
        <v>151</v>
      </c>
      <c r="G21" s="253">
        <f>15000+15346</f>
        <v>30346</v>
      </c>
      <c r="H21" s="254">
        <v>-25802.012</v>
      </c>
      <c r="I21" s="255">
        <f t="shared" si="1"/>
        <v>4543.988000000001</v>
      </c>
    </row>
    <row r="22" spans="1:9" s="194" customFormat="1" ht="22.5" customHeight="1">
      <c r="A22" s="160" t="s">
        <v>70</v>
      </c>
      <c r="B22" s="158" t="s">
        <v>160</v>
      </c>
      <c r="C22" s="205" t="s">
        <v>77</v>
      </c>
      <c r="D22" s="161" t="s">
        <v>71</v>
      </c>
      <c r="E22" s="206" t="s">
        <v>71</v>
      </c>
      <c r="F22" s="213" t="s">
        <v>161</v>
      </c>
      <c r="G22" s="250">
        <f>G23</f>
        <v>0</v>
      </c>
      <c r="H22" s="250">
        <f>H23</f>
        <v>0</v>
      </c>
      <c r="I22" s="252">
        <f t="shared" si="1"/>
        <v>0</v>
      </c>
    </row>
    <row r="23" spans="1:9" s="194" customFormat="1" ht="12.75" customHeight="1" thickBot="1">
      <c r="A23" s="208"/>
      <c r="B23" s="159"/>
      <c r="C23" s="209"/>
      <c r="D23" s="210">
        <v>6172</v>
      </c>
      <c r="E23" s="211" t="s">
        <v>150</v>
      </c>
      <c r="F23" s="212" t="s">
        <v>151</v>
      </c>
      <c r="G23" s="253">
        <f>6000-6000</f>
        <v>0</v>
      </c>
      <c r="H23" s="254"/>
      <c r="I23" s="255">
        <f t="shared" si="1"/>
        <v>0</v>
      </c>
    </row>
  </sheetData>
  <sheetProtection/>
  <mergeCells count="5">
    <mergeCell ref="A3:I3"/>
    <mergeCell ref="A5:I5"/>
    <mergeCell ref="A7:I7"/>
    <mergeCell ref="B10:C10"/>
    <mergeCell ref="B11:C1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  <headerFooter alignWithMargins="0">
    <oddHeader>&amp;R022_P01_Tabulky.XLS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7"/>
  <sheetViews>
    <sheetView tabSelected="1" zoomScalePageLayoutView="0" workbookViewId="0" topLeftCell="A43">
      <selection activeCell="L71" sqref="L71"/>
    </sheetView>
  </sheetViews>
  <sheetFormatPr defaultColWidth="9.140625" defaultRowHeight="12.75"/>
  <cols>
    <col min="1" max="1" width="4.140625" style="0" customWidth="1"/>
    <col min="2" max="2" width="4.7109375" style="0" customWidth="1"/>
    <col min="3" max="3" width="8.140625" style="0" customWidth="1"/>
    <col min="4" max="4" width="8.421875" style="0" customWidth="1"/>
    <col min="5" max="5" width="6.57421875" style="0" customWidth="1"/>
    <col min="6" max="6" width="7.140625" style="0" customWidth="1"/>
    <col min="7" max="7" width="7.28125" style="133" customWidth="1"/>
    <col min="8" max="8" width="42.7109375" style="0" customWidth="1"/>
    <col min="9" max="9" width="9.28125" style="0" customWidth="1"/>
    <col min="10" max="10" width="12.57421875" style="0" customWidth="1"/>
    <col min="11" max="11" width="12.421875" style="0" customWidth="1"/>
  </cols>
  <sheetData>
    <row r="1" spans="2:11" ht="18.75" customHeight="1">
      <c r="B1" s="1"/>
      <c r="C1" s="1"/>
      <c r="D1" s="1"/>
      <c r="E1" s="1"/>
      <c r="F1" s="272" t="s">
        <v>141</v>
      </c>
      <c r="G1" s="273"/>
      <c r="H1" s="273"/>
      <c r="I1" s="273"/>
      <c r="J1" s="1"/>
      <c r="K1" s="1"/>
    </row>
    <row r="2" spans="2:11" ht="18">
      <c r="B2" s="2"/>
      <c r="C2" s="2"/>
      <c r="D2" s="2"/>
      <c r="E2" s="2"/>
      <c r="F2" s="2"/>
      <c r="G2" s="270" t="s">
        <v>61</v>
      </c>
      <c r="H2" s="270"/>
      <c r="I2" s="2"/>
      <c r="J2" s="2"/>
      <c r="K2" s="2"/>
    </row>
    <row r="3" spans="2:11" ht="20.25" customHeight="1">
      <c r="B3" s="271" t="s">
        <v>62</v>
      </c>
      <c r="C3" s="271"/>
      <c r="D3" s="271"/>
      <c r="E3" s="271"/>
      <c r="F3" s="271"/>
      <c r="G3" s="271"/>
      <c r="H3" s="271"/>
      <c r="I3" s="271"/>
      <c r="J3" s="271"/>
      <c r="K3" s="271"/>
    </row>
    <row r="4" spans="2:11" ht="12" customHeight="1" thickBot="1">
      <c r="B4" s="3"/>
      <c r="C4" s="3"/>
      <c r="D4" s="3"/>
      <c r="E4" s="3"/>
      <c r="F4" s="3"/>
      <c r="G4" s="4"/>
      <c r="H4" s="3"/>
      <c r="I4" s="3"/>
      <c r="J4" s="3"/>
      <c r="K4" s="163" t="s">
        <v>144</v>
      </c>
    </row>
    <row r="5" spans="1:11" ht="20.25" customHeight="1" thickBot="1">
      <c r="A5" s="264" t="s">
        <v>63</v>
      </c>
      <c r="B5" s="5" t="s">
        <v>64</v>
      </c>
      <c r="C5" s="6" t="s">
        <v>65</v>
      </c>
      <c r="D5" s="276" t="s">
        <v>66</v>
      </c>
      <c r="E5" s="277"/>
      <c r="F5" s="7" t="s">
        <v>67</v>
      </c>
      <c r="G5" s="8" t="s">
        <v>19</v>
      </c>
      <c r="H5" s="9" t="s">
        <v>68</v>
      </c>
      <c r="I5" s="164" t="s">
        <v>69</v>
      </c>
      <c r="J5" s="165" t="s">
        <v>142</v>
      </c>
      <c r="K5" s="164" t="s">
        <v>69</v>
      </c>
    </row>
    <row r="6" spans="1:11" ht="19.5" customHeight="1" thickBot="1">
      <c r="A6" s="265"/>
      <c r="B6" s="10" t="s">
        <v>70</v>
      </c>
      <c r="C6" s="11"/>
      <c r="D6" s="278" t="s">
        <v>71</v>
      </c>
      <c r="E6" s="279"/>
      <c r="F6" s="12" t="s">
        <v>71</v>
      </c>
      <c r="G6" s="13" t="s">
        <v>71</v>
      </c>
      <c r="H6" s="14" t="s">
        <v>72</v>
      </c>
      <c r="I6" s="221">
        <f>I7+I11+I41+I51+I71+I78+I87+I92</f>
        <v>3375</v>
      </c>
      <c r="J6" s="221">
        <f>J7+J11+J41+J51+J71+J78+J87+J92</f>
        <v>25802.012</v>
      </c>
      <c r="K6" s="221">
        <f>K7+K11+K41+K51+K71+K78+K87+K92</f>
        <v>29177.012</v>
      </c>
    </row>
    <row r="7" spans="1:11" ht="12.75">
      <c r="A7" s="265"/>
      <c r="B7" s="15" t="s">
        <v>73</v>
      </c>
      <c r="C7" s="16"/>
      <c r="D7" s="280" t="s">
        <v>71</v>
      </c>
      <c r="E7" s="281"/>
      <c r="F7" s="17" t="s">
        <v>71</v>
      </c>
      <c r="G7" s="18" t="s">
        <v>71</v>
      </c>
      <c r="H7" s="19" t="s">
        <v>74</v>
      </c>
      <c r="I7" s="222">
        <v>55</v>
      </c>
      <c r="J7" s="222">
        <f>J8</f>
        <v>0</v>
      </c>
      <c r="K7" s="222">
        <f>K8</f>
        <v>55</v>
      </c>
    </row>
    <row r="8" spans="1:11" ht="12.75">
      <c r="A8" s="265"/>
      <c r="B8" s="20" t="s">
        <v>75</v>
      </c>
      <c r="C8" s="21"/>
      <c r="D8" s="22" t="s">
        <v>76</v>
      </c>
      <c r="E8" s="23" t="s">
        <v>77</v>
      </c>
      <c r="F8" s="24" t="s">
        <v>71</v>
      </c>
      <c r="G8" s="25" t="s">
        <v>71</v>
      </c>
      <c r="H8" s="26" t="s">
        <v>78</v>
      </c>
      <c r="I8" s="223">
        <v>55</v>
      </c>
      <c r="J8" s="223">
        <f>J9+J10</f>
        <v>0</v>
      </c>
      <c r="K8" s="223">
        <f>K9+K10</f>
        <v>55</v>
      </c>
    </row>
    <row r="9" spans="1:11" ht="12.75">
      <c r="A9" s="265"/>
      <c r="B9" s="27"/>
      <c r="C9" s="28"/>
      <c r="D9" s="29"/>
      <c r="E9" s="30"/>
      <c r="F9" s="31">
        <v>4369</v>
      </c>
      <c r="G9" s="32">
        <v>5169</v>
      </c>
      <c r="H9" s="33" t="s">
        <v>79</v>
      </c>
      <c r="I9" s="224">
        <v>35</v>
      </c>
      <c r="J9" s="224"/>
      <c r="K9" s="224">
        <f>I9+J9</f>
        <v>35</v>
      </c>
    </row>
    <row r="10" spans="1:11" ht="13.5" thickBot="1">
      <c r="A10" s="265"/>
      <c r="B10" s="27" t="s">
        <v>80</v>
      </c>
      <c r="C10" s="28"/>
      <c r="D10" s="29"/>
      <c r="E10" s="30"/>
      <c r="F10" s="31">
        <v>4369</v>
      </c>
      <c r="G10" s="32">
        <v>5175</v>
      </c>
      <c r="H10" s="33" t="s">
        <v>81</v>
      </c>
      <c r="I10" s="225">
        <v>20</v>
      </c>
      <c r="J10" s="225"/>
      <c r="K10" s="224">
        <f>I10+J10</f>
        <v>20</v>
      </c>
    </row>
    <row r="11" spans="1:11" ht="12.75" customHeight="1">
      <c r="A11" s="265"/>
      <c r="B11" s="34" t="s">
        <v>73</v>
      </c>
      <c r="C11" s="35"/>
      <c r="D11" s="274" t="s">
        <v>71</v>
      </c>
      <c r="E11" s="275"/>
      <c r="F11" s="17" t="s">
        <v>71</v>
      </c>
      <c r="G11" s="18" t="s">
        <v>71</v>
      </c>
      <c r="H11" s="36" t="s">
        <v>82</v>
      </c>
      <c r="I11" s="222">
        <v>568</v>
      </c>
      <c r="J11" s="222">
        <f>J12+J17+J24+J39+J31</f>
        <v>0</v>
      </c>
      <c r="K11" s="222">
        <f>K12+K17+K24+K39+K31+K33</f>
        <v>568</v>
      </c>
    </row>
    <row r="12" spans="1:11" ht="12.75">
      <c r="A12" s="265"/>
      <c r="B12" s="37" t="s">
        <v>75</v>
      </c>
      <c r="C12" s="38"/>
      <c r="D12" s="22" t="s">
        <v>83</v>
      </c>
      <c r="E12" s="39" t="s">
        <v>77</v>
      </c>
      <c r="F12" s="24" t="s">
        <v>71</v>
      </c>
      <c r="G12" s="25" t="s">
        <v>71</v>
      </c>
      <c r="H12" s="26" t="s">
        <v>84</v>
      </c>
      <c r="I12" s="223">
        <v>45</v>
      </c>
      <c r="J12" s="223">
        <f>J13+J14+J15+J16</f>
        <v>0</v>
      </c>
      <c r="K12" s="223">
        <f>K13+K14+K15+K16</f>
        <v>45</v>
      </c>
    </row>
    <row r="13" spans="1:11" ht="12.75">
      <c r="A13" s="265"/>
      <c r="B13" s="40"/>
      <c r="C13" s="41"/>
      <c r="D13" s="42"/>
      <c r="E13" s="30"/>
      <c r="F13" s="31">
        <v>4329</v>
      </c>
      <c r="G13" s="32">
        <v>5021</v>
      </c>
      <c r="H13" s="33" t="s">
        <v>85</v>
      </c>
      <c r="I13" s="226">
        <v>10</v>
      </c>
      <c r="J13" s="226"/>
      <c r="K13" s="226">
        <f>I13+J13</f>
        <v>10</v>
      </c>
    </row>
    <row r="14" spans="1:11" ht="12.75">
      <c r="A14" s="265"/>
      <c r="B14" s="40"/>
      <c r="C14" s="41"/>
      <c r="D14" s="42"/>
      <c r="E14" s="30"/>
      <c r="F14" s="31">
        <v>4329</v>
      </c>
      <c r="G14" s="32">
        <v>5139</v>
      </c>
      <c r="H14" s="33" t="s">
        <v>86</v>
      </c>
      <c r="I14" s="226">
        <v>5</v>
      </c>
      <c r="J14" s="226"/>
      <c r="K14" s="226">
        <f>I14+J14</f>
        <v>5</v>
      </c>
    </row>
    <row r="15" spans="1:11" ht="12.75">
      <c r="A15" s="265"/>
      <c r="B15" s="40"/>
      <c r="C15" s="41"/>
      <c r="D15" s="42"/>
      <c r="E15" s="30"/>
      <c r="F15" s="31">
        <v>4329</v>
      </c>
      <c r="G15" s="32">
        <v>5169</v>
      </c>
      <c r="H15" s="33" t="s">
        <v>79</v>
      </c>
      <c r="I15" s="226">
        <v>15</v>
      </c>
      <c r="J15" s="226"/>
      <c r="K15" s="226">
        <f>I15+J15</f>
        <v>15</v>
      </c>
    </row>
    <row r="16" spans="1:11" ht="12.75">
      <c r="A16" s="265"/>
      <c r="B16" s="40"/>
      <c r="C16" s="41"/>
      <c r="D16" s="42"/>
      <c r="E16" s="30"/>
      <c r="F16" s="31">
        <v>4329</v>
      </c>
      <c r="G16" s="32">
        <v>5175</v>
      </c>
      <c r="H16" s="33" t="s">
        <v>81</v>
      </c>
      <c r="I16" s="224">
        <v>15</v>
      </c>
      <c r="J16" s="224"/>
      <c r="K16" s="226">
        <f>I16+J16</f>
        <v>15</v>
      </c>
    </row>
    <row r="17" spans="1:11" ht="12.75">
      <c r="A17" s="265"/>
      <c r="B17" s="37" t="s">
        <v>75</v>
      </c>
      <c r="C17" s="38"/>
      <c r="D17" s="22" t="s">
        <v>87</v>
      </c>
      <c r="E17" s="39" t="s">
        <v>77</v>
      </c>
      <c r="F17" s="24" t="s">
        <v>71</v>
      </c>
      <c r="G17" s="25" t="s">
        <v>71</v>
      </c>
      <c r="H17" s="26" t="s">
        <v>88</v>
      </c>
      <c r="I17" s="223">
        <v>25</v>
      </c>
      <c r="J17" s="223">
        <f>J18+J19+J20+J21+J22+J23</f>
        <v>0</v>
      </c>
      <c r="K17" s="223">
        <f>K18+K19+K20+K21+K22+K23</f>
        <v>25</v>
      </c>
    </row>
    <row r="18" spans="1:11" ht="12.75">
      <c r="A18" s="265"/>
      <c r="B18" s="40"/>
      <c r="C18" s="41"/>
      <c r="D18" s="42"/>
      <c r="E18" s="30"/>
      <c r="F18" s="31">
        <v>4329</v>
      </c>
      <c r="G18" s="32">
        <v>5021</v>
      </c>
      <c r="H18" s="33" t="s">
        <v>85</v>
      </c>
      <c r="I18" s="226">
        <v>0</v>
      </c>
      <c r="J18" s="226"/>
      <c r="K18" s="226">
        <f aca="true" t="shared" si="0" ref="K18:K23">I18+J18</f>
        <v>0</v>
      </c>
    </row>
    <row r="19" spans="1:11" ht="12.75">
      <c r="A19" s="265"/>
      <c r="B19" s="40"/>
      <c r="C19" s="41"/>
      <c r="D19" s="42"/>
      <c r="E19" s="30"/>
      <c r="F19" s="31">
        <v>4329</v>
      </c>
      <c r="G19" s="43">
        <v>5136</v>
      </c>
      <c r="H19" s="44" t="s">
        <v>89</v>
      </c>
      <c r="I19" s="226">
        <v>1.5</v>
      </c>
      <c r="J19" s="226"/>
      <c r="K19" s="226">
        <f t="shared" si="0"/>
        <v>1.5</v>
      </c>
    </row>
    <row r="20" spans="1:11" ht="12.75">
      <c r="A20" s="265"/>
      <c r="B20" s="40"/>
      <c r="C20" s="41"/>
      <c r="D20" s="42"/>
      <c r="E20" s="30"/>
      <c r="F20" s="31">
        <v>4329</v>
      </c>
      <c r="G20" s="32">
        <v>5139</v>
      </c>
      <c r="H20" s="33" t="s">
        <v>86</v>
      </c>
      <c r="I20" s="226">
        <v>13.3</v>
      </c>
      <c r="J20" s="226"/>
      <c r="K20" s="226">
        <f t="shared" si="0"/>
        <v>13.3</v>
      </c>
    </row>
    <row r="21" spans="1:11" ht="12.75">
      <c r="A21" s="265"/>
      <c r="B21" s="40"/>
      <c r="C21" s="41"/>
      <c r="D21" s="42"/>
      <c r="E21" s="30"/>
      <c r="F21" s="31">
        <v>4329</v>
      </c>
      <c r="G21" s="43">
        <v>5161</v>
      </c>
      <c r="H21" s="44" t="s">
        <v>90</v>
      </c>
      <c r="I21" s="226">
        <v>0.2</v>
      </c>
      <c r="J21" s="226"/>
      <c r="K21" s="226">
        <f t="shared" si="0"/>
        <v>0.2</v>
      </c>
    </row>
    <row r="22" spans="1:11" ht="12.75">
      <c r="A22" s="265"/>
      <c r="B22" s="40"/>
      <c r="C22" s="41"/>
      <c r="D22" s="42"/>
      <c r="E22" s="30"/>
      <c r="F22" s="31">
        <v>4329</v>
      </c>
      <c r="G22" s="32">
        <v>5169</v>
      </c>
      <c r="H22" s="33" t="s">
        <v>79</v>
      </c>
      <c r="I22" s="226">
        <v>0</v>
      </c>
      <c r="J22" s="226"/>
      <c r="K22" s="226">
        <f t="shared" si="0"/>
        <v>0</v>
      </c>
    </row>
    <row r="23" spans="1:11" ht="12.75">
      <c r="A23" s="265"/>
      <c r="B23" s="40"/>
      <c r="C23" s="41"/>
      <c r="D23" s="42"/>
      <c r="E23" s="30"/>
      <c r="F23" s="31">
        <v>4329</v>
      </c>
      <c r="G23" s="32">
        <v>5175</v>
      </c>
      <c r="H23" s="33" t="s">
        <v>81</v>
      </c>
      <c r="I23" s="224">
        <v>10</v>
      </c>
      <c r="J23" s="224"/>
      <c r="K23" s="226">
        <f t="shared" si="0"/>
        <v>10</v>
      </c>
    </row>
    <row r="24" spans="1:11" ht="12.75" customHeight="1">
      <c r="A24" s="265"/>
      <c r="B24" s="37" t="s">
        <v>75</v>
      </c>
      <c r="C24" s="38"/>
      <c r="D24" s="22" t="s">
        <v>91</v>
      </c>
      <c r="E24" s="23" t="s">
        <v>77</v>
      </c>
      <c r="F24" s="24" t="s">
        <v>71</v>
      </c>
      <c r="G24" s="25" t="s">
        <v>71</v>
      </c>
      <c r="H24" s="45" t="s">
        <v>92</v>
      </c>
      <c r="I24" s="223">
        <v>40</v>
      </c>
      <c r="J24" s="223">
        <f>J25+J26+J27+J28+J29+J30</f>
        <v>0</v>
      </c>
      <c r="K24" s="223">
        <f>K25+K26+K27+K28+K29+K30</f>
        <v>40</v>
      </c>
    </row>
    <row r="25" spans="1:11" ht="12.75">
      <c r="A25" s="265"/>
      <c r="B25" s="40"/>
      <c r="C25" s="46"/>
      <c r="D25" s="47"/>
      <c r="E25" s="48"/>
      <c r="F25" s="49">
        <v>4329</v>
      </c>
      <c r="G25" s="50">
        <v>5019</v>
      </c>
      <c r="H25" s="51" t="s">
        <v>93</v>
      </c>
      <c r="I25" s="226">
        <v>13</v>
      </c>
      <c r="J25" s="226"/>
      <c r="K25" s="226">
        <f aca="true" t="shared" si="1" ref="K25:K30">I25+J25</f>
        <v>13</v>
      </c>
    </row>
    <row r="26" spans="1:11" ht="12.75">
      <c r="A26" s="265"/>
      <c r="B26" s="40"/>
      <c r="C26" s="46"/>
      <c r="D26" s="47"/>
      <c r="E26" s="48"/>
      <c r="F26" s="49">
        <v>4329</v>
      </c>
      <c r="G26" s="50">
        <v>5029</v>
      </c>
      <c r="H26" s="51" t="s">
        <v>94</v>
      </c>
      <c r="I26" s="226">
        <v>7</v>
      </c>
      <c r="J26" s="226"/>
      <c r="K26" s="226">
        <f t="shared" si="1"/>
        <v>7</v>
      </c>
    </row>
    <row r="27" spans="1:11" ht="12.75">
      <c r="A27" s="265"/>
      <c r="B27" s="40"/>
      <c r="C27" s="46"/>
      <c r="D27" s="47"/>
      <c r="E27" s="48"/>
      <c r="F27" s="49">
        <v>4329</v>
      </c>
      <c r="G27" s="50">
        <v>5039</v>
      </c>
      <c r="H27" s="51" t="s">
        <v>95</v>
      </c>
      <c r="I27" s="226">
        <v>5</v>
      </c>
      <c r="J27" s="226"/>
      <c r="K27" s="226">
        <f t="shared" si="1"/>
        <v>5</v>
      </c>
    </row>
    <row r="28" spans="1:11" ht="12.75">
      <c r="A28" s="265"/>
      <c r="B28" s="40"/>
      <c r="C28" s="46"/>
      <c r="D28" s="47"/>
      <c r="E28" s="48"/>
      <c r="F28" s="49">
        <v>4329</v>
      </c>
      <c r="G28" s="50">
        <v>5169</v>
      </c>
      <c r="H28" s="44" t="s">
        <v>79</v>
      </c>
      <c r="I28" s="226">
        <v>7</v>
      </c>
      <c r="J28" s="226"/>
      <c r="K28" s="226">
        <f t="shared" si="1"/>
        <v>7</v>
      </c>
    </row>
    <row r="29" spans="1:11" ht="12.75">
      <c r="A29" s="265"/>
      <c r="B29" s="40"/>
      <c r="C29" s="46"/>
      <c r="D29" s="29"/>
      <c r="E29" s="30"/>
      <c r="F29" s="49">
        <v>4329</v>
      </c>
      <c r="G29" s="50">
        <v>5175</v>
      </c>
      <c r="H29" s="51" t="s">
        <v>81</v>
      </c>
      <c r="I29" s="226">
        <v>5</v>
      </c>
      <c r="J29" s="226"/>
      <c r="K29" s="226">
        <f t="shared" si="1"/>
        <v>5</v>
      </c>
    </row>
    <row r="30" spans="1:11" ht="10.5" customHeight="1">
      <c r="A30" s="265"/>
      <c r="B30" s="40"/>
      <c r="C30" s="46"/>
      <c r="D30" s="47"/>
      <c r="E30" s="48"/>
      <c r="F30" s="49">
        <v>4329</v>
      </c>
      <c r="G30" s="50">
        <v>5192</v>
      </c>
      <c r="H30" s="51" t="s">
        <v>96</v>
      </c>
      <c r="I30" s="226">
        <v>3</v>
      </c>
      <c r="J30" s="226"/>
      <c r="K30" s="226">
        <f t="shared" si="1"/>
        <v>3</v>
      </c>
    </row>
    <row r="31" spans="1:11" ht="24" customHeight="1">
      <c r="A31" s="265"/>
      <c r="B31" s="52" t="s">
        <v>75</v>
      </c>
      <c r="C31" s="53"/>
      <c r="D31" s="54" t="s">
        <v>97</v>
      </c>
      <c r="E31" s="55" t="s">
        <v>77</v>
      </c>
      <c r="F31" s="56" t="s">
        <v>71</v>
      </c>
      <c r="G31" s="57" t="s">
        <v>71</v>
      </c>
      <c r="H31" s="58" t="s">
        <v>98</v>
      </c>
      <c r="I31" s="223">
        <v>200</v>
      </c>
      <c r="J31" s="223">
        <f>J32</f>
        <v>0</v>
      </c>
      <c r="K31" s="223">
        <f>K32</f>
        <v>200</v>
      </c>
    </row>
    <row r="32" spans="1:11" ht="12.75">
      <c r="A32" s="265"/>
      <c r="B32" s="40"/>
      <c r="C32" s="59"/>
      <c r="D32" s="47"/>
      <c r="E32" s="48"/>
      <c r="F32" s="49">
        <v>4329</v>
      </c>
      <c r="G32" s="50">
        <v>5169</v>
      </c>
      <c r="H32" s="51" t="s">
        <v>79</v>
      </c>
      <c r="I32" s="226">
        <v>200</v>
      </c>
      <c r="J32" s="226"/>
      <c r="K32" s="226">
        <f>I32+J32</f>
        <v>200</v>
      </c>
    </row>
    <row r="33" spans="1:11" ht="12" customHeight="1">
      <c r="A33" s="265"/>
      <c r="B33" s="60" t="s">
        <v>75</v>
      </c>
      <c r="C33" s="61">
        <v>13010</v>
      </c>
      <c r="D33" s="62" t="s">
        <v>99</v>
      </c>
      <c r="E33" s="23" t="s">
        <v>77</v>
      </c>
      <c r="F33" s="24" t="s">
        <v>71</v>
      </c>
      <c r="G33" s="25" t="s">
        <v>71</v>
      </c>
      <c r="H33" s="63" t="s">
        <v>100</v>
      </c>
      <c r="I33" s="223">
        <v>198</v>
      </c>
      <c r="J33" s="223"/>
      <c r="K33" s="223">
        <f>K34+K35+K36+K37+K38</f>
        <v>198</v>
      </c>
    </row>
    <row r="34" spans="1:11" ht="14.25" customHeight="1">
      <c r="A34" s="265"/>
      <c r="B34" s="40"/>
      <c r="C34" s="46"/>
      <c r="D34" s="47"/>
      <c r="E34" s="48"/>
      <c r="F34" s="31">
        <v>4329</v>
      </c>
      <c r="G34" s="32">
        <v>5021</v>
      </c>
      <c r="H34" s="33" t="s">
        <v>85</v>
      </c>
      <c r="I34" s="226">
        <v>37</v>
      </c>
      <c r="J34" s="226"/>
      <c r="K34" s="226">
        <f>I34+J34</f>
        <v>37</v>
      </c>
    </row>
    <row r="35" spans="1:11" ht="12.75">
      <c r="A35" s="265"/>
      <c r="B35" s="40"/>
      <c r="C35" s="46"/>
      <c r="D35" s="47"/>
      <c r="E35" s="48"/>
      <c r="F35" s="31">
        <v>4329</v>
      </c>
      <c r="G35" s="43">
        <v>5136</v>
      </c>
      <c r="H35" s="44" t="s">
        <v>89</v>
      </c>
      <c r="I35" s="226">
        <v>6</v>
      </c>
      <c r="J35" s="226"/>
      <c r="K35" s="226">
        <f>I35+J35</f>
        <v>6</v>
      </c>
    </row>
    <row r="36" spans="1:11" ht="12.75">
      <c r="A36" s="265"/>
      <c r="B36" s="40"/>
      <c r="C36" s="46"/>
      <c r="D36" s="47"/>
      <c r="E36" s="48"/>
      <c r="F36" s="31">
        <v>4329</v>
      </c>
      <c r="G36" s="32">
        <v>5139</v>
      </c>
      <c r="H36" s="33" t="s">
        <v>86</v>
      </c>
      <c r="I36" s="226">
        <v>40</v>
      </c>
      <c r="J36" s="226"/>
      <c r="K36" s="226">
        <f>I36+J36</f>
        <v>40</v>
      </c>
    </row>
    <row r="37" spans="1:11" ht="12.75">
      <c r="A37" s="265"/>
      <c r="B37" s="40"/>
      <c r="C37" s="46"/>
      <c r="D37" s="47"/>
      <c r="E37" s="48"/>
      <c r="F37" s="31">
        <v>4329</v>
      </c>
      <c r="G37" s="32">
        <v>5169</v>
      </c>
      <c r="H37" s="33" t="s">
        <v>79</v>
      </c>
      <c r="I37" s="226">
        <v>100</v>
      </c>
      <c r="J37" s="226"/>
      <c r="K37" s="226">
        <f>I37+J37</f>
        <v>100</v>
      </c>
    </row>
    <row r="38" spans="1:11" ht="12.75">
      <c r="A38" s="265"/>
      <c r="B38" s="40"/>
      <c r="C38" s="46"/>
      <c r="D38" s="47"/>
      <c r="E38" s="48"/>
      <c r="F38" s="31">
        <v>4329</v>
      </c>
      <c r="G38" s="32">
        <v>5175</v>
      </c>
      <c r="H38" s="33" t="s">
        <v>81</v>
      </c>
      <c r="I38" s="226">
        <v>15</v>
      </c>
      <c r="J38" s="226"/>
      <c r="K38" s="226">
        <f>I38+J38</f>
        <v>15</v>
      </c>
    </row>
    <row r="39" spans="1:11" ht="12.75">
      <c r="A39" s="265"/>
      <c r="B39" s="37" t="s">
        <v>75</v>
      </c>
      <c r="C39" s="38"/>
      <c r="D39" s="22" t="s">
        <v>101</v>
      </c>
      <c r="E39" s="23" t="s">
        <v>77</v>
      </c>
      <c r="F39" s="24" t="s">
        <v>71</v>
      </c>
      <c r="G39" s="25" t="s">
        <v>71</v>
      </c>
      <c r="H39" s="45" t="s">
        <v>102</v>
      </c>
      <c r="I39" s="223">
        <v>60</v>
      </c>
      <c r="J39" s="223">
        <f>J40</f>
        <v>0</v>
      </c>
      <c r="K39" s="223">
        <f>K40</f>
        <v>60</v>
      </c>
    </row>
    <row r="40" spans="1:11" ht="13.5" thickBot="1">
      <c r="A40" s="265"/>
      <c r="B40" s="64"/>
      <c r="C40" s="65"/>
      <c r="D40" s="66"/>
      <c r="E40" s="30"/>
      <c r="F40" s="31">
        <v>4329</v>
      </c>
      <c r="G40" s="32">
        <v>5169</v>
      </c>
      <c r="H40" s="33" t="s">
        <v>79</v>
      </c>
      <c r="I40" s="227">
        <v>60</v>
      </c>
      <c r="J40" s="227"/>
      <c r="K40" s="227">
        <f>I40+J40</f>
        <v>60</v>
      </c>
    </row>
    <row r="41" spans="1:11" ht="15.75" customHeight="1">
      <c r="A41" s="265"/>
      <c r="B41" s="34" t="s">
        <v>73</v>
      </c>
      <c r="C41" s="35"/>
      <c r="D41" s="274" t="s">
        <v>71</v>
      </c>
      <c r="E41" s="275"/>
      <c r="F41" s="17" t="s">
        <v>71</v>
      </c>
      <c r="G41" s="18" t="s">
        <v>71</v>
      </c>
      <c r="H41" s="36" t="s">
        <v>103</v>
      </c>
      <c r="I41" s="228">
        <v>600</v>
      </c>
      <c r="J41" s="222">
        <f>J42+J47</f>
        <v>0</v>
      </c>
      <c r="K41" s="228">
        <f>K42+K47</f>
        <v>600</v>
      </c>
    </row>
    <row r="42" spans="1:11" ht="12.75" customHeight="1">
      <c r="A42" s="265"/>
      <c r="B42" s="37" t="s">
        <v>75</v>
      </c>
      <c r="C42" s="38"/>
      <c r="D42" s="67" t="s">
        <v>104</v>
      </c>
      <c r="E42" s="23" t="s">
        <v>77</v>
      </c>
      <c r="F42" s="24" t="s">
        <v>71</v>
      </c>
      <c r="G42" s="25" t="s">
        <v>71</v>
      </c>
      <c r="H42" s="26" t="s">
        <v>105</v>
      </c>
      <c r="I42" s="229">
        <v>150</v>
      </c>
      <c r="J42" s="229">
        <f>J45+J46+J43+J44</f>
        <v>0</v>
      </c>
      <c r="K42" s="229">
        <f>K45+K46+K43+K44</f>
        <v>150</v>
      </c>
    </row>
    <row r="43" spans="1:11" ht="12.75">
      <c r="A43" s="265"/>
      <c r="B43" s="68"/>
      <c r="C43" s="59"/>
      <c r="D43" s="69"/>
      <c r="E43" s="30"/>
      <c r="F43" s="31">
        <v>4342</v>
      </c>
      <c r="G43" s="43">
        <v>5139</v>
      </c>
      <c r="H43" s="70" t="s">
        <v>86</v>
      </c>
      <c r="I43" s="224">
        <v>0.2</v>
      </c>
      <c r="J43" s="224"/>
      <c r="K43" s="224">
        <f>I43+J43</f>
        <v>0.2</v>
      </c>
    </row>
    <row r="44" spans="1:11" ht="12.75">
      <c r="A44" s="265"/>
      <c r="B44" s="68"/>
      <c r="C44" s="59"/>
      <c r="D44" s="69"/>
      <c r="E44" s="30"/>
      <c r="F44" s="31">
        <v>4342</v>
      </c>
      <c r="G44" s="43">
        <v>5164</v>
      </c>
      <c r="H44" s="70" t="s">
        <v>106</v>
      </c>
      <c r="I44" s="224">
        <v>70</v>
      </c>
      <c r="J44" s="224"/>
      <c r="K44" s="224">
        <f>I44+J44</f>
        <v>70</v>
      </c>
    </row>
    <row r="45" spans="1:11" ht="12.75">
      <c r="A45" s="265"/>
      <c r="B45" s="71"/>
      <c r="C45" s="72"/>
      <c r="D45" s="73"/>
      <c r="E45" s="74"/>
      <c r="F45" s="75">
        <v>4342</v>
      </c>
      <c r="G45" s="76">
        <v>5169</v>
      </c>
      <c r="H45" s="77" t="s">
        <v>79</v>
      </c>
      <c r="I45" s="224">
        <v>34.8</v>
      </c>
      <c r="J45" s="224"/>
      <c r="K45" s="224">
        <f>I45+J45</f>
        <v>34.8</v>
      </c>
    </row>
    <row r="46" spans="1:11" ht="12.75">
      <c r="A46" s="265"/>
      <c r="B46" s="71"/>
      <c r="C46" s="72"/>
      <c r="D46" s="78"/>
      <c r="E46" s="79"/>
      <c r="F46" s="80">
        <v>4342</v>
      </c>
      <c r="G46" s="81">
        <v>5175</v>
      </c>
      <c r="H46" s="82" t="s">
        <v>81</v>
      </c>
      <c r="I46" s="230">
        <v>45</v>
      </c>
      <c r="J46" s="224"/>
      <c r="K46" s="224">
        <f>I46+J46</f>
        <v>45</v>
      </c>
    </row>
    <row r="47" spans="1:11" ht="11.25" customHeight="1">
      <c r="A47" s="265"/>
      <c r="B47" s="83" t="s">
        <v>75</v>
      </c>
      <c r="C47" s="84"/>
      <c r="D47" s="62" t="s">
        <v>107</v>
      </c>
      <c r="E47" s="39" t="s">
        <v>77</v>
      </c>
      <c r="F47" s="85" t="s">
        <v>71</v>
      </c>
      <c r="G47" s="86" t="s">
        <v>71</v>
      </c>
      <c r="H47" s="87" t="s">
        <v>108</v>
      </c>
      <c r="I47" s="229">
        <v>450</v>
      </c>
      <c r="J47" s="229">
        <f>J48+J49+J50</f>
        <v>0</v>
      </c>
      <c r="K47" s="229">
        <f>K48+K49+K50</f>
        <v>450</v>
      </c>
    </row>
    <row r="48" spans="1:11" ht="12.75">
      <c r="A48" s="265"/>
      <c r="B48" s="88"/>
      <c r="C48" s="89"/>
      <c r="D48" s="29"/>
      <c r="E48" s="30"/>
      <c r="F48" s="90">
        <v>4342</v>
      </c>
      <c r="G48" s="91">
        <v>5011</v>
      </c>
      <c r="H48" s="44" t="s">
        <v>109</v>
      </c>
      <c r="I48" s="224">
        <v>335</v>
      </c>
      <c r="J48" s="224"/>
      <c r="K48" s="224">
        <f>I48+J48</f>
        <v>335</v>
      </c>
    </row>
    <row r="49" spans="1:11" ht="21" customHeight="1">
      <c r="A49" s="265"/>
      <c r="B49" s="88"/>
      <c r="C49" s="89"/>
      <c r="D49" s="29"/>
      <c r="E49" s="30"/>
      <c r="F49" s="90">
        <v>4342</v>
      </c>
      <c r="G49" s="91">
        <v>5031</v>
      </c>
      <c r="H49" s="92" t="s">
        <v>110</v>
      </c>
      <c r="I49" s="224">
        <v>84.5</v>
      </c>
      <c r="J49" s="224"/>
      <c r="K49" s="224">
        <f>I49+J49</f>
        <v>84.5</v>
      </c>
    </row>
    <row r="50" spans="1:11" ht="13.5" thickBot="1">
      <c r="A50" s="265"/>
      <c r="B50" s="93"/>
      <c r="C50" s="94"/>
      <c r="D50" s="95"/>
      <c r="E50" s="79"/>
      <c r="F50" s="96">
        <v>4342</v>
      </c>
      <c r="G50" s="97">
        <v>5032</v>
      </c>
      <c r="H50" s="98" t="s">
        <v>111</v>
      </c>
      <c r="I50" s="230">
        <v>30.5</v>
      </c>
      <c r="J50" s="230"/>
      <c r="K50" s="224">
        <f>I50+J50</f>
        <v>30.5</v>
      </c>
    </row>
    <row r="51" spans="1:11" ht="15" customHeight="1">
      <c r="A51" s="265"/>
      <c r="B51" s="15" t="s">
        <v>73</v>
      </c>
      <c r="C51" s="16"/>
      <c r="D51" s="99"/>
      <c r="E51" s="100"/>
      <c r="F51" s="17"/>
      <c r="G51" s="18"/>
      <c r="H51" s="19" t="s">
        <v>112</v>
      </c>
      <c r="I51" s="231">
        <v>942</v>
      </c>
      <c r="J51" s="231">
        <f>J52+J59+J62+J65+J67+J69</f>
        <v>0</v>
      </c>
      <c r="K51" s="231">
        <f>K52+K59+K62+K65+K67+K69</f>
        <v>942</v>
      </c>
    </row>
    <row r="52" spans="1:11" ht="12.75">
      <c r="A52" s="265"/>
      <c r="B52" s="101" t="s">
        <v>75</v>
      </c>
      <c r="C52" s="102"/>
      <c r="D52" s="103" t="s">
        <v>113</v>
      </c>
      <c r="E52" s="39" t="s">
        <v>77</v>
      </c>
      <c r="F52" s="61" t="s">
        <v>71</v>
      </c>
      <c r="G52" s="104" t="s">
        <v>71</v>
      </c>
      <c r="H52" s="105" t="s">
        <v>114</v>
      </c>
      <c r="I52" s="223">
        <v>500</v>
      </c>
      <c r="J52" s="223">
        <f>J53+J54+J55+J56+J57+J58</f>
        <v>0</v>
      </c>
      <c r="K52" s="223">
        <f>K53+K54+K55+K56+K57+K58</f>
        <v>500</v>
      </c>
    </row>
    <row r="53" spans="1:11" ht="12.75">
      <c r="A53" s="265"/>
      <c r="B53" s="106"/>
      <c r="C53" s="107"/>
      <c r="D53" s="108"/>
      <c r="E53" s="30"/>
      <c r="F53" s="49">
        <v>4399</v>
      </c>
      <c r="G53" s="43">
        <v>5136</v>
      </c>
      <c r="H53" s="44" t="s">
        <v>89</v>
      </c>
      <c r="I53" s="226">
        <v>5</v>
      </c>
      <c r="J53" s="226"/>
      <c r="K53" s="226">
        <f aca="true" t="shared" si="2" ref="K53:K58">I53+J53</f>
        <v>5</v>
      </c>
    </row>
    <row r="54" spans="1:11" ht="12.75">
      <c r="A54" s="265"/>
      <c r="B54" s="106"/>
      <c r="C54" s="107"/>
      <c r="D54" s="108"/>
      <c r="E54" s="30"/>
      <c r="F54" s="49">
        <v>4399</v>
      </c>
      <c r="G54" s="50">
        <v>5139</v>
      </c>
      <c r="H54" s="51" t="s">
        <v>86</v>
      </c>
      <c r="I54" s="226">
        <v>35</v>
      </c>
      <c r="J54" s="226"/>
      <c r="K54" s="226">
        <f t="shared" si="2"/>
        <v>35</v>
      </c>
    </row>
    <row r="55" spans="1:11" ht="12.75">
      <c r="A55" s="265"/>
      <c r="B55" s="106"/>
      <c r="C55" s="107"/>
      <c r="D55" s="108"/>
      <c r="E55" s="79"/>
      <c r="F55" s="49">
        <v>4399</v>
      </c>
      <c r="G55" s="50">
        <v>5161</v>
      </c>
      <c r="H55" s="44" t="s">
        <v>90</v>
      </c>
      <c r="I55" s="226">
        <v>0.5</v>
      </c>
      <c r="J55" s="226"/>
      <c r="K55" s="226">
        <f t="shared" si="2"/>
        <v>0.5</v>
      </c>
    </row>
    <row r="56" spans="1:11" ht="12.75">
      <c r="A56" s="265"/>
      <c r="B56" s="106"/>
      <c r="C56" s="107"/>
      <c r="D56" s="108"/>
      <c r="E56" s="79"/>
      <c r="F56" s="49">
        <v>4399</v>
      </c>
      <c r="G56" s="50">
        <v>5166</v>
      </c>
      <c r="H56" s="44" t="s">
        <v>115</v>
      </c>
      <c r="I56" s="226">
        <v>329.5</v>
      </c>
      <c r="J56" s="226"/>
      <c r="K56" s="226">
        <f t="shared" si="2"/>
        <v>329.5</v>
      </c>
    </row>
    <row r="57" spans="1:11" ht="12.75">
      <c r="A57" s="265"/>
      <c r="B57" s="106"/>
      <c r="C57" s="107"/>
      <c r="D57" s="108"/>
      <c r="E57" s="79"/>
      <c r="F57" s="49">
        <v>4399</v>
      </c>
      <c r="G57" s="32">
        <v>5169</v>
      </c>
      <c r="H57" s="33" t="s">
        <v>79</v>
      </c>
      <c r="I57" s="226">
        <v>80</v>
      </c>
      <c r="J57" s="226"/>
      <c r="K57" s="226">
        <f t="shared" si="2"/>
        <v>80</v>
      </c>
    </row>
    <row r="58" spans="1:11" ht="12.75">
      <c r="A58" s="265"/>
      <c r="B58" s="40"/>
      <c r="C58" s="41"/>
      <c r="D58" s="42"/>
      <c r="E58" s="30"/>
      <c r="F58" s="31">
        <v>4399</v>
      </c>
      <c r="G58" s="32">
        <v>5175</v>
      </c>
      <c r="H58" s="33" t="s">
        <v>81</v>
      </c>
      <c r="I58" s="226">
        <v>50</v>
      </c>
      <c r="J58" s="226"/>
      <c r="K58" s="226">
        <f t="shared" si="2"/>
        <v>50</v>
      </c>
    </row>
    <row r="59" spans="1:11" ht="13.5" customHeight="1">
      <c r="A59" s="265"/>
      <c r="B59" s="37" t="s">
        <v>75</v>
      </c>
      <c r="C59" s="38"/>
      <c r="D59" s="22" t="s">
        <v>116</v>
      </c>
      <c r="E59" s="23" t="s">
        <v>77</v>
      </c>
      <c r="F59" s="24" t="s">
        <v>71</v>
      </c>
      <c r="G59" s="25" t="s">
        <v>71</v>
      </c>
      <c r="H59" s="45" t="s">
        <v>117</v>
      </c>
      <c r="I59" s="229">
        <v>150</v>
      </c>
      <c r="J59" s="229">
        <f>J60+J61</f>
        <v>0</v>
      </c>
      <c r="K59" s="229">
        <f>K60+K61</f>
        <v>150</v>
      </c>
    </row>
    <row r="60" spans="1:11" ht="12.75">
      <c r="A60" s="265"/>
      <c r="B60" s="40"/>
      <c r="C60" s="41"/>
      <c r="D60" s="29"/>
      <c r="E60" s="30"/>
      <c r="F60" s="49">
        <v>4359</v>
      </c>
      <c r="G60" s="50">
        <v>5166</v>
      </c>
      <c r="H60" s="77" t="s">
        <v>115</v>
      </c>
      <c r="I60" s="224">
        <v>60</v>
      </c>
      <c r="J60" s="224"/>
      <c r="K60" s="224">
        <f>I60+J60</f>
        <v>60</v>
      </c>
    </row>
    <row r="61" spans="1:11" ht="12.75">
      <c r="A61" s="265"/>
      <c r="B61" s="106"/>
      <c r="C61" s="107"/>
      <c r="D61" s="47"/>
      <c r="E61" s="48"/>
      <c r="F61" s="49">
        <v>4359</v>
      </c>
      <c r="G61" s="32">
        <v>5169</v>
      </c>
      <c r="H61" s="44" t="s">
        <v>79</v>
      </c>
      <c r="I61" s="224">
        <v>90</v>
      </c>
      <c r="J61" s="224"/>
      <c r="K61" s="224">
        <f>I61+J61</f>
        <v>90</v>
      </c>
    </row>
    <row r="62" spans="1:11" ht="12.75">
      <c r="A62" s="265"/>
      <c r="B62" s="37" t="s">
        <v>75</v>
      </c>
      <c r="C62" s="38"/>
      <c r="D62" s="67" t="s">
        <v>118</v>
      </c>
      <c r="E62" s="23" t="s">
        <v>77</v>
      </c>
      <c r="F62" s="24" t="s">
        <v>71</v>
      </c>
      <c r="G62" s="25" t="s">
        <v>71</v>
      </c>
      <c r="H62" s="26" t="s">
        <v>119</v>
      </c>
      <c r="I62" s="223">
        <v>50</v>
      </c>
      <c r="J62" s="223">
        <f>J63+J64</f>
        <v>0</v>
      </c>
      <c r="K62" s="223">
        <f>K63+K64</f>
        <v>50</v>
      </c>
    </row>
    <row r="63" spans="1:11" ht="12.75">
      <c r="A63" s="265"/>
      <c r="B63" s="64"/>
      <c r="C63" s="65"/>
      <c r="D63" s="73"/>
      <c r="E63" s="74"/>
      <c r="F63" s="49">
        <v>4399</v>
      </c>
      <c r="G63" s="50">
        <v>5166</v>
      </c>
      <c r="H63" s="77" t="s">
        <v>115</v>
      </c>
      <c r="I63" s="226">
        <v>10</v>
      </c>
      <c r="J63" s="226"/>
      <c r="K63" s="226">
        <f>I63+J63</f>
        <v>10</v>
      </c>
    </row>
    <row r="64" spans="1:11" ht="12.75">
      <c r="A64" s="265"/>
      <c r="B64" s="71"/>
      <c r="C64" s="72"/>
      <c r="D64" s="78"/>
      <c r="E64" s="79"/>
      <c r="F64" s="75">
        <v>4399</v>
      </c>
      <c r="G64" s="81">
        <v>5169</v>
      </c>
      <c r="H64" s="82" t="s">
        <v>79</v>
      </c>
      <c r="I64" s="226">
        <v>40</v>
      </c>
      <c r="J64" s="226"/>
      <c r="K64" s="226">
        <f>I64+J64</f>
        <v>40</v>
      </c>
    </row>
    <row r="65" spans="1:11" ht="12.75" customHeight="1">
      <c r="A65" s="265"/>
      <c r="B65" s="83" t="s">
        <v>75</v>
      </c>
      <c r="C65" s="109"/>
      <c r="D65" s="62" t="s">
        <v>120</v>
      </c>
      <c r="E65" s="39" t="s">
        <v>77</v>
      </c>
      <c r="F65" s="61" t="s">
        <v>71</v>
      </c>
      <c r="G65" s="110" t="s">
        <v>71</v>
      </c>
      <c r="H65" s="111" t="s">
        <v>121</v>
      </c>
      <c r="I65" s="229">
        <v>42</v>
      </c>
      <c r="J65" s="229">
        <f>J66</f>
        <v>0</v>
      </c>
      <c r="K65" s="229">
        <f>K66</f>
        <v>42</v>
      </c>
    </row>
    <row r="66" spans="1:11" ht="12.75">
      <c r="A66" s="265"/>
      <c r="B66" s="40"/>
      <c r="C66" s="46"/>
      <c r="D66" s="42"/>
      <c r="E66" s="30"/>
      <c r="F66" s="31">
        <v>4359</v>
      </c>
      <c r="G66" s="43">
        <v>5151</v>
      </c>
      <c r="H66" s="33" t="s">
        <v>122</v>
      </c>
      <c r="I66" s="226">
        <v>42</v>
      </c>
      <c r="J66" s="226"/>
      <c r="K66" s="226">
        <f>I66+J66</f>
        <v>42</v>
      </c>
    </row>
    <row r="67" spans="1:11" ht="12.75">
      <c r="A67" s="265"/>
      <c r="B67" s="101" t="s">
        <v>75</v>
      </c>
      <c r="C67" s="112"/>
      <c r="D67" s="103" t="s">
        <v>123</v>
      </c>
      <c r="E67" s="39" t="s">
        <v>77</v>
      </c>
      <c r="F67" s="61"/>
      <c r="G67" s="110"/>
      <c r="H67" s="113" t="s">
        <v>124</v>
      </c>
      <c r="I67" s="223">
        <v>100</v>
      </c>
      <c r="J67" s="223">
        <f>J68</f>
        <v>0</v>
      </c>
      <c r="K67" s="223">
        <f>K68</f>
        <v>100</v>
      </c>
    </row>
    <row r="68" spans="1:11" ht="12.75">
      <c r="A68" s="265"/>
      <c r="B68" s="40"/>
      <c r="C68" s="46"/>
      <c r="D68" s="42"/>
      <c r="E68" s="30"/>
      <c r="F68" s="31">
        <v>4399</v>
      </c>
      <c r="G68" s="43">
        <v>5169</v>
      </c>
      <c r="H68" s="33" t="s">
        <v>79</v>
      </c>
      <c r="I68" s="226">
        <v>100</v>
      </c>
      <c r="J68" s="226"/>
      <c r="K68" s="226">
        <f>I68+J68</f>
        <v>100</v>
      </c>
    </row>
    <row r="69" spans="1:11" ht="12.75">
      <c r="A69" s="265"/>
      <c r="B69" s="101"/>
      <c r="C69" s="112"/>
      <c r="D69" s="103" t="s">
        <v>125</v>
      </c>
      <c r="E69" s="39" t="s">
        <v>77</v>
      </c>
      <c r="F69" s="114"/>
      <c r="G69" s="115"/>
      <c r="H69" s="113" t="s">
        <v>126</v>
      </c>
      <c r="I69" s="223">
        <v>100</v>
      </c>
      <c r="J69" s="223">
        <f>J70</f>
        <v>0</v>
      </c>
      <c r="K69" s="223">
        <f>K70</f>
        <v>100</v>
      </c>
    </row>
    <row r="70" spans="1:11" ht="13.5" thickBot="1">
      <c r="A70" s="265"/>
      <c r="B70" s="116"/>
      <c r="C70" s="117"/>
      <c r="D70" s="118"/>
      <c r="E70" s="119"/>
      <c r="F70" s="120">
        <v>4399</v>
      </c>
      <c r="G70" s="121">
        <v>5169</v>
      </c>
      <c r="H70" s="122" t="s">
        <v>79</v>
      </c>
      <c r="I70" s="227">
        <v>100</v>
      </c>
      <c r="J70" s="227"/>
      <c r="K70" s="227">
        <f>I70+J70</f>
        <v>100</v>
      </c>
    </row>
    <row r="71" spans="1:11" ht="12.75">
      <c r="A71" s="265"/>
      <c r="B71" s="34" t="s">
        <v>73</v>
      </c>
      <c r="C71" s="35"/>
      <c r="D71" s="274" t="s">
        <v>71</v>
      </c>
      <c r="E71" s="275"/>
      <c r="F71" s="17" t="s">
        <v>71</v>
      </c>
      <c r="G71" s="18" t="s">
        <v>71</v>
      </c>
      <c r="H71" s="36" t="s">
        <v>127</v>
      </c>
      <c r="I71" s="231">
        <v>200</v>
      </c>
      <c r="J71" s="231">
        <f>J72+J74</f>
        <v>0</v>
      </c>
      <c r="K71" s="231">
        <f>K72+K74</f>
        <v>200</v>
      </c>
    </row>
    <row r="72" spans="1:11" ht="12.75">
      <c r="A72" s="265"/>
      <c r="B72" s="37" t="s">
        <v>75</v>
      </c>
      <c r="C72" s="38"/>
      <c r="D72" s="67" t="s">
        <v>128</v>
      </c>
      <c r="E72" s="23" t="s">
        <v>77</v>
      </c>
      <c r="F72" s="24" t="s">
        <v>71</v>
      </c>
      <c r="G72" s="25" t="s">
        <v>71</v>
      </c>
      <c r="H72" s="26" t="s">
        <v>129</v>
      </c>
      <c r="I72" s="223">
        <v>50</v>
      </c>
      <c r="J72" s="223">
        <f>J73</f>
        <v>0</v>
      </c>
      <c r="K72" s="223">
        <f>K73</f>
        <v>50</v>
      </c>
    </row>
    <row r="73" spans="1:11" ht="12.75">
      <c r="A73" s="265"/>
      <c r="B73" s="106"/>
      <c r="C73" s="107"/>
      <c r="D73" s="108"/>
      <c r="E73" s="123"/>
      <c r="F73" s="49">
        <v>4399</v>
      </c>
      <c r="G73" s="50">
        <v>5166</v>
      </c>
      <c r="H73" s="77" t="s">
        <v>115</v>
      </c>
      <c r="I73" s="226">
        <v>50</v>
      </c>
      <c r="J73" s="226"/>
      <c r="K73" s="226">
        <f>I73+J73</f>
        <v>50</v>
      </c>
    </row>
    <row r="74" spans="1:11" ht="12.75">
      <c r="A74" s="265"/>
      <c r="B74" s="37" t="s">
        <v>75</v>
      </c>
      <c r="C74" s="38"/>
      <c r="D74" s="67" t="s">
        <v>130</v>
      </c>
      <c r="E74" s="23" t="s">
        <v>77</v>
      </c>
      <c r="F74" s="24" t="s">
        <v>71</v>
      </c>
      <c r="G74" s="25" t="s">
        <v>71</v>
      </c>
      <c r="H74" s="26" t="s">
        <v>131</v>
      </c>
      <c r="I74" s="223">
        <v>150</v>
      </c>
      <c r="J74" s="223">
        <f>J75+J76+J77</f>
        <v>0</v>
      </c>
      <c r="K74" s="223">
        <f>K75+K76+K77</f>
        <v>150</v>
      </c>
    </row>
    <row r="75" spans="1:11" ht="12.75">
      <c r="A75" s="265"/>
      <c r="B75" s="106"/>
      <c r="C75" s="107"/>
      <c r="D75" s="108"/>
      <c r="E75" s="48"/>
      <c r="F75" s="49">
        <v>4399</v>
      </c>
      <c r="G75" s="50">
        <v>5021</v>
      </c>
      <c r="H75" s="77" t="s">
        <v>85</v>
      </c>
      <c r="I75" s="232">
        <v>135</v>
      </c>
      <c r="J75" s="226"/>
      <c r="K75" s="232">
        <f>I75+J75</f>
        <v>135</v>
      </c>
    </row>
    <row r="76" spans="1:11" ht="12.75">
      <c r="A76" s="265"/>
      <c r="B76" s="106"/>
      <c r="C76" s="107"/>
      <c r="D76" s="108"/>
      <c r="E76" s="48"/>
      <c r="F76" s="49">
        <v>4399</v>
      </c>
      <c r="G76" s="50">
        <v>5166</v>
      </c>
      <c r="H76" s="77" t="s">
        <v>115</v>
      </c>
      <c r="I76" s="226">
        <v>5</v>
      </c>
      <c r="J76" s="226"/>
      <c r="K76" s="232">
        <f>I76+J76</f>
        <v>5</v>
      </c>
    </row>
    <row r="77" spans="1:11" ht="13.5" thickBot="1">
      <c r="A77" s="265"/>
      <c r="B77" s="116"/>
      <c r="C77" s="282"/>
      <c r="D77" s="118"/>
      <c r="E77" s="119"/>
      <c r="F77" s="120">
        <v>4399</v>
      </c>
      <c r="G77" s="132">
        <v>5169</v>
      </c>
      <c r="H77" s="122" t="s">
        <v>79</v>
      </c>
      <c r="I77" s="227">
        <v>10</v>
      </c>
      <c r="J77" s="227"/>
      <c r="K77" s="227">
        <f>I77+J77</f>
        <v>10</v>
      </c>
    </row>
    <row r="78" spans="1:11" ht="13.5" customHeight="1">
      <c r="A78" s="265"/>
      <c r="B78" s="34" t="s">
        <v>73</v>
      </c>
      <c r="C78" s="35"/>
      <c r="D78" s="274" t="s">
        <v>71</v>
      </c>
      <c r="E78" s="275"/>
      <c r="F78" s="17" t="s">
        <v>71</v>
      </c>
      <c r="G78" s="18" t="s">
        <v>71</v>
      </c>
      <c r="H78" s="19" t="s">
        <v>132</v>
      </c>
      <c r="I78" s="231">
        <v>950</v>
      </c>
      <c r="J78" s="231">
        <f>J79+J84</f>
        <v>0</v>
      </c>
      <c r="K78" s="231">
        <f>K79+K84</f>
        <v>950</v>
      </c>
    </row>
    <row r="79" spans="1:11" ht="12.75">
      <c r="A79" s="265"/>
      <c r="B79" s="37" t="s">
        <v>75</v>
      </c>
      <c r="C79" s="38"/>
      <c r="D79" s="22" t="s">
        <v>133</v>
      </c>
      <c r="E79" s="39" t="s">
        <v>77</v>
      </c>
      <c r="F79" s="24" t="s">
        <v>71</v>
      </c>
      <c r="G79" s="25" t="s">
        <v>71</v>
      </c>
      <c r="H79" s="45" t="s">
        <v>134</v>
      </c>
      <c r="I79" s="223">
        <v>400</v>
      </c>
      <c r="J79" s="223">
        <f>J80+J81+J82+J83</f>
        <v>0</v>
      </c>
      <c r="K79" s="223">
        <f>K80+K81+K82+K83</f>
        <v>400</v>
      </c>
    </row>
    <row r="80" spans="1:11" ht="12.75">
      <c r="A80" s="265"/>
      <c r="B80" s="106"/>
      <c r="C80" s="107"/>
      <c r="D80" s="47"/>
      <c r="E80" s="30"/>
      <c r="F80" s="49">
        <v>4349</v>
      </c>
      <c r="G80" s="50">
        <v>5139</v>
      </c>
      <c r="H80" s="51" t="s">
        <v>86</v>
      </c>
      <c r="I80" s="226">
        <v>1</v>
      </c>
      <c r="J80" s="226"/>
      <c r="K80" s="226">
        <f>I80+J80</f>
        <v>1</v>
      </c>
    </row>
    <row r="81" spans="1:11" ht="12.75">
      <c r="A81" s="265"/>
      <c r="B81" s="106"/>
      <c r="C81" s="107"/>
      <c r="D81" s="47"/>
      <c r="E81" s="30"/>
      <c r="F81" s="49">
        <v>4349</v>
      </c>
      <c r="G81" s="50">
        <v>5166</v>
      </c>
      <c r="H81" s="51" t="s">
        <v>115</v>
      </c>
      <c r="I81" s="226">
        <v>339</v>
      </c>
      <c r="J81" s="226"/>
      <c r="K81" s="226">
        <f>I81+J81</f>
        <v>339</v>
      </c>
    </row>
    <row r="82" spans="1:11" ht="12.75">
      <c r="A82" s="265"/>
      <c r="B82" s="40"/>
      <c r="C82" s="41"/>
      <c r="D82" s="42"/>
      <c r="E82" s="30"/>
      <c r="F82" s="31">
        <v>4349</v>
      </c>
      <c r="G82" s="32">
        <v>5169</v>
      </c>
      <c r="H82" s="33" t="s">
        <v>79</v>
      </c>
      <c r="I82" s="226">
        <v>25</v>
      </c>
      <c r="J82" s="226"/>
      <c r="K82" s="226">
        <f>I82+J82</f>
        <v>25</v>
      </c>
    </row>
    <row r="83" spans="1:11" ht="12.75">
      <c r="A83" s="265"/>
      <c r="B83" s="40"/>
      <c r="C83" s="41"/>
      <c r="D83" s="42"/>
      <c r="E83" s="124"/>
      <c r="F83" s="31">
        <v>4349</v>
      </c>
      <c r="G83" s="32">
        <v>5175</v>
      </c>
      <c r="H83" s="33" t="s">
        <v>81</v>
      </c>
      <c r="I83" s="226">
        <v>35</v>
      </c>
      <c r="J83" s="226"/>
      <c r="K83" s="226">
        <f>I83+J83</f>
        <v>35</v>
      </c>
    </row>
    <row r="84" spans="1:11" ht="12.75">
      <c r="A84" s="265"/>
      <c r="B84" s="37" t="s">
        <v>75</v>
      </c>
      <c r="C84" s="38"/>
      <c r="D84" s="22" t="s">
        <v>135</v>
      </c>
      <c r="E84" s="23" t="s">
        <v>77</v>
      </c>
      <c r="F84" s="24" t="s">
        <v>71</v>
      </c>
      <c r="G84" s="25" t="s">
        <v>71</v>
      </c>
      <c r="H84" s="45" t="s">
        <v>136</v>
      </c>
      <c r="I84" s="223">
        <v>550</v>
      </c>
      <c r="J84" s="223">
        <f>J85+J86</f>
        <v>0</v>
      </c>
      <c r="K84" s="223">
        <f>K85</f>
        <v>550</v>
      </c>
    </row>
    <row r="85" spans="1:11" ht="22.5">
      <c r="A85" s="265"/>
      <c r="B85" s="64"/>
      <c r="C85" s="65"/>
      <c r="D85" s="66"/>
      <c r="E85" s="74"/>
      <c r="F85" s="80">
        <v>4349</v>
      </c>
      <c r="G85" s="125">
        <v>5168</v>
      </c>
      <c r="H85" s="126" t="s">
        <v>137</v>
      </c>
      <c r="I85" s="232">
        <v>550</v>
      </c>
      <c r="J85" s="232"/>
      <c r="K85" s="232">
        <f>I85+J85</f>
        <v>550</v>
      </c>
    </row>
    <row r="86" spans="1:11" ht="13.5" thickBot="1">
      <c r="A86" s="265"/>
      <c r="B86" s="127"/>
      <c r="C86" s="128"/>
      <c r="D86" s="78"/>
      <c r="E86" s="79"/>
      <c r="F86" s="80">
        <v>4349</v>
      </c>
      <c r="G86" s="81">
        <v>5169</v>
      </c>
      <c r="H86" s="82" t="s">
        <v>79</v>
      </c>
      <c r="I86" s="227">
        <v>0</v>
      </c>
      <c r="J86" s="227"/>
      <c r="K86" s="227">
        <f>I86+J86</f>
        <v>0</v>
      </c>
    </row>
    <row r="87" spans="1:11" ht="12.75">
      <c r="A87" s="265"/>
      <c r="B87" s="34" t="s">
        <v>73</v>
      </c>
      <c r="C87" s="35"/>
      <c r="D87" s="274" t="s">
        <v>71</v>
      </c>
      <c r="E87" s="275"/>
      <c r="F87" s="17" t="s">
        <v>71</v>
      </c>
      <c r="G87" s="18" t="s">
        <v>71</v>
      </c>
      <c r="H87" s="36" t="s">
        <v>138</v>
      </c>
      <c r="I87" s="233">
        <v>60</v>
      </c>
      <c r="J87" s="233">
        <f>J88</f>
        <v>0</v>
      </c>
      <c r="K87" s="233">
        <f>K88</f>
        <v>60</v>
      </c>
    </row>
    <row r="88" spans="1:11" ht="12.75">
      <c r="A88" s="265"/>
      <c r="B88" s="37" t="s">
        <v>75</v>
      </c>
      <c r="C88" s="38"/>
      <c r="D88" s="67" t="s">
        <v>139</v>
      </c>
      <c r="E88" s="23" t="s">
        <v>77</v>
      </c>
      <c r="F88" s="24" t="s">
        <v>71</v>
      </c>
      <c r="G88" s="25" t="s">
        <v>71</v>
      </c>
      <c r="H88" s="26" t="s">
        <v>140</v>
      </c>
      <c r="I88" s="223">
        <v>60</v>
      </c>
      <c r="J88" s="223">
        <f>J89+J90+J91</f>
        <v>0</v>
      </c>
      <c r="K88" s="223">
        <f>K89+K90+K91</f>
        <v>60</v>
      </c>
    </row>
    <row r="89" spans="1:11" ht="12.75">
      <c r="A89" s="265"/>
      <c r="B89" s="106"/>
      <c r="C89" s="107"/>
      <c r="D89" s="108"/>
      <c r="E89" s="48"/>
      <c r="F89" s="49">
        <v>4349</v>
      </c>
      <c r="G89" s="50">
        <v>5021</v>
      </c>
      <c r="H89" s="77" t="s">
        <v>85</v>
      </c>
      <c r="I89" s="226">
        <v>15</v>
      </c>
      <c r="J89" s="226"/>
      <c r="K89" s="226">
        <f>I89+J89</f>
        <v>15</v>
      </c>
    </row>
    <row r="90" spans="1:11" ht="12.75">
      <c r="A90" s="265"/>
      <c r="B90" s="106"/>
      <c r="C90" s="107"/>
      <c r="D90" s="108"/>
      <c r="E90" s="123"/>
      <c r="F90" s="49">
        <v>4349</v>
      </c>
      <c r="G90" s="50">
        <v>5169</v>
      </c>
      <c r="H90" s="77" t="s">
        <v>79</v>
      </c>
      <c r="I90" s="226">
        <v>35</v>
      </c>
      <c r="J90" s="226"/>
      <c r="K90" s="226">
        <f>I90+J90</f>
        <v>35</v>
      </c>
    </row>
    <row r="91" spans="1:11" ht="13.5" thickBot="1">
      <c r="A91" s="265"/>
      <c r="B91" s="129"/>
      <c r="C91" s="130"/>
      <c r="D91" s="131"/>
      <c r="E91" s="119"/>
      <c r="F91" s="120">
        <v>4349</v>
      </c>
      <c r="G91" s="132">
        <v>5175</v>
      </c>
      <c r="H91" s="122" t="s">
        <v>81</v>
      </c>
      <c r="I91" s="227">
        <v>10</v>
      </c>
      <c r="J91" s="234"/>
      <c r="K91" s="227">
        <f>I91+J91</f>
        <v>10</v>
      </c>
    </row>
    <row r="92" spans="1:11" ht="12.75">
      <c r="A92" s="266"/>
      <c r="B92" s="34" t="s">
        <v>73</v>
      </c>
      <c r="C92" s="35"/>
      <c r="D92" s="274" t="s">
        <v>71</v>
      </c>
      <c r="E92" s="275"/>
      <c r="F92" s="17" t="s">
        <v>71</v>
      </c>
      <c r="G92" s="18" t="s">
        <v>71</v>
      </c>
      <c r="H92" s="36" t="s">
        <v>167</v>
      </c>
      <c r="I92" s="233">
        <f>I93</f>
        <v>0</v>
      </c>
      <c r="J92" s="233">
        <f>J93+J95</f>
        <v>25802.012</v>
      </c>
      <c r="K92" s="233">
        <f>K93+K95</f>
        <v>25802.012</v>
      </c>
    </row>
    <row r="93" spans="1:11" ht="12.75">
      <c r="A93" s="266"/>
      <c r="B93" s="37" t="s">
        <v>75</v>
      </c>
      <c r="C93" s="38"/>
      <c r="D93" s="67" t="s">
        <v>165</v>
      </c>
      <c r="E93" s="23" t="s">
        <v>77</v>
      </c>
      <c r="F93" s="24" t="s">
        <v>71</v>
      </c>
      <c r="G93" s="25" t="s">
        <v>71</v>
      </c>
      <c r="H93" s="26" t="s">
        <v>168</v>
      </c>
      <c r="I93" s="223">
        <f>I94+I95+I96</f>
        <v>0</v>
      </c>
      <c r="J93" s="223">
        <f>J94</f>
        <v>21931.71</v>
      </c>
      <c r="K93" s="223">
        <f>K94</f>
        <v>21931.71</v>
      </c>
    </row>
    <row r="94" spans="1:11" ht="12.75">
      <c r="A94" s="266"/>
      <c r="B94" s="106"/>
      <c r="C94" s="107"/>
      <c r="D94" s="108"/>
      <c r="E94" s="48"/>
      <c r="F94" s="49">
        <v>6409</v>
      </c>
      <c r="G94" s="50">
        <v>5363</v>
      </c>
      <c r="H94" s="77" t="s">
        <v>143</v>
      </c>
      <c r="I94" s="226">
        <v>0</v>
      </c>
      <c r="J94" s="226">
        <v>21931.71</v>
      </c>
      <c r="K94" s="226">
        <f>I94+J94</f>
        <v>21931.71</v>
      </c>
    </row>
    <row r="95" spans="1:11" s="162" customFormat="1" ht="12.75">
      <c r="A95" s="266"/>
      <c r="B95" s="37" t="s">
        <v>75</v>
      </c>
      <c r="C95" s="38"/>
      <c r="D95" s="67" t="s">
        <v>166</v>
      </c>
      <c r="E95" s="23" t="s">
        <v>77</v>
      </c>
      <c r="F95" s="24" t="s">
        <v>71</v>
      </c>
      <c r="G95" s="25" t="s">
        <v>71</v>
      </c>
      <c r="H95" s="26" t="s">
        <v>169</v>
      </c>
      <c r="I95" s="223">
        <v>0</v>
      </c>
      <c r="J95" s="223">
        <f>J96</f>
        <v>3870.302</v>
      </c>
      <c r="K95" s="223">
        <f>I95+J95</f>
        <v>3870.302</v>
      </c>
    </row>
    <row r="96" spans="1:11" ht="13.5" thickBot="1">
      <c r="A96" s="267"/>
      <c r="B96" s="129"/>
      <c r="C96" s="130"/>
      <c r="D96" s="131"/>
      <c r="E96" s="119"/>
      <c r="F96" s="120">
        <v>6409</v>
      </c>
      <c r="G96" s="132">
        <v>5363</v>
      </c>
      <c r="H96" s="122" t="s">
        <v>143</v>
      </c>
      <c r="I96" s="227">
        <v>0</v>
      </c>
      <c r="J96" s="227">
        <v>3870.302</v>
      </c>
      <c r="K96" s="227">
        <f>I96+J96</f>
        <v>3870.302</v>
      </c>
    </row>
    <row r="97" spans="2:10" ht="15">
      <c r="B97" s="136"/>
      <c r="C97" s="136"/>
      <c r="D97" s="136"/>
      <c r="E97" s="136"/>
      <c r="F97" s="142"/>
      <c r="G97" s="143"/>
      <c r="H97" s="142"/>
      <c r="I97" s="141"/>
      <c r="J97" s="140"/>
    </row>
    <row r="98" spans="2:10" ht="15">
      <c r="B98" s="134"/>
      <c r="C98" s="134"/>
      <c r="D98" s="134"/>
      <c r="E98" s="134"/>
      <c r="F98" s="268"/>
      <c r="G98" s="269"/>
      <c r="H98" s="269"/>
      <c r="I98" s="141"/>
      <c r="J98" s="140"/>
    </row>
    <row r="99" spans="2:10" ht="14.25">
      <c r="B99" s="136"/>
      <c r="C99" s="136"/>
      <c r="D99" s="136"/>
      <c r="E99" s="136"/>
      <c r="F99" s="137"/>
      <c r="G99" s="138"/>
      <c r="H99" s="144"/>
      <c r="I99" s="139"/>
      <c r="J99" s="140"/>
    </row>
    <row r="100" spans="2:10" ht="14.25">
      <c r="B100" s="136"/>
      <c r="C100" s="136"/>
      <c r="D100" s="136"/>
      <c r="E100" s="136"/>
      <c r="F100" s="137"/>
      <c r="G100" s="138"/>
      <c r="H100" s="144"/>
      <c r="I100" s="139"/>
      <c r="J100" s="140"/>
    </row>
    <row r="101" spans="2:10" ht="14.25">
      <c r="B101" s="136"/>
      <c r="C101" s="136"/>
      <c r="D101" s="136"/>
      <c r="E101" s="136"/>
      <c r="F101" s="137"/>
      <c r="G101" s="138"/>
      <c r="H101" s="144"/>
      <c r="I101" s="139"/>
      <c r="J101" s="140"/>
    </row>
    <row r="102" spans="2:10" ht="15">
      <c r="B102" s="134"/>
      <c r="C102" s="134"/>
      <c r="D102" s="134"/>
      <c r="E102" s="134"/>
      <c r="F102" s="135"/>
      <c r="G102" s="145"/>
      <c r="H102" s="146"/>
      <c r="I102" s="147"/>
      <c r="J102" s="140"/>
    </row>
    <row r="103" spans="2:10" ht="14.25">
      <c r="B103" s="148"/>
      <c r="C103" s="148"/>
      <c r="D103" s="148"/>
      <c r="E103" s="148"/>
      <c r="F103" s="137"/>
      <c r="G103" s="149"/>
      <c r="H103" s="144"/>
      <c r="I103" s="139"/>
      <c r="J103" s="140"/>
    </row>
    <row r="104" spans="2:10" ht="14.25">
      <c r="B104" s="148"/>
      <c r="C104" s="148"/>
      <c r="D104" s="148"/>
      <c r="E104" s="148"/>
      <c r="F104" s="137"/>
      <c r="G104" s="149"/>
      <c r="H104" s="144"/>
      <c r="I104" s="141"/>
      <c r="J104" s="140"/>
    </row>
    <row r="105" spans="2:10" ht="15">
      <c r="B105" s="150"/>
      <c r="C105" s="150"/>
      <c r="D105" s="150"/>
      <c r="E105" s="150"/>
      <c r="F105" s="150"/>
      <c r="G105" s="151"/>
      <c r="H105" s="152"/>
      <c r="I105" s="139"/>
      <c r="J105" s="140"/>
    </row>
    <row r="106" spans="2:10" ht="14.25">
      <c r="B106" s="150"/>
      <c r="C106" s="150"/>
      <c r="D106" s="150"/>
      <c r="E106" s="150"/>
      <c r="F106" s="150"/>
      <c r="G106" s="151"/>
      <c r="H106" s="153"/>
      <c r="I106" s="139"/>
      <c r="J106" s="140"/>
    </row>
    <row r="107" spans="2:10" ht="12.75">
      <c r="B107" s="154"/>
      <c r="C107" s="154"/>
      <c r="D107" s="154"/>
      <c r="E107" s="154"/>
      <c r="F107" s="154"/>
      <c r="G107" s="155"/>
      <c r="H107" s="154"/>
      <c r="I107" s="154"/>
      <c r="J107" s="154"/>
    </row>
  </sheetData>
  <sheetProtection/>
  <mergeCells count="14">
    <mergeCell ref="D41:E41"/>
    <mergeCell ref="D71:E71"/>
    <mergeCell ref="D78:E78"/>
    <mergeCell ref="D87:E87"/>
    <mergeCell ref="A5:A96"/>
    <mergeCell ref="F98:H98"/>
    <mergeCell ref="G2:H2"/>
    <mergeCell ref="B3:K3"/>
    <mergeCell ref="F1:I1"/>
    <mergeCell ref="D92:E92"/>
    <mergeCell ref="D5:E5"/>
    <mergeCell ref="D6:E6"/>
    <mergeCell ref="D7:E7"/>
    <mergeCell ref="D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&amp;R022_P01_Tabulky.XLS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Slaichova Jana</cp:lastModifiedBy>
  <cp:lastPrinted>2015-09-14T13:37:18Z</cp:lastPrinted>
  <dcterms:created xsi:type="dcterms:W3CDTF">2007-12-18T12:40:54Z</dcterms:created>
  <dcterms:modified xsi:type="dcterms:W3CDTF">2015-09-14T13:37:20Z</dcterms:modified>
  <cp:category/>
  <cp:version/>
  <cp:contentType/>
  <cp:contentStatus/>
</cp:coreProperties>
</file>