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0"/>
  </bookViews>
  <sheets>
    <sheet name="Bilance PaV" sheetId="1" r:id="rId1"/>
    <sheet name="923 03" sheetId="2" r:id="rId2"/>
    <sheet name="923 14" sheetId="3" r:id="rId3"/>
  </sheets>
  <definedNames/>
  <calcPr fullCalcOnLoad="1"/>
</workbook>
</file>

<file path=xl/sharedStrings.xml><?xml version="1.0" encoding="utf-8"?>
<sst xmlns="http://schemas.openxmlformats.org/spreadsheetml/2006/main" count="215" uniqueCount="115">
  <si>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</si>
  <si>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</si>
  <si>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</si>
  <si>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</si>
  <si>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</si>
  <si>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</si>
  <si>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</si>
  <si>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</si>
  <si>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</si>
  <si>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</si>
  <si>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</si>
  <si>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</si>
  <si>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</si>
  <si>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</si>
  <si>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</si>
  <si>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</si>
  <si>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</si>
  <si>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</si>
  <si>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</si>
  <si>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</si>
  <si>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</si>
  <si>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</si>
  <si>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</si>
  <si>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</si>
  <si>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</si>
  <si>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</si>
  <si>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</si>
  <si>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</si>
  <si>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</si>
  <si>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</si>
  <si>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</si>
  <si>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</si>
  <si>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</si>
  <si>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</si>
  <si>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</si>
  <si>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</si>
  <si>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</si>
  <si>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</si>
  <si>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</si>
  <si>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</si>
  <si>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</si>
  <si>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</si>
  <si>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</si>
  <si>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</si>
  <si>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</si>
  <si>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</si>
  <si>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</si>
  <si>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</si>
  <si>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</si>
  <si>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</si>
  <si>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</si>
  <si>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</si>
  <si>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</si>
  <si>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</si>
  <si>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>Kap.917-transfery</t>
  </si>
  <si>
    <t>Kap.919-Pokladní správa</t>
  </si>
  <si>
    <t>Zdrojová část rozpočtu LK 2015</t>
  </si>
  <si>
    <t>Výdajová část rozpočtu LK 2015</t>
  </si>
  <si>
    <t xml:space="preserve">upravený rozpočet </t>
  </si>
  <si>
    <t>1. Zapojení fondů z r. 2014</t>
  </si>
  <si>
    <t>2. Zapojení  zákl.běžného účtu z r. 2014</t>
  </si>
  <si>
    <t>Ekonomický odbor</t>
  </si>
  <si>
    <t>Kapitola 923 03 - Spolufinancování EU</t>
  </si>
  <si>
    <t>uk.</t>
  </si>
  <si>
    <t>č.a. (ORG)</t>
  </si>
  <si>
    <t>§</t>
  </si>
  <si>
    <t>S P O L U F I N A N C O V Á N Í   E U</t>
  </si>
  <si>
    <t>UR I  2015</t>
  </si>
  <si>
    <t xml:space="preserve">změny ZR-RO </t>
  </si>
  <si>
    <t>UR II 2015</t>
  </si>
  <si>
    <t>x</t>
  </si>
  <si>
    <t>Příjmy a výdaje kapitoly v resortu celkem</t>
  </si>
  <si>
    <t>SU</t>
  </si>
  <si>
    <t>0000</t>
  </si>
  <si>
    <t>Kofinancování ROP a TOP</t>
  </si>
  <si>
    <t>Nespecifikované rezervy</t>
  </si>
  <si>
    <t>Kurzové rozdíly a transakční náklady projektů EU</t>
  </si>
  <si>
    <t>Realizované kurzové zprávy</t>
  </si>
  <si>
    <t>Služby peněžních ústavů</t>
  </si>
  <si>
    <t>Vratky z předfin. projektů EU resortu dopravy</t>
  </si>
  <si>
    <t>ROP - podíl SR - silniční infrastruktura</t>
  </si>
  <si>
    <t>Odbor investic a správy nemovitého majetku</t>
  </si>
  <si>
    <t>Kapitola 923 14 - Spolufinancování EU</t>
  </si>
  <si>
    <t>č.a.</t>
  </si>
  <si>
    <t>UZ</t>
  </si>
  <si>
    <t>923 14 - S P O L U F I N A N C O V Á N Í   E U</t>
  </si>
  <si>
    <t>Běžné a kapitálové výdaje resortu celkem</t>
  </si>
  <si>
    <t>00000</t>
  </si>
  <si>
    <t>Příloha č. 1 ZR-RO č. 235/15</t>
  </si>
  <si>
    <t>ZR-RO č. 235/15</t>
  </si>
  <si>
    <t>Změna rozpočtu - rozpočtové opatření č. 235/15</t>
  </si>
  <si>
    <t xml:space="preserve">            ROZPIS ROZPOČTU LIBERECKÉHO KRAJE 2015</t>
  </si>
  <si>
    <t>v tis. kč</t>
  </si>
  <si>
    <t>UR I 2015</t>
  </si>
  <si>
    <t>budovy, haly a stavby</t>
  </si>
  <si>
    <t>0000256611412</t>
  </si>
  <si>
    <t>OPŽP - systém řízeného větrání OA ČL</t>
  </si>
  <si>
    <t>0000256621448</t>
  </si>
  <si>
    <t>OPŽP - energetické úspory Zámecká Frýdlant</t>
  </si>
  <si>
    <t>OPŽP - energetické úspory jídelny a dílen Na Bojišti</t>
  </si>
  <si>
    <t>OPŽP - energetické úspory tělocvičny Na bojišti</t>
  </si>
  <si>
    <t>OPŽP - energetické úspory Masarykova Liberec</t>
  </si>
  <si>
    <t>OPŽP - energetické úspory dílny Svojsíkova ČL</t>
  </si>
  <si>
    <t>OPŽP - energetické úspory domov důchodců Český Dub</t>
  </si>
  <si>
    <t>OPŽP - energetické úspory domov důchodců Sloup v Č.</t>
  </si>
  <si>
    <t>OPŽP - energetické úspory Dvorská 445 Liberec</t>
  </si>
  <si>
    <t>OPŽP - energetické úspory Budova D Cvikov</t>
  </si>
  <si>
    <t>0000256631432</t>
  </si>
  <si>
    <t>0000256651421</t>
  </si>
  <si>
    <t>0000256671437</t>
  </si>
  <si>
    <t>0000256681515</t>
  </si>
  <si>
    <t>0000256691509</t>
  </si>
  <si>
    <t>0000256721502</t>
  </si>
  <si>
    <t>0000256711908</t>
  </si>
  <si>
    <t>0000256641432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</si>
</sst>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"/>
    <numFmt numFmtId="166" formatCode="0.0000"/>
    <numFmt numFmtId="167" formatCode="#,##0.000"/>
    <numFmt numFmtId="168" formatCode="#,##0.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 CE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00FF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0" fillId="0" borderId="0" xfId="53" applyFill="1" applyAlignment="1">
      <alignment/>
      <protection/>
    </xf>
    <xf numFmtId="49" fontId="0" fillId="0" borderId="0" xfId="53" applyNumberFormat="1" applyFill="1" applyAlignment="1">
      <alignment horizontal="center"/>
      <protection/>
    </xf>
    <xf numFmtId="0" fontId="0" fillId="0" borderId="0" xfId="53">
      <alignment/>
      <protection/>
    </xf>
    <xf numFmtId="0" fontId="9" fillId="0" borderId="0" xfId="58" applyFont="1" applyFill="1" applyAlignment="1">
      <alignment horizontal="right"/>
      <protection/>
    </xf>
    <xf numFmtId="0" fontId="8" fillId="0" borderId="0" xfId="52" applyFill="1">
      <alignment/>
      <protection/>
    </xf>
    <xf numFmtId="4" fontId="8" fillId="0" borderId="0" xfId="52" applyNumberFormat="1" applyFill="1">
      <alignment/>
      <protection/>
    </xf>
    <xf numFmtId="0" fontId="0" fillId="0" borderId="0" xfId="0" applyFill="1" applyAlignment="1">
      <alignment/>
    </xf>
    <xf numFmtId="49" fontId="13" fillId="0" borderId="0" xfId="52" applyNumberFormat="1" applyFont="1" applyBorder="1" applyAlignment="1">
      <alignment vertical="center" textRotation="90"/>
      <protection/>
    </xf>
    <xf numFmtId="0" fontId="9" fillId="0" borderId="0" xfId="56" applyFont="1" applyFill="1" applyBorder="1" applyAlignment="1">
      <alignment horizontal="center"/>
      <protection/>
    </xf>
    <xf numFmtId="49" fontId="9" fillId="0" borderId="0" xfId="56" applyNumberFormat="1" applyFont="1" applyFill="1" applyBorder="1" applyAlignment="1">
      <alignment horizontal="center"/>
      <protection/>
    </xf>
    <xf numFmtId="0" fontId="9" fillId="0" borderId="0" xfId="56" applyFont="1" applyFill="1" applyBorder="1" applyAlignment="1">
      <alignment horizontal="left"/>
      <protection/>
    </xf>
    <xf numFmtId="4" fontId="9" fillId="0" borderId="0" xfId="56" applyNumberFormat="1" applyFont="1" applyFill="1" applyBorder="1" applyAlignment="1">
      <alignment horizontal="left"/>
      <protection/>
    </xf>
    <xf numFmtId="4" fontId="9" fillId="0" borderId="0" xfId="56" applyNumberFormat="1" applyFont="1" applyFill="1" applyBorder="1">
      <alignment/>
      <protection/>
    </xf>
    <xf numFmtId="0" fontId="14" fillId="0" borderId="0" xfId="53" applyFont="1" applyAlignment="1">
      <alignment horizontal="center"/>
      <protection/>
    </xf>
    <xf numFmtId="4" fontId="14" fillId="0" borderId="0" xfId="53" applyNumberFormat="1" applyFont="1" applyAlignment="1">
      <alignment horizontal="center"/>
      <protection/>
    </xf>
    <xf numFmtId="4" fontId="15" fillId="0" borderId="0" xfId="53" applyNumberFormat="1" applyFont="1" applyAlignment="1">
      <alignment horizontal="center"/>
      <protection/>
    </xf>
    <xf numFmtId="4" fontId="15" fillId="0" borderId="0" xfId="53" applyNumberFormat="1" applyFont="1" applyFill="1" applyAlignment="1">
      <alignment horizontal="right"/>
      <protection/>
    </xf>
    <xf numFmtId="0" fontId="15" fillId="34" borderId="23" xfId="53" applyFont="1" applyFill="1" applyBorder="1" applyAlignment="1">
      <alignment vertical="center" wrapText="1"/>
      <protection/>
    </xf>
    <xf numFmtId="0" fontId="15" fillId="34" borderId="24" xfId="53" applyFont="1" applyFill="1" applyBorder="1" applyAlignment="1">
      <alignment horizontal="center" vertical="center" wrapText="1"/>
      <protection/>
    </xf>
    <xf numFmtId="4" fontId="15" fillId="34" borderId="24" xfId="53" applyNumberFormat="1" applyFont="1" applyFill="1" applyBorder="1" applyAlignment="1">
      <alignment horizontal="center" vertical="center" wrapText="1"/>
      <protection/>
    </xf>
    <xf numFmtId="165" fontId="15" fillId="34" borderId="24" xfId="53" applyNumberFormat="1" applyFont="1" applyFill="1" applyBorder="1" applyAlignment="1">
      <alignment horizontal="center" vertical="center" wrapText="1"/>
      <protection/>
    </xf>
    <xf numFmtId="4" fontId="15" fillId="34" borderId="25" xfId="53" applyNumberFormat="1" applyFont="1" applyFill="1" applyBorder="1" applyAlignment="1">
      <alignment horizontal="center" vertical="center" wrapText="1"/>
      <protection/>
    </xf>
    <xf numFmtId="0" fontId="15" fillId="35" borderId="13" xfId="53" applyFont="1" applyFill="1" applyBorder="1" applyAlignment="1">
      <alignment horizontal="center" vertical="center"/>
      <protection/>
    </xf>
    <xf numFmtId="0" fontId="15" fillId="35" borderId="14" xfId="53" applyFont="1" applyFill="1" applyBorder="1" applyAlignment="1">
      <alignment horizontal="center" vertical="center"/>
      <protection/>
    </xf>
    <xf numFmtId="0" fontId="15" fillId="35" borderId="14" xfId="54" applyFont="1" applyFill="1" applyBorder="1" applyAlignment="1">
      <alignment horizontal="left" vertical="center" wrapText="1"/>
      <protection/>
    </xf>
    <xf numFmtId="4" fontId="15" fillId="35" borderId="14" xfId="53" applyNumberFormat="1" applyFont="1" applyFill="1" applyBorder="1" applyAlignment="1">
      <alignment vertical="center"/>
      <protection/>
    </xf>
    <xf numFmtId="165" fontId="15" fillId="35" borderId="14" xfId="53" applyNumberFormat="1" applyFont="1" applyFill="1" applyBorder="1" applyAlignment="1">
      <alignment vertical="center"/>
      <protection/>
    </xf>
    <xf numFmtId="4" fontId="15" fillId="35" borderId="15" xfId="53" applyNumberFormat="1" applyFont="1" applyFill="1" applyBorder="1" applyAlignment="1">
      <alignment vertical="center"/>
      <protection/>
    </xf>
    <xf numFmtId="0" fontId="53" fillId="36" borderId="13" xfId="53" applyFont="1" applyFill="1" applyBorder="1" applyAlignment="1">
      <alignment horizontal="center" vertical="center" wrapText="1"/>
      <protection/>
    </xf>
    <xf numFmtId="0" fontId="53" fillId="36" borderId="26" xfId="53" applyFont="1" applyFill="1" applyBorder="1" applyAlignment="1">
      <alignment horizontal="center" vertical="center" wrapText="1"/>
      <protection/>
    </xf>
    <xf numFmtId="49" fontId="53" fillId="36" borderId="27" xfId="53" applyNumberFormat="1" applyFont="1" applyFill="1" applyBorder="1" applyAlignment="1">
      <alignment horizontal="center" vertical="center" wrapText="1"/>
      <protection/>
    </xf>
    <xf numFmtId="49" fontId="53" fillId="36" borderId="14" xfId="53" applyNumberFormat="1" applyFont="1" applyFill="1" applyBorder="1" applyAlignment="1">
      <alignment horizontal="center" vertical="center" wrapText="1"/>
      <protection/>
    </xf>
    <xf numFmtId="0" fontId="53" fillId="36" borderId="14" xfId="53" applyFont="1" applyFill="1" applyBorder="1" applyAlignment="1">
      <alignment horizontal="left" vertical="center" wrapText="1"/>
      <protection/>
    </xf>
    <xf numFmtId="4" fontId="53" fillId="36" borderId="14" xfId="53" applyNumberFormat="1" applyFont="1" applyFill="1" applyBorder="1" applyAlignment="1">
      <alignment vertical="center"/>
      <protection/>
    </xf>
    <xf numFmtId="4" fontId="53" fillId="36" borderId="15" xfId="53" applyNumberFormat="1" applyFont="1" applyFill="1" applyBorder="1" applyAlignment="1">
      <alignment vertical="center"/>
      <protection/>
    </xf>
    <xf numFmtId="0" fontId="9" fillId="36" borderId="13" xfId="53" applyFont="1" applyFill="1" applyBorder="1" applyAlignment="1">
      <alignment horizontal="center" vertical="center" wrapText="1"/>
      <protection/>
    </xf>
    <xf numFmtId="0" fontId="9" fillId="36" borderId="26" xfId="53" applyFont="1" applyFill="1" applyBorder="1" applyAlignment="1">
      <alignment horizontal="center" vertical="center" wrapText="1"/>
      <protection/>
    </xf>
    <xf numFmtId="0" fontId="9" fillId="36" borderId="27" xfId="53" applyFont="1" applyFill="1" applyBorder="1" applyAlignment="1">
      <alignment horizontal="center" vertical="center" wrapText="1"/>
      <protection/>
    </xf>
    <xf numFmtId="0" fontId="9" fillId="36" borderId="14" xfId="53" applyFont="1" applyFill="1" applyBorder="1" applyAlignment="1">
      <alignment horizontal="center" vertical="center" wrapText="1"/>
      <protection/>
    </xf>
    <xf numFmtId="49" fontId="9" fillId="36" borderId="14" xfId="53" applyNumberFormat="1" applyFont="1" applyFill="1" applyBorder="1" applyAlignment="1">
      <alignment horizontal="center" vertical="center" wrapText="1"/>
      <protection/>
    </xf>
    <xf numFmtId="0" fontId="9" fillId="36" borderId="14" xfId="53" applyFont="1" applyFill="1" applyBorder="1" applyAlignment="1">
      <alignment horizontal="left" vertical="center" wrapText="1"/>
      <protection/>
    </xf>
    <xf numFmtId="4" fontId="9" fillId="36" borderId="14" xfId="53" applyNumberFormat="1" applyFont="1" applyFill="1" applyBorder="1" applyAlignment="1">
      <alignment vertical="center"/>
      <protection/>
    </xf>
    <xf numFmtId="4" fontId="9" fillId="36" borderId="15" xfId="53" applyNumberFormat="1" applyFont="1" applyFill="1" applyBorder="1" applyAlignment="1">
      <alignment vertical="center"/>
      <protection/>
    </xf>
    <xf numFmtId="0" fontId="53" fillId="0" borderId="14" xfId="53" applyFont="1" applyFill="1" applyBorder="1" applyAlignment="1">
      <alignment horizontal="left" vertical="center" wrapText="1"/>
      <protection/>
    </xf>
    <xf numFmtId="0" fontId="53" fillId="36" borderId="14" xfId="53" applyFont="1" applyFill="1" applyBorder="1" applyAlignment="1">
      <alignment horizontal="center" vertical="center" wrapText="1"/>
      <protection/>
    </xf>
    <xf numFmtId="0" fontId="9" fillId="36" borderId="28" xfId="53" applyFont="1" applyFill="1" applyBorder="1" applyAlignment="1">
      <alignment horizontal="center" vertical="center" wrapText="1"/>
      <protection/>
    </xf>
    <xf numFmtId="0" fontId="9" fillId="36" borderId="29" xfId="53" applyFont="1" applyFill="1" applyBorder="1" applyAlignment="1">
      <alignment horizontal="center" vertical="center" wrapText="1"/>
      <protection/>
    </xf>
    <xf numFmtId="0" fontId="9" fillId="36" borderId="30" xfId="53" applyFont="1" applyFill="1" applyBorder="1" applyAlignment="1">
      <alignment horizontal="center" vertical="center" wrapText="1"/>
      <protection/>
    </xf>
    <xf numFmtId="0" fontId="9" fillId="36" borderId="31" xfId="53" applyFont="1" applyFill="1" applyBorder="1" applyAlignment="1">
      <alignment horizontal="center" vertical="center" wrapText="1"/>
      <protection/>
    </xf>
    <xf numFmtId="0" fontId="9" fillId="36" borderId="31" xfId="53" applyFont="1" applyFill="1" applyBorder="1" applyAlignment="1">
      <alignment horizontal="left" vertical="center" wrapText="1"/>
      <protection/>
    </xf>
    <xf numFmtId="4" fontId="9" fillId="36" borderId="31" xfId="53" applyNumberFormat="1" applyFont="1" applyFill="1" applyBorder="1" applyAlignment="1">
      <alignment vertical="center"/>
      <protection/>
    </xf>
    <xf numFmtId="4" fontId="9" fillId="36" borderId="32" xfId="53" applyNumberFormat="1" applyFont="1" applyFill="1" applyBorder="1" applyAlignment="1">
      <alignment vertic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52">
      <alignment/>
      <protection/>
    </xf>
    <xf numFmtId="0" fontId="0" fillId="0" borderId="0" xfId="49">
      <alignment/>
      <protection/>
    </xf>
    <xf numFmtId="0" fontId="12" fillId="0" borderId="0" xfId="49" applyFont="1" applyFill="1" applyAlignment="1">
      <alignment/>
      <protection/>
    </xf>
    <xf numFmtId="0" fontId="12" fillId="0" borderId="0" xfId="50" applyFont="1" applyAlignment="1">
      <alignment/>
      <protection/>
    </xf>
    <xf numFmtId="0" fontId="15" fillId="0" borderId="23" xfId="55" applyFont="1" applyFill="1" applyBorder="1" applyAlignment="1">
      <alignment horizontal="center" vertical="center"/>
      <protection/>
    </xf>
    <xf numFmtId="0" fontId="15" fillId="0" borderId="24" xfId="55" applyFont="1" applyFill="1" applyBorder="1" applyAlignment="1">
      <alignment horizontal="center" vertical="center"/>
      <protection/>
    </xf>
    <xf numFmtId="49" fontId="15" fillId="0" borderId="24" xfId="55" applyNumberFormat="1" applyFont="1" applyFill="1" applyBorder="1" applyAlignment="1">
      <alignment horizontal="center" vertical="center"/>
      <protection/>
    </xf>
    <xf numFmtId="4" fontId="9" fillId="0" borderId="24" xfId="56" applyNumberFormat="1" applyFont="1" applyBorder="1">
      <alignment/>
      <protection/>
    </xf>
    <xf numFmtId="0" fontId="0" fillId="0" borderId="28" xfId="56" applyBorder="1">
      <alignment/>
      <protection/>
    </xf>
    <xf numFmtId="4" fontId="9" fillId="37" borderId="31" xfId="57" applyNumberFormat="1" applyFont="1" applyFill="1" applyBorder="1" applyAlignment="1">
      <alignment vertical="center"/>
      <protection/>
    </xf>
    <xf numFmtId="4" fontId="15" fillId="0" borderId="25" xfId="55" applyNumberFormat="1" applyFont="1" applyFill="1" applyBorder="1" applyAlignment="1">
      <alignment vertical="center"/>
      <protection/>
    </xf>
    <xf numFmtId="4" fontId="9" fillId="37" borderId="32" xfId="57" applyNumberFormat="1" applyFont="1" applyFill="1" applyBorder="1" applyAlignment="1">
      <alignment vertical="center"/>
      <protection/>
    </xf>
    <xf numFmtId="0" fontId="15" fillId="0" borderId="33" xfId="57" applyFont="1" applyFill="1" applyBorder="1" applyAlignment="1">
      <alignment horizontal="center" vertical="center"/>
      <protection/>
    </xf>
    <xf numFmtId="0" fontId="15" fillId="0" borderId="34" xfId="57" applyFont="1" applyFill="1" applyBorder="1" applyAlignment="1">
      <alignment horizontal="center" vertical="center"/>
      <protection/>
    </xf>
    <xf numFmtId="0" fontId="15" fillId="0" borderId="35" xfId="57" applyFont="1" applyFill="1" applyBorder="1" applyAlignment="1">
      <alignment horizontal="center" vertical="center"/>
      <protection/>
    </xf>
    <xf numFmtId="0" fontId="15" fillId="0" borderId="36" xfId="57" applyFont="1" applyFill="1" applyBorder="1" applyAlignment="1">
      <alignment horizontal="center" vertical="center"/>
      <protection/>
    </xf>
    <xf numFmtId="0" fontId="15" fillId="0" borderId="37" xfId="50" applyFont="1" applyFill="1" applyBorder="1" applyAlignment="1">
      <alignment horizontal="center" vertical="center" wrapText="1"/>
      <protection/>
    </xf>
    <xf numFmtId="4" fontId="15" fillId="0" borderId="20" xfId="50" applyNumberFormat="1" applyFont="1" applyFill="1" applyBorder="1" applyAlignment="1">
      <alignment horizontal="center" vertical="center" wrapText="1"/>
      <protection/>
    </xf>
    <xf numFmtId="0" fontId="15" fillId="0" borderId="38" xfId="50" applyFont="1" applyFill="1" applyBorder="1" applyAlignment="1">
      <alignment horizontal="center" vertical="center" wrapText="1"/>
      <protection/>
    </xf>
    <xf numFmtId="0" fontId="15" fillId="0" borderId="19" xfId="57" applyFont="1" applyFill="1" applyBorder="1" applyAlignment="1">
      <alignment horizontal="center" vertical="center"/>
      <protection/>
    </xf>
    <xf numFmtId="0" fontId="15" fillId="0" borderId="20" xfId="57" applyFont="1" applyFill="1" applyBorder="1" applyAlignment="1">
      <alignment horizontal="center" vertical="center"/>
      <protection/>
    </xf>
    <xf numFmtId="4" fontId="15" fillId="0" borderId="38" xfId="57" applyNumberFormat="1" applyFont="1" applyFill="1" applyBorder="1" applyAlignment="1">
      <alignment vertical="center"/>
      <protection/>
    </xf>
    <xf numFmtId="4" fontId="15" fillId="0" borderId="20" xfId="57" applyNumberFormat="1" applyFont="1" applyFill="1" applyBorder="1" applyAlignment="1">
      <alignment vertical="center"/>
      <protection/>
    </xf>
    <xf numFmtId="4" fontId="15" fillId="0" borderId="24" xfId="55" applyNumberFormat="1" applyFont="1" applyFill="1" applyBorder="1" applyAlignment="1">
      <alignment vertical="center"/>
      <protection/>
    </xf>
    <xf numFmtId="0" fontId="9" fillId="37" borderId="31" xfId="55" applyFont="1" applyFill="1" applyBorder="1" applyAlignment="1">
      <alignment horizontal="left" vertical="center" wrapText="1"/>
      <protection/>
    </xf>
    <xf numFmtId="49" fontId="15" fillId="37" borderId="31" xfId="57" applyNumberFormat="1" applyFont="1" applyFill="1" applyBorder="1" applyAlignment="1">
      <alignment horizontal="center" vertical="center"/>
      <protection/>
    </xf>
    <xf numFmtId="0" fontId="54" fillId="37" borderId="31" xfId="55" applyFont="1" applyFill="1" applyBorder="1" applyAlignment="1">
      <alignment horizontal="center" vertical="center" wrapText="1"/>
      <protection/>
    </xf>
    <xf numFmtId="49" fontId="54" fillId="37" borderId="31" xfId="55" applyNumberFormat="1" applyFont="1" applyFill="1" applyBorder="1" applyAlignment="1">
      <alignment horizontal="center" vertical="center" wrapText="1"/>
      <protection/>
    </xf>
    <xf numFmtId="4" fontId="9" fillId="37" borderId="31" xfId="57" applyNumberFormat="1" applyFont="1" applyFill="1" applyBorder="1" applyAlignment="1">
      <alignment vertical="center"/>
      <protection/>
    </xf>
    <xf numFmtId="4" fontId="9" fillId="37" borderId="32" xfId="57" applyNumberFormat="1" applyFont="1" applyFill="1" applyBorder="1" applyAlignment="1">
      <alignment vertical="center"/>
      <protection/>
    </xf>
    <xf numFmtId="0" fontId="54" fillId="0" borderId="31" xfId="55" applyFont="1" applyFill="1" applyBorder="1" applyAlignment="1">
      <alignment horizontal="center" vertical="center" wrapText="1"/>
      <protection/>
    </xf>
    <xf numFmtId="49" fontId="9" fillId="0" borderId="0" xfId="0" applyNumberFormat="1" applyFont="1" applyFill="1" applyAlignment="1">
      <alignment/>
    </xf>
    <xf numFmtId="49" fontId="15" fillId="0" borderId="31" xfId="57" applyNumberFormat="1" applyFont="1" applyFill="1" applyBorder="1" applyAlignment="1">
      <alignment horizontal="center" vertical="center"/>
      <protection/>
    </xf>
    <xf numFmtId="4" fontId="9" fillId="0" borderId="14" xfId="53" applyNumberFormat="1" applyFont="1" applyFill="1" applyBorder="1" applyAlignment="1">
      <alignment vertical="center"/>
      <protection/>
    </xf>
    <xf numFmtId="0" fontId="15" fillId="0" borderId="20" xfId="57" applyFont="1" applyFill="1" applyBorder="1" applyAlignment="1">
      <alignment horizontal="left" vertical="center" wrapText="1"/>
      <protection/>
    </xf>
    <xf numFmtId="0" fontId="13" fillId="0" borderId="39" xfId="51" applyFont="1" applyFill="1" applyBorder="1" applyAlignment="1">
      <alignment vertical="center" wrapText="1"/>
      <protection/>
    </xf>
    <xf numFmtId="0" fontId="6" fillId="33" borderId="2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0" fillId="0" borderId="0" xfId="52" applyFont="1" applyFill="1" applyAlignment="1">
      <alignment horizontal="center"/>
      <protection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5" fillId="34" borderId="24" xfId="53" applyFont="1" applyFill="1" applyBorder="1" applyAlignment="1">
      <alignment horizontal="center" vertical="center" wrapText="1"/>
      <protection/>
    </xf>
    <xf numFmtId="0" fontId="15" fillId="35" borderId="14" xfId="53" applyFont="1" applyFill="1" applyBorder="1" applyAlignment="1">
      <alignment horizontal="center" vertical="center"/>
      <protection/>
    </xf>
    <xf numFmtId="0" fontId="16" fillId="0" borderId="0" xfId="52" applyFont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12" fillId="0" borderId="0" xfId="49" applyFont="1" applyFill="1" applyAlignment="1">
      <alignment horizontal="center"/>
      <protection/>
    </xf>
    <xf numFmtId="0" fontId="12" fillId="0" borderId="0" xfId="50" applyFont="1" applyAlignment="1">
      <alignment horizontal="center"/>
      <protection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1" xfId="47"/>
    <cellStyle name="Normální 3" xfId="48"/>
    <cellStyle name="Normální 3 2" xfId="49"/>
    <cellStyle name="Normální 4" xfId="50"/>
    <cellStyle name="normální_2. čtení rozpočtu 2006 - příjmy 2" xfId="51"/>
    <cellStyle name="normální_2. Rozpočet 2007 - tabulky" xfId="52"/>
    <cellStyle name="normální_Rozpis výdajů 03 bez PO" xfId="53"/>
    <cellStyle name="normální_Rozpis výdajů 03 bez PO 2" xfId="54"/>
    <cellStyle name="normální_Rozpis výdajů 03 bez PO 2 2" xfId="55"/>
    <cellStyle name="normální_Rozpis výdajů 03 bez PO 3" xfId="56"/>
    <cellStyle name="normální_Rozpis výdajů 03 bez PO_04 - OSMTVS" xfId="57"/>
    <cellStyle name="normální_Rozpočet 2004 (ZK)" xfId="58"/>
    <cellStyle name="Followed Hyperlink" xfId="59"/>
    <cellStyle name="Poznámka" xfId="60"/>
    <cellStyle name="Percent" xfId="61"/>
    <cellStyle name="Propojená buňka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22">
      <selection activeCell="I31" sqref="I31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spans="3:5" ht="12.75">
      <c r="C1" s="128" t="s">
        <v>88</v>
      </c>
      <c r="D1" s="128"/>
      <c r="E1" s="128"/>
    </row>
    <row r="2" spans="1:5" ht="13.5" thickBot="1">
      <c r="A2" s="127" t="s">
        <v>56</v>
      </c>
      <c r="B2" s="127"/>
      <c r="C2" s="33"/>
      <c r="D2" s="33"/>
      <c r="E2" s="34" t="s">
        <v>0</v>
      </c>
    </row>
    <row r="3" spans="1:5" ht="24.75" thickBot="1">
      <c r="A3" s="30" t="s">
        <v>1</v>
      </c>
      <c r="B3" s="31" t="s">
        <v>2</v>
      </c>
      <c r="C3" s="32" t="s">
        <v>58</v>
      </c>
      <c r="D3" s="32" t="s">
        <v>89</v>
      </c>
      <c r="E3" s="32" t="s">
        <v>58</v>
      </c>
    </row>
    <row r="4" spans="1:5" ht="15" customHeight="1">
      <c r="A4" s="2" t="s">
        <v>3</v>
      </c>
      <c r="B4" s="29" t="s">
        <v>37</v>
      </c>
      <c r="C4" s="26">
        <f>C5+C6+C7</f>
        <v>2365092.99</v>
      </c>
      <c r="D4" s="26">
        <f>D5+D6+D7</f>
        <v>0</v>
      </c>
      <c r="E4" s="27">
        <f aca="true" t="shared" si="0" ref="E4:E24">C4+D4</f>
        <v>2365092.99</v>
      </c>
    </row>
    <row r="5" spans="1:10" ht="15" customHeight="1">
      <c r="A5" s="6" t="s">
        <v>4</v>
      </c>
      <c r="B5" s="7" t="s">
        <v>5</v>
      </c>
      <c r="C5" s="8">
        <v>2220140.41</v>
      </c>
      <c r="D5" s="9">
        <v>0</v>
      </c>
      <c r="E5" s="10">
        <f t="shared" si="0"/>
        <v>2220140.41</v>
      </c>
      <c r="J5" s="1"/>
    </row>
    <row r="6" spans="1:5" ht="15" customHeight="1">
      <c r="A6" s="6" t="s">
        <v>6</v>
      </c>
      <c r="B6" s="7" t="s">
        <v>7</v>
      </c>
      <c r="C6" s="8">
        <v>143427.02000000002</v>
      </c>
      <c r="D6" s="4">
        <v>0</v>
      </c>
      <c r="E6" s="10">
        <f t="shared" si="0"/>
        <v>143427.02000000002</v>
      </c>
    </row>
    <row r="7" spans="1:5" ht="15" customHeight="1">
      <c r="A7" s="6" t="s">
        <v>8</v>
      </c>
      <c r="B7" s="7" t="s">
        <v>9</v>
      </c>
      <c r="C7" s="8">
        <v>1525.56</v>
      </c>
      <c r="D7" s="8">
        <v>0</v>
      </c>
      <c r="E7" s="10">
        <f t="shared" si="0"/>
        <v>1525.56</v>
      </c>
    </row>
    <row r="8" spans="1:5" ht="15" customHeight="1">
      <c r="A8" s="12" t="s">
        <v>40</v>
      </c>
      <c r="B8" s="7" t="s">
        <v>10</v>
      </c>
      <c r="C8" s="13">
        <f>C9+C14</f>
        <v>4953233.865809999</v>
      </c>
      <c r="D8" s="13">
        <f>D9+D14</f>
        <v>0</v>
      </c>
      <c r="E8" s="14">
        <f t="shared" si="0"/>
        <v>4953233.865809999</v>
      </c>
    </row>
    <row r="9" spans="1:5" ht="15" customHeight="1">
      <c r="A9" s="6" t="s">
        <v>45</v>
      </c>
      <c r="B9" s="7" t="s">
        <v>11</v>
      </c>
      <c r="C9" s="8">
        <f>C10+C11+C12+C13</f>
        <v>4169701.22026</v>
      </c>
      <c r="D9" s="8">
        <f>D10+D11+D12+D13</f>
        <v>0</v>
      </c>
      <c r="E9" s="11">
        <f t="shared" si="0"/>
        <v>4169701.22026</v>
      </c>
    </row>
    <row r="10" spans="1:5" ht="15" customHeight="1">
      <c r="A10" s="6" t="s">
        <v>41</v>
      </c>
      <c r="B10" s="7" t="s">
        <v>12</v>
      </c>
      <c r="C10" s="8">
        <v>61072</v>
      </c>
      <c r="D10" s="8">
        <v>0</v>
      </c>
      <c r="E10" s="11">
        <f t="shared" si="0"/>
        <v>61072</v>
      </c>
    </row>
    <row r="11" spans="1:5" ht="15" customHeight="1">
      <c r="A11" s="6" t="s">
        <v>52</v>
      </c>
      <c r="B11" s="7" t="s">
        <v>11</v>
      </c>
      <c r="C11" s="8">
        <v>4072471.75026</v>
      </c>
      <c r="D11" s="8">
        <v>0</v>
      </c>
      <c r="E11" s="11">
        <f t="shared" si="0"/>
        <v>4072471.75026</v>
      </c>
    </row>
    <row r="12" spans="1:5" ht="15" customHeight="1">
      <c r="A12" s="6" t="s">
        <v>42</v>
      </c>
      <c r="B12" s="7" t="s">
        <v>44</v>
      </c>
      <c r="C12" s="8">
        <v>10935.650000000001</v>
      </c>
      <c r="D12" s="8">
        <v>0</v>
      </c>
      <c r="E12" s="11">
        <f>SUM(C12:D12)</f>
        <v>10935.650000000001</v>
      </c>
    </row>
    <row r="13" spans="1:5" ht="15" customHeight="1">
      <c r="A13" s="6" t="s">
        <v>46</v>
      </c>
      <c r="B13" s="7">
        <v>4121</v>
      </c>
      <c r="C13" s="8">
        <v>25221.82</v>
      </c>
      <c r="D13" s="8">
        <v>0</v>
      </c>
      <c r="E13" s="11">
        <f>SUM(C13:D13)</f>
        <v>25221.82</v>
      </c>
    </row>
    <row r="14" spans="1:5" ht="15" customHeight="1">
      <c r="A14" s="6" t="s">
        <v>47</v>
      </c>
      <c r="B14" s="7" t="s">
        <v>13</v>
      </c>
      <c r="C14" s="8">
        <f>C15+C16+C17</f>
        <v>783532.64555</v>
      </c>
      <c r="D14" s="8">
        <f>D15+D16+D17</f>
        <v>0</v>
      </c>
      <c r="E14" s="11">
        <f t="shared" si="0"/>
        <v>783532.64555</v>
      </c>
    </row>
    <row r="15" spans="1:5" ht="15" customHeight="1">
      <c r="A15" s="6" t="s">
        <v>43</v>
      </c>
      <c r="B15" s="7" t="s">
        <v>13</v>
      </c>
      <c r="C15" s="8">
        <v>775625.10555</v>
      </c>
      <c r="D15" s="8">
        <v>0</v>
      </c>
      <c r="E15" s="11">
        <f t="shared" si="0"/>
        <v>775625.10555</v>
      </c>
    </row>
    <row r="16" spans="1:5" ht="15" customHeight="1">
      <c r="A16" s="6" t="s">
        <v>48</v>
      </c>
      <c r="B16" s="7">
        <v>4221</v>
      </c>
      <c r="C16" s="8">
        <v>6412.870000000001</v>
      </c>
      <c r="D16" s="8">
        <v>0</v>
      </c>
      <c r="E16" s="11">
        <f>SUM(C16:D16)</f>
        <v>6412.870000000001</v>
      </c>
    </row>
    <row r="17" spans="1:5" ht="15" customHeight="1">
      <c r="A17" s="6" t="s">
        <v>49</v>
      </c>
      <c r="B17" s="7">
        <v>4232</v>
      </c>
      <c r="C17" s="8">
        <v>1494.67</v>
      </c>
      <c r="D17" s="8">
        <v>0</v>
      </c>
      <c r="E17" s="11">
        <f>SUM(C17:D17)</f>
        <v>1494.67</v>
      </c>
    </row>
    <row r="18" spans="1:5" ht="15" customHeight="1">
      <c r="A18" s="12" t="s">
        <v>14</v>
      </c>
      <c r="B18" s="15" t="s">
        <v>38</v>
      </c>
      <c r="C18" s="13">
        <f>C4+C8</f>
        <v>7318326.85581</v>
      </c>
      <c r="D18" s="13">
        <f>D4+D8</f>
        <v>0</v>
      </c>
      <c r="E18" s="14">
        <f t="shared" si="0"/>
        <v>7318326.85581</v>
      </c>
    </row>
    <row r="19" spans="1:5" ht="15" customHeight="1">
      <c r="A19" s="12" t="s">
        <v>15</v>
      </c>
      <c r="B19" s="15" t="s">
        <v>16</v>
      </c>
      <c r="C19" s="13">
        <f>SUM(C20:C23)</f>
        <v>999724.52</v>
      </c>
      <c r="D19" s="13">
        <f>SUM(D20:D23)</f>
        <v>0</v>
      </c>
      <c r="E19" s="14">
        <f t="shared" si="0"/>
        <v>999724.52</v>
      </c>
    </row>
    <row r="20" spans="1:5" ht="15" customHeight="1">
      <c r="A20" s="6" t="s">
        <v>59</v>
      </c>
      <c r="B20" s="7" t="s">
        <v>17</v>
      </c>
      <c r="C20" s="8">
        <v>84875.51</v>
      </c>
      <c r="D20" s="8">
        <v>0</v>
      </c>
      <c r="E20" s="11">
        <f t="shared" si="0"/>
        <v>84875.51</v>
      </c>
    </row>
    <row r="21" spans="1:5" ht="15" customHeight="1">
      <c r="A21" s="6" t="s">
        <v>60</v>
      </c>
      <c r="B21" s="7">
        <v>8115</v>
      </c>
      <c r="C21" s="8">
        <v>1011724.01</v>
      </c>
      <c r="D21" s="8">
        <v>0</v>
      </c>
      <c r="E21" s="11">
        <f>SUM(C21:D21)</f>
        <v>1011724.01</v>
      </c>
    </row>
    <row r="22" spans="1:5" ht="15" customHeight="1">
      <c r="A22" s="6" t="s">
        <v>50</v>
      </c>
      <c r="B22" s="7">
        <v>8123</v>
      </c>
      <c r="C22" s="8">
        <v>0</v>
      </c>
      <c r="D22" s="8">
        <v>0</v>
      </c>
      <c r="E22" s="11">
        <f>C22+D22</f>
        <v>0</v>
      </c>
    </row>
    <row r="23" spans="1:5" ht="15" customHeight="1" thickBot="1">
      <c r="A23" s="16" t="s">
        <v>51</v>
      </c>
      <c r="B23" s="17">
        <v>-8124</v>
      </c>
      <c r="C23" s="18">
        <v>-96875</v>
      </c>
      <c r="D23" s="18">
        <v>0</v>
      </c>
      <c r="E23" s="19">
        <f>C23+D23</f>
        <v>-96875</v>
      </c>
    </row>
    <row r="24" spans="1:5" ht="15" customHeight="1" thickBot="1">
      <c r="A24" s="20" t="s">
        <v>27</v>
      </c>
      <c r="B24" s="21"/>
      <c r="C24" s="22">
        <f>C4+C8+C19</f>
        <v>8318051.375809999</v>
      </c>
      <c r="D24" s="22">
        <f>D18+D19</f>
        <v>0</v>
      </c>
      <c r="E24" s="23">
        <f t="shared" si="0"/>
        <v>8318051.375809999</v>
      </c>
    </row>
    <row r="25" spans="1:5" ht="13.5" thickBot="1">
      <c r="A25" s="127" t="s">
        <v>57</v>
      </c>
      <c r="B25" s="127"/>
      <c r="C25" s="35"/>
      <c r="D25" s="35"/>
      <c r="E25" s="36" t="s">
        <v>0</v>
      </c>
    </row>
    <row r="26" spans="1:5" ht="24.75" thickBot="1">
      <c r="A26" s="30" t="s">
        <v>18</v>
      </c>
      <c r="B26" s="31" t="s">
        <v>19</v>
      </c>
      <c r="C26" s="32" t="s">
        <v>58</v>
      </c>
      <c r="D26" s="32" t="s">
        <v>89</v>
      </c>
      <c r="E26" s="32" t="s">
        <v>58</v>
      </c>
    </row>
    <row r="27" spans="1:5" ht="15" customHeight="1">
      <c r="A27" s="24" t="s">
        <v>26</v>
      </c>
      <c r="B27" s="3" t="s">
        <v>20</v>
      </c>
      <c r="C27" s="4">
        <v>26192.5</v>
      </c>
      <c r="D27" s="4">
        <v>0</v>
      </c>
      <c r="E27" s="5">
        <f>C27+D27</f>
        <v>26192.5</v>
      </c>
    </row>
    <row r="28" spans="1:5" ht="15" customHeight="1">
      <c r="A28" s="25" t="s">
        <v>21</v>
      </c>
      <c r="B28" s="7" t="s">
        <v>20</v>
      </c>
      <c r="C28" s="8">
        <v>242789.92</v>
      </c>
      <c r="D28" s="4">
        <v>0</v>
      </c>
      <c r="E28" s="5">
        <f aca="true" t="shared" si="1" ref="E28:E42">C28+D28</f>
        <v>242789.92</v>
      </c>
    </row>
    <row r="29" spans="1:5" ht="15" customHeight="1">
      <c r="A29" s="25" t="s">
        <v>28</v>
      </c>
      <c r="B29" s="7" t="s">
        <v>20</v>
      </c>
      <c r="C29" s="8">
        <v>882990.86</v>
      </c>
      <c r="D29" s="4">
        <v>0</v>
      </c>
      <c r="E29" s="5">
        <f t="shared" si="1"/>
        <v>882990.86</v>
      </c>
    </row>
    <row r="30" spans="1:5" ht="15" customHeight="1">
      <c r="A30" s="25" t="s">
        <v>22</v>
      </c>
      <c r="B30" s="7" t="s">
        <v>20</v>
      </c>
      <c r="C30" s="8">
        <v>653719.3500000001</v>
      </c>
      <c r="D30" s="4">
        <v>0</v>
      </c>
      <c r="E30" s="5">
        <f t="shared" si="1"/>
        <v>653719.3500000001</v>
      </c>
    </row>
    <row r="31" spans="1:5" ht="15" customHeight="1">
      <c r="A31" s="25" t="s">
        <v>39</v>
      </c>
      <c r="B31" s="7" t="s">
        <v>20</v>
      </c>
      <c r="C31" s="8">
        <v>3646159.4899999998</v>
      </c>
      <c r="D31" s="4">
        <v>0</v>
      </c>
      <c r="E31" s="5">
        <f>C31+D31</f>
        <v>3646159.4899999998</v>
      </c>
    </row>
    <row r="32" spans="1:5" ht="15" customHeight="1">
      <c r="A32" s="25" t="s">
        <v>54</v>
      </c>
      <c r="B32" s="7" t="s">
        <v>24</v>
      </c>
      <c r="C32" s="8">
        <v>452729.3599999999</v>
      </c>
      <c r="D32" s="4">
        <v>0</v>
      </c>
      <c r="E32" s="5">
        <f t="shared" si="1"/>
        <v>452729.3599999999</v>
      </c>
    </row>
    <row r="33" spans="1:5" ht="15" customHeight="1">
      <c r="A33" s="25" t="s">
        <v>55</v>
      </c>
      <c r="B33" s="7" t="s">
        <v>20</v>
      </c>
      <c r="C33" s="8">
        <v>82487.76</v>
      </c>
      <c r="D33" s="4">
        <v>0</v>
      </c>
      <c r="E33" s="5">
        <f t="shared" si="1"/>
        <v>82487.76</v>
      </c>
    </row>
    <row r="34" spans="1:5" ht="15" customHeight="1">
      <c r="A34" s="25" t="s">
        <v>29</v>
      </c>
      <c r="B34" s="7" t="s">
        <v>23</v>
      </c>
      <c r="C34" s="8">
        <v>941821.3599999999</v>
      </c>
      <c r="D34" s="4">
        <v>0</v>
      </c>
      <c r="E34" s="5">
        <f t="shared" si="1"/>
        <v>941821.3599999999</v>
      </c>
    </row>
    <row r="35" spans="1:5" ht="15" customHeight="1">
      <c r="A35" s="25" t="s">
        <v>30</v>
      </c>
      <c r="B35" s="7" t="s">
        <v>23</v>
      </c>
      <c r="C35" s="8">
        <v>0</v>
      </c>
      <c r="D35" s="4">
        <v>0</v>
      </c>
      <c r="E35" s="5">
        <f t="shared" si="1"/>
        <v>0</v>
      </c>
    </row>
    <row r="36" spans="1:5" ht="15" customHeight="1">
      <c r="A36" s="25" t="s">
        <v>31</v>
      </c>
      <c r="B36" s="7" t="s">
        <v>24</v>
      </c>
      <c r="C36" s="8">
        <v>1169844.1399999997</v>
      </c>
      <c r="D36" s="4">
        <v>0</v>
      </c>
      <c r="E36" s="5">
        <f t="shared" si="1"/>
        <v>1169844.1399999997</v>
      </c>
    </row>
    <row r="37" spans="1:5" ht="15" customHeight="1">
      <c r="A37" s="25" t="s">
        <v>33</v>
      </c>
      <c r="B37" s="7" t="s">
        <v>24</v>
      </c>
      <c r="C37" s="8">
        <v>22000</v>
      </c>
      <c r="D37" s="4">
        <v>0</v>
      </c>
      <c r="E37" s="5">
        <f t="shared" si="1"/>
        <v>22000</v>
      </c>
    </row>
    <row r="38" spans="1:5" ht="15" customHeight="1">
      <c r="A38" s="25" t="s">
        <v>32</v>
      </c>
      <c r="B38" s="7" t="s">
        <v>20</v>
      </c>
      <c r="C38" s="8">
        <v>5434.02</v>
      </c>
      <c r="D38" s="4">
        <v>0</v>
      </c>
      <c r="E38" s="5">
        <f t="shared" si="1"/>
        <v>5434.02</v>
      </c>
    </row>
    <row r="39" spans="1:5" ht="15" customHeight="1">
      <c r="A39" s="25" t="s">
        <v>53</v>
      </c>
      <c r="B39" s="7" t="s">
        <v>24</v>
      </c>
      <c r="C39" s="8">
        <v>108923.1</v>
      </c>
      <c r="D39" s="4">
        <v>0</v>
      </c>
      <c r="E39" s="5">
        <f>C39+D39</f>
        <v>108923.1</v>
      </c>
    </row>
    <row r="40" spans="1:5" ht="15" customHeight="1">
      <c r="A40" s="25" t="s">
        <v>34</v>
      </c>
      <c r="B40" s="7" t="s">
        <v>24</v>
      </c>
      <c r="C40" s="8">
        <v>5317.28</v>
      </c>
      <c r="D40" s="4">
        <v>0</v>
      </c>
      <c r="E40" s="5">
        <f t="shared" si="1"/>
        <v>5317.28</v>
      </c>
    </row>
    <row r="41" spans="1:5" ht="15" customHeight="1">
      <c r="A41" s="25" t="s">
        <v>35</v>
      </c>
      <c r="B41" s="7" t="s">
        <v>24</v>
      </c>
      <c r="C41" s="8">
        <v>73602.25</v>
      </c>
      <c r="D41" s="4">
        <v>0</v>
      </c>
      <c r="E41" s="5">
        <f t="shared" si="1"/>
        <v>73602.25</v>
      </c>
    </row>
    <row r="42" spans="1:5" ht="15" customHeight="1" thickBot="1">
      <c r="A42" s="25" t="s">
        <v>36</v>
      </c>
      <c r="B42" s="7" t="s">
        <v>24</v>
      </c>
      <c r="C42" s="8">
        <v>4039.987</v>
      </c>
      <c r="D42" s="4">
        <v>0</v>
      </c>
      <c r="E42" s="5">
        <f t="shared" si="1"/>
        <v>4039.987</v>
      </c>
    </row>
    <row r="43" spans="1:5" ht="15" customHeight="1" thickBot="1">
      <c r="A43" s="28" t="s">
        <v>25</v>
      </c>
      <c r="B43" s="21"/>
      <c r="C43" s="22">
        <f>C27+C28+C29+C30+C31+C32+C33+C34+C35+C36+C37+C38+C39+C40+C41+C42</f>
        <v>8318051.376999998</v>
      </c>
      <c r="D43" s="22">
        <f>SUM(D27:D42)</f>
        <v>0</v>
      </c>
      <c r="E43" s="23">
        <f>SUM(E27:E42)</f>
        <v>8318051.376999998</v>
      </c>
    </row>
    <row r="44" spans="3:5" ht="12.75">
      <c r="C44" s="1"/>
      <c r="E44" s="1"/>
    </row>
  </sheetData>
  <sheetProtection/>
  <mergeCells count="3">
    <mergeCell ref="A2:B2"/>
    <mergeCell ref="A25:B25"/>
    <mergeCell ref="C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5.28125" style="0" bestFit="1" customWidth="1"/>
    <col min="3" max="3" width="4.421875" style="0" bestFit="1" customWidth="1"/>
    <col min="4" max="5" width="4.421875" style="0" customWidth="1"/>
    <col min="6" max="6" width="39.00390625" style="0" customWidth="1"/>
    <col min="7" max="9" width="9.28125" style="0" customWidth="1"/>
  </cols>
  <sheetData>
    <row r="1" spans="1:9" ht="12.75">
      <c r="A1" s="37"/>
      <c r="B1" s="38"/>
      <c r="C1" s="37"/>
      <c r="D1" s="37"/>
      <c r="E1" s="37"/>
      <c r="F1" s="37"/>
      <c r="G1" s="37"/>
      <c r="H1" s="39"/>
      <c r="I1" s="40"/>
    </row>
    <row r="2" spans="1:9" ht="12.75">
      <c r="A2" s="37"/>
      <c r="B2" s="38"/>
      <c r="C2" s="37"/>
      <c r="D2" s="37"/>
      <c r="E2" s="37"/>
      <c r="F2" s="37"/>
      <c r="G2" s="37"/>
      <c r="H2" s="39"/>
      <c r="I2" s="40"/>
    </row>
    <row r="3" spans="1:9" ht="18">
      <c r="A3" s="129" t="s">
        <v>90</v>
      </c>
      <c r="B3" s="130"/>
      <c r="C3" s="130"/>
      <c r="D3" s="130"/>
      <c r="E3" s="130"/>
      <c r="F3" s="130"/>
      <c r="G3" s="130"/>
      <c r="H3" s="130"/>
      <c r="I3" s="130"/>
    </row>
    <row r="4" spans="1:9" ht="12.75" customHeight="1">
      <c r="A4" s="41"/>
      <c r="B4" s="41"/>
      <c r="C4" s="41"/>
      <c r="D4" s="41"/>
      <c r="E4" s="41"/>
      <c r="F4" s="41"/>
      <c r="G4" s="41"/>
      <c r="H4" s="42"/>
      <c r="I4" s="43"/>
    </row>
    <row r="5" spans="1:9" ht="15.75">
      <c r="A5" s="131" t="s">
        <v>61</v>
      </c>
      <c r="B5" s="131"/>
      <c r="C5" s="131"/>
      <c r="D5" s="131"/>
      <c r="E5" s="131"/>
      <c r="F5" s="131"/>
      <c r="G5" s="131"/>
      <c r="H5" s="131"/>
      <c r="I5" s="131"/>
    </row>
    <row r="6" spans="1:9" ht="12.75" customHeight="1">
      <c r="A6" s="44"/>
      <c r="B6" s="45"/>
      <c r="C6" s="46"/>
      <c r="D6" s="45"/>
      <c r="E6" s="45"/>
      <c r="F6" s="45"/>
      <c r="G6" s="47"/>
      <c r="H6" s="48"/>
      <c r="I6" s="49"/>
    </row>
    <row r="7" spans="1:9" ht="15.75">
      <c r="A7" s="132" t="s">
        <v>62</v>
      </c>
      <c r="B7" s="132"/>
      <c r="C7" s="132"/>
      <c r="D7" s="132"/>
      <c r="E7" s="132"/>
      <c r="F7" s="132"/>
      <c r="G7" s="132"/>
      <c r="H7" s="132"/>
      <c r="I7" s="132"/>
    </row>
    <row r="8" spans="1:9" ht="13.5" thickBot="1">
      <c r="A8" s="50"/>
      <c r="B8" s="50"/>
      <c r="C8" s="50"/>
      <c r="D8" s="50"/>
      <c r="E8" s="50"/>
      <c r="F8" s="50"/>
      <c r="G8" s="51"/>
      <c r="H8" s="52"/>
      <c r="I8" s="53" t="s">
        <v>0</v>
      </c>
    </row>
    <row r="9" spans="1:9" ht="23.25" customHeight="1">
      <c r="A9" s="54" t="s">
        <v>63</v>
      </c>
      <c r="B9" s="133" t="s">
        <v>64</v>
      </c>
      <c r="C9" s="133"/>
      <c r="D9" s="55" t="s">
        <v>65</v>
      </c>
      <c r="E9" s="55" t="s">
        <v>19</v>
      </c>
      <c r="F9" s="55" t="s">
        <v>66</v>
      </c>
      <c r="G9" s="56" t="s">
        <v>67</v>
      </c>
      <c r="H9" s="57" t="s">
        <v>68</v>
      </c>
      <c r="I9" s="58" t="s">
        <v>69</v>
      </c>
    </row>
    <row r="10" spans="1:9" ht="12.75">
      <c r="A10" s="59" t="s">
        <v>70</v>
      </c>
      <c r="B10" s="134" t="s">
        <v>70</v>
      </c>
      <c r="C10" s="134"/>
      <c r="D10" s="60"/>
      <c r="E10" s="60"/>
      <c r="F10" s="61" t="s">
        <v>71</v>
      </c>
      <c r="G10" s="62">
        <f>SUM(G11)+G13+G16</f>
        <v>14542.61</v>
      </c>
      <c r="H10" s="63">
        <f>H11</f>
        <v>-4370</v>
      </c>
      <c r="I10" s="64">
        <f>G10+H10</f>
        <v>10172.61</v>
      </c>
    </row>
    <row r="11" spans="1:9" ht="12.75">
      <c r="A11" s="65" t="s">
        <v>72</v>
      </c>
      <c r="B11" s="66">
        <v>30001</v>
      </c>
      <c r="C11" s="67" t="s">
        <v>73</v>
      </c>
      <c r="D11" s="68"/>
      <c r="E11" s="68"/>
      <c r="F11" s="69" t="s">
        <v>74</v>
      </c>
      <c r="G11" s="70">
        <v>10792.08</v>
      </c>
      <c r="H11" s="70">
        <v>-4370</v>
      </c>
      <c r="I11" s="71">
        <f aca="true" t="shared" si="0" ref="I11:I19">G11+H11</f>
        <v>6422.08</v>
      </c>
    </row>
    <row r="12" spans="1:9" ht="12.75">
      <c r="A12" s="72"/>
      <c r="B12" s="73"/>
      <c r="C12" s="74"/>
      <c r="D12" s="75">
        <v>6409</v>
      </c>
      <c r="E12" s="76">
        <v>5901</v>
      </c>
      <c r="F12" s="77" t="s">
        <v>75</v>
      </c>
      <c r="G12" s="78">
        <v>10792.08</v>
      </c>
      <c r="H12" s="124">
        <v>-4370</v>
      </c>
      <c r="I12" s="79">
        <f t="shared" si="0"/>
        <v>6422.08</v>
      </c>
    </row>
    <row r="13" spans="1:9" ht="22.5">
      <c r="A13" s="65" t="s">
        <v>72</v>
      </c>
      <c r="B13" s="66">
        <v>30002</v>
      </c>
      <c r="C13" s="67" t="s">
        <v>73</v>
      </c>
      <c r="D13" s="68"/>
      <c r="E13" s="68"/>
      <c r="F13" s="69" t="s">
        <v>76</v>
      </c>
      <c r="G13" s="70">
        <f>SUM(G14:G15)</f>
        <v>3700.53</v>
      </c>
      <c r="H13" s="70">
        <v>0</v>
      </c>
      <c r="I13" s="71">
        <f t="shared" si="0"/>
        <v>3700.53</v>
      </c>
    </row>
    <row r="14" spans="1:9" ht="12.75">
      <c r="A14" s="72"/>
      <c r="B14" s="73"/>
      <c r="C14" s="74"/>
      <c r="D14" s="75">
        <v>6310</v>
      </c>
      <c r="E14" s="75">
        <v>5142</v>
      </c>
      <c r="F14" s="77" t="s">
        <v>77</v>
      </c>
      <c r="G14" s="78">
        <v>3630.53</v>
      </c>
      <c r="H14" s="78"/>
      <c r="I14" s="79">
        <f t="shared" si="0"/>
        <v>3630.53</v>
      </c>
    </row>
    <row r="15" spans="1:9" ht="12.75">
      <c r="A15" s="72"/>
      <c r="B15" s="73"/>
      <c r="C15" s="74"/>
      <c r="D15" s="75">
        <v>6310</v>
      </c>
      <c r="E15" s="75">
        <v>5163</v>
      </c>
      <c r="F15" s="77" t="s">
        <v>78</v>
      </c>
      <c r="G15" s="78">
        <v>70</v>
      </c>
      <c r="H15" s="78"/>
      <c r="I15" s="79">
        <f t="shared" si="0"/>
        <v>70</v>
      </c>
    </row>
    <row r="16" spans="1:9" ht="12.75">
      <c r="A16" s="65" t="s">
        <v>72</v>
      </c>
      <c r="B16" s="66">
        <v>30003</v>
      </c>
      <c r="C16" s="67" t="s">
        <v>73</v>
      </c>
      <c r="D16" s="68"/>
      <c r="E16" s="68"/>
      <c r="F16" s="80" t="s">
        <v>79</v>
      </c>
      <c r="G16" s="70">
        <f>SUM(G17)</f>
        <v>50</v>
      </c>
      <c r="H16" s="70">
        <v>0</v>
      </c>
      <c r="I16" s="71">
        <f t="shared" si="0"/>
        <v>50</v>
      </c>
    </row>
    <row r="17" spans="1:9" ht="12.75">
      <c r="A17" s="72"/>
      <c r="B17" s="73"/>
      <c r="C17" s="74"/>
      <c r="D17" s="75">
        <v>6409</v>
      </c>
      <c r="E17" s="75">
        <v>5901</v>
      </c>
      <c r="F17" s="77" t="s">
        <v>75</v>
      </c>
      <c r="G17" s="78">
        <v>50</v>
      </c>
      <c r="H17" s="78"/>
      <c r="I17" s="79">
        <f t="shared" si="0"/>
        <v>50</v>
      </c>
    </row>
    <row r="18" spans="1:9" ht="12.75">
      <c r="A18" s="65" t="s">
        <v>72</v>
      </c>
      <c r="B18" s="66">
        <v>30004</v>
      </c>
      <c r="C18" s="67" t="s">
        <v>73</v>
      </c>
      <c r="D18" s="81"/>
      <c r="E18" s="81"/>
      <c r="F18" s="69" t="s">
        <v>80</v>
      </c>
      <c r="G18" s="70">
        <f>SUM(G19)</f>
        <v>0</v>
      </c>
      <c r="H18" s="70">
        <v>0</v>
      </c>
      <c r="I18" s="71">
        <f t="shared" si="0"/>
        <v>0</v>
      </c>
    </row>
    <row r="19" spans="1:9" ht="13.5" thickBot="1">
      <c r="A19" s="82"/>
      <c r="B19" s="83"/>
      <c r="C19" s="84"/>
      <c r="D19" s="85">
        <v>6409</v>
      </c>
      <c r="E19" s="85">
        <v>5901</v>
      </c>
      <c r="F19" s="86" t="s">
        <v>75</v>
      </c>
      <c r="G19" s="87">
        <v>0</v>
      </c>
      <c r="H19" s="87"/>
      <c r="I19" s="88">
        <f t="shared" si="0"/>
        <v>0</v>
      </c>
    </row>
  </sheetData>
  <sheetProtection/>
  <mergeCells count="5">
    <mergeCell ref="A3:I3"/>
    <mergeCell ref="A5:I5"/>
    <mergeCell ref="A7:I7"/>
    <mergeCell ref="B9:C9"/>
    <mergeCell ref="B10:C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3"/>
  <sheetViews>
    <sheetView zoomScalePageLayoutView="0" workbookViewId="0" topLeftCell="A16">
      <selection activeCell="C22" sqref="C22"/>
    </sheetView>
  </sheetViews>
  <sheetFormatPr defaultColWidth="9.140625" defaultRowHeight="12.75"/>
  <cols>
    <col min="1" max="1" width="3.00390625" style="0" bestFit="1" customWidth="1"/>
    <col min="2" max="2" width="12.140625" style="0" bestFit="1" customWidth="1"/>
    <col min="3" max="4" width="4.421875" style="0" bestFit="1" customWidth="1"/>
    <col min="5" max="5" width="5.28125" style="0" bestFit="1" customWidth="1"/>
    <col min="6" max="6" width="33.57421875" style="0" customWidth="1"/>
    <col min="7" max="7" width="8.57421875" style="0" customWidth="1"/>
    <col min="8" max="8" width="8.28125" style="0" customWidth="1"/>
    <col min="9" max="9" width="8.421875" style="0" customWidth="1"/>
  </cols>
  <sheetData>
    <row r="2" spans="1:10" ht="18">
      <c r="A2" s="135" t="s">
        <v>91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2" ht="18">
      <c r="A3" s="136" t="s">
        <v>90</v>
      </c>
      <c r="B3" s="136"/>
      <c r="C3" s="136"/>
      <c r="D3" s="136"/>
      <c r="E3" s="136"/>
      <c r="F3" s="136"/>
      <c r="G3" s="136"/>
      <c r="H3" s="136"/>
      <c r="I3" s="136"/>
      <c r="J3" s="136"/>
      <c r="K3" s="89"/>
      <c r="L3" s="89"/>
    </row>
    <row r="4" spans="2:12" ht="18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ht="15.75">
      <c r="A5" s="137" t="s">
        <v>81</v>
      </c>
      <c r="B5" s="137"/>
      <c r="C5" s="137"/>
      <c r="D5" s="137"/>
      <c r="E5" s="137"/>
      <c r="F5" s="137"/>
      <c r="G5" s="137"/>
      <c r="H5" s="137"/>
      <c r="I5" s="137"/>
      <c r="J5" s="137"/>
      <c r="K5" s="93"/>
      <c r="L5" s="93"/>
    </row>
    <row r="6" spans="3:12" ht="12.75">
      <c r="C6" s="91"/>
      <c r="D6" s="91"/>
      <c r="E6" s="91"/>
      <c r="F6" s="91"/>
      <c r="G6" s="91"/>
      <c r="H6" s="91"/>
      <c r="I6" s="91"/>
      <c r="J6" s="91"/>
      <c r="K6" s="92"/>
      <c r="L6" s="92"/>
    </row>
    <row r="7" spans="1:12" ht="15.75">
      <c r="A7" s="138" t="s">
        <v>82</v>
      </c>
      <c r="B7" s="138"/>
      <c r="C7" s="138"/>
      <c r="D7" s="138"/>
      <c r="E7" s="138"/>
      <c r="F7" s="138"/>
      <c r="G7" s="138"/>
      <c r="H7" s="138"/>
      <c r="I7" s="138"/>
      <c r="J7" s="138"/>
      <c r="K7" s="94"/>
      <c r="L7" s="94"/>
    </row>
    <row r="11" ht="13.5" thickBot="1">
      <c r="I11" t="s">
        <v>92</v>
      </c>
    </row>
    <row r="12" spans="1:9" ht="23.25" thickBot="1">
      <c r="A12" s="103" t="s">
        <v>63</v>
      </c>
      <c r="B12" s="104" t="s">
        <v>83</v>
      </c>
      <c r="C12" s="105" t="s">
        <v>65</v>
      </c>
      <c r="D12" s="106" t="s">
        <v>19</v>
      </c>
      <c r="E12" s="106" t="s">
        <v>84</v>
      </c>
      <c r="F12" s="105" t="s">
        <v>85</v>
      </c>
      <c r="G12" s="107" t="s">
        <v>93</v>
      </c>
      <c r="H12" s="108" t="s">
        <v>89</v>
      </c>
      <c r="I12" s="109" t="s">
        <v>69</v>
      </c>
    </row>
    <row r="13" spans="1:9" ht="23.25" thickBot="1">
      <c r="A13" s="110" t="s">
        <v>72</v>
      </c>
      <c r="B13" s="104" t="s">
        <v>70</v>
      </c>
      <c r="C13" s="111" t="s">
        <v>70</v>
      </c>
      <c r="D13" s="104" t="s">
        <v>70</v>
      </c>
      <c r="E13" s="104" t="s">
        <v>70</v>
      </c>
      <c r="F13" s="125" t="s">
        <v>86</v>
      </c>
      <c r="G13" s="112">
        <v>311056.91099999996</v>
      </c>
      <c r="H13" s="113">
        <f>H14+H16+H18+H20+H22+H24+H26+H28+H30+H32</f>
        <v>4370</v>
      </c>
      <c r="I13" s="112">
        <f aca="true" t="shared" si="0" ref="I13:I33">G13+H13</f>
        <v>315426.91099999996</v>
      </c>
    </row>
    <row r="14" spans="1:9" ht="12.75">
      <c r="A14" s="95" t="s">
        <v>72</v>
      </c>
      <c r="B14" s="122" t="s">
        <v>95</v>
      </c>
      <c r="C14" s="96" t="s">
        <v>70</v>
      </c>
      <c r="D14" s="96" t="s">
        <v>70</v>
      </c>
      <c r="E14" s="97" t="s">
        <v>70</v>
      </c>
      <c r="F14" s="126" t="s">
        <v>96</v>
      </c>
      <c r="G14" s="98">
        <v>0</v>
      </c>
      <c r="H14" s="114">
        <v>250</v>
      </c>
      <c r="I14" s="101">
        <f t="shared" si="0"/>
        <v>250</v>
      </c>
    </row>
    <row r="15" spans="1:9" ht="13.5" thickBot="1">
      <c r="A15" s="99"/>
      <c r="B15" s="123"/>
      <c r="C15" s="121">
        <v>3122</v>
      </c>
      <c r="D15" s="117">
        <v>6121</v>
      </c>
      <c r="E15" s="118" t="s">
        <v>87</v>
      </c>
      <c r="F15" s="115" t="s">
        <v>94</v>
      </c>
      <c r="G15" s="100">
        <v>0</v>
      </c>
      <c r="H15" s="100">
        <v>250</v>
      </c>
      <c r="I15" s="102">
        <f t="shared" si="0"/>
        <v>250</v>
      </c>
    </row>
    <row r="16" spans="1:9" ht="22.5">
      <c r="A16" s="95" t="s">
        <v>72</v>
      </c>
      <c r="B16" s="97" t="s">
        <v>97</v>
      </c>
      <c r="C16" s="96" t="s">
        <v>70</v>
      </c>
      <c r="D16" s="96" t="s">
        <v>70</v>
      </c>
      <c r="E16" s="97" t="s">
        <v>70</v>
      </c>
      <c r="F16" s="126" t="s">
        <v>98</v>
      </c>
      <c r="G16" s="98">
        <v>0</v>
      </c>
      <c r="H16" s="114">
        <v>900</v>
      </c>
      <c r="I16" s="101">
        <f t="shared" si="0"/>
        <v>900</v>
      </c>
    </row>
    <row r="17" spans="1:9" ht="13.5" thickBot="1">
      <c r="A17" s="99"/>
      <c r="B17" s="123"/>
      <c r="C17" s="121">
        <v>3122</v>
      </c>
      <c r="D17" s="117">
        <v>6121</v>
      </c>
      <c r="E17" s="118" t="s">
        <v>87</v>
      </c>
      <c r="F17" s="115" t="s">
        <v>94</v>
      </c>
      <c r="G17" s="119">
        <v>0</v>
      </c>
      <c r="H17" s="119">
        <v>900</v>
      </c>
      <c r="I17" s="120">
        <f t="shared" si="0"/>
        <v>900</v>
      </c>
    </row>
    <row r="18" spans="1:9" ht="22.5">
      <c r="A18" s="95" t="s">
        <v>72</v>
      </c>
      <c r="B18" s="97" t="s">
        <v>107</v>
      </c>
      <c r="C18" s="96" t="s">
        <v>70</v>
      </c>
      <c r="D18" s="96" t="s">
        <v>70</v>
      </c>
      <c r="E18" s="97" t="s">
        <v>70</v>
      </c>
      <c r="F18" s="126" t="s">
        <v>99</v>
      </c>
      <c r="G18" s="98">
        <v>0</v>
      </c>
      <c r="H18" s="114">
        <v>360</v>
      </c>
      <c r="I18" s="101">
        <f t="shared" si="0"/>
        <v>360</v>
      </c>
    </row>
    <row r="19" spans="1:9" ht="13.5" thickBot="1">
      <c r="A19" s="99"/>
      <c r="B19" s="123"/>
      <c r="C19" s="121">
        <v>3122</v>
      </c>
      <c r="D19" s="117">
        <v>6121</v>
      </c>
      <c r="E19" s="118" t="s">
        <v>87</v>
      </c>
      <c r="F19" s="115" t="s">
        <v>94</v>
      </c>
      <c r="G19" s="119">
        <v>0</v>
      </c>
      <c r="H19" s="119">
        <v>360</v>
      </c>
      <c r="I19" s="120">
        <f t="shared" si="0"/>
        <v>360</v>
      </c>
    </row>
    <row r="20" spans="1:9" ht="22.5">
      <c r="A20" s="95" t="s">
        <v>72</v>
      </c>
      <c r="B20" s="97" t="s">
        <v>114</v>
      </c>
      <c r="C20" s="96" t="s">
        <v>70</v>
      </c>
      <c r="D20" s="96" t="s">
        <v>70</v>
      </c>
      <c r="E20" s="97" t="s">
        <v>70</v>
      </c>
      <c r="F20" s="126" t="s">
        <v>100</v>
      </c>
      <c r="G20" s="98">
        <v>0</v>
      </c>
      <c r="H20" s="114">
        <v>330</v>
      </c>
      <c r="I20" s="101">
        <f t="shared" si="0"/>
        <v>330</v>
      </c>
    </row>
    <row r="21" spans="1:9" ht="13.5" thickBot="1">
      <c r="A21" s="99"/>
      <c r="B21" s="123"/>
      <c r="C21" s="121">
        <v>3122</v>
      </c>
      <c r="D21" s="117">
        <v>6121</v>
      </c>
      <c r="E21" s="118" t="s">
        <v>87</v>
      </c>
      <c r="F21" s="115" t="s">
        <v>94</v>
      </c>
      <c r="G21" s="119">
        <v>0</v>
      </c>
      <c r="H21" s="119">
        <v>330</v>
      </c>
      <c r="I21" s="120">
        <f t="shared" si="0"/>
        <v>330</v>
      </c>
    </row>
    <row r="22" spans="1:9" ht="22.5">
      <c r="A22" s="95" t="s">
        <v>72</v>
      </c>
      <c r="B22" s="97" t="s">
        <v>108</v>
      </c>
      <c r="C22" s="96" t="s">
        <v>70</v>
      </c>
      <c r="D22" s="96" t="s">
        <v>70</v>
      </c>
      <c r="E22" s="97" t="s">
        <v>70</v>
      </c>
      <c r="F22" s="126" t="s">
        <v>101</v>
      </c>
      <c r="G22" s="98">
        <v>0</v>
      </c>
      <c r="H22" s="114">
        <v>1000</v>
      </c>
      <c r="I22" s="101">
        <f t="shared" si="0"/>
        <v>1000</v>
      </c>
    </row>
    <row r="23" spans="1:9" ht="13.5" thickBot="1">
      <c r="A23" s="99"/>
      <c r="B23" s="123"/>
      <c r="C23" s="121">
        <v>3122</v>
      </c>
      <c r="D23" s="117">
        <v>6121</v>
      </c>
      <c r="E23" s="118" t="s">
        <v>87</v>
      </c>
      <c r="F23" s="115" t="s">
        <v>94</v>
      </c>
      <c r="G23" s="119">
        <v>0</v>
      </c>
      <c r="H23" s="119">
        <v>1000</v>
      </c>
      <c r="I23" s="120">
        <f t="shared" si="0"/>
        <v>1000</v>
      </c>
    </row>
    <row r="24" spans="1:9" ht="22.5">
      <c r="A24" s="95" t="s">
        <v>72</v>
      </c>
      <c r="B24" s="97" t="s">
        <v>109</v>
      </c>
      <c r="C24" s="96" t="s">
        <v>70</v>
      </c>
      <c r="D24" s="96" t="s">
        <v>70</v>
      </c>
      <c r="E24" s="97" t="s">
        <v>70</v>
      </c>
      <c r="F24" s="126" t="s">
        <v>102</v>
      </c>
      <c r="G24" s="98">
        <v>0</v>
      </c>
      <c r="H24" s="114">
        <v>650</v>
      </c>
      <c r="I24" s="101">
        <f t="shared" si="0"/>
        <v>650</v>
      </c>
    </row>
    <row r="25" spans="1:9" ht="13.5" thickBot="1">
      <c r="A25" s="99"/>
      <c r="B25" s="123"/>
      <c r="C25" s="121">
        <v>3122</v>
      </c>
      <c r="D25" s="117">
        <v>6121</v>
      </c>
      <c r="E25" s="118" t="s">
        <v>87</v>
      </c>
      <c r="F25" s="115" t="s">
        <v>94</v>
      </c>
      <c r="G25" s="119">
        <v>0</v>
      </c>
      <c r="H25" s="119">
        <v>650</v>
      </c>
      <c r="I25" s="120">
        <f t="shared" si="0"/>
        <v>650</v>
      </c>
    </row>
    <row r="26" spans="1:9" ht="22.5">
      <c r="A26" s="95" t="s">
        <v>72</v>
      </c>
      <c r="B26" s="97" t="s">
        <v>110</v>
      </c>
      <c r="C26" s="96" t="s">
        <v>70</v>
      </c>
      <c r="D26" s="96" t="s">
        <v>70</v>
      </c>
      <c r="E26" s="97" t="s">
        <v>70</v>
      </c>
      <c r="F26" s="126" t="s">
        <v>103</v>
      </c>
      <c r="G26" s="98">
        <v>0</v>
      </c>
      <c r="H26" s="114">
        <v>170</v>
      </c>
      <c r="I26" s="101">
        <f t="shared" si="0"/>
        <v>170</v>
      </c>
    </row>
    <row r="27" spans="1:9" ht="13.5" thickBot="1">
      <c r="A27" s="99"/>
      <c r="B27" s="123"/>
      <c r="C27" s="121">
        <v>3122</v>
      </c>
      <c r="D27" s="117">
        <v>6121</v>
      </c>
      <c r="E27" s="118" t="s">
        <v>87</v>
      </c>
      <c r="F27" s="115" t="s">
        <v>94</v>
      </c>
      <c r="G27" s="119">
        <v>0</v>
      </c>
      <c r="H27" s="119">
        <v>170</v>
      </c>
      <c r="I27" s="120">
        <f t="shared" si="0"/>
        <v>170</v>
      </c>
    </row>
    <row r="28" spans="1:9" ht="22.5">
      <c r="A28" s="95" t="s">
        <v>72</v>
      </c>
      <c r="B28" s="97" t="s">
        <v>111</v>
      </c>
      <c r="C28" s="96" t="s">
        <v>70</v>
      </c>
      <c r="D28" s="96" t="s">
        <v>70</v>
      </c>
      <c r="E28" s="97" t="s">
        <v>70</v>
      </c>
      <c r="F28" s="126" t="s">
        <v>104</v>
      </c>
      <c r="G28" s="98">
        <v>0</v>
      </c>
      <c r="H28" s="114">
        <v>150</v>
      </c>
      <c r="I28" s="101">
        <f t="shared" si="0"/>
        <v>150</v>
      </c>
    </row>
    <row r="29" spans="1:9" ht="13.5" thickBot="1">
      <c r="A29" s="99"/>
      <c r="B29" s="123"/>
      <c r="C29" s="121">
        <v>3122</v>
      </c>
      <c r="D29" s="117">
        <v>6121</v>
      </c>
      <c r="E29" s="118" t="s">
        <v>87</v>
      </c>
      <c r="F29" s="115" t="s">
        <v>94</v>
      </c>
      <c r="G29" s="119">
        <v>0</v>
      </c>
      <c r="H29" s="119">
        <v>150</v>
      </c>
      <c r="I29" s="120">
        <f t="shared" si="0"/>
        <v>150</v>
      </c>
    </row>
    <row r="30" spans="1:9" ht="22.5">
      <c r="A30" s="95" t="s">
        <v>72</v>
      </c>
      <c r="B30" s="97" t="s">
        <v>112</v>
      </c>
      <c r="C30" s="96" t="s">
        <v>70</v>
      </c>
      <c r="D30" s="96" t="s">
        <v>70</v>
      </c>
      <c r="E30" s="97" t="s">
        <v>70</v>
      </c>
      <c r="F30" s="126" t="s">
        <v>105</v>
      </c>
      <c r="G30" s="98">
        <v>0</v>
      </c>
      <c r="H30" s="114">
        <v>290</v>
      </c>
      <c r="I30" s="101">
        <f t="shared" si="0"/>
        <v>290</v>
      </c>
    </row>
    <row r="31" spans="1:9" ht="13.5" thickBot="1">
      <c r="A31" s="99"/>
      <c r="B31" s="123"/>
      <c r="C31" s="121">
        <v>3122</v>
      </c>
      <c r="D31" s="117">
        <v>6121</v>
      </c>
      <c r="E31" s="118" t="s">
        <v>87</v>
      </c>
      <c r="F31" s="115" t="s">
        <v>94</v>
      </c>
      <c r="G31" s="119">
        <v>0</v>
      </c>
      <c r="H31" s="119">
        <v>290</v>
      </c>
      <c r="I31" s="120">
        <f t="shared" si="0"/>
        <v>290</v>
      </c>
    </row>
    <row r="32" spans="1:9" ht="22.5">
      <c r="A32" s="95" t="s">
        <v>72</v>
      </c>
      <c r="B32" s="97" t="s">
        <v>113</v>
      </c>
      <c r="C32" s="96" t="s">
        <v>70</v>
      </c>
      <c r="D32" s="96" t="s">
        <v>70</v>
      </c>
      <c r="E32" s="97" t="s">
        <v>70</v>
      </c>
      <c r="F32" s="126" t="s">
        <v>106</v>
      </c>
      <c r="G32" s="98">
        <v>0</v>
      </c>
      <c r="H32" s="114">
        <v>270</v>
      </c>
      <c r="I32" s="101">
        <f t="shared" si="0"/>
        <v>270</v>
      </c>
    </row>
    <row r="33" spans="1:9" ht="13.5" thickBot="1">
      <c r="A33" s="99"/>
      <c r="B33" s="116"/>
      <c r="C33" s="121">
        <v>3122</v>
      </c>
      <c r="D33" s="117">
        <v>6121</v>
      </c>
      <c r="E33" s="118" t="s">
        <v>87</v>
      </c>
      <c r="F33" s="115" t="s">
        <v>94</v>
      </c>
      <c r="G33" s="119">
        <v>0</v>
      </c>
      <c r="H33" s="119">
        <v>270</v>
      </c>
      <c r="I33" s="120">
        <f t="shared" si="0"/>
        <v>270</v>
      </c>
    </row>
  </sheetData>
  <sheetProtection/>
  <mergeCells count="4">
    <mergeCell ref="A2:J2"/>
    <mergeCell ref="A3:J3"/>
    <mergeCell ref="A5:J5"/>
    <mergeCell ref="A7:J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Korteltova Martina</cp:lastModifiedBy>
  <cp:lastPrinted>2015-09-02T12:47:20Z</cp:lastPrinted>
  <dcterms:created xsi:type="dcterms:W3CDTF">2007-12-18T12:40:54Z</dcterms:created>
  <dcterms:modified xsi:type="dcterms:W3CDTF">2015-09-07T11:24:00Z</dcterms:modified>
  <cp:category/>
  <cp:version/>
  <cp:contentType/>
  <cp:contentStatus/>
</cp:coreProperties>
</file>