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26 04" sheetId="4" r:id="rId1"/>
    <sheet name="P a V" sheetId="2" r:id="rId2"/>
  </sheets>
  <calcPr calcId="145621"/>
</workbook>
</file>

<file path=xl/calcChain.xml><?xml version="1.0" encoding="utf-8"?>
<calcChain xmlns="http://schemas.openxmlformats.org/spreadsheetml/2006/main">
  <c r="J27" i="4" l="1"/>
  <c r="L27" i="4" s="1"/>
  <c r="J26" i="4"/>
  <c r="L26" i="4" s="1"/>
  <c r="K25" i="4"/>
  <c r="K24" i="4" s="1"/>
  <c r="K13" i="4" s="1"/>
  <c r="K11" i="4" s="1"/>
  <c r="I25" i="4"/>
  <c r="H25" i="4"/>
  <c r="H24" i="4" s="1"/>
  <c r="H13" i="4" s="1"/>
  <c r="H11" i="4" s="1"/>
  <c r="G25" i="4"/>
  <c r="G24" i="4" s="1"/>
  <c r="G13" i="4" s="1"/>
  <c r="G11" i="4" s="1"/>
  <c r="I24" i="4"/>
  <c r="I13" i="4" s="1"/>
  <c r="I11" i="4" s="1"/>
  <c r="J23" i="4"/>
  <c r="L23" i="4" s="1"/>
  <c r="J22" i="4"/>
  <c r="L22" i="4" s="1"/>
  <c r="J21" i="4"/>
  <c r="L21" i="4" s="1"/>
  <c r="J20" i="4"/>
  <c r="L20" i="4" s="1"/>
  <c r="L19" i="4"/>
  <c r="L18" i="4"/>
  <c r="K17" i="4"/>
  <c r="J17" i="4"/>
  <c r="L17" i="4" s="1"/>
  <c r="H17" i="4"/>
  <c r="K16" i="4"/>
  <c r="J16" i="4"/>
  <c r="L16" i="4" s="1"/>
  <c r="L15" i="4"/>
  <c r="J15" i="4"/>
  <c r="L12" i="4"/>
  <c r="J12" i="4"/>
  <c r="J25" i="4" l="1"/>
  <c r="D42" i="2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2" i="2" s="1"/>
  <c r="E27" i="2"/>
  <c r="E26" i="2"/>
  <c r="E22" i="2"/>
  <c r="E21" i="2"/>
  <c r="E20" i="2"/>
  <c r="E19" i="2"/>
  <c r="D18" i="2"/>
  <c r="C18" i="2"/>
  <c r="E18" i="2" s="1"/>
  <c r="E16" i="2"/>
  <c r="E15" i="2"/>
  <c r="E14" i="2"/>
  <c r="D13" i="2"/>
  <c r="E13" i="2" s="1"/>
  <c r="C13" i="2"/>
  <c r="E12" i="2"/>
  <c r="E11" i="2"/>
  <c r="E10" i="2"/>
  <c r="E9" i="2"/>
  <c r="D8" i="2"/>
  <c r="D7" i="2" s="1"/>
  <c r="C8" i="2"/>
  <c r="E8" i="2" s="1"/>
  <c r="E6" i="2"/>
  <c r="E5" i="2"/>
  <c r="E4" i="2"/>
  <c r="D3" i="2"/>
  <c r="D17" i="2" s="1"/>
  <c r="D23" i="2" s="1"/>
  <c r="C3" i="2"/>
  <c r="J24" i="4" l="1"/>
  <c r="L25" i="4"/>
  <c r="C23" i="2"/>
  <c r="E23" i="2" s="1"/>
  <c r="E3" i="2"/>
  <c r="C7" i="2"/>
  <c r="L24" i="4" l="1"/>
  <c r="J13" i="4"/>
  <c r="E7" i="2"/>
  <c r="C17" i="2"/>
  <c r="E17" i="2" s="1"/>
  <c r="J11" i="4" l="1"/>
  <c r="L11" i="4" s="1"/>
  <c r="L13" i="4"/>
</calcChain>
</file>

<file path=xl/sharedStrings.xml><?xml version="1.0" encoding="utf-8"?>
<sst xmlns="http://schemas.openxmlformats.org/spreadsheetml/2006/main" count="177" uniqueCount="103">
  <si>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</si>
  <si>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</si>
  <si>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</si>
  <si>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</si>
  <si>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</si>
  <si>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</si>
  <si>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</si>
  <si>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</si>
  <si>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</si>
  <si>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</si>
  <si>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</si>
  <si>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</si>
  <si>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</si>
  <si>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</si>
  <si>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</si>
  <si>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</si>
  <si>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</si>
  <si>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</si>
  <si>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</si>
  <si>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</si>
  <si>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</si>
  <si>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</si>
  <si>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</si>
  <si>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</si>
  <si>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</si>
  <si>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</si>
  <si>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</si>
  <si>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</si>
  <si>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</si>
  <si>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</si>
  <si>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</si>
  <si>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</si>
  <si>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</si>
  <si>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</si>
  <si>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</si>
  <si>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</si>
  <si>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</si>
  <si>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</si>
  <si>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</si>
  <si>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</si>
  <si>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</si>
  <si>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</si>
  <si>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</si>
  <si>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</si>
  <si>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</si>
  <si>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</si>
  <si>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</si>
  <si>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</si>
  <si>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</si>
  <si>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</si>
  <si>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</si>
  <si>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</si>
  <si>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</si>
  <si>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</si>
  <si>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</si>
  <si>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</si>
  <si>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</si>
  <si>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</si>
  <si>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</si>
  <si>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</si>
  <si>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</si>
  <si>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 238/15</t>
  </si>
  <si>
    <t>příloha č. 1  ZR-RO č. 238/15</t>
  </si>
  <si>
    <t>Změna rozpočtu - rozpočtové opatření č. 238/15</t>
  </si>
  <si>
    <t>Odbor školství, mládeže, tělovýchovy a sportu</t>
  </si>
  <si>
    <t>926 04 - Dotační fond LK</t>
  </si>
  <si>
    <t>uk.</t>
  </si>
  <si>
    <t>č.a.</t>
  </si>
  <si>
    <t>§</t>
  </si>
  <si>
    <t>D O T A Č N Í  F O N D   L K</t>
  </si>
  <si>
    <t>SR 2015</t>
  </si>
  <si>
    <t>UR I. 2015</t>
  </si>
  <si>
    <t>ZR-RO č. 205/15</t>
  </si>
  <si>
    <t>UR  II. 2015</t>
  </si>
  <si>
    <t>výdaje resortu celkem</t>
  </si>
  <si>
    <t>SU</t>
  </si>
  <si>
    <t>x</t>
  </si>
  <si>
    <t>4a. Oblast podpory školství a mládež</t>
  </si>
  <si>
    <t>4b.  Oblast podpory tělovýchova a sport</t>
  </si>
  <si>
    <t>z toho</t>
  </si>
  <si>
    <t>304xxxx</t>
  </si>
  <si>
    <t>xxxx</t>
  </si>
  <si>
    <t>305xxxx</t>
  </si>
  <si>
    <t>4210000</t>
  </si>
  <si>
    <t>0000</t>
  </si>
  <si>
    <t>nespecifikované rezervy programu</t>
  </si>
  <si>
    <t>nespecifikované rezervy</t>
  </si>
  <si>
    <t>akce programu 3.5</t>
  </si>
  <si>
    <t>306xxxx</t>
  </si>
  <si>
    <t>307xxxx</t>
  </si>
  <si>
    <t>Program 3.7 - Vzdělávání ve sportu</t>
  </si>
  <si>
    <t>308xxxx</t>
  </si>
  <si>
    <t>309xxxx</t>
  </si>
  <si>
    <t>Program (3.10) 4.25 - Sportovní reprezentace kraje</t>
  </si>
  <si>
    <t>4250000</t>
  </si>
  <si>
    <t>310xxxx</t>
  </si>
  <si>
    <t>akce programu 3.10</t>
  </si>
  <si>
    <t>Příloha č.1 - ZR-RO č. 238/15</t>
  </si>
  <si>
    <t>Program 3.4 - Údržba, provoz a nájem sportovních zařízení</t>
  </si>
  <si>
    <t>Program (3.5) 4.21 - Pravidelná činnost sportovních a tělovýchovných organizací</t>
  </si>
  <si>
    <t>Program 3.6 - Sport handicapovaných</t>
  </si>
  <si>
    <t>Program 3.8 - Sportovní akce</t>
  </si>
  <si>
    <t>Program 3.9 - Školní sport a tělovýchova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</si>
</sst>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8" x14ac:knownFonts="1">
    <font>
      <sz val="11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6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0" fillId="0" borderId="0" xfId="0" applyNumberFormat="1"/>
    <xf numFmtId="4" fontId="5" fillId="0" borderId="6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3" borderId="0" xfId="1" applyFont="1" applyFill="1"/>
    <xf numFmtId="0" fontId="3" fillId="4" borderId="4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6" fillId="0" borderId="0" xfId="4"/>
    <xf numFmtId="0" fontId="6" fillId="0" borderId="0" xfId="3" applyAlignment="1"/>
    <xf numFmtId="0" fontId="7" fillId="0" borderId="0" xfId="5" applyFont="1" applyFill="1" applyAlignment="1">
      <alignment horizontal="right"/>
    </xf>
    <xf numFmtId="0" fontId="7" fillId="0" borderId="0" xfId="3" applyFont="1" applyAlignment="1"/>
    <xf numFmtId="0" fontId="7" fillId="0" borderId="0" xfId="4" applyFont="1" applyAlignment="1">
      <alignment horizontal="right"/>
    </xf>
    <xf numFmtId="0" fontId="6" fillId="0" borderId="0" xfId="7"/>
    <xf numFmtId="0" fontId="8" fillId="0" borderId="0" xfId="6"/>
    <xf numFmtId="0" fontId="6" fillId="0" borderId="0" xfId="3"/>
    <xf numFmtId="0" fontId="6" fillId="0" borderId="0" xfId="8" applyAlignment="1">
      <alignment vertical="center"/>
    </xf>
    <xf numFmtId="0" fontId="6" fillId="0" borderId="0" xfId="8" applyFill="1" applyAlignment="1">
      <alignment vertical="center"/>
    </xf>
    <xf numFmtId="0" fontId="11" fillId="0" borderId="0" xfId="8" applyFont="1" applyFill="1" applyAlignment="1">
      <alignment horizontal="center" vertical="center"/>
    </xf>
    <xf numFmtId="0" fontId="11" fillId="0" borderId="0" xfId="8" applyFont="1" applyFill="1" applyAlignment="1">
      <alignment horizontal="right" vertical="center"/>
    </xf>
    <xf numFmtId="0" fontId="12" fillId="0" borderId="14" xfId="1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 wrapText="1"/>
    </xf>
    <xf numFmtId="0" fontId="12" fillId="0" borderId="15" xfId="9" applyFont="1" applyBorder="1" applyAlignment="1">
      <alignment horizontal="center" vertical="center" wrapText="1"/>
    </xf>
    <xf numFmtId="0" fontId="12" fillId="0" borderId="16" xfId="1" applyFont="1" applyFill="1" applyBorder="1" applyAlignment="1">
      <alignment horizontal="center" vertical="center"/>
    </xf>
    <xf numFmtId="0" fontId="6" fillId="0" borderId="17" xfId="8" applyFill="1" applyBorder="1" applyAlignment="1">
      <alignment horizontal="center" vertical="center"/>
    </xf>
    <xf numFmtId="165" fontId="12" fillId="0" borderId="14" xfId="1" applyNumberFormat="1" applyFont="1" applyFill="1" applyBorder="1" applyAlignment="1">
      <alignment horizontal="right"/>
    </xf>
    <xf numFmtId="0" fontId="11" fillId="5" borderId="14" xfId="8" applyFont="1" applyFill="1" applyBorder="1" applyAlignment="1">
      <alignment horizontal="center" vertical="center"/>
    </xf>
    <xf numFmtId="49" fontId="11" fillId="5" borderId="16" xfId="1" applyNumberFormat="1" applyFont="1" applyFill="1" applyBorder="1" applyAlignment="1">
      <alignment horizontal="center" vertical="center"/>
    </xf>
    <xf numFmtId="49" fontId="11" fillId="5" borderId="17" xfId="1" applyNumberFormat="1" applyFont="1" applyFill="1" applyBorder="1" applyAlignment="1">
      <alignment horizontal="center" vertical="center"/>
    </xf>
    <xf numFmtId="1" fontId="11" fillId="5" borderId="14" xfId="1" applyNumberFormat="1" applyFont="1" applyFill="1" applyBorder="1" applyAlignment="1">
      <alignment horizontal="center" vertical="center"/>
    </xf>
    <xf numFmtId="0" fontId="14" fillId="5" borderId="14" xfId="10" applyFont="1" applyFill="1" applyBorder="1" applyAlignment="1">
      <alignment vertical="center" wrapText="1"/>
    </xf>
    <xf numFmtId="165" fontId="11" fillId="5" borderId="14" xfId="1" applyNumberFormat="1" applyFont="1" applyFill="1" applyBorder="1" applyAlignment="1">
      <alignment horizontal="right"/>
    </xf>
    <xf numFmtId="165" fontId="11" fillId="5" borderId="14" xfId="1" applyNumberFormat="1" applyFont="1" applyFill="1" applyBorder="1" applyAlignment="1">
      <alignment horizontal="right" wrapText="1"/>
    </xf>
    <xf numFmtId="165" fontId="11" fillId="5" borderId="18" xfId="7" applyNumberFormat="1" applyFont="1" applyFill="1" applyBorder="1" applyAlignment="1">
      <alignment horizontal="right"/>
    </xf>
    <xf numFmtId="165" fontId="12" fillId="5" borderId="14" xfId="1" applyNumberFormat="1" applyFont="1" applyFill="1" applyBorder="1" applyAlignment="1">
      <alignment horizontal="right"/>
    </xf>
    <xf numFmtId="0" fontId="7" fillId="0" borderId="14" xfId="8" applyFont="1" applyFill="1" applyBorder="1" applyAlignment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/>
    </xf>
    <xf numFmtId="49" fontId="7" fillId="0" borderId="17" xfId="1" applyNumberFormat="1" applyFont="1" applyFill="1" applyBorder="1" applyAlignment="1">
      <alignment horizontal="center" vertical="center"/>
    </xf>
    <xf numFmtId="1" fontId="7" fillId="0" borderId="14" xfId="1" applyNumberFormat="1" applyFont="1" applyFill="1" applyBorder="1" applyAlignment="1">
      <alignment horizontal="center" vertical="center"/>
    </xf>
    <xf numFmtId="0" fontId="15" fillId="0" borderId="14" xfId="10" applyFont="1" applyFill="1" applyBorder="1" applyAlignment="1">
      <alignment vertical="center" wrapText="1"/>
    </xf>
    <xf numFmtId="165" fontId="7" fillId="0" borderId="14" xfId="1" applyNumberFormat="1" applyFont="1" applyFill="1" applyBorder="1" applyAlignment="1">
      <alignment horizontal="right"/>
    </xf>
    <xf numFmtId="165" fontId="7" fillId="0" borderId="14" xfId="1" applyNumberFormat="1" applyFont="1" applyFill="1" applyBorder="1" applyAlignment="1">
      <alignment horizontal="right" wrapText="1"/>
    </xf>
    <xf numFmtId="165" fontId="7" fillId="0" borderId="18" xfId="7" applyNumberFormat="1" applyFont="1" applyBorder="1" applyAlignment="1">
      <alignment horizontal="right"/>
    </xf>
    <xf numFmtId="0" fontId="11" fillId="6" borderId="14" xfId="8" applyFont="1" applyFill="1" applyBorder="1" applyAlignment="1">
      <alignment horizontal="center" vertical="center"/>
    </xf>
    <xf numFmtId="49" fontId="11" fillId="6" borderId="16" xfId="1" applyNumberFormat="1" applyFont="1" applyFill="1" applyBorder="1" applyAlignment="1">
      <alignment horizontal="center" vertical="center"/>
    </xf>
    <xf numFmtId="49" fontId="11" fillId="6" borderId="17" xfId="1" applyNumberFormat="1" applyFont="1" applyFill="1" applyBorder="1" applyAlignment="1">
      <alignment horizontal="center" vertical="center"/>
    </xf>
    <xf numFmtId="1" fontId="11" fillId="6" borderId="14" xfId="1" applyNumberFormat="1" applyFont="1" applyFill="1" applyBorder="1" applyAlignment="1">
      <alignment horizontal="center" vertical="center"/>
    </xf>
    <xf numFmtId="0" fontId="14" fillId="6" borderId="14" xfId="10" applyFont="1" applyFill="1" applyBorder="1" applyAlignment="1">
      <alignment vertical="center" wrapText="1"/>
    </xf>
    <xf numFmtId="165" fontId="11" fillId="6" borderId="14" xfId="1" applyNumberFormat="1" applyFont="1" applyFill="1" applyBorder="1" applyAlignment="1">
      <alignment horizontal="right"/>
    </xf>
    <xf numFmtId="165" fontId="11" fillId="6" borderId="14" xfId="1" applyNumberFormat="1" applyFont="1" applyFill="1" applyBorder="1" applyAlignment="1">
      <alignment horizontal="right" wrapText="1"/>
    </xf>
    <xf numFmtId="165" fontId="11" fillId="6" borderId="18" xfId="7" applyNumberFormat="1" applyFont="1" applyFill="1" applyBorder="1" applyAlignment="1">
      <alignment horizontal="right"/>
    </xf>
    <xf numFmtId="165" fontId="12" fillId="6" borderId="14" xfId="1" applyNumberFormat="1" applyFont="1" applyFill="1" applyBorder="1" applyAlignment="1">
      <alignment horizontal="right"/>
    </xf>
    <xf numFmtId="0" fontId="11" fillId="6" borderId="14" xfId="11" applyFont="1" applyFill="1" applyBorder="1" applyAlignment="1">
      <alignment horizontal="center"/>
    </xf>
    <xf numFmtId="0" fontId="11" fillId="6" borderId="14" xfId="11" applyFont="1" applyFill="1" applyBorder="1" applyAlignment="1">
      <alignment horizontal="left" wrapText="1"/>
    </xf>
    <xf numFmtId="0" fontId="16" fillId="0" borderId="0" xfId="12" applyAlignment="1">
      <alignment horizontal="left" vertical="center"/>
    </xf>
    <xf numFmtId="0" fontId="11" fillId="3" borderId="14" xfId="8" applyFont="1" applyFill="1" applyBorder="1" applyAlignment="1">
      <alignment horizontal="center" vertical="center"/>
    </xf>
    <xf numFmtId="49" fontId="11" fillId="3" borderId="18" xfId="1" applyNumberFormat="1" applyFont="1" applyFill="1" applyBorder="1" applyAlignment="1">
      <alignment horizontal="center" vertical="center"/>
    </xf>
    <xf numFmtId="49" fontId="11" fillId="3" borderId="17" xfId="1" applyNumberFormat="1" applyFont="1" applyFill="1" applyBorder="1" applyAlignment="1">
      <alignment horizontal="center" vertical="center"/>
    </xf>
    <xf numFmtId="1" fontId="11" fillId="3" borderId="14" xfId="1" applyNumberFormat="1" applyFont="1" applyFill="1" applyBorder="1" applyAlignment="1">
      <alignment horizontal="center" vertical="center"/>
    </xf>
    <xf numFmtId="0" fontId="14" fillId="3" borderId="14" xfId="10" applyFont="1" applyFill="1" applyBorder="1" applyAlignment="1">
      <alignment vertical="center" wrapText="1"/>
    </xf>
    <xf numFmtId="165" fontId="11" fillId="3" borderId="14" xfId="1" applyNumberFormat="1" applyFont="1" applyFill="1" applyBorder="1" applyAlignment="1">
      <alignment horizontal="right"/>
    </xf>
    <xf numFmtId="165" fontId="11" fillId="3" borderId="14" xfId="1" applyNumberFormat="1" applyFont="1" applyFill="1" applyBorder="1" applyAlignment="1">
      <alignment horizontal="right" wrapText="1"/>
    </xf>
    <xf numFmtId="165" fontId="11" fillId="3" borderId="18" xfId="7" applyNumberFormat="1" applyFont="1" applyFill="1" applyBorder="1" applyAlignment="1">
      <alignment horizontal="right"/>
    </xf>
    <xf numFmtId="165" fontId="12" fillId="3" borderId="14" xfId="1" applyNumberFormat="1" applyFont="1" applyFill="1" applyBorder="1" applyAlignment="1">
      <alignment horizontal="right"/>
    </xf>
    <xf numFmtId="0" fontId="7" fillId="3" borderId="14" xfId="8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/>
    </xf>
    <xf numFmtId="49" fontId="7" fillId="3" borderId="17" xfId="1" applyNumberFormat="1" applyFont="1" applyFill="1" applyBorder="1" applyAlignment="1">
      <alignment horizontal="center" vertical="center"/>
    </xf>
    <xf numFmtId="1" fontId="7" fillId="3" borderId="14" xfId="1" applyNumberFormat="1" applyFont="1" applyFill="1" applyBorder="1" applyAlignment="1">
      <alignment horizontal="center" vertical="center"/>
    </xf>
    <xf numFmtId="0" fontId="15" fillId="3" borderId="14" xfId="10" applyFont="1" applyFill="1" applyBorder="1" applyAlignment="1">
      <alignment vertical="center" wrapText="1"/>
    </xf>
    <xf numFmtId="165" fontId="7" fillId="3" borderId="14" xfId="1" applyNumberFormat="1" applyFont="1" applyFill="1" applyBorder="1" applyAlignment="1">
      <alignment horizontal="right"/>
    </xf>
    <xf numFmtId="165" fontId="7" fillId="3" borderId="14" xfId="1" applyNumberFormat="1" applyFont="1" applyFill="1" applyBorder="1" applyAlignment="1">
      <alignment horizontal="right" wrapText="1"/>
    </xf>
    <xf numFmtId="165" fontId="7" fillId="3" borderId="18" xfId="7" applyNumberFormat="1" applyFont="1" applyFill="1" applyBorder="1" applyAlignment="1">
      <alignment horizontal="right"/>
    </xf>
    <xf numFmtId="0" fontId="17" fillId="0" borderId="0" xfId="0" applyFont="1" applyAlignment="1">
      <alignment horizontal="left" vertical="center"/>
    </xf>
    <xf numFmtId="0" fontId="11" fillId="3" borderId="19" xfId="8" applyFont="1" applyFill="1" applyBorder="1" applyAlignment="1">
      <alignment horizontal="center" vertical="center"/>
    </xf>
    <xf numFmtId="49" fontId="11" fillId="3" borderId="20" xfId="1" applyNumberFormat="1" applyFont="1" applyFill="1" applyBorder="1" applyAlignment="1">
      <alignment horizontal="center" vertical="center"/>
    </xf>
    <xf numFmtId="49" fontId="11" fillId="3" borderId="21" xfId="1" applyNumberFormat="1" applyFont="1" applyFill="1" applyBorder="1" applyAlignment="1">
      <alignment horizontal="center" vertical="center"/>
    </xf>
    <xf numFmtId="1" fontId="11" fillId="3" borderId="19" xfId="1" applyNumberFormat="1" applyFont="1" applyFill="1" applyBorder="1" applyAlignment="1">
      <alignment horizontal="center" vertical="center"/>
    </xf>
    <xf numFmtId="0" fontId="14" fillId="3" borderId="19" xfId="10" applyFont="1" applyFill="1" applyBorder="1" applyAlignment="1">
      <alignment vertical="center" wrapText="1"/>
    </xf>
    <xf numFmtId="165" fontId="11" fillId="3" borderId="22" xfId="1" applyNumberFormat="1" applyFont="1" applyFill="1" applyBorder="1" applyAlignment="1">
      <alignment horizontal="right"/>
    </xf>
    <xf numFmtId="165" fontId="11" fillId="3" borderId="22" xfId="1" applyNumberFormat="1" applyFont="1" applyFill="1" applyBorder="1" applyAlignment="1">
      <alignment horizontal="right" wrapText="1"/>
    </xf>
    <xf numFmtId="165" fontId="11" fillId="3" borderId="23" xfId="1" applyNumberFormat="1" applyFont="1" applyFill="1" applyBorder="1" applyAlignment="1">
      <alignment horizontal="right"/>
    </xf>
    <xf numFmtId="165" fontId="11" fillId="3" borderId="24" xfId="7" applyNumberFormat="1" applyFont="1" applyFill="1" applyBorder="1" applyAlignment="1">
      <alignment horizontal="right"/>
    </xf>
    <xf numFmtId="165" fontId="12" fillId="3" borderId="22" xfId="1" applyNumberFormat="1" applyFont="1" applyFill="1" applyBorder="1" applyAlignment="1">
      <alignment horizontal="right"/>
    </xf>
    <xf numFmtId="0" fontId="7" fillId="3" borderId="25" xfId="8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/>
    </xf>
    <xf numFmtId="49" fontId="7" fillId="3" borderId="26" xfId="1" applyNumberFormat="1" applyFont="1" applyFill="1" applyBorder="1" applyAlignment="1">
      <alignment horizontal="center" vertical="center"/>
    </xf>
    <xf numFmtId="1" fontId="7" fillId="3" borderId="25" xfId="1" applyNumberFormat="1" applyFont="1" applyFill="1" applyBorder="1" applyAlignment="1">
      <alignment horizontal="center" vertical="center"/>
    </xf>
    <xf numFmtId="0" fontId="15" fillId="3" borderId="25" xfId="10" applyFont="1" applyFill="1" applyBorder="1" applyAlignment="1">
      <alignment vertical="center" wrapText="1"/>
    </xf>
    <xf numFmtId="165" fontId="7" fillId="3" borderId="27" xfId="1" applyNumberFormat="1" applyFont="1" applyFill="1" applyBorder="1" applyAlignment="1">
      <alignment horizontal="right"/>
    </xf>
    <xf numFmtId="165" fontId="7" fillId="3" borderId="27" xfId="1" applyNumberFormat="1" applyFont="1" applyFill="1" applyBorder="1" applyAlignment="1">
      <alignment horizontal="right" wrapText="1"/>
    </xf>
    <xf numFmtId="165" fontId="7" fillId="3" borderId="28" xfId="1" applyNumberFormat="1" applyFont="1" applyFill="1" applyBorder="1" applyAlignment="1">
      <alignment horizontal="right"/>
    </xf>
    <xf numFmtId="165" fontId="7" fillId="3" borderId="29" xfId="7" applyNumberFormat="1" applyFont="1" applyFill="1" applyBorder="1" applyAlignment="1">
      <alignment horizontal="right"/>
    </xf>
    <xf numFmtId="0" fontId="17" fillId="0" borderId="0" xfId="0" applyFont="1"/>
    <xf numFmtId="165" fontId="11" fillId="3" borderId="17" xfId="1" applyNumberFormat="1" applyFont="1" applyFill="1" applyBorder="1" applyAlignment="1">
      <alignment horizontal="right"/>
    </xf>
    <xf numFmtId="4" fontId="6" fillId="0" borderId="0" xfId="7" applyNumberFormat="1"/>
    <xf numFmtId="0" fontId="10" fillId="0" borderId="0" xfId="3" applyFont="1" applyFill="1" applyAlignment="1">
      <alignment horizontal="center"/>
    </xf>
    <xf numFmtId="0" fontId="12" fillId="0" borderId="14" xfId="1" applyFont="1" applyFill="1" applyBorder="1" applyAlignment="1">
      <alignment horizontal="center" vertical="center"/>
    </xf>
    <xf numFmtId="0" fontId="9" fillId="0" borderId="0" xfId="6" applyFont="1" applyAlignment="1">
      <alignment horizontal="center"/>
    </xf>
    <xf numFmtId="4" fontId="6" fillId="0" borderId="0" xfId="7" applyNumberFormat="1" applyAlignment="1">
      <alignment horizontal="right"/>
    </xf>
    <xf numFmtId="0" fontId="10" fillId="0" borderId="0" xfId="3" applyFont="1" applyFill="1" applyAlignment="1">
      <alignment horizontal="center"/>
    </xf>
    <xf numFmtId="0" fontId="10" fillId="0" borderId="0" xfId="6" applyFont="1" applyAlignment="1">
      <alignment horizontal="center"/>
    </xf>
    <xf numFmtId="0" fontId="12" fillId="0" borderId="14" xfId="1" applyFont="1" applyFill="1" applyBorder="1" applyAlignment="1">
      <alignment horizontal="center" vertical="center"/>
    </xf>
    <xf numFmtId="0" fontId="6" fillId="0" borderId="14" xfId="8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3">
    <cellStyle name="Hypertextový odkaz" xfId="12" builtinId="8"/>
    <cellStyle name="Normální" xfId="0" builtinId="0"/>
    <cellStyle name="normální 2" xfId="2"/>
    <cellStyle name="normální 2 2" xfId="8"/>
    <cellStyle name="Normální 3" xfId="3"/>
    <cellStyle name="normální_04 - OSMTVS" xfId="9"/>
    <cellStyle name="normální_2. čtení rozpočtu 2006 - příjmy" xfId="10"/>
    <cellStyle name="normální_2. Rozpočet 2007 - tabulky" xfId="6"/>
    <cellStyle name="normální_Rozpis výdajů 03 bez PO 2 2" xfId="1"/>
    <cellStyle name="normální_Rozpis výdajů 03 bez PO 3" xfId="4"/>
    <cellStyle name="normální_Rozpis výdajů 03 bez PO 3 2" xfId="7"/>
    <cellStyle name="normální_Rozpis výdajů 03 bez PO_04 - OSMTVS" xfId="11"/>
    <cellStyle name="normální_Rozpočet 2004 (ZK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workbookViewId="0">
      <selection activeCell="J30" sqref="J30"/>
    </sheetView>
  </sheetViews>
  <sheetFormatPr defaultColWidth="9.140625" defaultRowHeight="12.75" x14ac:dyDescent="0.2"/>
  <cols>
    <col min="1" max="1" width="3.140625" style="44" customWidth="1"/>
    <col min="2" max="2" width="6.42578125" style="44" customWidth="1"/>
    <col min="3" max="4" width="4.7109375" style="44" customWidth="1"/>
    <col min="5" max="5" width="4.85546875" style="44" customWidth="1"/>
    <col min="6" max="6" width="40.85546875" style="44" customWidth="1"/>
    <col min="7" max="7" width="9.7109375" style="44" customWidth="1"/>
    <col min="8" max="8" width="9.7109375" style="125" hidden="1" customWidth="1"/>
    <col min="9" max="9" width="9.7109375" style="44" hidden="1" customWidth="1"/>
    <col min="10" max="10" width="10.7109375" style="44" customWidth="1"/>
    <col min="11" max="11" width="10.7109375" style="44" bestFit="1" customWidth="1"/>
    <col min="12" max="12" width="9.140625" style="44"/>
    <col min="13" max="13" width="10.140625" style="44" bestFit="1" customWidth="1"/>
    <col min="14" max="256" width="9.140625" style="44"/>
    <col min="257" max="257" width="3.140625" style="44" customWidth="1"/>
    <col min="258" max="258" width="6.42578125" style="44" customWidth="1"/>
    <col min="259" max="260" width="4.7109375" style="44" customWidth="1"/>
    <col min="261" max="261" width="4.85546875" style="44" customWidth="1"/>
    <col min="262" max="262" width="40.85546875" style="44" customWidth="1"/>
    <col min="263" max="265" width="9.7109375" style="44" customWidth="1"/>
    <col min="266" max="266" width="10.7109375" style="44" customWidth="1"/>
    <col min="267" max="268" width="9.140625" style="44"/>
    <col min="269" max="269" width="10.140625" style="44" bestFit="1" customWidth="1"/>
    <col min="270" max="512" width="9.140625" style="44"/>
    <col min="513" max="513" width="3.140625" style="44" customWidth="1"/>
    <col min="514" max="514" width="6.42578125" style="44" customWidth="1"/>
    <col min="515" max="516" width="4.7109375" style="44" customWidth="1"/>
    <col min="517" max="517" width="4.85546875" style="44" customWidth="1"/>
    <col min="518" max="518" width="40.85546875" style="44" customWidth="1"/>
    <col min="519" max="521" width="9.7109375" style="44" customWidth="1"/>
    <col min="522" max="522" width="10.7109375" style="44" customWidth="1"/>
    <col min="523" max="524" width="9.140625" style="44"/>
    <col min="525" max="525" width="10.140625" style="44" bestFit="1" customWidth="1"/>
    <col min="526" max="768" width="9.140625" style="44"/>
    <col min="769" max="769" width="3.140625" style="44" customWidth="1"/>
    <col min="770" max="770" width="6.42578125" style="44" customWidth="1"/>
    <col min="771" max="772" width="4.7109375" style="44" customWidth="1"/>
    <col min="773" max="773" width="4.85546875" style="44" customWidth="1"/>
    <col min="774" max="774" width="40.85546875" style="44" customWidth="1"/>
    <col min="775" max="777" width="9.7109375" style="44" customWidth="1"/>
    <col min="778" max="778" width="10.7109375" style="44" customWidth="1"/>
    <col min="779" max="780" width="9.140625" style="44"/>
    <col min="781" max="781" width="10.140625" style="44" bestFit="1" customWidth="1"/>
    <col min="782" max="1024" width="9.140625" style="44"/>
    <col min="1025" max="1025" width="3.140625" style="44" customWidth="1"/>
    <col min="1026" max="1026" width="6.42578125" style="44" customWidth="1"/>
    <col min="1027" max="1028" width="4.7109375" style="44" customWidth="1"/>
    <col min="1029" max="1029" width="4.85546875" style="44" customWidth="1"/>
    <col min="1030" max="1030" width="40.85546875" style="44" customWidth="1"/>
    <col min="1031" max="1033" width="9.7109375" style="44" customWidth="1"/>
    <col min="1034" max="1034" width="10.7109375" style="44" customWidth="1"/>
    <col min="1035" max="1036" width="9.140625" style="44"/>
    <col min="1037" max="1037" width="10.140625" style="44" bestFit="1" customWidth="1"/>
    <col min="1038" max="1280" width="9.140625" style="44"/>
    <col min="1281" max="1281" width="3.140625" style="44" customWidth="1"/>
    <col min="1282" max="1282" width="6.42578125" style="44" customWidth="1"/>
    <col min="1283" max="1284" width="4.7109375" style="44" customWidth="1"/>
    <col min="1285" max="1285" width="4.85546875" style="44" customWidth="1"/>
    <col min="1286" max="1286" width="40.85546875" style="44" customWidth="1"/>
    <col min="1287" max="1289" width="9.7109375" style="44" customWidth="1"/>
    <col min="1290" max="1290" width="10.7109375" style="44" customWidth="1"/>
    <col min="1291" max="1292" width="9.140625" style="44"/>
    <col min="1293" max="1293" width="10.140625" style="44" bestFit="1" customWidth="1"/>
    <col min="1294" max="1536" width="9.140625" style="44"/>
    <col min="1537" max="1537" width="3.140625" style="44" customWidth="1"/>
    <col min="1538" max="1538" width="6.42578125" style="44" customWidth="1"/>
    <col min="1539" max="1540" width="4.7109375" style="44" customWidth="1"/>
    <col min="1541" max="1541" width="4.85546875" style="44" customWidth="1"/>
    <col min="1542" max="1542" width="40.85546875" style="44" customWidth="1"/>
    <col min="1543" max="1545" width="9.7109375" style="44" customWidth="1"/>
    <col min="1546" max="1546" width="10.7109375" style="44" customWidth="1"/>
    <col min="1547" max="1548" width="9.140625" style="44"/>
    <col min="1549" max="1549" width="10.140625" style="44" bestFit="1" customWidth="1"/>
    <col min="1550" max="1792" width="9.140625" style="44"/>
    <col min="1793" max="1793" width="3.140625" style="44" customWidth="1"/>
    <col min="1794" max="1794" width="6.42578125" style="44" customWidth="1"/>
    <col min="1795" max="1796" width="4.7109375" style="44" customWidth="1"/>
    <col min="1797" max="1797" width="4.85546875" style="44" customWidth="1"/>
    <col min="1798" max="1798" width="40.85546875" style="44" customWidth="1"/>
    <col min="1799" max="1801" width="9.7109375" style="44" customWidth="1"/>
    <col min="1802" max="1802" width="10.7109375" style="44" customWidth="1"/>
    <col min="1803" max="1804" width="9.140625" style="44"/>
    <col min="1805" max="1805" width="10.140625" style="44" bestFit="1" customWidth="1"/>
    <col min="1806" max="2048" width="9.140625" style="44"/>
    <col min="2049" max="2049" width="3.140625" style="44" customWidth="1"/>
    <col min="2050" max="2050" width="6.42578125" style="44" customWidth="1"/>
    <col min="2051" max="2052" width="4.7109375" style="44" customWidth="1"/>
    <col min="2053" max="2053" width="4.85546875" style="44" customWidth="1"/>
    <col min="2054" max="2054" width="40.85546875" style="44" customWidth="1"/>
    <col min="2055" max="2057" width="9.7109375" style="44" customWidth="1"/>
    <col min="2058" max="2058" width="10.7109375" style="44" customWidth="1"/>
    <col min="2059" max="2060" width="9.140625" style="44"/>
    <col min="2061" max="2061" width="10.140625" style="44" bestFit="1" customWidth="1"/>
    <col min="2062" max="2304" width="9.140625" style="44"/>
    <col min="2305" max="2305" width="3.140625" style="44" customWidth="1"/>
    <col min="2306" max="2306" width="6.42578125" style="44" customWidth="1"/>
    <col min="2307" max="2308" width="4.7109375" style="44" customWidth="1"/>
    <col min="2309" max="2309" width="4.85546875" style="44" customWidth="1"/>
    <col min="2310" max="2310" width="40.85546875" style="44" customWidth="1"/>
    <col min="2311" max="2313" width="9.7109375" style="44" customWidth="1"/>
    <col min="2314" max="2314" width="10.7109375" style="44" customWidth="1"/>
    <col min="2315" max="2316" width="9.140625" style="44"/>
    <col min="2317" max="2317" width="10.140625" style="44" bestFit="1" customWidth="1"/>
    <col min="2318" max="2560" width="9.140625" style="44"/>
    <col min="2561" max="2561" width="3.140625" style="44" customWidth="1"/>
    <col min="2562" max="2562" width="6.42578125" style="44" customWidth="1"/>
    <col min="2563" max="2564" width="4.7109375" style="44" customWidth="1"/>
    <col min="2565" max="2565" width="4.85546875" style="44" customWidth="1"/>
    <col min="2566" max="2566" width="40.85546875" style="44" customWidth="1"/>
    <col min="2567" max="2569" width="9.7109375" style="44" customWidth="1"/>
    <col min="2570" max="2570" width="10.7109375" style="44" customWidth="1"/>
    <col min="2571" max="2572" width="9.140625" style="44"/>
    <col min="2573" max="2573" width="10.140625" style="44" bestFit="1" customWidth="1"/>
    <col min="2574" max="2816" width="9.140625" style="44"/>
    <col min="2817" max="2817" width="3.140625" style="44" customWidth="1"/>
    <col min="2818" max="2818" width="6.42578125" style="44" customWidth="1"/>
    <col min="2819" max="2820" width="4.7109375" style="44" customWidth="1"/>
    <col min="2821" max="2821" width="4.85546875" style="44" customWidth="1"/>
    <col min="2822" max="2822" width="40.85546875" style="44" customWidth="1"/>
    <col min="2823" max="2825" width="9.7109375" style="44" customWidth="1"/>
    <col min="2826" max="2826" width="10.7109375" style="44" customWidth="1"/>
    <col min="2827" max="2828" width="9.140625" style="44"/>
    <col min="2829" max="2829" width="10.140625" style="44" bestFit="1" customWidth="1"/>
    <col min="2830" max="3072" width="9.140625" style="44"/>
    <col min="3073" max="3073" width="3.140625" style="44" customWidth="1"/>
    <col min="3074" max="3074" width="6.42578125" style="44" customWidth="1"/>
    <col min="3075" max="3076" width="4.7109375" style="44" customWidth="1"/>
    <col min="3077" max="3077" width="4.85546875" style="44" customWidth="1"/>
    <col min="3078" max="3078" width="40.85546875" style="44" customWidth="1"/>
    <col min="3079" max="3081" width="9.7109375" style="44" customWidth="1"/>
    <col min="3082" max="3082" width="10.7109375" style="44" customWidth="1"/>
    <col min="3083" max="3084" width="9.140625" style="44"/>
    <col min="3085" max="3085" width="10.140625" style="44" bestFit="1" customWidth="1"/>
    <col min="3086" max="3328" width="9.140625" style="44"/>
    <col min="3329" max="3329" width="3.140625" style="44" customWidth="1"/>
    <col min="3330" max="3330" width="6.42578125" style="44" customWidth="1"/>
    <col min="3331" max="3332" width="4.7109375" style="44" customWidth="1"/>
    <col min="3333" max="3333" width="4.85546875" style="44" customWidth="1"/>
    <col min="3334" max="3334" width="40.85546875" style="44" customWidth="1"/>
    <col min="3335" max="3337" width="9.7109375" style="44" customWidth="1"/>
    <col min="3338" max="3338" width="10.7109375" style="44" customWidth="1"/>
    <col min="3339" max="3340" width="9.140625" style="44"/>
    <col min="3341" max="3341" width="10.140625" style="44" bestFit="1" customWidth="1"/>
    <col min="3342" max="3584" width="9.140625" style="44"/>
    <col min="3585" max="3585" width="3.140625" style="44" customWidth="1"/>
    <col min="3586" max="3586" width="6.42578125" style="44" customWidth="1"/>
    <col min="3587" max="3588" width="4.7109375" style="44" customWidth="1"/>
    <col min="3589" max="3589" width="4.85546875" style="44" customWidth="1"/>
    <col min="3590" max="3590" width="40.85546875" style="44" customWidth="1"/>
    <col min="3591" max="3593" width="9.7109375" style="44" customWidth="1"/>
    <col min="3594" max="3594" width="10.7109375" style="44" customWidth="1"/>
    <col min="3595" max="3596" width="9.140625" style="44"/>
    <col min="3597" max="3597" width="10.140625" style="44" bestFit="1" customWidth="1"/>
    <col min="3598" max="3840" width="9.140625" style="44"/>
    <col min="3841" max="3841" width="3.140625" style="44" customWidth="1"/>
    <col min="3842" max="3842" width="6.42578125" style="44" customWidth="1"/>
    <col min="3843" max="3844" width="4.7109375" style="44" customWidth="1"/>
    <col min="3845" max="3845" width="4.85546875" style="44" customWidth="1"/>
    <col min="3846" max="3846" width="40.85546875" style="44" customWidth="1"/>
    <col min="3847" max="3849" width="9.7109375" style="44" customWidth="1"/>
    <col min="3850" max="3850" width="10.7109375" style="44" customWidth="1"/>
    <col min="3851" max="3852" width="9.140625" style="44"/>
    <col min="3853" max="3853" width="10.140625" style="44" bestFit="1" customWidth="1"/>
    <col min="3854" max="4096" width="9.140625" style="44"/>
    <col min="4097" max="4097" width="3.140625" style="44" customWidth="1"/>
    <col min="4098" max="4098" width="6.42578125" style="44" customWidth="1"/>
    <col min="4099" max="4100" width="4.7109375" style="44" customWidth="1"/>
    <col min="4101" max="4101" width="4.85546875" style="44" customWidth="1"/>
    <col min="4102" max="4102" width="40.85546875" style="44" customWidth="1"/>
    <col min="4103" max="4105" width="9.7109375" style="44" customWidth="1"/>
    <col min="4106" max="4106" width="10.7109375" style="44" customWidth="1"/>
    <col min="4107" max="4108" width="9.140625" style="44"/>
    <col min="4109" max="4109" width="10.140625" style="44" bestFit="1" customWidth="1"/>
    <col min="4110" max="4352" width="9.140625" style="44"/>
    <col min="4353" max="4353" width="3.140625" style="44" customWidth="1"/>
    <col min="4354" max="4354" width="6.42578125" style="44" customWidth="1"/>
    <col min="4355" max="4356" width="4.7109375" style="44" customWidth="1"/>
    <col min="4357" max="4357" width="4.85546875" style="44" customWidth="1"/>
    <col min="4358" max="4358" width="40.85546875" style="44" customWidth="1"/>
    <col min="4359" max="4361" width="9.7109375" style="44" customWidth="1"/>
    <col min="4362" max="4362" width="10.7109375" style="44" customWidth="1"/>
    <col min="4363" max="4364" width="9.140625" style="44"/>
    <col min="4365" max="4365" width="10.140625" style="44" bestFit="1" customWidth="1"/>
    <col min="4366" max="4608" width="9.140625" style="44"/>
    <col min="4609" max="4609" width="3.140625" style="44" customWidth="1"/>
    <col min="4610" max="4610" width="6.42578125" style="44" customWidth="1"/>
    <col min="4611" max="4612" width="4.7109375" style="44" customWidth="1"/>
    <col min="4613" max="4613" width="4.85546875" style="44" customWidth="1"/>
    <col min="4614" max="4614" width="40.85546875" style="44" customWidth="1"/>
    <col min="4615" max="4617" width="9.7109375" style="44" customWidth="1"/>
    <col min="4618" max="4618" width="10.7109375" style="44" customWidth="1"/>
    <col min="4619" max="4620" width="9.140625" style="44"/>
    <col min="4621" max="4621" width="10.140625" style="44" bestFit="1" customWidth="1"/>
    <col min="4622" max="4864" width="9.140625" style="44"/>
    <col min="4865" max="4865" width="3.140625" style="44" customWidth="1"/>
    <col min="4866" max="4866" width="6.42578125" style="44" customWidth="1"/>
    <col min="4867" max="4868" width="4.7109375" style="44" customWidth="1"/>
    <col min="4869" max="4869" width="4.85546875" style="44" customWidth="1"/>
    <col min="4870" max="4870" width="40.85546875" style="44" customWidth="1"/>
    <col min="4871" max="4873" width="9.7109375" style="44" customWidth="1"/>
    <col min="4874" max="4874" width="10.7109375" style="44" customWidth="1"/>
    <col min="4875" max="4876" width="9.140625" style="44"/>
    <col min="4877" max="4877" width="10.140625" style="44" bestFit="1" customWidth="1"/>
    <col min="4878" max="5120" width="9.140625" style="44"/>
    <col min="5121" max="5121" width="3.140625" style="44" customWidth="1"/>
    <col min="5122" max="5122" width="6.42578125" style="44" customWidth="1"/>
    <col min="5123" max="5124" width="4.7109375" style="44" customWidth="1"/>
    <col min="5125" max="5125" width="4.85546875" style="44" customWidth="1"/>
    <col min="5126" max="5126" width="40.85546875" style="44" customWidth="1"/>
    <col min="5127" max="5129" width="9.7109375" style="44" customWidth="1"/>
    <col min="5130" max="5130" width="10.7109375" style="44" customWidth="1"/>
    <col min="5131" max="5132" width="9.140625" style="44"/>
    <col min="5133" max="5133" width="10.140625" style="44" bestFit="1" customWidth="1"/>
    <col min="5134" max="5376" width="9.140625" style="44"/>
    <col min="5377" max="5377" width="3.140625" style="44" customWidth="1"/>
    <col min="5378" max="5378" width="6.42578125" style="44" customWidth="1"/>
    <col min="5379" max="5380" width="4.7109375" style="44" customWidth="1"/>
    <col min="5381" max="5381" width="4.85546875" style="44" customWidth="1"/>
    <col min="5382" max="5382" width="40.85546875" style="44" customWidth="1"/>
    <col min="5383" max="5385" width="9.7109375" style="44" customWidth="1"/>
    <col min="5386" max="5386" width="10.7109375" style="44" customWidth="1"/>
    <col min="5387" max="5388" width="9.140625" style="44"/>
    <col min="5389" max="5389" width="10.140625" style="44" bestFit="1" customWidth="1"/>
    <col min="5390" max="5632" width="9.140625" style="44"/>
    <col min="5633" max="5633" width="3.140625" style="44" customWidth="1"/>
    <col min="5634" max="5634" width="6.42578125" style="44" customWidth="1"/>
    <col min="5635" max="5636" width="4.7109375" style="44" customWidth="1"/>
    <col min="5637" max="5637" width="4.85546875" style="44" customWidth="1"/>
    <col min="5638" max="5638" width="40.85546875" style="44" customWidth="1"/>
    <col min="5639" max="5641" width="9.7109375" style="44" customWidth="1"/>
    <col min="5642" max="5642" width="10.7109375" style="44" customWidth="1"/>
    <col min="5643" max="5644" width="9.140625" style="44"/>
    <col min="5645" max="5645" width="10.140625" style="44" bestFit="1" customWidth="1"/>
    <col min="5646" max="5888" width="9.140625" style="44"/>
    <col min="5889" max="5889" width="3.140625" style="44" customWidth="1"/>
    <col min="5890" max="5890" width="6.42578125" style="44" customWidth="1"/>
    <col min="5891" max="5892" width="4.7109375" style="44" customWidth="1"/>
    <col min="5893" max="5893" width="4.85546875" style="44" customWidth="1"/>
    <col min="5894" max="5894" width="40.85546875" style="44" customWidth="1"/>
    <col min="5895" max="5897" width="9.7109375" style="44" customWidth="1"/>
    <col min="5898" max="5898" width="10.7109375" style="44" customWidth="1"/>
    <col min="5899" max="5900" width="9.140625" style="44"/>
    <col min="5901" max="5901" width="10.140625" style="44" bestFit="1" customWidth="1"/>
    <col min="5902" max="6144" width="9.140625" style="44"/>
    <col min="6145" max="6145" width="3.140625" style="44" customWidth="1"/>
    <col min="6146" max="6146" width="6.42578125" style="44" customWidth="1"/>
    <col min="6147" max="6148" width="4.7109375" style="44" customWidth="1"/>
    <col min="6149" max="6149" width="4.85546875" style="44" customWidth="1"/>
    <col min="6150" max="6150" width="40.85546875" style="44" customWidth="1"/>
    <col min="6151" max="6153" width="9.7109375" style="44" customWidth="1"/>
    <col min="6154" max="6154" width="10.7109375" style="44" customWidth="1"/>
    <col min="6155" max="6156" width="9.140625" style="44"/>
    <col min="6157" max="6157" width="10.140625" style="44" bestFit="1" customWidth="1"/>
    <col min="6158" max="6400" width="9.140625" style="44"/>
    <col min="6401" max="6401" width="3.140625" style="44" customWidth="1"/>
    <col min="6402" max="6402" width="6.42578125" style="44" customWidth="1"/>
    <col min="6403" max="6404" width="4.7109375" style="44" customWidth="1"/>
    <col min="6405" max="6405" width="4.85546875" style="44" customWidth="1"/>
    <col min="6406" max="6406" width="40.85546875" style="44" customWidth="1"/>
    <col min="6407" max="6409" width="9.7109375" style="44" customWidth="1"/>
    <col min="6410" max="6410" width="10.7109375" style="44" customWidth="1"/>
    <col min="6411" max="6412" width="9.140625" style="44"/>
    <col min="6413" max="6413" width="10.140625" style="44" bestFit="1" customWidth="1"/>
    <col min="6414" max="6656" width="9.140625" style="44"/>
    <col min="6657" max="6657" width="3.140625" style="44" customWidth="1"/>
    <col min="6658" max="6658" width="6.42578125" style="44" customWidth="1"/>
    <col min="6659" max="6660" width="4.7109375" style="44" customWidth="1"/>
    <col min="6661" max="6661" width="4.85546875" style="44" customWidth="1"/>
    <col min="6662" max="6662" width="40.85546875" style="44" customWidth="1"/>
    <col min="6663" max="6665" width="9.7109375" style="44" customWidth="1"/>
    <col min="6666" max="6666" width="10.7109375" style="44" customWidth="1"/>
    <col min="6667" max="6668" width="9.140625" style="44"/>
    <col min="6669" max="6669" width="10.140625" style="44" bestFit="1" customWidth="1"/>
    <col min="6670" max="6912" width="9.140625" style="44"/>
    <col min="6913" max="6913" width="3.140625" style="44" customWidth="1"/>
    <col min="6914" max="6914" width="6.42578125" style="44" customWidth="1"/>
    <col min="6915" max="6916" width="4.7109375" style="44" customWidth="1"/>
    <col min="6917" max="6917" width="4.85546875" style="44" customWidth="1"/>
    <col min="6918" max="6918" width="40.85546875" style="44" customWidth="1"/>
    <col min="6919" max="6921" width="9.7109375" style="44" customWidth="1"/>
    <col min="6922" max="6922" width="10.7109375" style="44" customWidth="1"/>
    <col min="6923" max="6924" width="9.140625" style="44"/>
    <col min="6925" max="6925" width="10.140625" style="44" bestFit="1" customWidth="1"/>
    <col min="6926" max="7168" width="9.140625" style="44"/>
    <col min="7169" max="7169" width="3.140625" style="44" customWidth="1"/>
    <col min="7170" max="7170" width="6.42578125" style="44" customWidth="1"/>
    <col min="7171" max="7172" width="4.7109375" style="44" customWidth="1"/>
    <col min="7173" max="7173" width="4.85546875" style="44" customWidth="1"/>
    <col min="7174" max="7174" width="40.85546875" style="44" customWidth="1"/>
    <col min="7175" max="7177" width="9.7109375" style="44" customWidth="1"/>
    <col min="7178" max="7178" width="10.7109375" style="44" customWidth="1"/>
    <col min="7179" max="7180" width="9.140625" style="44"/>
    <col min="7181" max="7181" width="10.140625" style="44" bestFit="1" customWidth="1"/>
    <col min="7182" max="7424" width="9.140625" style="44"/>
    <col min="7425" max="7425" width="3.140625" style="44" customWidth="1"/>
    <col min="7426" max="7426" width="6.42578125" style="44" customWidth="1"/>
    <col min="7427" max="7428" width="4.7109375" style="44" customWidth="1"/>
    <col min="7429" max="7429" width="4.85546875" style="44" customWidth="1"/>
    <col min="7430" max="7430" width="40.85546875" style="44" customWidth="1"/>
    <col min="7431" max="7433" width="9.7109375" style="44" customWidth="1"/>
    <col min="7434" max="7434" width="10.7109375" style="44" customWidth="1"/>
    <col min="7435" max="7436" width="9.140625" style="44"/>
    <col min="7437" max="7437" width="10.140625" style="44" bestFit="1" customWidth="1"/>
    <col min="7438" max="7680" width="9.140625" style="44"/>
    <col min="7681" max="7681" width="3.140625" style="44" customWidth="1"/>
    <col min="7682" max="7682" width="6.42578125" style="44" customWidth="1"/>
    <col min="7683" max="7684" width="4.7109375" style="44" customWidth="1"/>
    <col min="7685" max="7685" width="4.85546875" style="44" customWidth="1"/>
    <col min="7686" max="7686" width="40.85546875" style="44" customWidth="1"/>
    <col min="7687" max="7689" width="9.7109375" style="44" customWidth="1"/>
    <col min="7690" max="7690" width="10.7109375" style="44" customWidth="1"/>
    <col min="7691" max="7692" width="9.140625" style="44"/>
    <col min="7693" max="7693" width="10.140625" style="44" bestFit="1" customWidth="1"/>
    <col min="7694" max="7936" width="9.140625" style="44"/>
    <col min="7937" max="7937" width="3.140625" style="44" customWidth="1"/>
    <col min="7938" max="7938" width="6.42578125" style="44" customWidth="1"/>
    <col min="7939" max="7940" width="4.7109375" style="44" customWidth="1"/>
    <col min="7941" max="7941" width="4.85546875" style="44" customWidth="1"/>
    <col min="7942" max="7942" width="40.85546875" style="44" customWidth="1"/>
    <col min="7943" max="7945" width="9.7109375" style="44" customWidth="1"/>
    <col min="7946" max="7946" width="10.7109375" style="44" customWidth="1"/>
    <col min="7947" max="7948" width="9.140625" style="44"/>
    <col min="7949" max="7949" width="10.140625" style="44" bestFit="1" customWidth="1"/>
    <col min="7950" max="8192" width="9.140625" style="44"/>
    <col min="8193" max="8193" width="3.140625" style="44" customWidth="1"/>
    <col min="8194" max="8194" width="6.42578125" style="44" customWidth="1"/>
    <col min="8195" max="8196" width="4.7109375" style="44" customWidth="1"/>
    <col min="8197" max="8197" width="4.85546875" style="44" customWidth="1"/>
    <col min="8198" max="8198" width="40.85546875" style="44" customWidth="1"/>
    <col min="8199" max="8201" width="9.7109375" style="44" customWidth="1"/>
    <col min="8202" max="8202" width="10.7109375" style="44" customWidth="1"/>
    <col min="8203" max="8204" width="9.140625" style="44"/>
    <col min="8205" max="8205" width="10.140625" style="44" bestFit="1" customWidth="1"/>
    <col min="8206" max="8448" width="9.140625" style="44"/>
    <col min="8449" max="8449" width="3.140625" style="44" customWidth="1"/>
    <col min="8450" max="8450" width="6.42578125" style="44" customWidth="1"/>
    <col min="8451" max="8452" width="4.7109375" style="44" customWidth="1"/>
    <col min="8453" max="8453" width="4.85546875" style="44" customWidth="1"/>
    <col min="8454" max="8454" width="40.85546875" style="44" customWidth="1"/>
    <col min="8455" max="8457" width="9.7109375" style="44" customWidth="1"/>
    <col min="8458" max="8458" width="10.7109375" style="44" customWidth="1"/>
    <col min="8459" max="8460" width="9.140625" style="44"/>
    <col min="8461" max="8461" width="10.140625" style="44" bestFit="1" customWidth="1"/>
    <col min="8462" max="8704" width="9.140625" style="44"/>
    <col min="8705" max="8705" width="3.140625" style="44" customWidth="1"/>
    <col min="8706" max="8706" width="6.42578125" style="44" customWidth="1"/>
    <col min="8707" max="8708" width="4.7109375" style="44" customWidth="1"/>
    <col min="8709" max="8709" width="4.85546875" style="44" customWidth="1"/>
    <col min="8710" max="8710" width="40.85546875" style="44" customWidth="1"/>
    <col min="8711" max="8713" width="9.7109375" style="44" customWidth="1"/>
    <col min="8714" max="8714" width="10.7109375" style="44" customWidth="1"/>
    <col min="8715" max="8716" width="9.140625" style="44"/>
    <col min="8717" max="8717" width="10.140625" style="44" bestFit="1" customWidth="1"/>
    <col min="8718" max="8960" width="9.140625" style="44"/>
    <col min="8961" max="8961" width="3.140625" style="44" customWidth="1"/>
    <col min="8962" max="8962" width="6.42578125" style="44" customWidth="1"/>
    <col min="8963" max="8964" width="4.7109375" style="44" customWidth="1"/>
    <col min="8965" max="8965" width="4.85546875" style="44" customWidth="1"/>
    <col min="8966" max="8966" width="40.85546875" style="44" customWidth="1"/>
    <col min="8967" max="8969" width="9.7109375" style="44" customWidth="1"/>
    <col min="8970" max="8970" width="10.7109375" style="44" customWidth="1"/>
    <col min="8971" max="8972" width="9.140625" style="44"/>
    <col min="8973" max="8973" width="10.140625" style="44" bestFit="1" customWidth="1"/>
    <col min="8974" max="9216" width="9.140625" style="44"/>
    <col min="9217" max="9217" width="3.140625" style="44" customWidth="1"/>
    <col min="9218" max="9218" width="6.42578125" style="44" customWidth="1"/>
    <col min="9219" max="9220" width="4.7109375" style="44" customWidth="1"/>
    <col min="9221" max="9221" width="4.85546875" style="44" customWidth="1"/>
    <col min="9222" max="9222" width="40.85546875" style="44" customWidth="1"/>
    <col min="9223" max="9225" width="9.7109375" style="44" customWidth="1"/>
    <col min="9226" max="9226" width="10.7109375" style="44" customWidth="1"/>
    <col min="9227" max="9228" width="9.140625" style="44"/>
    <col min="9229" max="9229" width="10.140625" style="44" bestFit="1" customWidth="1"/>
    <col min="9230" max="9472" width="9.140625" style="44"/>
    <col min="9473" max="9473" width="3.140625" style="44" customWidth="1"/>
    <col min="9474" max="9474" width="6.42578125" style="44" customWidth="1"/>
    <col min="9475" max="9476" width="4.7109375" style="44" customWidth="1"/>
    <col min="9477" max="9477" width="4.85546875" style="44" customWidth="1"/>
    <col min="9478" max="9478" width="40.85546875" style="44" customWidth="1"/>
    <col min="9479" max="9481" width="9.7109375" style="44" customWidth="1"/>
    <col min="9482" max="9482" width="10.7109375" style="44" customWidth="1"/>
    <col min="9483" max="9484" width="9.140625" style="44"/>
    <col min="9485" max="9485" width="10.140625" style="44" bestFit="1" customWidth="1"/>
    <col min="9486" max="9728" width="9.140625" style="44"/>
    <col min="9729" max="9729" width="3.140625" style="44" customWidth="1"/>
    <col min="9730" max="9730" width="6.42578125" style="44" customWidth="1"/>
    <col min="9731" max="9732" width="4.7109375" style="44" customWidth="1"/>
    <col min="9733" max="9733" width="4.85546875" style="44" customWidth="1"/>
    <col min="9734" max="9734" width="40.85546875" style="44" customWidth="1"/>
    <col min="9735" max="9737" width="9.7109375" style="44" customWidth="1"/>
    <col min="9738" max="9738" width="10.7109375" style="44" customWidth="1"/>
    <col min="9739" max="9740" width="9.140625" style="44"/>
    <col min="9741" max="9741" width="10.140625" style="44" bestFit="1" customWidth="1"/>
    <col min="9742" max="9984" width="9.140625" style="44"/>
    <col min="9985" max="9985" width="3.140625" style="44" customWidth="1"/>
    <col min="9986" max="9986" width="6.42578125" style="44" customWidth="1"/>
    <col min="9987" max="9988" width="4.7109375" style="44" customWidth="1"/>
    <col min="9989" max="9989" width="4.85546875" style="44" customWidth="1"/>
    <col min="9990" max="9990" width="40.85546875" style="44" customWidth="1"/>
    <col min="9991" max="9993" width="9.7109375" style="44" customWidth="1"/>
    <col min="9994" max="9994" width="10.7109375" style="44" customWidth="1"/>
    <col min="9995" max="9996" width="9.140625" style="44"/>
    <col min="9997" max="9997" width="10.140625" style="44" bestFit="1" customWidth="1"/>
    <col min="9998" max="10240" width="9.140625" style="44"/>
    <col min="10241" max="10241" width="3.140625" style="44" customWidth="1"/>
    <col min="10242" max="10242" width="6.42578125" style="44" customWidth="1"/>
    <col min="10243" max="10244" width="4.7109375" style="44" customWidth="1"/>
    <col min="10245" max="10245" width="4.85546875" style="44" customWidth="1"/>
    <col min="10246" max="10246" width="40.85546875" style="44" customWidth="1"/>
    <col min="10247" max="10249" width="9.7109375" style="44" customWidth="1"/>
    <col min="10250" max="10250" width="10.7109375" style="44" customWidth="1"/>
    <col min="10251" max="10252" width="9.140625" style="44"/>
    <col min="10253" max="10253" width="10.140625" style="44" bestFit="1" customWidth="1"/>
    <col min="10254" max="10496" width="9.140625" style="44"/>
    <col min="10497" max="10497" width="3.140625" style="44" customWidth="1"/>
    <col min="10498" max="10498" width="6.42578125" style="44" customWidth="1"/>
    <col min="10499" max="10500" width="4.7109375" style="44" customWidth="1"/>
    <col min="10501" max="10501" width="4.85546875" style="44" customWidth="1"/>
    <col min="10502" max="10502" width="40.85546875" style="44" customWidth="1"/>
    <col min="10503" max="10505" width="9.7109375" style="44" customWidth="1"/>
    <col min="10506" max="10506" width="10.7109375" style="44" customWidth="1"/>
    <col min="10507" max="10508" width="9.140625" style="44"/>
    <col min="10509" max="10509" width="10.140625" style="44" bestFit="1" customWidth="1"/>
    <col min="10510" max="10752" width="9.140625" style="44"/>
    <col min="10753" max="10753" width="3.140625" style="44" customWidth="1"/>
    <col min="10754" max="10754" width="6.42578125" style="44" customWidth="1"/>
    <col min="10755" max="10756" width="4.7109375" style="44" customWidth="1"/>
    <col min="10757" max="10757" width="4.85546875" style="44" customWidth="1"/>
    <col min="10758" max="10758" width="40.85546875" style="44" customWidth="1"/>
    <col min="10759" max="10761" width="9.7109375" style="44" customWidth="1"/>
    <col min="10762" max="10762" width="10.7109375" style="44" customWidth="1"/>
    <col min="10763" max="10764" width="9.140625" style="44"/>
    <col min="10765" max="10765" width="10.140625" style="44" bestFit="1" customWidth="1"/>
    <col min="10766" max="11008" width="9.140625" style="44"/>
    <col min="11009" max="11009" width="3.140625" style="44" customWidth="1"/>
    <col min="11010" max="11010" width="6.42578125" style="44" customWidth="1"/>
    <col min="11011" max="11012" width="4.7109375" style="44" customWidth="1"/>
    <col min="11013" max="11013" width="4.85546875" style="44" customWidth="1"/>
    <col min="11014" max="11014" width="40.85546875" style="44" customWidth="1"/>
    <col min="11015" max="11017" width="9.7109375" style="44" customWidth="1"/>
    <col min="11018" max="11018" width="10.7109375" style="44" customWidth="1"/>
    <col min="11019" max="11020" width="9.140625" style="44"/>
    <col min="11021" max="11021" width="10.140625" style="44" bestFit="1" customWidth="1"/>
    <col min="11022" max="11264" width="9.140625" style="44"/>
    <col min="11265" max="11265" width="3.140625" style="44" customWidth="1"/>
    <col min="11266" max="11266" width="6.42578125" style="44" customWidth="1"/>
    <col min="11267" max="11268" width="4.7109375" style="44" customWidth="1"/>
    <col min="11269" max="11269" width="4.85546875" style="44" customWidth="1"/>
    <col min="11270" max="11270" width="40.85546875" style="44" customWidth="1"/>
    <col min="11271" max="11273" width="9.7109375" style="44" customWidth="1"/>
    <col min="11274" max="11274" width="10.7109375" style="44" customWidth="1"/>
    <col min="11275" max="11276" width="9.140625" style="44"/>
    <col min="11277" max="11277" width="10.140625" style="44" bestFit="1" customWidth="1"/>
    <col min="11278" max="11520" width="9.140625" style="44"/>
    <col min="11521" max="11521" width="3.140625" style="44" customWidth="1"/>
    <col min="11522" max="11522" width="6.42578125" style="44" customWidth="1"/>
    <col min="11523" max="11524" width="4.7109375" style="44" customWidth="1"/>
    <col min="11525" max="11525" width="4.85546875" style="44" customWidth="1"/>
    <col min="11526" max="11526" width="40.85546875" style="44" customWidth="1"/>
    <col min="11527" max="11529" width="9.7109375" style="44" customWidth="1"/>
    <col min="11530" max="11530" width="10.7109375" style="44" customWidth="1"/>
    <col min="11531" max="11532" width="9.140625" style="44"/>
    <col min="11533" max="11533" width="10.140625" style="44" bestFit="1" customWidth="1"/>
    <col min="11534" max="11776" width="9.140625" style="44"/>
    <col min="11777" max="11777" width="3.140625" style="44" customWidth="1"/>
    <col min="11778" max="11778" width="6.42578125" style="44" customWidth="1"/>
    <col min="11779" max="11780" width="4.7109375" style="44" customWidth="1"/>
    <col min="11781" max="11781" width="4.85546875" style="44" customWidth="1"/>
    <col min="11782" max="11782" width="40.85546875" style="44" customWidth="1"/>
    <col min="11783" max="11785" width="9.7109375" style="44" customWidth="1"/>
    <col min="11786" max="11786" width="10.7109375" style="44" customWidth="1"/>
    <col min="11787" max="11788" width="9.140625" style="44"/>
    <col min="11789" max="11789" width="10.140625" style="44" bestFit="1" customWidth="1"/>
    <col min="11790" max="12032" width="9.140625" style="44"/>
    <col min="12033" max="12033" width="3.140625" style="44" customWidth="1"/>
    <col min="12034" max="12034" width="6.42578125" style="44" customWidth="1"/>
    <col min="12035" max="12036" width="4.7109375" style="44" customWidth="1"/>
    <col min="12037" max="12037" width="4.85546875" style="44" customWidth="1"/>
    <col min="12038" max="12038" width="40.85546875" style="44" customWidth="1"/>
    <col min="12039" max="12041" width="9.7109375" style="44" customWidth="1"/>
    <col min="12042" max="12042" width="10.7109375" style="44" customWidth="1"/>
    <col min="12043" max="12044" width="9.140625" style="44"/>
    <col min="12045" max="12045" width="10.140625" style="44" bestFit="1" customWidth="1"/>
    <col min="12046" max="12288" width="9.140625" style="44"/>
    <col min="12289" max="12289" width="3.140625" style="44" customWidth="1"/>
    <col min="12290" max="12290" width="6.42578125" style="44" customWidth="1"/>
    <col min="12291" max="12292" width="4.7109375" style="44" customWidth="1"/>
    <col min="12293" max="12293" width="4.85546875" style="44" customWidth="1"/>
    <col min="12294" max="12294" width="40.85546875" style="44" customWidth="1"/>
    <col min="12295" max="12297" width="9.7109375" style="44" customWidth="1"/>
    <col min="12298" max="12298" width="10.7109375" style="44" customWidth="1"/>
    <col min="12299" max="12300" width="9.140625" style="44"/>
    <col min="12301" max="12301" width="10.140625" style="44" bestFit="1" customWidth="1"/>
    <col min="12302" max="12544" width="9.140625" style="44"/>
    <col min="12545" max="12545" width="3.140625" style="44" customWidth="1"/>
    <col min="12546" max="12546" width="6.42578125" style="44" customWidth="1"/>
    <col min="12547" max="12548" width="4.7109375" style="44" customWidth="1"/>
    <col min="12549" max="12549" width="4.85546875" style="44" customWidth="1"/>
    <col min="12550" max="12550" width="40.85546875" style="44" customWidth="1"/>
    <col min="12551" max="12553" width="9.7109375" style="44" customWidth="1"/>
    <col min="12554" max="12554" width="10.7109375" style="44" customWidth="1"/>
    <col min="12555" max="12556" width="9.140625" style="44"/>
    <col min="12557" max="12557" width="10.140625" style="44" bestFit="1" customWidth="1"/>
    <col min="12558" max="12800" width="9.140625" style="44"/>
    <col min="12801" max="12801" width="3.140625" style="44" customWidth="1"/>
    <col min="12802" max="12802" width="6.42578125" style="44" customWidth="1"/>
    <col min="12803" max="12804" width="4.7109375" style="44" customWidth="1"/>
    <col min="12805" max="12805" width="4.85546875" style="44" customWidth="1"/>
    <col min="12806" max="12806" width="40.85546875" style="44" customWidth="1"/>
    <col min="12807" max="12809" width="9.7109375" style="44" customWidth="1"/>
    <col min="12810" max="12810" width="10.7109375" style="44" customWidth="1"/>
    <col min="12811" max="12812" width="9.140625" style="44"/>
    <col min="12813" max="12813" width="10.140625" style="44" bestFit="1" customWidth="1"/>
    <col min="12814" max="13056" width="9.140625" style="44"/>
    <col min="13057" max="13057" width="3.140625" style="44" customWidth="1"/>
    <col min="13058" max="13058" width="6.42578125" style="44" customWidth="1"/>
    <col min="13059" max="13060" width="4.7109375" style="44" customWidth="1"/>
    <col min="13061" max="13061" width="4.85546875" style="44" customWidth="1"/>
    <col min="13062" max="13062" width="40.85546875" style="44" customWidth="1"/>
    <col min="13063" max="13065" width="9.7109375" style="44" customWidth="1"/>
    <col min="13066" max="13066" width="10.7109375" style="44" customWidth="1"/>
    <col min="13067" max="13068" width="9.140625" style="44"/>
    <col min="13069" max="13069" width="10.140625" style="44" bestFit="1" customWidth="1"/>
    <col min="13070" max="13312" width="9.140625" style="44"/>
    <col min="13313" max="13313" width="3.140625" style="44" customWidth="1"/>
    <col min="13314" max="13314" width="6.42578125" style="44" customWidth="1"/>
    <col min="13315" max="13316" width="4.7109375" style="44" customWidth="1"/>
    <col min="13317" max="13317" width="4.85546875" style="44" customWidth="1"/>
    <col min="13318" max="13318" width="40.85546875" style="44" customWidth="1"/>
    <col min="13319" max="13321" width="9.7109375" style="44" customWidth="1"/>
    <col min="13322" max="13322" width="10.7109375" style="44" customWidth="1"/>
    <col min="13323" max="13324" width="9.140625" style="44"/>
    <col min="13325" max="13325" width="10.140625" style="44" bestFit="1" customWidth="1"/>
    <col min="13326" max="13568" width="9.140625" style="44"/>
    <col min="13569" max="13569" width="3.140625" style="44" customWidth="1"/>
    <col min="13570" max="13570" width="6.42578125" style="44" customWidth="1"/>
    <col min="13571" max="13572" width="4.7109375" style="44" customWidth="1"/>
    <col min="13573" max="13573" width="4.85546875" style="44" customWidth="1"/>
    <col min="13574" max="13574" width="40.85546875" style="44" customWidth="1"/>
    <col min="13575" max="13577" width="9.7109375" style="44" customWidth="1"/>
    <col min="13578" max="13578" width="10.7109375" style="44" customWidth="1"/>
    <col min="13579" max="13580" width="9.140625" style="44"/>
    <col min="13581" max="13581" width="10.140625" style="44" bestFit="1" customWidth="1"/>
    <col min="13582" max="13824" width="9.140625" style="44"/>
    <col min="13825" max="13825" width="3.140625" style="44" customWidth="1"/>
    <col min="13826" max="13826" width="6.42578125" style="44" customWidth="1"/>
    <col min="13827" max="13828" width="4.7109375" style="44" customWidth="1"/>
    <col min="13829" max="13829" width="4.85546875" style="44" customWidth="1"/>
    <col min="13830" max="13830" width="40.85546875" style="44" customWidth="1"/>
    <col min="13831" max="13833" width="9.7109375" style="44" customWidth="1"/>
    <col min="13834" max="13834" width="10.7109375" style="44" customWidth="1"/>
    <col min="13835" max="13836" width="9.140625" style="44"/>
    <col min="13837" max="13837" width="10.140625" style="44" bestFit="1" customWidth="1"/>
    <col min="13838" max="14080" width="9.140625" style="44"/>
    <col min="14081" max="14081" width="3.140625" style="44" customWidth="1"/>
    <col min="14082" max="14082" width="6.42578125" style="44" customWidth="1"/>
    <col min="14083" max="14084" width="4.7109375" style="44" customWidth="1"/>
    <col min="14085" max="14085" width="4.85546875" style="44" customWidth="1"/>
    <col min="14086" max="14086" width="40.85546875" style="44" customWidth="1"/>
    <col min="14087" max="14089" width="9.7109375" style="44" customWidth="1"/>
    <col min="14090" max="14090" width="10.7109375" style="44" customWidth="1"/>
    <col min="14091" max="14092" width="9.140625" style="44"/>
    <col min="14093" max="14093" width="10.140625" style="44" bestFit="1" customWidth="1"/>
    <col min="14094" max="14336" width="9.140625" style="44"/>
    <col min="14337" max="14337" width="3.140625" style="44" customWidth="1"/>
    <col min="14338" max="14338" width="6.42578125" style="44" customWidth="1"/>
    <col min="14339" max="14340" width="4.7109375" style="44" customWidth="1"/>
    <col min="14341" max="14341" width="4.85546875" style="44" customWidth="1"/>
    <col min="14342" max="14342" width="40.85546875" style="44" customWidth="1"/>
    <col min="14343" max="14345" width="9.7109375" style="44" customWidth="1"/>
    <col min="14346" max="14346" width="10.7109375" style="44" customWidth="1"/>
    <col min="14347" max="14348" width="9.140625" style="44"/>
    <col min="14349" max="14349" width="10.140625" style="44" bestFit="1" customWidth="1"/>
    <col min="14350" max="14592" width="9.140625" style="44"/>
    <col min="14593" max="14593" width="3.140625" style="44" customWidth="1"/>
    <col min="14594" max="14594" width="6.42578125" style="44" customWidth="1"/>
    <col min="14595" max="14596" width="4.7109375" style="44" customWidth="1"/>
    <col min="14597" max="14597" width="4.85546875" style="44" customWidth="1"/>
    <col min="14598" max="14598" width="40.85546875" style="44" customWidth="1"/>
    <col min="14599" max="14601" width="9.7109375" style="44" customWidth="1"/>
    <col min="14602" max="14602" width="10.7109375" style="44" customWidth="1"/>
    <col min="14603" max="14604" width="9.140625" style="44"/>
    <col min="14605" max="14605" width="10.140625" style="44" bestFit="1" customWidth="1"/>
    <col min="14606" max="14848" width="9.140625" style="44"/>
    <col min="14849" max="14849" width="3.140625" style="44" customWidth="1"/>
    <col min="14850" max="14850" width="6.42578125" style="44" customWidth="1"/>
    <col min="14851" max="14852" width="4.7109375" style="44" customWidth="1"/>
    <col min="14853" max="14853" width="4.85546875" style="44" customWidth="1"/>
    <col min="14854" max="14854" width="40.85546875" style="44" customWidth="1"/>
    <col min="14855" max="14857" width="9.7109375" style="44" customWidth="1"/>
    <col min="14858" max="14858" width="10.7109375" style="44" customWidth="1"/>
    <col min="14859" max="14860" width="9.140625" style="44"/>
    <col min="14861" max="14861" width="10.140625" style="44" bestFit="1" customWidth="1"/>
    <col min="14862" max="15104" width="9.140625" style="44"/>
    <col min="15105" max="15105" width="3.140625" style="44" customWidth="1"/>
    <col min="15106" max="15106" width="6.42578125" style="44" customWidth="1"/>
    <col min="15107" max="15108" width="4.7109375" style="44" customWidth="1"/>
    <col min="15109" max="15109" width="4.85546875" style="44" customWidth="1"/>
    <col min="15110" max="15110" width="40.85546875" style="44" customWidth="1"/>
    <col min="15111" max="15113" width="9.7109375" style="44" customWidth="1"/>
    <col min="15114" max="15114" width="10.7109375" style="44" customWidth="1"/>
    <col min="15115" max="15116" width="9.140625" style="44"/>
    <col min="15117" max="15117" width="10.140625" style="44" bestFit="1" customWidth="1"/>
    <col min="15118" max="15360" width="9.140625" style="44"/>
    <col min="15361" max="15361" width="3.140625" style="44" customWidth="1"/>
    <col min="15362" max="15362" width="6.42578125" style="44" customWidth="1"/>
    <col min="15363" max="15364" width="4.7109375" style="44" customWidth="1"/>
    <col min="15365" max="15365" width="4.85546875" style="44" customWidth="1"/>
    <col min="15366" max="15366" width="40.85546875" style="44" customWidth="1"/>
    <col min="15367" max="15369" width="9.7109375" style="44" customWidth="1"/>
    <col min="15370" max="15370" width="10.7109375" style="44" customWidth="1"/>
    <col min="15371" max="15372" width="9.140625" style="44"/>
    <col min="15373" max="15373" width="10.140625" style="44" bestFit="1" customWidth="1"/>
    <col min="15374" max="15616" width="9.140625" style="44"/>
    <col min="15617" max="15617" width="3.140625" style="44" customWidth="1"/>
    <col min="15618" max="15618" width="6.42578125" style="44" customWidth="1"/>
    <col min="15619" max="15620" width="4.7109375" style="44" customWidth="1"/>
    <col min="15621" max="15621" width="4.85546875" style="44" customWidth="1"/>
    <col min="15622" max="15622" width="40.85546875" style="44" customWidth="1"/>
    <col min="15623" max="15625" width="9.7109375" style="44" customWidth="1"/>
    <col min="15626" max="15626" width="10.7109375" style="44" customWidth="1"/>
    <col min="15627" max="15628" width="9.140625" style="44"/>
    <col min="15629" max="15629" width="10.140625" style="44" bestFit="1" customWidth="1"/>
    <col min="15630" max="15872" width="9.140625" style="44"/>
    <col min="15873" max="15873" width="3.140625" style="44" customWidth="1"/>
    <col min="15874" max="15874" width="6.42578125" style="44" customWidth="1"/>
    <col min="15875" max="15876" width="4.7109375" style="44" customWidth="1"/>
    <col min="15877" max="15877" width="4.85546875" style="44" customWidth="1"/>
    <col min="15878" max="15878" width="40.85546875" style="44" customWidth="1"/>
    <col min="15879" max="15881" width="9.7109375" style="44" customWidth="1"/>
    <col min="15882" max="15882" width="10.7109375" style="44" customWidth="1"/>
    <col min="15883" max="15884" width="9.140625" style="44"/>
    <col min="15885" max="15885" width="10.140625" style="44" bestFit="1" customWidth="1"/>
    <col min="15886" max="16128" width="9.140625" style="44"/>
    <col min="16129" max="16129" width="3.140625" style="44" customWidth="1"/>
    <col min="16130" max="16130" width="6.42578125" style="44" customWidth="1"/>
    <col min="16131" max="16132" width="4.7109375" style="44" customWidth="1"/>
    <col min="16133" max="16133" width="4.85546875" style="44" customWidth="1"/>
    <col min="16134" max="16134" width="40.85546875" style="44" customWidth="1"/>
    <col min="16135" max="16137" width="9.7109375" style="44" customWidth="1"/>
    <col min="16138" max="16138" width="10.7109375" style="44" customWidth="1"/>
    <col min="16139" max="16140" width="9.140625" style="44"/>
    <col min="16141" max="16141" width="10.140625" style="44" bestFit="1" customWidth="1"/>
    <col min="16142" max="16384" width="9.140625" style="44"/>
  </cols>
  <sheetData>
    <row r="1" spans="1:13" s="39" customFormat="1" x14ac:dyDescent="0.2">
      <c r="F1" s="40"/>
      <c r="I1" s="40"/>
      <c r="J1" s="41"/>
      <c r="K1" s="42" t="s">
        <v>62</v>
      </c>
    </row>
    <row r="2" spans="1:13" s="39" customFormat="1" ht="13.15" x14ac:dyDescent="0.25">
      <c r="F2" s="40"/>
      <c r="I2" s="40"/>
      <c r="J2" s="43"/>
    </row>
    <row r="3" spans="1:13" s="39" customFormat="1" ht="18" x14ac:dyDescent="0.25">
      <c r="A3" s="128" t="s">
        <v>63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13.15" x14ac:dyDescent="0.25">
      <c r="H4" s="129"/>
      <c r="I4" s="129"/>
      <c r="J4" s="129"/>
    </row>
    <row r="5" spans="1:13" ht="13.15" x14ac:dyDescent="0.25">
      <c r="A5" s="45"/>
      <c r="B5" s="45"/>
      <c r="C5" s="45"/>
      <c r="D5" s="45"/>
      <c r="E5" s="45"/>
      <c r="F5" s="45"/>
      <c r="G5" s="45"/>
      <c r="H5" s="45"/>
      <c r="I5" s="46"/>
      <c r="J5" s="46"/>
    </row>
    <row r="6" spans="1:13" ht="15.75" x14ac:dyDescent="0.25">
      <c r="A6" s="130" t="s">
        <v>64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3" ht="15.6" x14ac:dyDescent="0.3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3" ht="15.75" x14ac:dyDescent="0.25">
      <c r="A8" s="131" t="s">
        <v>65</v>
      </c>
      <c r="B8" s="131"/>
      <c r="C8" s="131"/>
      <c r="D8" s="131"/>
      <c r="E8" s="131"/>
      <c r="F8" s="131"/>
      <c r="G8" s="131"/>
      <c r="H8" s="131"/>
      <c r="I8" s="131"/>
      <c r="J8" s="131"/>
    </row>
    <row r="9" spans="1:13" ht="13.5" thickBot="1" x14ac:dyDescent="0.25">
      <c r="A9" s="47"/>
      <c r="B9" s="48"/>
      <c r="C9" s="48"/>
      <c r="D9" s="48"/>
      <c r="E9" s="48"/>
      <c r="F9" s="48"/>
      <c r="G9" s="48"/>
      <c r="H9" s="49"/>
      <c r="I9" s="48"/>
      <c r="J9" s="50"/>
      <c r="K9" s="48"/>
      <c r="L9" s="50" t="s">
        <v>1</v>
      </c>
    </row>
    <row r="10" spans="1:13" ht="23.25" thickBot="1" x14ac:dyDescent="0.25">
      <c r="A10" s="51" t="s">
        <v>66</v>
      </c>
      <c r="B10" s="132" t="s">
        <v>67</v>
      </c>
      <c r="C10" s="133"/>
      <c r="D10" s="127" t="s">
        <v>68</v>
      </c>
      <c r="E10" s="127" t="s">
        <v>40</v>
      </c>
      <c r="F10" s="127" t="s">
        <v>69</v>
      </c>
      <c r="G10" s="127" t="s">
        <v>70</v>
      </c>
      <c r="H10" s="52" t="s">
        <v>71</v>
      </c>
      <c r="I10" s="53" t="s">
        <v>72</v>
      </c>
      <c r="J10" s="52" t="s">
        <v>71</v>
      </c>
      <c r="K10" s="53" t="s">
        <v>61</v>
      </c>
      <c r="L10" s="52" t="s">
        <v>73</v>
      </c>
    </row>
    <row r="11" spans="1:13" ht="13.5" thickBot="1" x14ac:dyDescent="0.25">
      <c r="A11" s="51"/>
      <c r="B11" s="54"/>
      <c r="C11" s="55"/>
      <c r="D11" s="127"/>
      <c r="E11" s="127"/>
      <c r="F11" s="127" t="s">
        <v>74</v>
      </c>
      <c r="G11" s="56">
        <f>G12+G13</f>
        <v>15000</v>
      </c>
      <c r="H11" s="56">
        <f t="shared" ref="H11:K11" si="0">H12+H13</f>
        <v>25562.900999999998</v>
      </c>
      <c r="I11" s="56">
        <f t="shared" si="0"/>
        <v>20000</v>
      </c>
      <c r="J11" s="56">
        <f t="shared" si="0"/>
        <v>45562.901000000005</v>
      </c>
      <c r="K11" s="56">
        <f t="shared" si="0"/>
        <v>0</v>
      </c>
      <c r="L11" s="56">
        <f>+J11+K11</f>
        <v>45562.901000000005</v>
      </c>
    </row>
    <row r="12" spans="1:13" ht="13.5" thickBot="1" x14ac:dyDescent="0.25">
      <c r="A12" s="57" t="s">
        <v>75</v>
      </c>
      <c r="B12" s="58" t="s">
        <v>76</v>
      </c>
      <c r="C12" s="59"/>
      <c r="D12" s="60" t="s">
        <v>76</v>
      </c>
      <c r="E12" s="60" t="s">
        <v>76</v>
      </c>
      <c r="F12" s="61" t="s">
        <v>77</v>
      </c>
      <c r="G12" s="62">
        <v>0</v>
      </c>
      <c r="H12" s="62">
        <v>5140.7070000000003</v>
      </c>
      <c r="I12" s="63">
        <v>0</v>
      </c>
      <c r="J12" s="62">
        <f>G12+H12+I12</f>
        <v>5140.7070000000003</v>
      </c>
      <c r="K12" s="64">
        <v>0</v>
      </c>
      <c r="L12" s="65">
        <f t="shared" ref="L12:L27" si="1">+J12+K12</f>
        <v>5140.7070000000003</v>
      </c>
    </row>
    <row r="13" spans="1:13" ht="13.5" thickBot="1" x14ac:dyDescent="0.25">
      <c r="A13" s="57" t="s">
        <v>75</v>
      </c>
      <c r="B13" s="58" t="s">
        <v>76</v>
      </c>
      <c r="C13" s="59"/>
      <c r="D13" s="60" t="s">
        <v>76</v>
      </c>
      <c r="E13" s="60" t="s">
        <v>76</v>
      </c>
      <c r="F13" s="61" t="s">
        <v>78</v>
      </c>
      <c r="G13" s="62">
        <f>G15+G16+G20+G21+G22+G23+G24</f>
        <v>15000</v>
      </c>
      <c r="H13" s="62">
        <f t="shared" ref="H13:K13" si="2">H15+H16+H20+H21+H22+H23+H24</f>
        <v>20422.194</v>
      </c>
      <c r="I13" s="62">
        <f t="shared" si="2"/>
        <v>20000</v>
      </c>
      <c r="J13" s="62">
        <f t="shared" si="2"/>
        <v>40422.194000000003</v>
      </c>
      <c r="K13" s="62">
        <f t="shared" si="2"/>
        <v>0</v>
      </c>
      <c r="L13" s="65">
        <f t="shared" si="1"/>
        <v>40422.194000000003</v>
      </c>
    </row>
    <row r="14" spans="1:13" ht="13.9" thickBot="1" x14ac:dyDescent="0.3">
      <c r="A14" s="66"/>
      <c r="B14" s="67"/>
      <c r="C14" s="68"/>
      <c r="D14" s="69"/>
      <c r="E14" s="69"/>
      <c r="F14" s="70" t="s">
        <v>79</v>
      </c>
      <c r="G14" s="71"/>
      <c r="H14" s="71"/>
      <c r="I14" s="72"/>
      <c r="J14" s="71"/>
      <c r="K14" s="73"/>
      <c r="L14" s="56"/>
    </row>
    <row r="15" spans="1:13" ht="23.25" thickBot="1" x14ac:dyDescent="0.25">
      <c r="A15" s="74" t="s">
        <v>75</v>
      </c>
      <c r="B15" s="75" t="s">
        <v>80</v>
      </c>
      <c r="C15" s="76" t="s">
        <v>81</v>
      </c>
      <c r="D15" s="77" t="s">
        <v>76</v>
      </c>
      <c r="E15" s="77" t="s">
        <v>76</v>
      </c>
      <c r="F15" s="78" t="s">
        <v>98</v>
      </c>
      <c r="G15" s="79">
        <v>5500</v>
      </c>
      <c r="H15" s="79">
        <v>7763.3580000000002</v>
      </c>
      <c r="I15" s="80">
        <v>0</v>
      </c>
      <c r="J15" s="79">
        <f>H15+I15</f>
        <v>7763.3580000000002</v>
      </c>
      <c r="K15" s="81">
        <v>0</v>
      </c>
      <c r="L15" s="82">
        <f t="shared" si="1"/>
        <v>7763.3580000000002</v>
      </c>
    </row>
    <row r="16" spans="1:13" ht="27" customHeight="1" thickBot="1" x14ac:dyDescent="0.25">
      <c r="A16" s="74" t="s">
        <v>75</v>
      </c>
      <c r="B16" s="75" t="s">
        <v>82</v>
      </c>
      <c r="C16" s="76" t="s">
        <v>81</v>
      </c>
      <c r="D16" s="83" t="s">
        <v>76</v>
      </c>
      <c r="E16" s="83" t="s">
        <v>76</v>
      </c>
      <c r="F16" s="84" t="s">
        <v>99</v>
      </c>
      <c r="G16" s="79">
        <v>5200</v>
      </c>
      <c r="H16" s="79">
        <v>6845.9769999999999</v>
      </c>
      <c r="I16" s="80">
        <v>0</v>
      </c>
      <c r="J16" s="79">
        <f>+J17+J19</f>
        <v>6845.9770000000008</v>
      </c>
      <c r="K16" s="81">
        <f>+K17+K19</f>
        <v>20000</v>
      </c>
      <c r="L16" s="82">
        <f t="shared" si="1"/>
        <v>26845.976999999999</v>
      </c>
      <c r="M16" s="85"/>
    </row>
    <row r="17" spans="1:13" ht="15.75" thickBot="1" x14ac:dyDescent="0.25">
      <c r="A17" s="86" t="s">
        <v>75</v>
      </c>
      <c r="B17" s="87" t="s">
        <v>83</v>
      </c>
      <c r="C17" s="88" t="s">
        <v>84</v>
      </c>
      <c r="D17" s="89" t="s">
        <v>76</v>
      </c>
      <c r="E17" s="89" t="s">
        <v>76</v>
      </c>
      <c r="F17" s="90" t="s">
        <v>85</v>
      </c>
      <c r="G17" s="91">
        <v>5200</v>
      </c>
      <c r="H17" s="91">
        <f>+H18</f>
        <v>300.58699999999999</v>
      </c>
      <c r="I17" s="92">
        <v>0</v>
      </c>
      <c r="J17" s="91">
        <f>+J18</f>
        <v>300.58699999999999</v>
      </c>
      <c r="K17" s="93">
        <f>+K18</f>
        <v>20000</v>
      </c>
      <c r="L17" s="94">
        <f t="shared" si="1"/>
        <v>20300.587</v>
      </c>
      <c r="M17" s="85"/>
    </row>
    <row r="18" spans="1:13" ht="15.75" thickBot="1" x14ac:dyDescent="0.25">
      <c r="A18" s="95"/>
      <c r="B18" s="96"/>
      <c r="C18" s="97"/>
      <c r="D18" s="98">
        <v>3419</v>
      </c>
      <c r="E18" s="98">
        <v>5901</v>
      </c>
      <c r="F18" s="99" t="s">
        <v>86</v>
      </c>
      <c r="G18" s="100">
        <v>5200</v>
      </c>
      <c r="H18" s="100">
        <v>300.58699999999999</v>
      </c>
      <c r="I18" s="101">
        <v>0</v>
      </c>
      <c r="J18" s="100">
        <v>300.58699999999999</v>
      </c>
      <c r="K18" s="102">
        <v>20000</v>
      </c>
      <c r="L18" s="100">
        <f t="shared" si="1"/>
        <v>20300.587</v>
      </c>
      <c r="M18" s="85"/>
    </row>
    <row r="19" spans="1:13" ht="15" thickBot="1" x14ac:dyDescent="0.3">
      <c r="A19" s="86" t="s">
        <v>75</v>
      </c>
      <c r="B19" s="87" t="s">
        <v>82</v>
      </c>
      <c r="C19" s="88" t="s">
        <v>81</v>
      </c>
      <c r="D19" s="89" t="s">
        <v>76</v>
      </c>
      <c r="E19" s="89" t="s">
        <v>76</v>
      </c>
      <c r="F19" s="90" t="s">
        <v>87</v>
      </c>
      <c r="G19" s="91">
        <v>0</v>
      </c>
      <c r="H19" s="91">
        <v>6545.39</v>
      </c>
      <c r="I19" s="92">
        <v>0</v>
      </c>
      <c r="J19" s="91">
        <v>6545.39</v>
      </c>
      <c r="K19" s="93">
        <v>0</v>
      </c>
      <c r="L19" s="94">
        <f t="shared" si="1"/>
        <v>6545.39</v>
      </c>
      <c r="M19" s="85"/>
    </row>
    <row r="20" spans="1:13" ht="15.75" thickBot="1" x14ac:dyDescent="0.25">
      <c r="A20" s="74" t="s">
        <v>75</v>
      </c>
      <c r="B20" s="75" t="s">
        <v>88</v>
      </c>
      <c r="C20" s="76" t="s">
        <v>81</v>
      </c>
      <c r="D20" s="83" t="s">
        <v>76</v>
      </c>
      <c r="E20" s="83" t="s">
        <v>76</v>
      </c>
      <c r="F20" s="84" t="s">
        <v>100</v>
      </c>
      <c r="G20" s="79">
        <v>400</v>
      </c>
      <c r="H20" s="79">
        <v>597</v>
      </c>
      <c r="I20" s="80">
        <v>0</v>
      </c>
      <c r="J20" s="79">
        <f>H20+I20</f>
        <v>597</v>
      </c>
      <c r="K20" s="81">
        <v>0</v>
      </c>
      <c r="L20" s="82">
        <f t="shared" si="1"/>
        <v>597</v>
      </c>
      <c r="M20" s="85"/>
    </row>
    <row r="21" spans="1:13" ht="15.75" thickBot="1" x14ac:dyDescent="0.25">
      <c r="A21" s="74" t="s">
        <v>75</v>
      </c>
      <c r="B21" s="75" t="s">
        <v>89</v>
      </c>
      <c r="C21" s="76" t="s">
        <v>81</v>
      </c>
      <c r="D21" s="83" t="s">
        <v>76</v>
      </c>
      <c r="E21" s="83" t="s">
        <v>76</v>
      </c>
      <c r="F21" s="84" t="s">
        <v>90</v>
      </c>
      <c r="G21" s="79">
        <v>0</v>
      </c>
      <c r="H21" s="79">
        <v>8.8689999999999998</v>
      </c>
      <c r="I21" s="80">
        <v>0</v>
      </c>
      <c r="J21" s="79">
        <f>G21+H21+I21</f>
        <v>8.8689999999999998</v>
      </c>
      <c r="K21" s="81">
        <v>0</v>
      </c>
      <c r="L21" s="82">
        <f t="shared" si="1"/>
        <v>8.8689999999999998</v>
      </c>
      <c r="M21" s="85"/>
    </row>
    <row r="22" spans="1:13" ht="15.75" thickBot="1" x14ac:dyDescent="0.25">
      <c r="A22" s="74" t="s">
        <v>75</v>
      </c>
      <c r="B22" s="75" t="s">
        <v>91</v>
      </c>
      <c r="C22" s="76" t="s">
        <v>81</v>
      </c>
      <c r="D22" s="83" t="s">
        <v>76</v>
      </c>
      <c r="E22" s="83" t="s">
        <v>76</v>
      </c>
      <c r="F22" s="84" t="s">
        <v>101</v>
      </c>
      <c r="G22" s="79">
        <v>3300</v>
      </c>
      <c r="H22" s="79">
        <v>4528.99</v>
      </c>
      <c r="I22" s="80">
        <v>0</v>
      </c>
      <c r="J22" s="79">
        <f>H22+I22</f>
        <v>4528.99</v>
      </c>
      <c r="K22" s="81">
        <v>0</v>
      </c>
      <c r="L22" s="82">
        <f t="shared" si="1"/>
        <v>4528.99</v>
      </c>
      <c r="M22" s="85"/>
    </row>
    <row r="23" spans="1:13" ht="15" thickBot="1" x14ac:dyDescent="0.25">
      <c r="A23" s="74" t="s">
        <v>75</v>
      </c>
      <c r="B23" s="75" t="s">
        <v>92</v>
      </c>
      <c r="C23" s="76" t="s">
        <v>81</v>
      </c>
      <c r="D23" s="83" t="s">
        <v>76</v>
      </c>
      <c r="E23" s="83" t="s">
        <v>76</v>
      </c>
      <c r="F23" s="84" t="s">
        <v>102</v>
      </c>
      <c r="G23" s="79">
        <v>400</v>
      </c>
      <c r="H23" s="79">
        <v>455</v>
      </c>
      <c r="I23" s="80">
        <v>0</v>
      </c>
      <c r="J23" s="79">
        <f>H23+I23</f>
        <v>455</v>
      </c>
      <c r="K23" s="81">
        <v>0</v>
      </c>
      <c r="L23" s="82">
        <f t="shared" si="1"/>
        <v>455</v>
      </c>
      <c r="M23" s="103"/>
    </row>
    <row r="24" spans="1:13" ht="23.25" thickBot="1" x14ac:dyDescent="0.25">
      <c r="A24" s="74" t="s">
        <v>75</v>
      </c>
      <c r="B24" s="75"/>
      <c r="C24" s="76"/>
      <c r="D24" s="83" t="s">
        <v>76</v>
      </c>
      <c r="E24" s="83" t="s">
        <v>76</v>
      </c>
      <c r="F24" s="84" t="s">
        <v>93</v>
      </c>
      <c r="G24" s="79">
        <f>G25+G27</f>
        <v>200</v>
      </c>
      <c r="H24" s="79">
        <f>H25+H27</f>
        <v>223</v>
      </c>
      <c r="I24" s="80">
        <f>I25+I27</f>
        <v>20000</v>
      </c>
      <c r="J24" s="79">
        <f>J25+J27</f>
        <v>20223</v>
      </c>
      <c r="K24" s="81">
        <f>+K25+K27</f>
        <v>-20000</v>
      </c>
      <c r="L24" s="82">
        <f t="shared" si="1"/>
        <v>223</v>
      </c>
      <c r="M24" s="85"/>
    </row>
    <row r="25" spans="1:13" ht="15" x14ac:dyDescent="0.2">
      <c r="A25" s="104" t="s">
        <v>75</v>
      </c>
      <c r="B25" s="105" t="s">
        <v>94</v>
      </c>
      <c r="C25" s="106" t="s">
        <v>84</v>
      </c>
      <c r="D25" s="107" t="s">
        <v>76</v>
      </c>
      <c r="E25" s="107" t="s">
        <v>76</v>
      </c>
      <c r="F25" s="108" t="s">
        <v>85</v>
      </c>
      <c r="G25" s="109">
        <f>G26</f>
        <v>200</v>
      </c>
      <c r="H25" s="109">
        <f>H26</f>
        <v>202</v>
      </c>
      <c r="I25" s="110">
        <f>I26</f>
        <v>20000</v>
      </c>
      <c r="J25" s="111">
        <f>J26</f>
        <v>20202</v>
      </c>
      <c r="K25" s="112">
        <f>+K26</f>
        <v>-20000</v>
      </c>
      <c r="L25" s="113">
        <f t="shared" si="1"/>
        <v>202</v>
      </c>
      <c r="M25" s="85"/>
    </row>
    <row r="26" spans="1:13" ht="15" thickBot="1" x14ac:dyDescent="0.25">
      <c r="A26" s="114"/>
      <c r="B26" s="115"/>
      <c r="C26" s="116"/>
      <c r="D26" s="117">
        <v>3419</v>
      </c>
      <c r="E26" s="117">
        <v>5901</v>
      </c>
      <c r="F26" s="118" t="s">
        <v>86</v>
      </c>
      <c r="G26" s="119">
        <v>200</v>
      </c>
      <c r="H26" s="119">
        <v>202</v>
      </c>
      <c r="I26" s="120">
        <v>20000</v>
      </c>
      <c r="J26" s="121">
        <f>H26+I26</f>
        <v>20202</v>
      </c>
      <c r="K26" s="122">
        <v>-20000</v>
      </c>
      <c r="L26" s="119">
        <f t="shared" si="1"/>
        <v>202</v>
      </c>
      <c r="M26" s="123"/>
    </row>
    <row r="27" spans="1:13" ht="13.9" thickBot="1" x14ac:dyDescent="0.3">
      <c r="A27" s="86" t="s">
        <v>75</v>
      </c>
      <c r="B27" s="87" t="s">
        <v>95</v>
      </c>
      <c r="C27" s="88" t="s">
        <v>81</v>
      </c>
      <c r="D27" s="89" t="s">
        <v>76</v>
      </c>
      <c r="E27" s="89" t="s">
        <v>76</v>
      </c>
      <c r="F27" s="90" t="s">
        <v>96</v>
      </c>
      <c r="G27" s="91">
        <v>0</v>
      </c>
      <c r="H27" s="91">
        <v>21</v>
      </c>
      <c r="I27" s="92">
        <v>0</v>
      </c>
      <c r="J27" s="124">
        <f>H27+I27</f>
        <v>21</v>
      </c>
      <c r="K27" s="93">
        <v>0</v>
      </c>
      <c r="L27" s="94">
        <f t="shared" si="1"/>
        <v>21</v>
      </c>
    </row>
  </sheetData>
  <mergeCells count="5">
    <mergeCell ref="A3:J3"/>
    <mergeCell ref="H4:J4"/>
    <mergeCell ref="A6:J6"/>
    <mergeCell ref="A8:J8"/>
    <mergeCell ref="B10:C10"/>
  </mergeCells>
  <pageMargins left="0.7" right="0.7" top="0.78740157499999996" bottom="0.78740157499999996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I5" sqref="I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34" t="s">
        <v>0</v>
      </c>
      <c r="B1" s="134"/>
      <c r="C1" s="36" t="s">
        <v>97</v>
      </c>
      <c r="D1" s="1"/>
      <c r="E1" s="1" t="s">
        <v>1</v>
      </c>
    </row>
    <row r="2" spans="1:10" ht="24.75" thickBot="1" x14ac:dyDescent="0.3">
      <c r="A2" s="2" t="s">
        <v>2</v>
      </c>
      <c r="B2" s="3" t="s">
        <v>3</v>
      </c>
      <c r="C2" s="4" t="s">
        <v>4</v>
      </c>
      <c r="D2" s="37" t="s">
        <v>61</v>
      </c>
      <c r="E2" s="4" t="s">
        <v>4</v>
      </c>
    </row>
    <row r="3" spans="1:10" ht="15" customHeight="1" x14ac:dyDescent="0.25">
      <c r="A3" s="5" t="s">
        <v>5</v>
      </c>
      <c r="B3" s="6" t="s">
        <v>6</v>
      </c>
      <c r="C3" s="7">
        <f>C4+C5+C6</f>
        <v>2365092.9900000002</v>
      </c>
      <c r="D3" s="7">
        <f>D4+D5+D6</f>
        <v>0</v>
      </c>
      <c r="E3" s="8">
        <f t="shared" ref="E3:E23" si="0">C3+D3</f>
        <v>2365092.9900000002</v>
      </c>
    </row>
    <row r="4" spans="1:10" ht="15" customHeight="1" x14ac:dyDescent="0.25">
      <c r="A4" s="9" t="s">
        <v>7</v>
      </c>
      <c r="B4" s="10" t="s">
        <v>8</v>
      </c>
      <c r="C4" s="11">
        <v>2220140.41</v>
      </c>
      <c r="D4" s="12">
        <v>0</v>
      </c>
      <c r="E4" s="13">
        <f t="shared" si="0"/>
        <v>2220140.41</v>
      </c>
      <c r="J4" s="14"/>
    </row>
    <row r="5" spans="1:10" ht="15" customHeight="1" x14ac:dyDescent="0.25">
      <c r="A5" s="9" t="s">
        <v>9</v>
      </c>
      <c r="B5" s="10" t="s">
        <v>10</v>
      </c>
      <c r="C5" s="11">
        <v>143427.02000000002</v>
      </c>
      <c r="D5" s="15">
        <v>0</v>
      </c>
      <c r="E5" s="13">
        <f t="shared" si="0"/>
        <v>143427.02000000002</v>
      </c>
    </row>
    <row r="6" spans="1:10" ht="15" customHeight="1" x14ac:dyDescent="0.25">
      <c r="A6" s="9" t="s">
        <v>11</v>
      </c>
      <c r="B6" s="10" t="s">
        <v>12</v>
      </c>
      <c r="C6" s="11">
        <v>1525.56</v>
      </c>
      <c r="D6" s="11">
        <v>0</v>
      </c>
      <c r="E6" s="13">
        <f t="shared" si="0"/>
        <v>1525.56</v>
      </c>
    </row>
    <row r="7" spans="1:10" ht="15" customHeight="1" x14ac:dyDescent="0.25">
      <c r="A7" s="16" t="s">
        <v>13</v>
      </c>
      <c r="B7" s="10" t="s">
        <v>14</v>
      </c>
      <c r="C7" s="17">
        <f>C8+C13</f>
        <v>4953233.8658099994</v>
      </c>
      <c r="D7" s="17">
        <f>D8+D13</f>
        <v>0</v>
      </c>
      <c r="E7" s="18">
        <f t="shared" si="0"/>
        <v>4953233.8658099994</v>
      </c>
    </row>
    <row r="8" spans="1:10" ht="15" customHeight="1" x14ac:dyDescent="0.25">
      <c r="A8" s="9" t="s">
        <v>15</v>
      </c>
      <c r="B8" s="10" t="s">
        <v>16</v>
      </c>
      <c r="C8" s="11">
        <f>C9+C10+C11+C12</f>
        <v>4169701.2202599999</v>
      </c>
      <c r="D8" s="11">
        <f>D9+D10+D11+D12</f>
        <v>0</v>
      </c>
      <c r="E8" s="19">
        <f t="shared" si="0"/>
        <v>4169701.2202599999</v>
      </c>
    </row>
    <row r="9" spans="1:10" ht="15" customHeight="1" x14ac:dyDescent="0.25">
      <c r="A9" s="9" t="s">
        <v>17</v>
      </c>
      <c r="B9" s="10" t="s">
        <v>18</v>
      </c>
      <c r="C9" s="11">
        <v>61072</v>
      </c>
      <c r="D9" s="11">
        <v>0</v>
      </c>
      <c r="E9" s="19">
        <f t="shared" si="0"/>
        <v>61072</v>
      </c>
    </row>
    <row r="10" spans="1:10" ht="15" customHeight="1" x14ac:dyDescent="0.25">
      <c r="A10" s="9" t="s">
        <v>19</v>
      </c>
      <c r="B10" s="10" t="s">
        <v>16</v>
      </c>
      <c r="C10" s="11">
        <v>4072471.7502600001</v>
      </c>
      <c r="D10" s="11">
        <v>0</v>
      </c>
      <c r="E10" s="19">
        <f t="shared" si="0"/>
        <v>4072471.7502600001</v>
      </c>
    </row>
    <row r="11" spans="1:10" ht="15" customHeight="1" x14ac:dyDescent="0.25">
      <c r="A11" s="9" t="s">
        <v>20</v>
      </c>
      <c r="B11" s="10" t="s">
        <v>21</v>
      </c>
      <c r="C11" s="11">
        <v>10935.650000000001</v>
      </c>
      <c r="D11" s="11">
        <v>0</v>
      </c>
      <c r="E11" s="19">
        <f>SUM(C11:D11)</f>
        <v>10935.650000000001</v>
      </c>
    </row>
    <row r="12" spans="1:10" ht="15" customHeight="1" x14ac:dyDescent="0.25">
      <c r="A12" s="9" t="s">
        <v>22</v>
      </c>
      <c r="B12" s="10">
        <v>4121</v>
      </c>
      <c r="C12" s="11">
        <v>25221.82</v>
      </c>
      <c r="D12" s="11">
        <v>0</v>
      </c>
      <c r="E12" s="19">
        <f>SUM(C12:D12)</f>
        <v>25221.82</v>
      </c>
    </row>
    <row r="13" spans="1:10" ht="15" customHeight="1" x14ac:dyDescent="0.25">
      <c r="A13" s="9" t="s">
        <v>23</v>
      </c>
      <c r="B13" s="10" t="s">
        <v>24</v>
      </c>
      <c r="C13" s="11">
        <f>C14+C15+C16</f>
        <v>783532.64555000002</v>
      </c>
      <c r="D13" s="11">
        <f>D14+D15+D16</f>
        <v>0</v>
      </c>
      <c r="E13" s="19">
        <f t="shared" si="0"/>
        <v>783532.64555000002</v>
      </c>
    </row>
    <row r="14" spans="1:10" ht="15" customHeight="1" x14ac:dyDescent="0.25">
      <c r="A14" s="9" t="s">
        <v>25</v>
      </c>
      <c r="B14" s="10" t="s">
        <v>24</v>
      </c>
      <c r="C14" s="11">
        <v>775625.10554999998</v>
      </c>
      <c r="D14" s="11">
        <v>0</v>
      </c>
      <c r="E14" s="19">
        <f t="shared" si="0"/>
        <v>775625.10554999998</v>
      </c>
    </row>
    <row r="15" spans="1:10" ht="15" customHeight="1" x14ac:dyDescent="0.25">
      <c r="A15" s="9" t="s">
        <v>26</v>
      </c>
      <c r="B15" s="10">
        <v>4221</v>
      </c>
      <c r="C15" s="11">
        <v>6412.8700000000008</v>
      </c>
      <c r="D15" s="11">
        <v>0</v>
      </c>
      <c r="E15" s="19">
        <f>SUM(C15:D15)</f>
        <v>6412.8700000000008</v>
      </c>
    </row>
    <row r="16" spans="1:10" ht="15" customHeight="1" x14ac:dyDescent="0.25">
      <c r="A16" s="9" t="s">
        <v>27</v>
      </c>
      <c r="B16" s="10">
        <v>4232</v>
      </c>
      <c r="C16" s="11">
        <v>1494.67</v>
      </c>
      <c r="D16" s="11">
        <v>0</v>
      </c>
      <c r="E16" s="19">
        <f>SUM(C16:D16)</f>
        <v>1494.67</v>
      </c>
    </row>
    <row r="17" spans="1:5" ht="15" customHeight="1" x14ac:dyDescent="0.25">
      <c r="A17" s="16" t="s">
        <v>28</v>
      </c>
      <c r="B17" s="20" t="s">
        <v>29</v>
      </c>
      <c r="C17" s="17">
        <f>C3+C7</f>
        <v>7318326.8558099996</v>
      </c>
      <c r="D17" s="17">
        <f>D3+D7</f>
        <v>0</v>
      </c>
      <c r="E17" s="18">
        <f t="shared" si="0"/>
        <v>7318326.8558099996</v>
      </c>
    </row>
    <row r="18" spans="1:5" ht="15" customHeight="1" x14ac:dyDescent="0.25">
      <c r="A18" s="16" t="s">
        <v>30</v>
      </c>
      <c r="B18" s="20" t="s">
        <v>31</v>
      </c>
      <c r="C18" s="17">
        <f>SUM(C19:C22)</f>
        <v>999724.52</v>
      </c>
      <c r="D18" s="17">
        <f>SUM(D19:D22)</f>
        <v>0</v>
      </c>
      <c r="E18" s="18">
        <f t="shared" si="0"/>
        <v>999724.52</v>
      </c>
    </row>
    <row r="19" spans="1:5" ht="15" customHeight="1" x14ac:dyDescent="0.25">
      <c r="A19" s="9" t="s">
        <v>32</v>
      </c>
      <c r="B19" s="10" t="s">
        <v>33</v>
      </c>
      <c r="C19" s="11">
        <v>84875.51</v>
      </c>
      <c r="D19" s="11">
        <v>0</v>
      </c>
      <c r="E19" s="19">
        <f t="shared" si="0"/>
        <v>84875.51</v>
      </c>
    </row>
    <row r="20" spans="1:5" ht="15" customHeight="1" x14ac:dyDescent="0.25">
      <c r="A20" s="9" t="s">
        <v>34</v>
      </c>
      <c r="B20" s="10">
        <v>8115</v>
      </c>
      <c r="C20" s="11">
        <v>1011724.01</v>
      </c>
      <c r="D20" s="11">
        <v>0</v>
      </c>
      <c r="E20" s="19">
        <f>SUM(C20:D20)</f>
        <v>1011724.01</v>
      </c>
    </row>
    <row r="21" spans="1:5" ht="15" customHeight="1" x14ac:dyDescent="0.25">
      <c r="A21" s="9" t="s">
        <v>35</v>
      </c>
      <c r="B21" s="10">
        <v>8123</v>
      </c>
      <c r="C21" s="11">
        <v>0</v>
      </c>
      <c r="D21" s="11">
        <v>0</v>
      </c>
      <c r="E21" s="19">
        <f>C21+D21</f>
        <v>0</v>
      </c>
    </row>
    <row r="22" spans="1:5" ht="15" customHeight="1" thickBot="1" x14ac:dyDescent="0.3">
      <c r="A22" s="21" t="s">
        <v>36</v>
      </c>
      <c r="B22" s="22">
        <v>-8124</v>
      </c>
      <c r="C22" s="23">
        <v>-96875</v>
      </c>
      <c r="D22" s="23">
        <v>0</v>
      </c>
      <c r="E22" s="24">
        <f>C22+D22</f>
        <v>-96875</v>
      </c>
    </row>
    <row r="23" spans="1:5" ht="15" customHeight="1" thickBot="1" x14ac:dyDescent="0.3">
      <c r="A23" s="25" t="s">
        <v>37</v>
      </c>
      <c r="B23" s="26"/>
      <c r="C23" s="27">
        <f>C3+C7+C18</f>
        <v>8318051.3758099992</v>
      </c>
      <c r="D23" s="27">
        <f>D17+D18</f>
        <v>0</v>
      </c>
      <c r="E23" s="28">
        <f t="shared" si="0"/>
        <v>8318051.3758099992</v>
      </c>
    </row>
    <row r="24" spans="1:5" ht="15.75" thickBot="1" x14ac:dyDescent="0.3">
      <c r="A24" s="134" t="s">
        <v>38</v>
      </c>
      <c r="B24" s="134"/>
      <c r="C24" s="29"/>
      <c r="D24" s="38"/>
      <c r="E24" s="30" t="s">
        <v>1</v>
      </c>
    </row>
    <row r="25" spans="1:5" ht="24.75" thickBot="1" x14ac:dyDescent="0.3">
      <c r="A25" s="2" t="s">
        <v>39</v>
      </c>
      <c r="B25" s="3" t="s">
        <v>40</v>
      </c>
      <c r="C25" s="4" t="s">
        <v>4</v>
      </c>
      <c r="D25" s="37" t="s">
        <v>61</v>
      </c>
      <c r="E25" s="4" t="s">
        <v>4</v>
      </c>
    </row>
    <row r="26" spans="1:5" ht="15" customHeight="1" x14ac:dyDescent="0.3">
      <c r="A26" s="31" t="s">
        <v>41</v>
      </c>
      <c r="B26" s="32" t="s">
        <v>42</v>
      </c>
      <c r="C26" s="15">
        <v>26192.5</v>
      </c>
      <c r="D26" s="15">
        <v>0</v>
      </c>
      <c r="E26" s="33">
        <f>C26+D26</f>
        <v>26192.5</v>
      </c>
    </row>
    <row r="27" spans="1:5" ht="15" customHeight="1" x14ac:dyDescent="0.25">
      <c r="A27" s="34" t="s">
        <v>43</v>
      </c>
      <c r="B27" s="10" t="s">
        <v>42</v>
      </c>
      <c r="C27" s="11">
        <v>242789.92</v>
      </c>
      <c r="D27" s="15">
        <v>0</v>
      </c>
      <c r="E27" s="33">
        <f t="shared" ref="E27:E41" si="1">C27+D27</f>
        <v>242789.92</v>
      </c>
    </row>
    <row r="28" spans="1:5" ht="15" customHeight="1" x14ac:dyDescent="0.25">
      <c r="A28" s="34" t="s">
        <v>44</v>
      </c>
      <c r="B28" s="10" t="s">
        <v>42</v>
      </c>
      <c r="C28" s="11">
        <v>882990.86</v>
      </c>
      <c r="D28" s="15">
        <v>0</v>
      </c>
      <c r="E28" s="33">
        <f t="shared" si="1"/>
        <v>882990.86</v>
      </c>
    </row>
    <row r="29" spans="1:5" ht="15" customHeight="1" x14ac:dyDescent="0.25">
      <c r="A29" s="34" t="s">
        <v>45</v>
      </c>
      <c r="B29" s="10" t="s">
        <v>42</v>
      </c>
      <c r="C29" s="11">
        <v>653719.35000000009</v>
      </c>
      <c r="D29" s="15">
        <v>0</v>
      </c>
      <c r="E29" s="33">
        <f t="shared" si="1"/>
        <v>653719.35000000009</v>
      </c>
    </row>
    <row r="30" spans="1:5" ht="15" customHeight="1" x14ac:dyDescent="0.25">
      <c r="A30" s="34" t="s">
        <v>46</v>
      </c>
      <c r="B30" s="10" t="s">
        <v>42</v>
      </c>
      <c r="C30" s="11">
        <v>3646159.4899999998</v>
      </c>
      <c r="D30" s="15">
        <v>0</v>
      </c>
      <c r="E30" s="33">
        <f>C30+D30</f>
        <v>3646159.4899999998</v>
      </c>
    </row>
    <row r="31" spans="1:5" ht="15" customHeight="1" x14ac:dyDescent="0.3">
      <c r="A31" s="34" t="s">
        <v>47</v>
      </c>
      <c r="B31" s="10" t="s">
        <v>48</v>
      </c>
      <c r="C31" s="11">
        <v>452729.35999999993</v>
      </c>
      <c r="D31" s="15">
        <v>0</v>
      </c>
      <c r="E31" s="33">
        <f t="shared" si="1"/>
        <v>452729.35999999993</v>
      </c>
    </row>
    <row r="32" spans="1:5" ht="15" customHeight="1" x14ac:dyDescent="0.25">
      <c r="A32" s="34" t="s">
        <v>49</v>
      </c>
      <c r="B32" s="10" t="s">
        <v>42</v>
      </c>
      <c r="C32" s="11">
        <v>82487.759999999995</v>
      </c>
      <c r="D32" s="15">
        <v>0</v>
      </c>
      <c r="E32" s="33">
        <f t="shared" si="1"/>
        <v>82487.759999999995</v>
      </c>
    </row>
    <row r="33" spans="1:5" ht="15" customHeight="1" x14ac:dyDescent="0.25">
      <c r="A33" s="34" t="s">
        <v>50</v>
      </c>
      <c r="B33" s="10" t="s">
        <v>51</v>
      </c>
      <c r="C33" s="11">
        <v>941821.35999999987</v>
      </c>
      <c r="D33" s="15">
        <v>0</v>
      </c>
      <c r="E33" s="33">
        <f t="shared" si="1"/>
        <v>941821.35999999987</v>
      </c>
    </row>
    <row r="34" spans="1:5" ht="15" customHeight="1" x14ac:dyDescent="0.25">
      <c r="A34" s="34" t="s">
        <v>52</v>
      </c>
      <c r="B34" s="10" t="s">
        <v>51</v>
      </c>
      <c r="C34" s="11">
        <v>0</v>
      </c>
      <c r="D34" s="15">
        <v>0</v>
      </c>
      <c r="E34" s="33">
        <f t="shared" si="1"/>
        <v>0</v>
      </c>
    </row>
    <row r="35" spans="1:5" ht="15" customHeight="1" x14ac:dyDescent="0.3">
      <c r="A35" s="34" t="s">
        <v>53</v>
      </c>
      <c r="B35" s="10" t="s">
        <v>48</v>
      </c>
      <c r="C35" s="11">
        <v>1169844.1399999997</v>
      </c>
      <c r="D35" s="15">
        <v>0</v>
      </c>
      <c r="E35" s="33">
        <f t="shared" si="1"/>
        <v>1169844.1399999997</v>
      </c>
    </row>
    <row r="36" spans="1:5" ht="15" customHeight="1" x14ac:dyDescent="0.25">
      <c r="A36" s="34" t="s">
        <v>54</v>
      </c>
      <c r="B36" s="10" t="s">
        <v>48</v>
      </c>
      <c r="C36" s="11">
        <v>22000</v>
      </c>
      <c r="D36" s="15">
        <v>0</v>
      </c>
      <c r="E36" s="33">
        <f t="shared" si="1"/>
        <v>22000</v>
      </c>
    </row>
    <row r="37" spans="1:5" ht="15" customHeight="1" x14ac:dyDescent="0.25">
      <c r="A37" s="34" t="s">
        <v>55</v>
      </c>
      <c r="B37" s="10" t="s">
        <v>42</v>
      </c>
      <c r="C37" s="11">
        <v>5434.02</v>
      </c>
      <c r="D37" s="15">
        <v>0</v>
      </c>
      <c r="E37" s="33">
        <f t="shared" si="1"/>
        <v>5434.02</v>
      </c>
    </row>
    <row r="38" spans="1:5" ht="15" customHeight="1" x14ac:dyDescent="0.25">
      <c r="A38" s="34" t="s">
        <v>56</v>
      </c>
      <c r="B38" s="10" t="s">
        <v>48</v>
      </c>
      <c r="C38" s="11">
        <v>108923.1</v>
      </c>
      <c r="D38" s="15">
        <v>0</v>
      </c>
      <c r="E38" s="33">
        <f>C38+D38</f>
        <v>108923.1</v>
      </c>
    </row>
    <row r="39" spans="1:5" ht="15" customHeight="1" x14ac:dyDescent="0.25">
      <c r="A39" s="34" t="s">
        <v>57</v>
      </c>
      <c r="B39" s="10" t="s">
        <v>48</v>
      </c>
      <c r="C39" s="11">
        <v>5317.28</v>
      </c>
      <c r="D39" s="15">
        <v>0</v>
      </c>
      <c r="E39" s="33">
        <f t="shared" si="1"/>
        <v>5317.28</v>
      </c>
    </row>
    <row r="40" spans="1:5" ht="15" customHeight="1" x14ac:dyDescent="0.3">
      <c r="A40" s="34" t="s">
        <v>58</v>
      </c>
      <c r="B40" s="10" t="s">
        <v>48</v>
      </c>
      <c r="C40" s="11">
        <v>73602.25</v>
      </c>
      <c r="D40" s="15">
        <v>0</v>
      </c>
      <c r="E40" s="33">
        <f t="shared" si="1"/>
        <v>73602.25</v>
      </c>
    </row>
    <row r="41" spans="1:5" ht="15" customHeight="1" thickBot="1" x14ac:dyDescent="0.3">
      <c r="A41" s="34" t="s">
        <v>59</v>
      </c>
      <c r="B41" s="10" t="s">
        <v>48</v>
      </c>
      <c r="C41" s="11">
        <v>4039.9870000000001</v>
      </c>
      <c r="D41" s="15">
        <v>0</v>
      </c>
      <c r="E41" s="33">
        <f t="shared" si="1"/>
        <v>4039.9870000000001</v>
      </c>
    </row>
    <row r="42" spans="1:5" ht="15" customHeight="1" thickBot="1" x14ac:dyDescent="0.3">
      <c r="A42" s="35" t="s">
        <v>60</v>
      </c>
      <c r="B42" s="26"/>
      <c r="C42" s="27">
        <f>C26+C27+C28+C29+C30+C31+C32+C33+C34+C35+C36+C37+C38+C39+C40+C41</f>
        <v>8318051.3769999985</v>
      </c>
      <c r="D42" s="27">
        <f>SUM(D26:D41)</f>
        <v>0</v>
      </c>
      <c r="E42" s="28">
        <f>SUM(E26:E41)</f>
        <v>8318051.3769999985</v>
      </c>
    </row>
    <row r="43" spans="1:5" x14ac:dyDescent="0.25">
      <c r="C43" s="14"/>
      <c r="E43" s="14"/>
    </row>
  </sheetData>
  <mergeCells count="2">
    <mergeCell ref="A1:B1"/>
    <mergeCell ref="A24:B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926 04</vt:lpstr>
      <vt:lpstr>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2015-09-02T06:43:35Z</cp:lastPrinted>
  <dcterms:created xsi:type="dcterms:W3CDTF">2015-08-26T09:42:42Z</dcterms:created>
  <dcterms:modified xsi:type="dcterms:W3CDTF">2015-09-14T07:04:32Z</dcterms:modified>
</cp:coreProperties>
</file>