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codeName="ThisWorkbook" defaultThemeVersion="124226"/>
  <bookViews>
    <workbookView xWindow="-1125" yWindow="1200" windowWidth="15480" windowHeight="9615" activeTab="2"/>
  </bookViews>
  <sheets>
    <sheet name="Příjmy" sheetId="2" r:id="rId1"/>
    <sheet name="Výdaje" sheetId="3" r:id="rId2"/>
    <sheet name="Přehled rozp.opatření" sheetId="6" r:id="rId3"/>
  </sheets>
  <definedNames>
    <definedName name="_xlnm.Print_Titles" localSheetId="2">'Přehled rozp.opatření'!$3:$5</definedName>
  </definedNames>
  <calcPr calcId="145621"/>
</workbook>
</file>

<file path=xl/calcChain.xml><?xml version="1.0" encoding="utf-8"?>
<calcChain xmlns="http://schemas.openxmlformats.org/spreadsheetml/2006/main">
  <c r="F229" i="6" l="1"/>
  <c r="E8" i="2"/>
  <c r="E7" i="2"/>
  <c r="F28" i="2"/>
  <c r="G28" i="2" s="1"/>
  <c r="E28" i="2"/>
  <c r="D28" i="2"/>
  <c r="G32" i="2"/>
  <c r="G10" i="2"/>
  <c r="G26" i="2"/>
  <c r="E37" i="2"/>
  <c r="G24" i="2"/>
  <c r="F116" i="3"/>
  <c r="F112" i="3"/>
  <c r="F93" i="3"/>
  <c r="F86" i="3"/>
  <c r="F83" i="3"/>
  <c r="F82" i="3"/>
  <c r="F80" i="3"/>
  <c r="D88" i="3"/>
  <c r="F88" i="3" s="1"/>
  <c r="D115" i="3"/>
  <c r="D117" i="3" s="1"/>
  <c r="F117" i="3" s="1"/>
  <c r="D126" i="3"/>
  <c r="D123" i="3"/>
  <c r="D120" i="3"/>
  <c r="F67" i="3"/>
  <c r="F129" i="3"/>
  <c r="F59" i="3"/>
  <c r="E94" i="3"/>
  <c r="F94" i="3" s="1"/>
  <c r="G12" i="2"/>
  <c r="F17" i="3"/>
  <c r="G34" i="2"/>
  <c r="F8" i="2"/>
  <c r="E77" i="3"/>
  <c r="F77" i="3" s="1"/>
  <c r="C77" i="3"/>
  <c r="F76" i="3"/>
  <c r="F58" i="3"/>
  <c r="F56" i="3"/>
  <c r="F54" i="3"/>
  <c r="E38" i="3"/>
  <c r="D38" i="3"/>
  <c r="F38" i="3" s="1"/>
  <c r="C38" i="3"/>
  <c r="F37" i="3"/>
  <c r="F20" i="3"/>
  <c r="E61" i="3"/>
  <c r="F61" i="3" s="1"/>
  <c r="C61" i="3"/>
  <c r="D61" i="3"/>
  <c r="F60" i="3"/>
  <c r="F57" i="3"/>
  <c r="F55" i="3"/>
  <c r="F53" i="3"/>
  <c r="F113" i="3"/>
  <c r="D94" i="3"/>
  <c r="F114" i="3"/>
  <c r="F75" i="3"/>
  <c r="F70" i="3"/>
  <c r="F64" i="3"/>
  <c r="D21" i="3"/>
  <c r="E9" i="3"/>
  <c r="E21" i="3"/>
  <c r="E117" i="3"/>
  <c r="C117" i="3"/>
  <c r="F107" i="3"/>
  <c r="F108" i="3"/>
  <c r="E33" i="2"/>
  <c r="G33" i="2"/>
  <c r="F33" i="2"/>
  <c r="E25" i="2"/>
  <c r="F25" i="2"/>
  <c r="G25" i="2"/>
  <c r="F111" i="3"/>
  <c r="F120" i="3"/>
  <c r="F72" i="3"/>
  <c r="F7" i="3"/>
  <c r="F8" i="3"/>
  <c r="C9" i="3"/>
  <c r="D9" i="3"/>
  <c r="F9" i="3" s="1"/>
  <c r="F12" i="3"/>
  <c r="F15" i="3"/>
  <c r="F16" i="3"/>
  <c r="F18" i="3"/>
  <c r="F19" i="3"/>
  <c r="C21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41" i="3"/>
  <c r="F66" i="3"/>
  <c r="F68" i="3"/>
  <c r="F71" i="3"/>
  <c r="F73" i="3"/>
  <c r="F74" i="3"/>
  <c r="F81" i="3"/>
  <c r="F84" i="3"/>
  <c r="F85" i="3"/>
  <c r="F87" i="3"/>
  <c r="F91" i="3"/>
  <c r="C94" i="3"/>
  <c r="F101" i="3"/>
  <c r="F104" i="3"/>
  <c r="F123" i="3"/>
  <c r="F126" i="3"/>
  <c r="D8" i="2"/>
  <c r="D7" i="2" s="1"/>
  <c r="D25" i="2"/>
  <c r="G9" i="2"/>
  <c r="G11" i="2"/>
  <c r="G13" i="2"/>
  <c r="G14" i="2"/>
  <c r="G16" i="2"/>
  <c r="G17" i="2"/>
  <c r="G19" i="2"/>
  <c r="G20" i="2"/>
  <c r="G21" i="2"/>
  <c r="G23" i="2"/>
  <c r="D33" i="2"/>
  <c r="G29" i="2"/>
  <c r="G30" i="2"/>
  <c r="G31" i="2"/>
  <c r="D36" i="2"/>
  <c r="E36" i="2"/>
  <c r="F36" i="2"/>
  <c r="G36" i="2" s="1"/>
  <c r="D77" i="3"/>
  <c r="G22" i="2"/>
  <c r="F110" i="3"/>
  <c r="F27" i="2"/>
  <c r="F21" i="3"/>
  <c r="F115" i="3" l="1"/>
  <c r="D27" i="2"/>
  <c r="F7" i="2"/>
  <c r="G7" i="2" s="1"/>
  <c r="G8" i="2"/>
  <c r="E27" i="2"/>
  <c r="D39" i="2"/>
  <c r="D35" i="2"/>
  <c r="E35" i="2"/>
  <c r="G27" i="2"/>
  <c r="E39" i="2"/>
  <c r="F39" i="2"/>
  <c r="F35" i="2"/>
  <c r="G35" i="2" s="1"/>
  <c r="G39" i="2" l="1"/>
</calcChain>
</file>

<file path=xl/sharedStrings.xml><?xml version="1.0" encoding="utf-8"?>
<sst xmlns="http://schemas.openxmlformats.org/spreadsheetml/2006/main" count="1370" uniqueCount="459">
  <si>
    <t xml:space="preserve">Příloha č. 3 </t>
  </si>
  <si>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</si>
  <si>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</si>
  <si>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</si>
  <si>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</si>
  <si>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</si>
  <si>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</si>
  <si>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04-školství</t>
  </si>
  <si>
    <t>02-reg.rozvoj</t>
  </si>
  <si>
    <t>dotace z MF, zapojení do kap. 91115</t>
  </si>
  <si>
    <t>15-OKŘ</t>
  </si>
  <si>
    <t>07-kultura</t>
  </si>
  <si>
    <t>05-soc.věci</t>
  </si>
  <si>
    <t>dotace z MŠMT-přímé náklady, zapojení do kap. 91604</t>
  </si>
  <si>
    <t>dotace z MŠMT, zapojení do kap. 92302</t>
  </si>
  <si>
    <t>dotace z MŠMT, zapojení do kap. 91604</t>
  </si>
  <si>
    <t>06-doprava</t>
  </si>
  <si>
    <t>14-investice</t>
  </si>
  <si>
    <t>09-zdravotnictví</t>
  </si>
  <si>
    <t>12-informatika</t>
  </si>
  <si>
    <t>03-ekonomika</t>
  </si>
  <si>
    <t>dotace z MŠMT, zapojení do kap. 92304</t>
  </si>
  <si>
    <t>01-OKH</t>
  </si>
  <si>
    <t>dotace z MMR, zapojení do kap. 92308</t>
  </si>
  <si>
    <t>tis. Kč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</si>
  <si>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</si>
  <si>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</si>
  <si>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</si>
  <si>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</si>
  <si>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</si>
  <si>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</si>
  <si>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daňové-správní poplatky</t>
  </si>
  <si>
    <t>daňové-příjmy ostatní</t>
  </si>
  <si>
    <t>--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</si>
  <si>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</si>
  <si>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</si>
  <si>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</si>
  <si>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</si>
  <si>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</si>
  <si>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</si>
  <si>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</si>
  <si>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</si>
  <si>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</si>
  <si>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</si>
  <si>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</si>
  <si>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</si>
  <si>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</si>
  <si>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</si>
  <si>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</si>
  <si>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</si>
  <si>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</si>
  <si>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</si>
  <si>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</si>
  <si>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</si>
  <si>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</si>
  <si>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</si>
  <si>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</si>
  <si>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Kapitola 910 - Zastupitelstvo (ZU)</t>
  </si>
  <si>
    <t>resort (SU)</t>
  </si>
  <si>
    <t>% sk./UR</t>
  </si>
  <si>
    <t>celkem</t>
  </si>
  <si>
    <t>Kapitola 911 - Krajský úřad (ZU)</t>
  </si>
  <si>
    <t>Kapitola 913 - příspěvkové organizace (ZU)</t>
  </si>
  <si>
    <t>04-OŠMTS</t>
  </si>
  <si>
    <t>05-OSV</t>
  </si>
  <si>
    <t>06-OD</t>
  </si>
  <si>
    <t>07-OK</t>
  </si>
  <si>
    <t>08-OŽP</t>
  </si>
  <si>
    <t>09-OZ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</si>
  <si>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</si>
  <si>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</si>
  <si>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</si>
  <si>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</si>
  <si>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</si>
  <si>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</si>
  <si>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</si>
  <si>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</si>
  <si>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Kapitola 916 - Účelové neinvestiční dotace na školství (ZU)</t>
  </si>
  <si>
    <t>Kapitola 920 - Kapitálové výdaje (ZU)</t>
  </si>
  <si>
    <t>Kapitola 923 - Spolufinancování EU (ZU)</t>
  </si>
  <si>
    <t>Kapitola 924 - Úvěry (ZU)</t>
  </si>
  <si>
    <t>Kapitola 925 - Sociální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</si>
  <si>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</si>
  <si>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</si>
  <si>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</si>
  <si>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</si>
  <si>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Příloha č. 1/str.1</t>
  </si>
  <si>
    <t>Příloha č. 2/str.1</t>
  </si>
  <si>
    <t>Příloha č. 2/str.2</t>
  </si>
  <si>
    <t>Příloha č. 2/str.3</t>
  </si>
  <si>
    <t>daň z příjmů PO za kraj</t>
  </si>
  <si>
    <t>Kapitola 926 - Dotační fond kraje (ZU)</t>
  </si>
  <si>
    <t>dotace z Úřadu vlády, zapojeno do kap. 91405</t>
  </si>
  <si>
    <t>dotace z MPSV, zapojení do kap. 92305</t>
  </si>
  <si>
    <t>dotace ze zahraničí, zapojení do kap. 92301</t>
  </si>
  <si>
    <t>úprava kap. 91306</t>
  </si>
  <si>
    <t>Kapitola 917 - Transfery (ZU)</t>
  </si>
  <si>
    <t>dotace z MF, zapojení do kap. 91409</t>
  </si>
  <si>
    <t>dotace z MF, zapojení do kap. 91709</t>
  </si>
  <si>
    <t>dotace z MPSV, zapojení do kap. 91705</t>
  </si>
  <si>
    <t>Kapitola 919 - Pokladní správa (ZU)</t>
  </si>
  <si>
    <t>dotace z MF, zapojení do kap. 91409 a 91709</t>
  </si>
  <si>
    <t>dotace z MV, zapojení do kap. 91701</t>
  </si>
  <si>
    <t>poskytnutí dotací z DF, kap. 92607</t>
  </si>
  <si>
    <t>poskytnutí dotací z DF, kap. 92602</t>
  </si>
  <si>
    <t>přesun z kap. 92006 do kap.92306</t>
  </si>
  <si>
    <t>dotace z MZdr, zapojení do kap. 91709</t>
  </si>
  <si>
    <t>poskytnutí dotací z KF, kap. 93101</t>
  </si>
  <si>
    <t>poskytnutí dotací z DF, kap. 92609</t>
  </si>
  <si>
    <t>18-odd.SŘ</t>
  </si>
  <si>
    <t>poskytnutí dotací z DF, kap. 92601</t>
  </si>
  <si>
    <t>poskytnutí dotací z DF, kap. 92604</t>
  </si>
  <si>
    <t>poskytnutí dotací z kap. 91704</t>
  </si>
  <si>
    <t>dotace ze zahraničí, zapojení do kap. 92307</t>
  </si>
  <si>
    <t>15</t>
  </si>
  <si>
    <t>/</t>
  </si>
  <si>
    <t>08-ŽP a zeměď.</t>
  </si>
  <si>
    <t>40/15/ZK</t>
  </si>
  <si>
    <t>41/15/ZK</t>
  </si>
  <si>
    <t>24/15/ZK</t>
  </si>
  <si>
    <t>75/15/RK</t>
  </si>
  <si>
    <t>27/15/ZK</t>
  </si>
  <si>
    <t>76/15/RK</t>
  </si>
  <si>
    <t>77/15/RK</t>
  </si>
  <si>
    <t>30/15/ZK</t>
  </si>
  <si>
    <t>33/15/ZK</t>
  </si>
  <si>
    <t>35/15/ZK</t>
  </si>
  <si>
    <t>36/15/ZK</t>
  </si>
  <si>
    <t>13/15/ZK</t>
  </si>
  <si>
    <t>23/15/ZK</t>
  </si>
  <si>
    <t>20/15/ZK</t>
  </si>
  <si>
    <t>21/15/ZK</t>
  </si>
  <si>
    <t>22/15/ZK</t>
  </si>
  <si>
    <t>43/15/ZK</t>
  </si>
  <si>
    <t>25/15/ZK</t>
  </si>
  <si>
    <t>10/15/ZK</t>
  </si>
  <si>
    <t>34/15/ZK</t>
  </si>
  <si>
    <t>9/15/RK</t>
  </si>
  <si>
    <t>73/15/ZK</t>
  </si>
  <si>
    <t>74/15/ZK</t>
  </si>
  <si>
    <t>75/15/ZK</t>
  </si>
  <si>
    <t>76/15/ZK</t>
  </si>
  <si>
    <t>117/15/mRK</t>
  </si>
  <si>
    <t>118/15/mRK</t>
  </si>
  <si>
    <t>137/15/RK</t>
  </si>
  <si>
    <t>138/15/RK</t>
  </si>
  <si>
    <t>59/15/ZK</t>
  </si>
  <si>
    <t>69/15/ZK</t>
  </si>
  <si>
    <t>68/15/ZK</t>
  </si>
  <si>
    <t>145/15/RK</t>
  </si>
  <si>
    <t>128/15/RK</t>
  </si>
  <si>
    <t>72/15/ZK</t>
  </si>
  <si>
    <t>159/15/RK</t>
  </si>
  <si>
    <t>77/15/ZK</t>
  </si>
  <si>
    <t>71/15/ZK</t>
  </si>
  <si>
    <t>83/15/ZK</t>
  </si>
  <si>
    <t>84/15/ZK</t>
  </si>
  <si>
    <t>85/15/ZK</t>
  </si>
  <si>
    <t>poskytnutí dotací z kap. 91704-soutěže</t>
  </si>
  <si>
    <t>poskytnutí dotací z kap. 91704-stipendijní program</t>
  </si>
  <si>
    <t>navýšení příjmů 2015 a poskytnutí zápůjčky NsP Č.Lípa</t>
  </si>
  <si>
    <t>navýšení příjmů 2015 a výdajů v kap. 91604</t>
  </si>
  <si>
    <t>poskytnutí dotací z kap. 91707</t>
  </si>
  <si>
    <t>navýšení příjmů 2015 a výdajů v kap. 91115</t>
  </si>
  <si>
    <t>navýšení příjmů 2015 a výdajů v kap. 92014</t>
  </si>
  <si>
    <t>poskytnutí dotací z kap. 91704-sport</t>
  </si>
  <si>
    <t>poskytnutí dotací z kap. 91705</t>
  </si>
  <si>
    <t>poskytnutí záštit z kap. 91701</t>
  </si>
  <si>
    <t>poskytnutí darů z kap. 91701</t>
  </si>
  <si>
    <t>zapojení prostř. z roku 2014 na výdaje 2015, kap. 92004</t>
  </si>
  <si>
    <t>zapojení prostř. z roku 2014 na výdaje 2015, kap. 91418</t>
  </si>
  <si>
    <t>zapojení prostř. pen.fondů z roku 2014 na výdaje 2015, kap. 93208 a poskytnutí dotace z FOV</t>
  </si>
  <si>
    <t>zapojení prostř. pen.fondů z roku 2014 na výdaje 2015, kap. 92602 a poskytnutí dotací z DF</t>
  </si>
  <si>
    <t>zapojení prostř. z roku 2014 na výdaje 2015, kap. 91405</t>
  </si>
  <si>
    <t>přesun z kap. 91903 do kap. 926-stanovení limitů jednotl.podprogramů DF</t>
  </si>
  <si>
    <t>zapojení prostř. z roku 2014 na výdaje 2015, kap. 91305</t>
  </si>
  <si>
    <t>zapojení prostř. z roku 2014 na výdaje 2015, kap. 92014</t>
  </si>
  <si>
    <t>zapojení prostř. z roku 2014 na výdaje 2015, kap. 91402 a 91702</t>
  </si>
  <si>
    <t>poskytnutí dotace z kap. 91704</t>
  </si>
  <si>
    <t>navýšení příjmů 2015 a výdajů v kap. 92004</t>
  </si>
  <si>
    <t>zapojení prostř. z roku 2014 na výdaje 2015, kap. 91412 a 92012</t>
  </si>
  <si>
    <t>poskytnutí dotací z kap. 91701</t>
  </si>
  <si>
    <t>zapojení prostř. pen.fondů z roku 2014 na výdaje 2015, kap. 92608 a poskytnutí dotací z DF</t>
  </si>
  <si>
    <t>přesun z kap. 91701 do kap.91707 a poskytnutí dotace</t>
  </si>
  <si>
    <t>zapojení prostř. z roku 2014 na výdaje 2015, kap. 91406</t>
  </si>
  <si>
    <t>zapojení prostř. z roku 2014 na výdaje 2015, kap. 92006 a 91706</t>
  </si>
  <si>
    <t>dotace z Fondu solidarity a navýšení příjmů 2015, zapojeno do kap.91706 a 92006 a poskytnutí dotací</t>
  </si>
  <si>
    <t>SR 2015</t>
  </si>
  <si>
    <t>UR 2015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</si>
  <si>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2014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</si>
  <si>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2014</t>
    </r>
  </si>
  <si>
    <t>přesun z kap. 91408 do kap.91708 a poskytnutí dotace</t>
  </si>
  <si>
    <t xml:space="preserve">Celkem výdajová část rozpočtu 2015 upravena o </t>
  </si>
  <si>
    <t>354/15/RK</t>
  </si>
  <si>
    <t>436/15/RK</t>
  </si>
  <si>
    <t>103/15/ZK</t>
  </si>
  <si>
    <t>273/15/RK</t>
  </si>
  <si>
    <t>105/15/ZK</t>
  </si>
  <si>
    <t>142/15/ZK</t>
  </si>
  <si>
    <t>107/15/ZK</t>
  </si>
  <si>
    <t>98/15/ZK</t>
  </si>
  <si>
    <t>99/15/ZK</t>
  </si>
  <si>
    <t>118/15/ZK</t>
  </si>
  <si>
    <t>328/15/RK</t>
  </si>
  <si>
    <t>329/15/RK</t>
  </si>
  <si>
    <t>143/15/ZK</t>
  </si>
  <si>
    <t>144/15/ZK</t>
  </si>
  <si>
    <t>145/15/ZK</t>
  </si>
  <si>
    <t>146/15/ZK</t>
  </si>
  <si>
    <t>147/15/ZK</t>
  </si>
  <si>
    <t>317/15/RK</t>
  </si>
  <si>
    <t>119/15/ZK</t>
  </si>
  <si>
    <t>125/15/ZK</t>
  </si>
  <si>
    <t>104/15/ZK</t>
  </si>
  <si>
    <t>136/15/ZK</t>
  </si>
  <si>
    <t>392/15/RK</t>
  </si>
  <si>
    <t>128/15/ZK</t>
  </si>
  <si>
    <t>117/15/ZK</t>
  </si>
  <si>
    <t>477/15/RK</t>
  </si>
  <si>
    <t>122/15/ZK</t>
  </si>
  <si>
    <t>100/15/ZK</t>
  </si>
  <si>
    <t>389/15/RK</t>
  </si>
  <si>
    <t>468/15/RK</t>
  </si>
  <si>
    <t>150/15/ZK</t>
  </si>
  <si>
    <t>zapojení prostř. z roku 2014 na výdaje 2015, kap. 91115 a 92015</t>
  </si>
  <si>
    <t>navýšení zdrojů a příjmů 2015 a výdajů v kap. 911,914,916 a 917</t>
  </si>
  <si>
    <t>zapojení prostř. z roku 2014 na výdaje 2015, kap. 925, 926, 931, 932 a 934</t>
  </si>
  <si>
    <t>navýšení příjmů 2015 a výdajů v kap. 92006</t>
  </si>
  <si>
    <t>navýšení zdrojů a příjmů 2015 a výdajů v kap. 923</t>
  </si>
  <si>
    <t xml:space="preserve">přesun z kap. 91709 do kap.91409 </t>
  </si>
  <si>
    <t>navýšení příjmů 2015 a výdajů v kap. 92306</t>
  </si>
  <si>
    <t>navýšení příjmů 2015 a výdajů v kap. 91306</t>
  </si>
  <si>
    <t>úprava ukazatelů kap. 92006</t>
  </si>
  <si>
    <t>zapojení prostř. z roku 2014 na výdaje 2015, kap. 92602</t>
  </si>
  <si>
    <t>zapojení prostř. z roku 2014 na výdaje 2015, kap. 91115</t>
  </si>
  <si>
    <t>navýšení příjmů 2015 a výdajů v kap. 92004, 92014 a 91403</t>
  </si>
  <si>
    <t>zapojení prostř. z roku 2014 na výdaje 2015, kap. 92005 a 92014</t>
  </si>
  <si>
    <t>navýšení příjmů 2015 a výdajů v kap. 91701</t>
  </si>
  <si>
    <t>navýšení zdrojů a příjmů 2015 a výdajů v kap. 92006</t>
  </si>
  <si>
    <t>571/15/RK</t>
  </si>
  <si>
    <t>538/15/RK</t>
  </si>
  <si>
    <t>527/15/RK</t>
  </si>
  <si>
    <t>539/15/RK</t>
  </si>
  <si>
    <t>540/15/RK</t>
  </si>
  <si>
    <t>559/15/RK</t>
  </si>
  <si>
    <t>767/15/mRK</t>
  </si>
  <si>
    <t>766/15/mRK</t>
  </si>
  <si>
    <t>734/15/RK</t>
  </si>
  <si>
    <t>735/15/RK</t>
  </si>
  <si>
    <t>744/15/RK</t>
  </si>
  <si>
    <t>úprava ukazatelů v kap. 92302</t>
  </si>
  <si>
    <t>navýšení příjmů 2015 a výdajů v kap. 91405</t>
  </si>
  <si>
    <t>úprava ukazatelů v kap. 92607</t>
  </si>
  <si>
    <t xml:space="preserve">přesun z kap. 91702 do kap.91402 </t>
  </si>
  <si>
    <t>navýšení příjmů 2015 a výdajů v kap. 91704</t>
  </si>
  <si>
    <t>přesun z kap. 92014 a 92303 do kap.92314</t>
  </si>
  <si>
    <t xml:space="preserve">přesun z kap. 91305 do kap.92005 </t>
  </si>
  <si>
    <t xml:space="preserve">přesun z kap. 92005 do kap.92014 </t>
  </si>
  <si>
    <t>dotace ze SFDI a navýš.příjmů 2015, zapojeno do výdajů kap. 92006</t>
  </si>
  <si>
    <t>dotace ze SFDI a zapojení prostř. z roku 2014 na výdaje kap. 92006</t>
  </si>
  <si>
    <t>navýšení příjmů 2015 a zapojení prostř. z roku 2014 na výdaje 2015,kap.91406 a 92306</t>
  </si>
  <si>
    <t>navýšení příjmů 2015 a výdajů v kap. 92304</t>
  </si>
  <si>
    <t>zapojení prostř. z roku 2014 na výdaje 2015, kap. 91408</t>
  </si>
  <si>
    <t>zapojení prostř. z roku 2014 na výdaje 2015, kap. 91707</t>
  </si>
  <si>
    <t>179/15/ZK</t>
  </si>
  <si>
    <t>184/15/ZK</t>
  </si>
  <si>
    <t>157/15/ZK</t>
  </si>
  <si>
    <t>180/15/ZK</t>
  </si>
  <si>
    <t>175/15/ZK</t>
  </si>
  <si>
    <t>170/15/ZK</t>
  </si>
  <si>
    <t>181/15/ZK</t>
  </si>
  <si>
    <t>176/15/ZK</t>
  </si>
  <si>
    <t>152/15/ZK</t>
  </si>
  <si>
    <t>167/15/ZK</t>
  </si>
  <si>
    <t>168/15/ZK</t>
  </si>
  <si>
    <t>169/15/ZK</t>
  </si>
  <si>
    <t>188/15/ZK</t>
  </si>
  <si>
    <t>189/15/ZK</t>
  </si>
  <si>
    <t>190/15/ZK</t>
  </si>
  <si>
    <t>191/15/ZK</t>
  </si>
  <si>
    <t>183/15/ZK</t>
  </si>
  <si>
    <t>174/15/ZK</t>
  </si>
  <si>
    <t>173/15/ZK</t>
  </si>
  <si>
    <t>193/15/ZK</t>
  </si>
  <si>
    <t>825/15/RK</t>
  </si>
  <si>
    <t>802/15/RK</t>
  </si>
  <si>
    <t>826/15/RK</t>
  </si>
  <si>
    <t>827/15/RK</t>
  </si>
  <si>
    <t>838/15/RK</t>
  </si>
  <si>
    <t>839/15/RK</t>
  </si>
  <si>
    <t>905/15/RK</t>
  </si>
  <si>
    <t>872/15/RK</t>
  </si>
  <si>
    <t>907/15/RK</t>
  </si>
  <si>
    <t>úprava kap.91604</t>
  </si>
  <si>
    <t>dotace z MF, zapojení do kap. 91708</t>
  </si>
  <si>
    <t>dotace z MK, zapojení do  kap. 91707</t>
  </si>
  <si>
    <t>navýšení příjmů 2015 a výdajů v kap. 91304</t>
  </si>
  <si>
    <t>poskytnutí dotací z FOV, kap. 93208</t>
  </si>
  <si>
    <t>zapojení prostř. z roku 2014 na výdaje 2015, kap. 91701</t>
  </si>
  <si>
    <t>navýšení příjmů 2015 a výdajů v kap. 91403</t>
  </si>
  <si>
    <t>navýšení příjmů 2015 a zapojení prostř. z roku 2014 na výdaje 2015,kap.912006 a 92306</t>
  </si>
  <si>
    <t>přesun z kap. 92601 do kap.91701</t>
  </si>
  <si>
    <t>zapojení prostř. z roku 2014 na výdaje 2015, kap. 91407</t>
  </si>
  <si>
    <t>příjem (převod) z depizitního účtu kraje</t>
  </si>
  <si>
    <t>223/15/ZK</t>
  </si>
  <si>
    <t>233/15/ZK</t>
  </si>
  <si>
    <t>206/15/ZK</t>
  </si>
  <si>
    <t>219/15/ZK</t>
  </si>
  <si>
    <t>210/15/ZK</t>
  </si>
  <si>
    <t>224/15/ZK</t>
  </si>
  <si>
    <t>241/15/ZK</t>
  </si>
  <si>
    <t>239/15/ZK</t>
  </si>
  <si>
    <t>240/15/ZK</t>
  </si>
  <si>
    <t>205/15/ZK</t>
  </si>
  <si>
    <t>234/15/ZK</t>
  </si>
  <si>
    <t>220/15/ZK</t>
  </si>
  <si>
    <t>209/15/ZK</t>
  </si>
  <si>
    <t>232/15/ZK</t>
  </si>
  <si>
    <t>947/15/RK</t>
  </si>
  <si>
    <t>948/15/RK</t>
  </si>
  <si>
    <t>962/15/RK</t>
  </si>
  <si>
    <t>963/15/RK</t>
  </si>
  <si>
    <t>921/15/RK</t>
  </si>
  <si>
    <t>1012/15/RK</t>
  </si>
  <si>
    <t>982/15/RK</t>
  </si>
  <si>
    <t>úprava kap. 92305</t>
  </si>
  <si>
    <t>navýšení příjmů 2015 a výdajů v kap. 92302</t>
  </si>
  <si>
    <t>navýšení příjmů 2015 a výdajů v kap. 92314</t>
  </si>
  <si>
    <t>275/15/ZK</t>
  </si>
  <si>
    <t>1101/15/RK</t>
  </si>
  <si>
    <t>1034/15/RK</t>
  </si>
  <si>
    <t>1082/15/RK</t>
  </si>
  <si>
    <t>1083/15/RK</t>
  </si>
  <si>
    <t>vratka dotace z MŠMT, snížení výdajů kap. 91604</t>
  </si>
  <si>
    <t>279/15/ZK</t>
  </si>
  <si>
    <t>267/15/ZK</t>
  </si>
  <si>
    <t>281/15/ZK</t>
  </si>
  <si>
    <t>zapojení prostř. z roku 2014 na výdaje 2015, kap. 91410</t>
  </si>
  <si>
    <t>253/15/ZK</t>
  </si>
  <si>
    <t>270/15/ZK</t>
  </si>
  <si>
    <t>zapojení prostř. z roku 2014 na výdaje 2015, kap. 91702</t>
  </si>
  <si>
    <t>271/15/ZK</t>
  </si>
  <si>
    <t>úprava ukazatelů kap. 92006 - povodně 2013</t>
  </si>
  <si>
    <t>úprava ukazatelů kap. 92006 - financování silnic II. a III. tř.</t>
  </si>
  <si>
    <t>288/15/ZK</t>
  </si>
  <si>
    <t>289/15/ZK</t>
  </si>
  <si>
    <t>navýšení příjmů 2015 a výdajů v kap. 91406</t>
  </si>
  <si>
    <t>290/15/ZK</t>
  </si>
  <si>
    <t>291/15/ZK</t>
  </si>
  <si>
    <t>292/15/ZK</t>
  </si>
  <si>
    <t>283/15/ZK</t>
  </si>
  <si>
    <t>přesun z kap. 92006 do kap.91406</t>
  </si>
  <si>
    <t>293/15/ZK</t>
  </si>
  <si>
    <t>249/15/ZK</t>
  </si>
  <si>
    <t>258/15/ZK</t>
  </si>
  <si>
    <t>zapojení prostř. z roku 2014 na výdaje 2015, kap. 92314, 92303 a 92302</t>
  </si>
  <si>
    <t>274/15/ZK</t>
  </si>
  <si>
    <t>přesun z kap. 92303 do kap.92302</t>
  </si>
  <si>
    <t>276/15/ZK</t>
  </si>
  <si>
    <t>přesun z kap. 92303 do kap.91705</t>
  </si>
  <si>
    <t>263/15/ZK</t>
  </si>
  <si>
    <t>250/15/ZK</t>
  </si>
  <si>
    <t>zapojení prostř. z roku 2014 na výdaje 2015, kap. 91707 a 92014</t>
  </si>
  <si>
    <t>266/15/ZK</t>
  </si>
  <si>
    <t>zapojení prostř. z roku 2014 na výdaje 2015, kap. 91704 a 92304</t>
  </si>
  <si>
    <t>284/15/ZK</t>
  </si>
  <si>
    <t>285/15/ZK</t>
  </si>
  <si>
    <t>zapojení prostř. z roku 2014 na výdaje 2015, kap. 91704</t>
  </si>
  <si>
    <t>zapojení prostř. z roku 2014 na výdaje 2015, kap. 91408 a přesun z 91903</t>
  </si>
  <si>
    <t>268/15/ZK</t>
  </si>
  <si>
    <t>297/15/ZK</t>
  </si>
  <si>
    <t>1148/15/RK</t>
  </si>
  <si>
    <t>1154/15/RK</t>
  </si>
  <si>
    <t>1174/15/RK</t>
  </si>
  <si>
    <t>1173/15/RK</t>
  </si>
  <si>
    <t>1119/15/RK</t>
  </si>
  <si>
    <t>1213/15/RK</t>
  </si>
  <si>
    <t>1182/15/RK</t>
  </si>
  <si>
    <t>1214/15/RK</t>
  </si>
  <si>
    <t>1155/15/RK</t>
  </si>
  <si>
    <t>1202/15/RK</t>
  </si>
  <si>
    <t>dotace ze zahraničí, zapojení do kap. 92307 a 92303</t>
  </si>
  <si>
    <t>navýšení příjmů 2015 a výdajů v kap. 91402 a 91702</t>
  </si>
  <si>
    <t>poskytnutí ceny hejtmana z kap. 91701</t>
  </si>
  <si>
    <t>dotace z MF, zapojení do kap. 91702</t>
  </si>
  <si>
    <t>282/15/ZK</t>
  </si>
  <si>
    <t>280/15/ZK</t>
  </si>
  <si>
    <t xml:space="preserve">    Přehled změn rozpočtu a rozpočtových opatření přijatých  v období od 1. ledna do 31. srpna 2015</t>
  </si>
  <si>
    <t>371/15/ZK</t>
  </si>
  <si>
    <t>373/15/ZK</t>
  </si>
  <si>
    <t>304/15/ZK</t>
  </si>
  <si>
    <t>381/15/ZK</t>
  </si>
  <si>
    <t>337/15/ZK</t>
  </si>
  <si>
    <t>338/15/ZK</t>
  </si>
  <si>
    <t>342/15/ZK</t>
  </si>
  <si>
    <t>328/15/ZK</t>
  </si>
  <si>
    <t>314/15/ZK</t>
  </si>
  <si>
    <t>332/15/ZK</t>
  </si>
  <si>
    <t>333/15/ZK</t>
  </si>
  <si>
    <t>335/15/ZK</t>
  </si>
  <si>
    <t>334/15/ZK</t>
  </si>
  <si>
    <t>308/15/ZK</t>
  </si>
  <si>
    <t>305/15/ZK</t>
  </si>
  <si>
    <t>306/15/ZK</t>
  </si>
  <si>
    <t>313/15/ZK</t>
  </si>
  <si>
    <t>343/15/ZK</t>
  </si>
  <si>
    <t>351/15/ZK</t>
  </si>
  <si>
    <t>352/15/ZK</t>
  </si>
  <si>
    <t>353/15/ZK</t>
  </si>
  <si>
    <t>přesun z kap. 91406 do kap.91706</t>
  </si>
  <si>
    <t>přesun z kap. 91406 do kap.91410</t>
  </si>
  <si>
    <t>navýšení příjmů 2015 a výdajů v kap. 92306, přesun z kap. 92006 do 92306</t>
  </si>
  <si>
    <t>zapojení prostř. z roku 2014 na výdaje 2015,a přesun z 91903 do 91707 a 91307</t>
  </si>
  <si>
    <t>poskytnutí dotací z kap. 91708</t>
  </si>
  <si>
    <t>přesun z kap. 92605 do kap.91705</t>
  </si>
  <si>
    <t>navýšení příjmů 2015 a výdajů v kap. 91401</t>
  </si>
  <si>
    <t>poskytnutí dotací z kap. 91709</t>
  </si>
  <si>
    <t>přesun z kap. 91709 do kap.91115 a 91409</t>
  </si>
  <si>
    <t>zapojení prostř. z roku 2014 na výdaje 2015, kap. 92009</t>
  </si>
  <si>
    <t>navýšení příjmů 2015, a přesun z kap. 92008  do kap. 92608</t>
  </si>
  <si>
    <t>307/15/Zk</t>
  </si>
  <si>
    <t>přesun z kap. 92303 do kap.92314</t>
  </si>
  <si>
    <t>347/15/ZK</t>
  </si>
  <si>
    <t>úprava kap. 92302</t>
  </si>
  <si>
    <t>348/15/ZK</t>
  </si>
  <si>
    <t>přesun z kap. 92004 do kap.92014</t>
  </si>
  <si>
    <t>354/15/ZK</t>
  </si>
  <si>
    <t>355/15/ZK</t>
  </si>
  <si>
    <t>1287/15/RK</t>
  </si>
  <si>
    <t>1288/15/RK</t>
  </si>
  <si>
    <t>1359/15/RK</t>
  </si>
  <si>
    <t>přesun z kap. 91903 do kap.92014 a 92004</t>
  </si>
  <si>
    <t>356/15/ZK</t>
  </si>
  <si>
    <t>zapojení prostř. z roku 2014 na výdaje 2015, kap. 911,914,919,920 a 926</t>
  </si>
  <si>
    <t>316/15/ZK</t>
  </si>
  <si>
    <t>odbory</t>
  </si>
  <si>
    <t>navýšení příjmů 2015 a výdajů v kap. 92303,92302 a 92314</t>
  </si>
  <si>
    <t>317/15/ZK</t>
  </si>
  <si>
    <t>1247/15/RK</t>
  </si>
  <si>
    <t>přesun z kap. 91405 do kap.92005</t>
  </si>
  <si>
    <t>329/15/ZK</t>
  </si>
  <si>
    <t>374/15/ZK</t>
  </si>
  <si>
    <t>375/15/ZK</t>
  </si>
  <si>
    <t>zapojení prostř. z roku 2014  a navýš.příjmů 2015 na výdaje 2015 kap.92306</t>
  </si>
  <si>
    <t>376/15/ZK</t>
  </si>
  <si>
    <t>377/15/ZK</t>
  </si>
  <si>
    <t>378/15/ZK</t>
  </si>
  <si>
    <t>1342/15/RK</t>
  </si>
  <si>
    <t>327/15/ZK</t>
  </si>
  <si>
    <t>1351/15/RK</t>
  </si>
  <si>
    <t>k 31.08.2015 neprojednáno</t>
  </si>
  <si>
    <t>1360/15/RK</t>
  </si>
  <si>
    <t>přesun z kap. 91903 do kap.92004</t>
  </si>
  <si>
    <t>382/15/ZK</t>
  </si>
  <si>
    <t>Čerpání ze závazných a specifických ukazatelů výdajové části rozpočtu kraje za období 01 - 08/2015</t>
  </si>
  <si>
    <t>skut.01-08/2015</t>
  </si>
  <si>
    <t>Plnění závazných a specifických ukazatelů příjmové části rozpočtu kraje za období 01 - 08/2015</t>
  </si>
  <si>
    <t>finanč.vypořádání minul. let s obc.,RRRS a ostatní</t>
  </si>
  <si>
    <t>příspěvky obcí (na dopravní obslužnost)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</si>
</sst>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7" x14ac:knownFonts="1">
    <font>
      <sz val="10"/>
      <name val="Arial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4">
    <xf numFmtId="0" fontId="0" fillId="0" borderId="0"/>
    <xf numFmtId="0" fontId="2" fillId="2" borderId="0" applyNumberFormat="0" applyBorder="0" applyAlignment="0" applyProtection="0"/>
    <xf numFmtId="0" fontId="29" fillId="26" borderId="0" applyNumberFormat="0" applyBorder="0" applyAlignment="0" applyProtection="0"/>
    <xf numFmtId="0" fontId="2" fillId="3" borderId="0" applyNumberFormat="0" applyBorder="0" applyAlignment="0" applyProtection="0"/>
    <xf numFmtId="0" fontId="29" fillId="27" borderId="0" applyNumberFormat="0" applyBorder="0" applyAlignment="0" applyProtection="0"/>
    <xf numFmtId="0" fontId="2" fillId="4" borderId="0" applyNumberFormat="0" applyBorder="0" applyAlignment="0" applyProtection="0"/>
    <xf numFmtId="0" fontId="29" fillId="28" borderId="0" applyNumberFormat="0" applyBorder="0" applyAlignment="0" applyProtection="0"/>
    <xf numFmtId="0" fontId="2" fillId="5" borderId="0" applyNumberFormat="0" applyBorder="0" applyAlignment="0" applyProtection="0"/>
    <xf numFmtId="0" fontId="29" fillId="29" borderId="0" applyNumberFormat="0" applyBorder="0" applyAlignment="0" applyProtection="0"/>
    <xf numFmtId="0" fontId="2" fillId="6" borderId="0" applyNumberFormat="0" applyBorder="0" applyAlignment="0" applyProtection="0"/>
    <xf numFmtId="0" fontId="29" fillId="30" borderId="0" applyNumberFormat="0" applyBorder="0" applyAlignment="0" applyProtection="0"/>
    <xf numFmtId="0" fontId="2" fillId="7" borderId="0" applyNumberFormat="0" applyBorder="0" applyAlignment="0" applyProtection="0"/>
    <xf numFmtId="0" fontId="29" fillId="31" borderId="0" applyNumberFormat="0" applyBorder="0" applyAlignment="0" applyProtection="0"/>
    <xf numFmtId="0" fontId="2" fillId="8" borderId="0" applyNumberFormat="0" applyBorder="0" applyAlignment="0" applyProtection="0"/>
    <xf numFmtId="0" fontId="29" fillId="32" borderId="0" applyNumberFormat="0" applyBorder="0" applyAlignment="0" applyProtection="0"/>
    <xf numFmtId="0" fontId="2" fillId="9" borderId="0" applyNumberFormat="0" applyBorder="0" applyAlignment="0" applyProtection="0"/>
    <xf numFmtId="0" fontId="29" fillId="33" borderId="0" applyNumberFormat="0" applyBorder="0" applyAlignment="0" applyProtection="0"/>
    <xf numFmtId="0" fontId="2" fillId="10" borderId="0" applyNumberFormat="0" applyBorder="0" applyAlignment="0" applyProtection="0"/>
    <xf numFmtId="0" fontId="29" fillId="34" borderId="0" applyNumberFormat="0" applyBorder="0" applyAlignment="0" applyProtection="0"/>
    <xf numFmtId="0" fontId="2" fillId="5" borderId="0" applyNumberFormat="0" applyBorder="0" applyAlignment="0" applyProtection="0"/>
    <xf numFmtId="0" fontId="29" fillId="35" borderId="0" applyNumberFormat="0" applyBorder="0" applyAlignment="0" applyProtection="0"/>
    <xf numFmtId="0" fontId="2" fillId="8" borderId="0" applyNumberFormat="0" applyBorder="0" applyAlignment="0" applyProtection="0"/>
    <xf numFmtId="0" fontId="29" fillId="36" borderId="0" applyNumberFormat="0" applyBorder="0" applyAlignment="0" applyProtection="0"/>
    <xf numFmtId="0" fontId="2" fillId="11" borderId="0" applyNumberFormat="0" applyBorder="0" applyAlignment="0" applyProtection="0"/>
    <xf numFmtId="0" fontId="29" fillId="37" borderId="0" applyNumberFormat="0" applyBorder="0" applyAlignment="0" applyProtection="0"/>
    <xf numFmtId="0" fontId="3" fillId="12" borderId="0" applyNumberFormat="0" applyBorder="0" applyAlignment="0" applyProtection="0"/>
    <xf numFmtId="0" fontId="30" fillId="38" borderId="0" applyNumberFormat="0" applyBorder="0" applyAlignment="0" applyProtection="0"/>
    <xf numFmtId="0" fontId="3" fillId="9" borderId="0" applyNumberFormat="0" applyBorder="0" applyAlignment="0" applyProtection="0"/>
    <xf numFmtId="0" fontId="30" fillId="39" borderId="0" applyNumberFormat="0" applyBorder="0" applyAlignment="0" applyProtection="0"/>
    <xf numFmtId="0" fontId="3" fillId="10" borderId="0" applyNumberFormat="0" applyBorder="0" applyAlignment="0" applyProtection="0"/>
    <xf numFmtId="0" fontId="30" fillId="40" borderId="0" applyNumberFormat="0" applyBorder="0" applyAlignment="0" applyProtection="0"/>
    <xf numFmtId="0" fontId="3" fillId="13" borderId="0" applyNumberFormat="0" applyBorder="0" applyAlignment="0" applyProtection="0"/>
    <xf numFmtId="0" fontId="30" fillId="41" borderId="0" applyNumberFormat="0" applyBorder="0" applyAlignment="0" applyProtection="0"/>
    <xf numFmtId="0" fontId="3" fillId="14" borderId="0" applyNumberFormat="0" applyBorder="0" applyAlignment="0" applyProtection="0"/>
    <xf numFmtId="0" fontId="30" fillId="42" borderId="0" applyNumberFormat="0" applyBorder="0" applyAlignment="0" applyProtection="0"/>
    <xf numFmtId="0" fontId="3" fillId="15" borderId="0" applyNumberFormat="0" applyBorder="0" applyAlignment="0" applyProtection="0"/>
    <xf numFmtId="0" fontId="30" fillId="43" borderId="0" applyNumberFormat="0" applyBorder="0" applyAlignment="0" applyProtection="0"/>
    <xf numFmtId="0" fontId="4" fillId="0" borderId="1" applyNumberFormat="0" applyFill="0" applyAlignment="0" applyProtection="0"/>
    <xf numFmtId="0" fontId="31" fillId="0" borderId="61" applyNumberFormat="0" applyFill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32" fillId="44" borderId="0" applyNumberFormat="0" applyBorder="0" applyAlignment="0" applyProtection="0"/>
    <xf numFmtId="0" fontId="7" fillId="16" borderId="2" applyNumberFormat="0" applyAlignment="0" applyProtection="0"/>
    <xf numFmtId="0" fontId="33" fillId="45" borderId="62" applyNumberFormat="0" applyAlignment="0" applyProtection="0"/>
    <xf numFmtId="0" fontId="8" fillId="0" borderId="3" applyNumberFormat="0" applyFill="0" applyAlignment="0" applyProtection="0"/>
    <xf numFmtId="0" fontId="34" fillId="0" borderId="63" applyNumberFormat="0" applyFill="0" applyAlignment="0" applyProtection="0"/>
    <xf numFmtId="0" fontId="9" fillId="0" borderId="4" applyNumberFormat="0" applyFill="0" applyAlignment="0" applyProtection="0"/>
    <xf numFmtId="0" fontId="35" fillId="0" borderId="64" applyNumberFormat="0" applyFill="0" applyAlignment="0" applyProtection="0"/>
    <xf numFmtId="0" fontId="10" fillId="0" borderId="5" applyNumberFormat="0" applyFill="0" applyAlignment="0" applyProtection="0"/>
    <xf numFmtId="0" fontId="36" fillId="0" borderId="65" applyNumberFormat="0" applyFill="0" applyAlignment="0" applyProtection="0"/>
    <xf numFmtId="0" fontId="1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38" fillId="46" borderId="0" applyNumberFormat="0" applyBorder="0" applyAlignment="0" applyProtection="0"/>
    <xf numFmtId="0" fontId="29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18" borderId="6" applyNumberFormat="0" applyFont="0" applyAlignment="0" applyProtection="0"/>
    <xf numFmtId="0" fontId="29" fillId="47" borderId="66" applyNumberFormat="0" applyFont="0" applyAlignment="0" applyProtection="0"/>
    <xf numFmtId="0" fontId="13" fillId="0" borderId="7" applyNumberFormat="0" applyFill="0" applyAlignment="0" applyProtection="0"/>
    <xf numFmtId="0" fontId="39" fillId="0" borderId="67" applyNumberFormat="0" applyFill="0" applyAlignment="0" applyProtection="0"/>
    <xf numFmtId="0" fontId="14" fillId="4" borderId="0" applyNumberFormat="0" applyBorder="0" applyAlignment="0" applyProtection="0"/>
    <xf numFmtId="0" fontId="40" fillId="48" borderId="0" applyNumberFormat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6" fillId="7" borderId="8" applyNumberFormat="0" applyAlignment="0" applyProtection="0"/>
    <xf numFmtId="0" fontId="42" fillId="49" borderId="68" applyNumberFormat="0" applyAlignment="0" applyProtection="0"/>
    <xf numFmtId="0" fontId="17" fillId="19" borderId="8" applyNumberFormat="0" applyAlignment="0" applyProtection="0"/>
    <xf numFmtId="0" fontId="43" fillId="50" borderId="68" applyNumberFormat="0" applyAlignment="0" applyProtection="0"/>
    <xf numFmtId="0" fontId="18" fillId="19" borderId="9" applyNumberFormat="0" applyAlignment="0" applyProtection="0"/>
    <xf numFmtId="0" fontId="44" fillId="50" borderId="69" applyNumberFormat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0" fillId="51" borderId="0" applyNumberFormat="0" applyBorder="0" applyAlignment="0" applyProtection="0"/>
    <xf numFmtId="0" fontId="3" fillId="21" borderId="0" applyNumberFormat="0" applyBorder="0" applyAlignment="0" applyProtection="0"/>
    <xf numFmtId="0" fontId="30" fillId="52" borderId="0" applyNumberFormat="0" applyBorder="0" applyAlignment="0" applyProtection="0"/>
    <xf numFmtId="0" fontId="3" fillId="22" borderId="0" applyNumberFormat="0" applyBorder="0" applyAlignment="0" applyProtection="0"/>
    <xf numFmtId="0" fontId="30" fillId="53" borderId="0" applyNumberFormat="0" applyBorder="0" applyAlignment="0" applyProtection="0"/>
    <xf numFmtId="0" fontId="3" fillId="13" borderId="0" applyNumberFormat="0" applyBorder="0" applyAlignment="0" applyProtection="0"/>
    <xf numFmtId="0" fontId="30" fillId="54" borderId="0" applyNumberFormat="0" applyBorder="0" applyAlignment="0" applyProtection="0"/>
    <xf numFmtId="0" fontId="3" fillId="14" borderId="0" applyNumberFormat="0" applyBorder="0" applyAlignment="0" applyProtection="0"/>
    <xf numFmtId="0" fontId="30" fillId="55" borderId="0" applyNumberFormat="0" applyBorder="0" applyAlignment="0" applyProtection="0"/>
    <xf numFmtId="0" fontId="3" fillId="23" borderId="0" applyNumberFormat="0" applyBorder="0" applyAlignment="0" applyProtection="0"/>
    <xf numFmtId="0" fontId="30" fillId="56" borderId="0" applyNumberFormat="0" applyBorder="0" applyAlignment="0" applyProtection="0"/>
  </cellStyleXfs>
  <cellXfs count="178">
    <xf numFmtId="0" fontId="0" fillId="0" borderId="0" xfId="0"/>
    <xf numFmtId="0" fontId="21" fillId="0" borderId="0" xfId="0" applyFont="1"/>
    <xf numFmtId="0" fontId="21" fillId="0" borderId="11" xfId="0" applyFont="1" applyFill="1" applyBorder="1" applyAlignment="1">
      <alignment horizontal="left" vertical="center" wrapText="1"/>
    </xf>
    <xf numFmtId="14" fontId="21" fillId="0" borderId="11" xfId="0" applyNumberFormat="1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right" vertical="center" wrapText="1"/>
    </xf>
    <xf numFmtId="4" fontId="21" fillId="0" borderId="11" xfId="0" applyNumberFormat="1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4" fontId="21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right" vertical="center"/>
    </xf>
    <xf numFmtId="49" fontId="21" fillId="0" borderId="0" xfId="0" applyNumberFormat="1" applyFont="1" applyAlignment="1">
      <alignment horizontal="center"/>
    </xf>
    <xf numFmtId="4" fontId="21" fillId="0" borderId="0" xfId="0" applyNumberFormat="1" applyFont="1"/>
    <xf numFmtId="0" fontId="23" fillId="0" borderId="0" xfId="0" applyFont="1"/>
    <xf numFmtId="4" fontId="22" fillId="24" borderId="13" xfId="0" applyNumberFormat="1" applyFont="1" applyFill="1" applyBorder="1" applyAlignment="1">
      <alignment horizontal="right"/>
    </xf>
    <xf numFmtId="2" fontId="22" fillId="24" borderId="14" xfId="0" applyNumberFormat="1" applyFont="1" applyFill="1" applyBorder="1" applyAlignment="1">
      <alignment horizontal="right"/>
    </xf>
    <xf numFmtId="4" fontId="21" fillId="0" borderId="15" xfId="0" applyNumberFormat="1" applyFont="1" applyFill="1" applyBorder="1" applyAlignment="1">
      <alignment horizontal="right"/>
    </xf>
    <xf numFmtId="2" fontId="21" fillId="0" borderId="16" xfId="0" applyNumberFormat="1" applyFont="1" applyFill="1" applyBorder="1" applyAlignment="1">
      <alignment horizontal="right"/>
    </xf>
    <xf numFmtId="0" fontId="23" fillId="0" borderId="0" xfId="0" applyFont="1" applyFill="1"/>
    <xf numFmtId="4" fontId="21" fillId="0" borderId="17" xfId="0" applyNumberFormat="1" applyFont="1" applyFill="1" applyBorder="1" applyAlignment="1">
      <alignment horizontal="right"/>
    </xf>
    <xf numFmtId="2" fontId="21" fillId="0" borderId="18" xfId="0" applyNumberFormat="1" applyFont="1" applyFill="1" applyBorder="1" applyAlignment="1">
      <alignment horizontal="right"/>
    </xf>
    <xf numFmtId="4" fontId="21" fillId="0" borderId="11" xfId="0" applyNumberFormat="1" applyFont="1" applyFill="1" applyBorder="1" applyAlignment="1">
      <alignment horizontal="right"/>
    </xf>
    <xf numFmtId="2" fontId="21" fillId="0" borderId="12" xfId="0" applyNumberFormat="1" applyFont="1" applyFill="1" applyBorder="1" applyAlignment="1">
      <alignment horizontal="right"/>
    </xf>
    <xf numFmtId="2" fontId="21" fillId="0" borderId="12" xfId="0" quotePrefix="1" applyNumberFormat="1" applyFont="1" applyFill="1" applyBorder="1" applyAlignment="1">
      <alignment horizontal="right"/>
    </xf>
    <xf numFmtId="4" fontId="21" fillId="0" borderId="19" xfId="0" applyNumberFormat="1" applyFont="1" applyFill="1" applyBorder="1" applyAlignment="1">
      <alignment horizontal="right"/>
    </xf>
    <xf numFmtId="2" fontId="21" fillId="0" borderId="20" xfId="0" applyNumberFormat="1" applyFont="1" applyFill="1" applyBorder="1" applyAlignment="1">
      <alignment horizontal="right"/>
    </xf>
    <xf numFmtId="4" fontId="22" fillId="24" borderId="15" xfId="0" applyNumberFormat="1" applyFont="1" applyFill="1" applyBorder="1" applyAlignment="1">
      <alignment horizontal="right"/>
    </xf>
    <xf numFmtId="2" fontId="22" fillId="24" borderId="16" xfId="0" applyNumberFormat="1" applyFont="1" applyFill="1" applyBorder="1" applyAlignment="1">
      <alignment horizontal="right"/>
    </xf>
    <xf numFmtId="4" fontId="22" fillId="25" borderId="15" xfId="0" applyNumberFormat="1" applyFont="1" applyFill="1" applyBorder="1" applyAlignment="1">
      <alignment horizontal="right"/>
    </xf>
    <xf numFmtId="2" fontId="22" fillId="25" borderId="16" xfId="0" applyNumberFormat="1" applyFont="1" applyFill="1" applyBorder="1" applyAlignment="1">
      <alignment horizontal="right"/>
    </xf>
    <xf numFmtId="4" fontId="21" fillId="0" borderId="17" xfId="0" applyNumberFormat="1" applyFont="1" applyBorder="1" applyAlignment="1">
      <alignment horizontal="right"/>
    </xf>
    <xf numFmtId="4" fontId="21" fillId="0" borderId="18" xfId="0" applyNumberFormat="1" applyFont="1" applyBorder="1" applyAlignment="1">
      <alignment horizontal="right"/>
    </xf>
    <xf numFmtId="4" fontId="21" fillId="0" borderId="11" xfId="0" applyNumberFormat="1" applyFont="1" applyBorder="1" applyAlignment="1">
      <alignment horizontal="right"/>
    </xf>
    <xf numFmtId="4" fontId="21" fillId="0" borderId="12" xfId="0" applyNumberFormat="1" applyFont="1" applyBorder="1" applyAlignment="1">
      <alignment horizontal="right"/>
    </xf>
    <xf numFmtId="4" fontId="23" fillId="0" borderId="0" xfId="0" applyNumberFormat="1" applyFont="1"/>
    <xf numFmtId="4" fontId="27" fillId="0" borderId="0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5" fillId="0" borderId="21" xfId="0" applyFont="1" applyBorder="1"/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1" fillId="0" borderId="10" xfId="0" applyFont="1" applyBorder="1"/>
    <xf numFmtId="4" fontId="21" fillId="0" borderId="11" xfId="0" applyNumberFormat="1" applyFont="1" applyBorder="1"/>
    <xf numFmtId="2" fontId="21" fillId="25" borderId="12" xfId="0" applyNumberFormat="1" applyFont="1" applyFill="1" applyBorder="1"/>
    <xf numFmtId="0" fontId="21" fillId="0" borderId="22" xfId="0" applyFont="1" applyBorder="1"/>
    <xf numFmtId="4" fontId="21" fillId="0" borderId="19" xfId="0" applyNumberFormat="1" applyFont="1" applyBorder="1"/>
    <xf numFmtId="2" fontId="21" fillId="25" borderId="20" xfId="0" applyNumberFormat="1" applyFont="1" applyFill="1" applyBorder="1"/>
    <xf numFmtId="0" fontId="21" fillId="0" borderId="23" xfId="0" applyFont="1" applyBorder="1"/>
    <xf numFmtId="4" fontId="21" fillId="0" borderId="13" xfId="0" applyNumberFormat="1" applyFont="1" applyBorder="1"/>
    <xf numFmtId="2" fontId="21" fillId="25" borderId="14" xfId="0" applyNumberFormat="1" applyFont="1" applyFill="1" applyBorder="1"/>
    <xf numFmtId="0" fontId="21" fillId="0" borderId="24" xfId="0" applyFont="1" applyBorder="1"/>
    <xf numFmtId="4" fontId="21" fillId="0" borderId="15" xfId="0" applyNumberFormat="1" applyFont="1" applyBorder="1"/>
    <xf numFmtId="2" fontId="21" fillId="25" borderId="16" xfId="0" applyNumberFormat="1" applyFont="1" applyFill="1" applyBorder="1"/>
    <xf numFmtId="4" fontId="21" fillId="0" borderId="11" xfId="0" applyNumberFormat="1" applyFont="1" applyFill="1" applyBorder="1"/>
    <xf numFmtId="2" fontId="21" fillId="25" borderId="25" xfId="0" applyNumberFormat="1" applyFont="1" applyFill="1" applyBorder="1"/>
    <xf numFmtId="0" fontId="21" fillId="0" borderId="26" xfId="0" applyFont="1" applyBorder="1"/>
    <xf numFmtId="4" fontId="21" fillId="0" borderId="27" xfId="0" applyNumberFormat="1" applyFont="1" applyBorder="1"/>
    <xf numFmtId="2" fontId="21" fillId="25" borderId="28" xfId="0" applyNumberFormat="1" applyFont="1" applyFill="1" applyBorder="1"/>
    <xf numFmtId="0" fontId="25" fillId="0" borderId="18" xfId="0" applyFont="1" applyBorder="1"/>
    <xf numFmtId="0" fontId="23" fillId="0" borderId="0" xfId="0" applyFont="1" applyBorder="1"/>
    <xf numFmtId="4" fontId="23" fillId="0" borderId="0" xfId="0" applyNumberFormat="1" applyFont="1" applyBorder="1"/>
    <xf numFmtId="2" fontId="23" fillId="0" borderId="0" xfId="0" applyNumberFormat="1" applyFont="1" applyFill="1" applyBorder="1"/>
    <xf numFmtId="0" fontId="25" fillId="0" borderId="29" xfId="0" applyFont="1" applyBorder="1" applyAlignment="1">
      <alignment horizontal="center"/>
    </xf>
    <xf numFmtId="0" fontId="21" fillId="0" borderId="21" xfId="0" applyFont="1" applyBorder="1"/>
    <xf numFmtId="2" fontId="21" fillId="25" borderId="12" xfId="0" quotePrefix="1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1" fillId="0" borderId="30" xfId="0" applyFont="1" applyBorder="1"/>
    <xf numFmtId="0" fontId="21" fillId="0" borderId="31" xfId="0" applyFont="1" applyBorder="1"/>
    <xf numFmtId="0" fontId="23" fillId="0" borderId="0" xfId="0" applyFont="1" applyFill="1" applyBorder="1"/>
    <xf numFmtId="0" fontId="21" fillId="0" borderId="0" xfId="0" applyFont="1" applyFill="1" applyBorder="1"/>
    <xf numFmtId="4" fontId="21" fillId="0" borderId="0" xfId="0" applyNumberFormat="1" applyFont="1" applyFill="1" applyBorder="1"/>
    <xf numFmtId="2" fontId="21" fillId="0" borderId="0" xfId="0" applyNumberFormat="1" applyFont="1" applyFill="1" applyBorder="1"/>
    <xf numFmtId="0" fontId="25" fillId="0" borderId="21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 textRotation="90"/>
    </xf>
    <xf numFmtId="0" fontId="21" fillId="0" borderId="21" xfId="0" applyFont="1" applyBorder="1" applyAlignment="1"/>
    <xf numFmtId="0" fontId="21" fillId="0" borderId="10" xfId="0" applyFont="1" applyBorder="1" applyAlignment="1"/>
    <xf numFmtId="4" fontId="21" fillId="0" borderId="27" xfId="0" applyNumberFormat="1" applyFont="1" applyFill="1" applyBorder="1"/>
    <xf numFmtId="0" fontId="21" fillId="0" borderId="0" xfId="0" applyFont="1" applyBorder="1"/>
    <xf numFmtId="4" fontId="21" fillId="0" borderId="0" xfId="0" applyNumberFormat="1" applyFont="1" applyBorder="1"/>
    <xf numFmtId="0" fontId="21" fillId="57" borderId="11" xfId="0" applyFont="1" applyFill="1" applyBorder="1" applyAlignment="1">
      <alignment vertical="center"/>
    </xf>
    <xf numFmtId="14" fontId="21" fillId="57" borderId="11" xfId="0" applyNumberFormat="1" applyFont="1" applyFill="1" applyBorder="1" applyAlignment="1">
      <alignment horizontal="right" vertical="center" wrapText="1"/>
    </xf>
    <xf numFmtId="0" fontId="21" fillId="57" borderId="11" xfId="0" applyFont="1" applyFill="1" applyBorder="1" applyAlignment="1">
      <alignment horizontal="right" vertical="center"/>
    </xf>
    <xf numFmtId="4" fontId="21" fillId="57" borderId="11" xfId="0" applyNumberFormat="1" applyFont="1" applyFill="1" applyBorder="1" applyAlignment="1">
      <alignment horizontal="right" vertical="center"/>
    </xf>
    <xf numFmtId="0" fontId="21" fillId="57" borderId="12" xfId="0" applyFont="1" applyFill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49" fontId="21" fillId="0" borderId="34" xfId="0" applyNumberFormat="1" applyFont="1" applyFill="1" applyBorder="1" applyAlignment="1">
      <alignment horizontal="center" vertical="center" wrapText="1"/>
    </xf>
    <xf numFmtId="49" fontId="21" fillId="0" borderId="35" xfId="0" applyNumberFormat="1" applyFont="1" applyFill="1" applyBorder="1" applyAlignment="1">
      <alignment vertical="center"/>
    </xf>
    <xf numFmtId="49" fontId="21" fillId="0" borderId="36" xfId="0" applyNumberFormat="1" applyFont="1" applyFill="1" applyBorder="1" applyAlignment="1">
      <alignment vertical="center"/>
    </xf>
    <xf numFmtId="49" fontId="21" fillId="0" borderId="37" xfId="0" applyNumberFormat="1" applyFont="1" applyFill="1" applyBorder="1" applyAlignment="1">
      <alignment vertical="center"/>
    </xf>
    <xf numFmtId="49" fontId="21" fillId="0" borderId="33" xfId="0" applyNumberFormat="1" applyFont="1" applyFill="1" applyBorder="1" applyAlignment="1">
      <alignment horizontal="center" vertical="center" wrapText="1"/>
    </xf>
    <xf numFmtId="49" fontId="21" fillId="0" borderId="38" xfId="0" applyNumberFormat="1" applyFont="1" applyFill="1" applyBorder="1" applyAlignment="1">
      <alignment horizontal="center" vertical="center" wrapText="1"/>
    </xf>
    <xf numFmtId="14" fontId="21" fillId="0" borderId="17" xfId="0" applyNumberFormat="1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right" vertical="center" wrapText="1"/>
    </xf>
    <xf numFmtId="4" fontId="21" fillId="0" borderId="17" xfId="0" applyNumberFormat="1" applyFont="1" applyFill="1" applyBorder="1" applyAlignment="1">
      <alignment horizontal="right" vertical="center" wrapText="1"/>
    </xf>
    <xf numFmtId="0" fontId="21" fillId="0" borderId="1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vertical="center"/>
    </xf>
    <xf numFmtId="0" fontId="21" fillId="0" borderId="40" xfId="0" applyFont="1" applyFill="1" applyBorder="1" applyAlignment="1">
      <alignment vertical="center"/>
    </xf>
    <xf numFmtId="0" fontId="21" fillId="0" borderId="41" xfId="0" applyFont="1" applyFill="1" applyBorder="1" applyAlignment="1">
      <alignment vertical="center"/>
    </xf>
    <xf numFmtId="0" fontId="21" fillId="57" borderId="40" xfId="0" applyFont="1" applyFill="1" applyBorder="1" applyAlignment="1">
      <alignment vertical="center"/>
    </xf>
    <xf numFmtId="49" fontId="21" fillId="57" borderId="36" xfId="0" applyNumberFormat="1" applyFont="1" applyFill="1" applyBorder="1" applyAlignment="1">
      <alignment vertical="center"/>
    </xf>
    <xf numFmtId="49" fontId="21" fillId="57" borderId="34" xfId="0" applyNumberFormat="1" applyFont="1" applyFill="1" applyBorder="1" applyAlignment="1">
      <alignment horizontal="center" vertical="center" wrapText="1"/>
    </xf>
    <xf numFmtId="0" fontId="21" fillId="0" borderId="42" xfId="0" applyFont="1" applyBorder="1"/>
    <xf numFmtId="4" fontId="21" fillId="0" borderId="43" xfId="0" applyNumberFormat="1" applyFont="1" applyBorder="1"/>
    <xf numFmtId="4" fontId="21" fillId="0" borderId="43" xfId="0" applyNumberFormat="1" applyFont="1" applyFill="1" applyBorder="1"/>
    <xf numFmtId="2" fontId="21" fillId="25" borderId="44" xfId="0" applyNumberFormat="1" applyFont="1" applyFill="1" applyBorder="1"/>
    <xf numFmtId="0" fontId="25" fillId="0" borderId="45" xfId="0" applyFont="1" applyBorder="1"/>
    <xf numFmtId="0" fontId="25" fillId="0" borderId="46" xfId="0" applyFont="1" applyBorder="1" applyAlignment="1">
      <alignment horizontal="center"/>
    </xf>
    <xf numFmtId="0" fontId="21" fillId="0" borderId="17" xfId="0" applyFont="1" applyFill="1" applyBorder="1" applyAlignment="1">
      <alignment horizontal="right" vertical="center"/>
    </xf>
    <xf numFmtId="4" fontId="21" fillId="0" borderId="17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left" vertical="center"/>
    </xf>
    <xf numFmtId="0" fontId="21" fillId="57" borderId="41" xfId="0" applyFont="1" applyFill="1" applyBorder="1" applyAlignment="1">
      <alignment vertical="center"/>
    </xf>
    <xf numFmtId="49" fontId="21" fillId="57" borderId="37" xfId="0" applyNumberFormat="1" applyFont="1" applyFill="1" applyBorder="1" applyAlignment="1">
      <alignment vertical="center"/>
    </xf>
    <xf numFmtId="49" fontId="21" fillId="57" borderId="33" xfId="0" applyNumberFormat="1" applyFont="1" applyFill="1" applyBorder="1" applyAlignment="1">
      <alignment horizontal="center" vertical="center" wrapText="1"/>
    </xf>
    <xf numFmtId="4" fontId="46" fillId="0" borderId="0" xfId="59" applyNumberFormat="1" applyFont="1" applyFill="1"/>
    <xf numFmtId="4" fontId="29" fillId="0" borderId="0" xfId="57" applyNumberFormat="1" applyFill="1"/>
    <xf numFmtId="0" fontId="21" fillId="0" borderId="0" xfId="0" applyFont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/>
    </xf>
    <xf numFmtId="0" fontId="28" fillId="0" borderId="0" xfId="0" applyFont="1" applyAlignment="1">
      <alignment horizontal="center" vertical="center" wrapText="1"/>
    </xf>
    <xf numFmtId="0" fontId="25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2" fillId="25" borderId="24" xfId="0" applyFont="1" applyFill="1" applyBorder="1"/>
    <xf numFmtId="0" fontId="22" fillId="25" borderId="15" xfId="0" applyFont="1" applyFill="1" applyBorder="1"/>
    <xf numFmtId="0" fontId="21" fillId="0" borderId="17" xfId="0" applyFont="1" applyBorder="1"/>
    <xf numFmtId="0" fontId="21" fillId="0" borderId="11" xfId="0" applyFont="1" applyBorder="1"/>
    <xf numFmtId="0" fontId="21" fillId="0" borderId="17" xfId="0" applyFont="1" applyFill="1" applyBorder="1" applyAlignment="1">
      <alignment horizontal="left"/>
    </xf>
    <xf numFmtId="0" fontId="22" fillId="24" borderId="24" xfId="0" applyFont="1" applyFill="1" applyBorder="1"/>
    <xf numFmtId="0" fontId="22" fillId="24" borderId="15" xfId="0" applyFont="1" applyFill="1" applyBorder="1"/>
    <xf numFmtId="0" fontId="21" fillId="0" borderId="47" xfId="0" applyFont="1" applyFill="1" applyBorder="1" applyAlignment="1">
      <alignment horizontal="left"/>
    </xf>
    <xf numFmtId="0" fontId="21" fillId="0" borderId="38" xfId="0" applyFont="1" applyFill="1" applyBorder="1" applyAlignment="1">
      <alignment horizontal="left"/>
    </xf>
    <xf numFmtId="0" fontId="21" fillId="0" borderId="48" xfId="0" applyFont="1" applyFill="1" applyBorder="1" applyAlignment="1">
      <alignment horizontal="left"/>
    </xf>
    <xf numFmtId="0" fontId="21" fillId="0" borderId="49" xfId="0" applyFont="1" applyFill="1" applyBorder="1" applyAlignment="1">
      <alignment horizontal="left"/>
    </xf>
    <xf numFmtId="0" fontId="21" fillId="0" borderId="50" xfId="0" applyFont="1" applyFill="1" applyBorder="1" applyAlignment="1">
      <alignment horizontal="left"/>
    </xf>
    <xf numFmtId="0" fontId="21" fillId="0" borderId="51" xfId="0" applyFont="1" applyFill="1" applyBorder="1" applyAlignment="1">
      <alignment horizontal="left"/>
    </xf>
    <xf numFmtId="0" fontId="21" fillId="0" borderId="52" xfId="0" applyFont="1" applyFill="1" applyBorder="1" applyAlignment="1">
      <alignment horizontal="left"/>
    </xf>
    <xf numFmtId="0" fontId="22" fillId="24" borderId="23" xfId="0" applyFont="1" applyFill="1" applyBorder="1"/>
    <xf numFmtId="0" fontId="22" fillId="24" borderId="13" xfId="0" applyFont="1" applyFill="1" applyBorder="1"/>
    <xf numFmtId="0" fontId="22" fillId="0" borderId="50" xfId="0" applyFont="1" applyFill="1" applyBorder="1" applyAlignment="1">
      <alignment horizontal="left"/>
    </xf>
    <xf numFmtId="0" fontId="22" fillId="0" borderId="51" xfId="0" applyFont="1" applyFill="1" applyBorder="1" applyAlignment="1">
      <alignment horizontal="left"/>
    </xf>
    <xf numFmtId="0" fontId="22" fillId="0" borderId="52" xfId="0" applyFont="1" applyFill="1" applyBorder="1" applyAlignment="1">
      <alignment horizontal="left"/>
    </xf>
    <xf numFmtId="0" fontId="21" fillId="0" borderId="53" xfId="0" applyFont="1" applyFill="1" applyBorder="1" applyAlignment="1">
      <alignment horizontal="left"/>
    </xf>
    <xf numFmtId="0" fontId="21" fillId="0" borderId="34" xfId="0" applyFont="1" applyFill="1" applyBorder="1" applyAlignment="1">
      <alignment horizontal="left"/>
    </xf>
    <xf numFmtId="0" fontId="21" fillId="0" borderId="54" xfId="0" applyFont="1" applyFill="1" applyBorder="1" applyAlignment="1">
      <alignment horizontal="left"/>
    </xf>
    <xf numFmtId="0" fontId="21" fillId="0" borderId="55" xfId="0" applyFont="1" applyFill="1" applyBorder="1" applyAlignment="1">
      <alignment horizontal="left"/>
    </xf>
    <xf numFmtId="0" fontId="21" fillId="0" borderId="19" xfId="0" applyFont="1" applyFill="1" applyBorder="1" applyAlignment="1">
      <alignment horizontal="left"/>
    </xf>
    <xf numFmtId="0" fontId="22" fillId="24" borderId="50" xfId="0" applyFont="1" applyFill="1" applyBorder="1" applyAlignment="1">
      <alignment horizontal="center"/>
    </xf>
    <xf numFmtId="0" fontId="22" fillId="24" borderId="51" xfId="0" applyFont="1" applyFill="1" applyBorder="1" applyAlignment="1">
      <alignment horizontal="center"/>
    </xf>
    <xf numFmtId="0" fontId="22" fillId="24" borderId="32" xfId="0" applyFont="1" applyFill="1" applyBorder="1" applyAlignment="1">
      <alignment horizontal="center"/>
    </xf>
    <xf numFmtId="0" fontId="22" fillId="24" borderId="24" xfId="0" applyFont="1" applyFill="1" applyBorder="1" applyAlignment="1">
      <alignment horizontal="center"/>
    </xf>
    <xf numFmtId="0" fontId="22" fillId="24" borderId="15" xfId="0" applyFont="1" applyFill="1" applyBorder="1" applyAlignment="1">
      <alignment horizontal="center"/>
    </xf>
    <xf numFmtId="0" fontId="22" fillId="24" borderId="16" xfId="0" applyFont="1" applyFill="1" applyBorder="1" applyAlignment="1">
      <alignment horizontal="center"/>
    </xf>
    <xf numFmtId="4" fontId="22" fillId="0" borderId="51" xfId="0" applyNumberFormat="1" applyFont="1" applyBorder="1" applyAlignment="1">
      <alignment horizontal="right" vertical="center"/>
    </xf>
    <xf numFmtId="0" fontId="22" fillId="0" borderId="5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49" fontId="22" fillId="0" borderId="50" xfId="0" applyNumberFormat="1" applyFont="1" applyBorder="1" applyAlignment="1">
      <alignment horizontal="left" vertical="center"/>
    </xf>
    <xf numFmtId="49" fontId="22" fillId="0" borderId="51" xfId="0" applyNumberFormat="1" applyFont="1" applyBorder="1" applyAlignment="1">
      <alignment horizontal="left" vertical="center"/>
    </xf>
    <xf numFmtId="0" fontId="21" fillId="0" borderId="0" xfId="0" applyFont="1" applyAlignment="1">
      <alignment horizontal="right"/>
    </xf>
    <xf numFmtId="0" fontId="22" fillId="0" borderId="4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49" fontId="22" fillId="0" borderId="29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28" xfId="0" applyNumberFormat="1" applyFont="1" applyBorder="1" applyAlignment="1">
      <alignment horizontal="center" vertical="center" wrapText="1"/>
    </xf>
  </cellXfs>
  <cellStyles count="94">
    <cellStyle name="20 % – Zvýraznění1" xfId="1" builtinId="30" customBuiltin="1"/>
    <cellStyle name="20 % – Zvýraznění1 2" xfId="2"/>
    <cellStyle name="20 % – Zvýraznění2" xfId="3" builtinId="34" customBuiltin="1"/>
    <cellStyle name="20 % – Zvýraznění2 2" xfId="4"/>
    <cellStyle name="20 % – Zvýraznění3" xfId="5" builtinId="38" customBuiltin="1"/>
    <cellStyle name="20 % – Zvýraznění3 2" xfId="6"/>
    <cellStyle name="20 % – Zvýraznění4" xfId="7" builtinId="42" customBuiltin="1"/>
    <cellStyle name="20 % – Zvýraznění4 2" xfId="8"/>
    <cellStyle name="20 % – Zvýraznění5" xfId="9" builtinId="46" customBuiltin="1"/>
    <cellStyle name="20 % – Zvýraznění5 2" xfId="10"/>
    <cellStyle name="20 % – Zvýraznění6" xfId="11" builtinId="50" customBuiltin="1"/>
    <cellStyle name="20 % – Zvýraznění6 2" xfId="12"/>
    <cellStyle name="40 % – Zvýraznění1" xfId="13" builtinId="31" customBuiltin="1"/>
    <cellStyle name="40 % – Zvýraznění1 2" xfId="14"/>
    <cellStyle name="40 % – Zvýraznění2" xfId="15" builtinId="35" customBuiltin="1"/>
    <cellStyle name="40 % – Zvýraznění2 2" xfId="16"/>
    <cellStyle name="40 % – Zvýraznění3" xfId="17" builtinId="39" customBuiltin="1"/>
    <cellStyle name="40 % – Zvýraznění3 2" xfId="18"/>
    <cellStyle name="40 % – Zvýraznění4" xfId="19" builtinId="43" customBuiltin="1"/>
    <cellStyle name="40 % – Zvýraznění4 2" xfId="20"/>
    <cellStyle name="40 % – Zvýraznění5" xfId="21" builtinId="47" customBuiltin="1"/>
    <cellStyle name="40 % – Zvýraznění5 2" xfId="22"/>
    <cellStyle name="40 % – Zvýraznění6" xfId="23" builtinId="51" customBuiltin="1"/>
    <cellStyle name="40 % – Zvýraznění6 2" xfId="24"/>
    <cellStyle name="60 % – Zvýraznění1" xfId="25" builtinId="32" customBuiltin="1"/>
    <cellStyle name="60 % – Zvýraznění1 2" xfId="26"/>
    <cellStyle name="60 % – Zvýraznění2" xfId="27" builtinId="36" customBuiltin="1"/>
    <cellStyle name="60 % – Zvýraznění2 2" xfId="28"/>
    <cellStyle name="60 % – Zvýraznění3" xfId="29" builtinId="40" customBuiltin="1"/>
    <cellStyle name="60 % – Zvýraznění3 2" xfId="30"/>
    <cellStyle name="60 % – Zvýraznění4" xfId="31" builtinId="44" customBuiltin="1"/>
    <cellStyle name="60 % – Zvýraznění4 2" xfId="32"/>
    <cellStyle name="60 % – Zvýraznění5" xfId="33" builtinId="48" customBuiltin="1"/>
    <cellStyle name="60 % – Zvýraznění5 2" xfId="34"/>
    <cellStyle name="60 % – Zvýraznění6" xfId="35" builtinId="52" customBuiltin="1"/>
    <cellStyle name="60 % – Zvýraznění6 2" xfId="36"/>
    <cellStyle name="Celkem" xfId="37" builtinId="25" customBuiltin="1"/>
    <cellStyle name="Celkem 2" xfId="38"/>
    <cellStyle name="čárky 2" xfId="39"/>
    <cellStyle name="čárky 3" xfId="40"/>
    <cellStyle name="Chybně" xfId="41" builtinId="27" customBuiltin="1"/>
    <cellStyle name="Chybně 2" xfId="42"/>
    <cellStyle name="Kontrolní buňka" xfId="43" builtinId="23" customBuiltin="1"/>
    <cellStyle name="Kontrolní buňka 2" xfId="44"/>
    <cellStyle name="Nadpis 1" xfId="45" builtinId="16" customBuiltin="1"/>
    <cellStyle name="Nadpis 1 2" xfId="46"/>
    <cellStyle name="Nadpis 2" xfId="47" builtinId="17" customBuiltin="1"/>
    <cellStyle name="Nadpis 2 2" xfId="48"/>
    <cellStyle name="Nadpis 3" xfId="49" builtinId="18" customBuiltin="1"/>
    <cellStyle name="Nadpis 3 2" xfId="50"/>
    <cellStyle name="Nadpis 4" xfId="51" builtinId="19" customBuiltin="1"/>
    <cellStyle name="Nadpis 4 2" xfId="52"/>
    <cellStyle name="Název" xfId="53" builtinId="15" customBuiltin="1"/>
    <cellStyle name="Název 2" xfId="54"/>
    <cellStyle name="Neutrální" xfId="55" builtinId="28" customBuiltin="1"/>
    <cellStyle name="Neutrální 2" xfId="56"/>
    <cellStyle name="Normální" xfId="0" builtinId="0"/>
    <cellStyle name="Normální 10" xfId="57"/>
    <cellStyle name="normální 2" xfId="58"/>
    <cellStyle name="Normální 3" xfId="59"/>
    <cellStyle name="Normální 4" xfId="60"/>
    <cellStyle name="Normální 5" xfId="61"/>
    <cellStyle name="Normální 6" xfId="62"/>
    <cellStyle name="Normální 7" xfId="63"/>
    <cellStyle name="Normální 8" xfId="64"/>
    <cellStyle name="Normální 9" xfId="65"/>
    <cellStyle name="Poznámka" xfId="66" builtinId="10" customBuiltin="1"/>
    <cellStyle name="Poznámka 2" xfId="67"/>
    <cellStyle name="Propojená buňka" xfId="68" builtinId="24" customBuiltin="1"/>
    <cellStyle name="Propojená buňka 2" xfId="69"/>
    <cellStyle name="Správně" xfId="70" builtinId="26" customBuiltin="1"/>
    <cellStyle name="Správně 2" xfId="71"/>
    <cellStyle name="Text upozornění" xfId="72" builtinId="11" customBuiltin="1"/>
    <cellStyle name="Text upozornění 2" xfId="73"/>
    <cellStyle name="Vstup" xfId="74" builtinId="20" customBuiltin="1"/>
    <cellStyle name="Vstup 2" xfId="75"/>
    <cellStyle name="Výpočet" xfId="76" builtinId="22" customBuiltin="1"/>
    <cellStyle name="Výpočet 2" xfId="77"/>
    <cellStyle name="Výstup" xfId="78" builtinId="21" customBuiltin="1"/>
    <cellStyle name="Výstup 2" xfId="79"/>
    <cellStyle name="Vysvětlující text" xfId="80" builtinId="53" customBuiltin="1"/>
    <cellStyle name="Vysvětlující text 2" xfId="81"/>
    <cellStyle name="Zvýraznění 1" xfId="82" builtinId="29" customBuiltin="1"/>
    <cellStyle name="Zvýraznění 1 2" xfId="83"/>
    <cellStyle name="Zvýraznění 2" xfId="84" builtinId="33" customBuiltin="1"/>
    <cellStyle name="Zvýraznění 2 2" xfId="85"/>
    <cellStyle name="Zvýraznění 3" xfId="86" builtinId="37" customBuiltin="1"/>
    <cellStyle name="Zvýraznění 3 2" xfId="87"/>
    <cellStyle name="Zvýraznění 4" xfId="88" builtinId="41" customBuiltin="1"/>
    <cellStyle name="Zvýraznění 4 2" xfId="89"/>
    <cellStyle name="Zvýraznění 5" xfId="90" builtinId="45" customBuiltin="1"/>
    <cellStyle name="Zvýraznění 5 2" xfId="91"/>
    <cellStyle name="Zvýraznění 6" xfId="92" builtinId="49" customBuiltin="1"/>
    <cellStyle name="Zvýraznění 6 2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46"/>
  <sheetViews>
    <sheetView workbookViewId="0">
      <selection activeCell="E41" sqref="E41"/>
    </sheetView>
  </sheetViews>
  <sheetFormatPr defaultRowHeight="12.75" x14ac:dyDescent="0.2"/>
  <cols>
    <col min="1" max="1" width="3.7109375" style="14" customWidth="1"/>
    <col min="2" max="2" width="3.140625" style="14" customWidth="1"/>
    <col min="3" max="3" width="36.42578125" style="14" customWidth="1"/>
    <col min="4" max="5" width="13.140625" style="14" bestFit="1" customWidth="1"/>
    <col min="6" max="6" width="13.140625" style="14" customWidth="1"/>
    <col min="7" max="7" width="8.140625" style="14" customWidth="1"/>
    <col min="8" max="16384" width="9.140625" style="14"/>
  </cols>
  <sheetData>
    <row r="1" spans="1:7" ht="15" x14ac:dyDescent="0.25">
      <c r="F1" s="118" t="s">
        <v>86</v>
      </c>
      <c r="G1" s="118"/>
    </row>
    <row r="2" spans="1:7" ht="15" customHeight="1" x14ac:dyDescent="0.2">
      <c r="A2" s="122" t="s">
        <v>456</v>
      </c>
      <c r="B2" s="122"/>
      <c r="C2" s="122"/>
      <c r="D2" s="122"/>
      <c r="E2" s="122"/>
      <c r="F2" s="122"/>
      <c r="G2" s="122"/>
    </row>
    <row r="3" spans="1:7" ht="15.75" customHeight="1" x14ac:dyDescent="0.2">
      <c r="A3" s="122"/>
      <c r="B3" s="122"/>
      <c r="C3" s="122"/>
      <c r="D3" s="122"/>
      <c r="E3" s="122"/>
      <c r="F3" s="122"/>
      <c r="G3" s="122"/>
    </row>
    <row r="4" spans="1:7" ht="16.5" thickBot="1" x14ac:dyDescent="0.25">
      <c r="A4" s="37"/>
      <c r="B4" s="37"/>
      <c r="C4" s="37"/>
      <c r="D4" s="37"/>
      <c r="E4" s="37"/>
      <c r="F4" s="37"/>
      <c r="G4" s="38" t="s">
        <v>24</v>
      </c>
    </row>
    <row r="5" spans="1:7" ht="13.5" customHeight="1" x14ac:dyDescent="0.2">
      <c r="A5" s="123" t="s">
        <v>25</v>
      </c>
      <c r="B5" s="124"/>
      <c r="C5" s="124"/>
      <c r="D5" s="124" t="s">
        <v>187</v>
      </c>
      <c r="E5" s="124" t="s">
        <v>188</v>
      </c>
      <c r="F5" s="119" t="s">
        <v>455</v>
      </c>
      <c r="G5" s="127" t="s">
        <v>26</v>
      </c>
    </row>
    <row r="6" spans="1:7" ht="13.5" customHeight="1" thickBot="1" x14ac:dyDescent="0.25">
      <c r="A6" s="125"/>
      <c r="B6" s="126"/>
      <c r="C6" s="126"/>
      <c r="D6" s="126"/>
      <c r="E6" s="126"/>
      <c r="F6" s="120"/>
      <c r="G6" s="128"/>
    </row>
    <row r="7" spans="1:7" ht="15" customHeight="1" thickBot="1" x14ac:dyDescent="0.25">
      <c r="A7" s="143" t="s">
        <v>27</v>
      </c>
      <c r="B7" s="144"/>
      <c r="C7" s="144"/>
      <c r="D7" s="15">
        <f>D8+D25</f>
        <v>2280088</v>
      </c>
      <c r="E7" s="15">
        <f>E8+E25</f>
        <v>2365093</v>
      </c>
      <c r="F7" s="15">
        <f>F8+F25</f>
        <v>1705947.86</v>
      </c>
      <c r="G7" s="16">
        <f t="shared" ref="G7:G14" si="0">F7/E7*100</f>
        <v>72.130265490617077</v>
      </c>
    </row>
    <row r="8" spans="1:7" s="19" customFormat="1" ht="15" customHeight="1" thickBot="1" x14ac:dyDescent="0.3">
      <c r="A8" s="145" t="s">
        <v>28</v>
      </c>
      <c r="B8" s="146"/>
      <c r="C8" s="147"/>
      <c r="D8" s="17">
        <f>SUM(D9:D24)</f>
        <v>2280088</v>
      </c>
      <c r="E8" s="17">
        <f>SUM(E9:E24)</f>
        <v>2363567.44</v>
      </c>
      <c r="F8" s="17">
        <f>SUM(F9:F24)</f>
        <v>1704369.34</v>
      </c>
      <c r="G8" s="18">
        <f t="shared" si="0"/>
        <v>72.110036344044417</v>
      </c>
    </row>
    <row r="9" spans="1:7" s="19" customFormat="1" ht="15" customHeight="1" x14ac:dyDescent="0.25">
      <c r="A9" s="73" t="s">
        <v>29</v>
      </c>
      <c r="B9" s="133" t="s">
        <v>30</v>
      </c>
      <c r="C9" s="133"/>
      <c r="D9" s="20">
        <v>2210000</v>
      </c>
      <c r="E9" s="20">
        <v>2210000</v>
      </c>
      <c r="F9" s="20">
        <v>1576726.84</v>
      </c>
      <c r="G9" s="21">
        <f t="shared" si="0"/>
        <v>71.345105882352939</v>
      </c>
    </row>
    <row r="10" spans="1:7" s="19" customFormat="1" ht="15" customHeight="1" x14ac:dyDescent="0.25">
      <c r="A10" s="73"/>
      <c r="B10" s="148" t="s">
        <v>90</v>
      </c>
      <c r="C10" s="149"/>
      <c r="D10" s="20">
        <v>0</v>
      </c>
      <c r="E10" s="20">
        <v>9134.6299999999992</v>
      </c>
      <c r="F10" s="20">
        <v>9134.6299999999992</v>
      </c>
      <c r="G10" s="23">
        <f t="shared" si="0"/>
        <v>100</v>
      </c>
    </row>
    <row r="11" spans="1:7" s="19" customFormat="1" ht="15" customHeight="1" x14ac:dyDescent="0.25">
      <c r="A11" s="74" t="s">
        <v>29</v>
      </c>
      <c r="B11" s="121" t="s">
        <v>31</v>
      </c>
      <c r="C11" s="121"/>
      <c r="D11" s="22">
        <v>1000</v>
      </c>
      <c r="E11" s="22">
        <v>1000</v>
      </c>
      <c r="F11" s="22">
        <v>536.45000000000005</v>
      </c>
      <c r="G11" s="23">
        <f t="shared" si="0"/>
        <v>53.64500000000001</v>
      </c>
    </row>
    <row r="12" spans="1:7" s="19" customFormat="1" ht="15" customHeight="1" x14ac:dyDescent="0.25">
      <c r="A12" s="75"/>
      <c r="B12" s="136" t="s">
        <v>32</v>
      </c>
      <c r="C12" s="137"/>
      <c r="D12" s="22">
        <v>0</v>
      </c>
      <c r="E12" s="22">
        <v>5.79</v>
      </c>
      <c r="F12" s="22">
        <v>148.80000000000001</v>
      </c>
      <c r="G12" s="23">
        <f t="shared" si="0"/>
        <v>2569.9481865284974</v>
      </c>
    </row>
    <row r="13" spans="1:7" s="19" customFormat="1" ht="15" x14ac:dyDescent="0.25">
      <c r="A13" s="74" t="s">
        <v>29</v>
      </c>
      <c r="B13" s="121" t="s">
        <v>34</v>
      </c>
      <c r="C13" s="121"/>
      <c r="D13" s="22">
        <v>18368</v>
      </c>
      <c r="E13" s="22">
        <v>19138</v>
      </c>
      <c r="F13" s="22">
        <v>9970.48</v>
      </c>
      <c r="G13" s="23">
        <f t="shared" si="0"/>
        <v>52.097815863726616</v>
      </c>
    </row>
    <row r="14" spans="1:7" s="19" customFormat="1" ht="15" x14ac:dyDescent="0.25">
      <c r="A14" s="74" t="s">
        <v>29</v>
      </c>
      <c r="B14" s="121" t="s">
        <v>35</v>
      </c>
      <c r="C14" s="121"/>
      <c r="D14" s="22">
        <v>7500</v>
      </c>
      <c r="E14" s="22">
        <v>7500</v>
      </c>
      <c r="F14" s="22">
        <v>3919.79</v>
      </c>
      <c r="G14" s="23">
        <f t="shared" si="0"/>
        <v>52.263866666666672</v>
      </c>
    </row>
    <row r="15" spans="1:7" s="19" customFormat="1" ht="15" x14ac:dyDescent="0.25">
      <c r="A15" s="74" t="s">
        <v>29</v>
      </c>
      <c r="B15" s="121" t="s">
        <v>36</v>
      </c>
      <c r="C15" s="121"/>
      <c r="D15" s="22">
        <v>0</v>
      </c>
      <c r="E15" s="22">
        <v>0</v>
      </c>
      <c r="F15" s="22">
        <v>0</v>
      </c>
      <c r="G15" s="24" t="s">
        <v>33</v>
      </c>
    </row>
    <row r="16" spans="1:7" s="19" customFormat="1" ht="15" x14ac:dyDescent="0.25">
      <c r="A16" s="74" t="s">
        <v>29</v>
      </c>
      <c r="B16" s="121" t="s">
        <v>37</v>
      </c>
      <c r="C16" s="121"/>
      <c r="D16" s="22">
        <v>3700</v>
      </c>
      <c r="E16" s="22">
        <v>3700</v>
      </c>
      <c r="F16" s="22">
        <v>0</v>
      </c>
      <c r="G16" s="23">
        <f>F16/E16*100</f>
        <v>0</v>
      </c>
    </row>
    <row r="17" spans="1:7" s="19" customFormat="1" ht="15" x14ac:dyDescent="0.25">
      <c r="A17" s="74" t="s">
        <v>29</v>
      </c>
      <c r="B17" s="121" t="s">
        <v>38</v>
      </c>
      <c r="C17" s="121"/>
      <c r="D17" s="22">
        <v>120</v>
      </c>
      <c r="E17" s="22">
        <v>120</v>
      </c>
      <c r="F17" s="22">
        <v>60</v>
      </c>
      <c r="G17" s="23">
        <f>F17/E17*100</f>
        <v>50</v>
      </c>
    </row>
    <row r="18" spans="1:7" s="19" customFormat="1" ht="15" x14ac:dyDescent="0.25">
      <c r="A18" s="74" t="s">
        <v>29</v>
      </c>
      <c r="B18" s="121" t="s">
        <v>39</v>
      </c>
      <c r="C18" s="121"/>
      <c r="D18" s="22">
        <v>0</v>
      </c>
      <c r="E18" s="22">
        <v>0</v>
      </c>
      <c r="F18" s="22">
        <v>0</v>
      </c>
      <c r="G18" s="24" t="s">
        <v>33</v>
      </c>
    </row>
    <row r="19" spans="1:7" s="19" customFormat="1" ht="15" x14ac:dyDescent="0.25">
      <c r="A19" s="74" t="s">
        <v>29</v>
      </c>
      <c r="B19" s="121" t="s">
        <v>40</v>
      </c>
      <c r="C19" s="121"/>
      <c r="D19" s="22">
        <v>0</v>
      </c>
      <c r="E19" s="22">
        <v>7149.23</v>
      </c>
      <c r="F19" s="22">
        <v>6265.53</v>
      </c>
      <c r="G19" s="23">
        <f>F19/E19*100</f>
        <v>87.639228280528116</v>
      </c>
    </row>
    <row r="20" spans="1:7" s="19" customFormat="1" ht="15" x14ac:dyDescent="0.25">
      <c r="A20" s="74" t="s">
        <v>29</v>
      </c>
      <c r="B20" s="121" t="s">
        <v>41</v>
      </c>
      <c r="C20" s="121"/>
      <c r="D20" s="22">
        <v>3300</v>
      </c>
      <c r="E20" s="22">
        <v>3300</v>
      </c>
      <c r="F20" s="22">
        <v>1239.67</v>
      </c>
      <c r="G20" s="23">
        <f>F20/E20*100</f>
        <v>37.56575757575758</v>
      </c>
    </row>
    <row r="21" spans="1:7" s="19" customFormat="1" ht="15" x14ac:dyDescent="0.25">
      <c r="A21" s="74" t="s">
        <v>29</v>
      </c>
      <c r="B21" s="121" t="s">
        <v>42</v>
      </c>
      <c r="C21" s="121"/>
      <c r="D21" s="22">
        <v>18000</v>
      </c>
      <c r="E21" s="22">
        <v>18000</v>
      </c>
      <c r="F21" s="22">
        <v>8615.9</v>
      </c>
      <c r="G21" s="23">
        <f>F21/E21*100</f>
        <v>47.86611111111111</v>
      </c>
    </row>
    <row r="22" spans="1:7" s="19" customFormat="1" ht="15.75" customHeight="1" x14ac:dyDescent="0.25">
      <c r="A22" s="74" t="s">
        <v>29</v>
      </c>
      <c r="B22" s="121" t="s">
        <v>43</v>
      </c>
      <c r="C22" s="121"/>
      <c r="D22" s="22">
        <v>1800</v>
      </c>
      <c r="E22" s="22">
        <v>17882.099999999999</v>
      </c>
      <c r="F22" s="22">
        <v>2882.1</v>
      </c>
      <c r="G22" s="23">
        <f>F22/E22*100</f>
        <v>16.117234552988744</v>
      </c>
    </row>
    <row r="23" spans="1:7" s="19" customFormat="1" ht="15" x14ac:dyDescent="0.25">
      <c r="A23" s="74" t="s">
        <v>29</v>
      </c>
      <c r="B23" s="121" t="s">
        <v>44</v>
      </c>
      <c r="C23" s="121"/>
      <c r="D23" s="22">
        <v>16300</v>
      </c>
      <c r="E23" s="25">
        <v>23469.439999999999</v>
      </c>
      <c r="F23" s="22">
        <v>36022.559999999998</v>
      </c>
      <c r="G23" s="23">
        <f t="shared" ref="G23:G36" si="1">F23/E23*100</f>
        <v>153.48708788961304</v>
      </c>
    </row>
    <row r="24" spans="1:7" s="19" customFormat="1" ht="15.75" thickBot="1" x14ac:dyDescent="0.3">
      <c r="A24" s="76"/>
      <c r="B24" s="152" t="s">
        <v>457</v>
      </c>
      <c r="C24" s="152"/>
      <c r="D24" s="25">
        <v>0</v>
      </c>
      <c r="E24" s="25">
        <v>43168.25</v>
      </c>
      <c r="F24" s="25">
        <v>48846.59</v>
      </c>
      <c r="G24" s="26">
        <f t="shared" si="1"/>
        <v>113.15397311681616</v>
      </c>
    </row>
    <row r="25" spans="1:7" s="19" customFormat="1" ht="15" customHeight="1" thickBot="1" x14ac:dyDescent="0.3">
      <c r="A25" s="145" t="s">
        <v>45</v>
      </c>
      <c r="B25" s="146"/>
      <c r="C25" s="147"/>
      <c r="D25" s="17">
        <f>D26</f>
        <v>0</v>
      </c>
      <c r="E25" s="17">
        <f>E26</f>
        <v>1525.56</v>
      </c>
      <c r="F25" s="17">
        <f>F26</f>
        <v>1578.52</v>
      </c>
      <c r="G25" s="18">
        <f t="shared" si="1"/>
        <v>103.47151210047458</v>
      </c>
    </row>
    <row r="26" spans="1:7" s="19" customFormat="1" ht="15" customHeight="1" thickBot="1" x14ac:dyDescent="0.3">
      <c r="A26" s="73" t="s">
        <v>29</v>
      </c>
      <c r="B26" s="133" t="s">
        <v>46</v>
      </c>
      <c r="C26" s="133"/>
      <c r="D26" s="20">
        <v>0</v>
      </c>
      <c r="E26" s="20">
        <v>1525.56</v>
      </c>
      <c r="F26" s="20">
        <v>1578.52</v>
      </c>
      <c r="G26" s="21">
        <f t="shared" si="1"/>
        <v>103.47151210047458</v>
      </c>
    </row>
    <row r="27" spans="1:7" ht="15" customHeight="1" thickBot="1" x14ac:dyDescent="0.25">
      <c r="A27" s="134" t="s">
        <v>47</v>
      </c>
      <c r="B27" s="135"/>
      <c r="C27" s="135"/>
      <c r="D27" s="27">
        <f>D28+D33</f>
        <v>85842</v>
      </c>
      <c r="E27" s="27">
        <f>E28+E33</f>
        <v>4953233.8499999996</v>
      </c>
      <c r="F27" s="27">
        <f>F28+F33</f>
        <v>3394639.9699999997</v>
      </c>
      <c r="G27" s="28">
        <f t="shared" si="1"/>
        <v>68.533811905529149</v>
      </c>
    </row>
    <row r="28" spans="1:7" ht="15" customHeight="1" thickBot="1" x14ac:dyDescent="0.3">
      <c r="A28" s="140" t="s">
        <v>48</v>
      </c>
      <c r="B28" s="141"/>
      <c r="C28" s="142"/>
      <c r="D28" s="17">
        <f>SUM(D29:D32)</f>
        <v>85842</v>
      </c>
      <c r="E28" s="17">
        <f>SUM(E29:E32)</f>
        <v>4169701.1999999997</v>
      </c>
      <c r="F28" s="17">
        <f>SUM(F29:F32)</f>
        <v>3045601.15</v>
      </c>
      <c r="G28" s="18">
        <f t="shared" si="1"/>
        <v>73.04123254683094</v>
      </c>
    </row>
    <row r="29" spans="1:7" ht="15" customHeight="1" x14ac:dyDescent="0.25">
      <c r="A29" s="74" t="s">
        <v>29</v>
      </c>
      <c r="B29" s="150" t="s">
        <v>49</v>
      </c>
      <c r="C29" s="151"/>
      <c r="D29" s="20">
        <v>61072</v>
      </c>
      <c r="E29" s="20">
        <v>61072</v>
      </c>
      <c r="F29" s="20">
        <v>40714.81</v>
      </c>
      <c r="G29" s="21">
        <f t="shared" si="1"/>
        <v>66.666901362326428</v>
      </c>
    </row>
    <row r="30" spans="1:7" ht="15" customHeight="1" x14ac:dyDescent="0.25">
      <c r="A30" s="74" t="s">
        <v>29</v>
      </c>
      <c r="B30" s="121" t="s">
        <v>50</v>
      </c>
      <c r="C30" s="121"/>
      <c r="D30" s="22">
        <v>0</v>
      </c>
      <c r="E30" s="22">
        <v>4083209.38</v>
      </c>
      <c r="F30" s="22">
        <v>2987633.51</v>
      </c>
      <c r="G30" s="23">
        <f t="shared" si="1"/>
        <v>73.168756043561004</v>
      </c>
    </row>
    <row r="31" spans="1:7" ht="15" customHeight="1" x14ac:dyDescent="0.25">
      <c r="A31" s="74" t="s">
        <v>29</v>
      </c>
      <c r="B31" s="148" t="s">
        <v>458</v>
      </c>
      <c r="C31" s="149"/>
      <c r="D31" s="22">
        <v>24770</v>
      </c>
      <c r="E31" s="22">
        <v>25221.82</v>
      </c>
      <c r="F31" s="22">
        <v>17054.830000000002</v>
      </c>
      <c r="G31" s="23">
        <f t="shared" si="1"/>
        <v>67.619347057428854</v>
      </c>
    </row>
    <row r="32" spans="1:7" ht="15" customHeight="1" thickBot="1" x14ac:dyDescent="0.3">
      <c r="A32" s="74" t="s">
        <v>29</v>
      </c>
      <c r="B32" s="148" t="s">
        <v>303</v>
      </c>
      <c r="C32" s="149"/>
      <c r="D32" s="22">
        <v>0</v>
      </c>
      <c r="E32" s="22">
        <v>198</v>
      </c>
      <c r="F32" s="22">
        <v>198</v>
      </c>
      <c r="G32" s="23">
        <f>F32/E32*100</f>
        <v>100</v>
      </c>
    </row>
    <row r="33" spans="1:7" ht="15" customHeight="1" thickBot="1" x14ac:dyDescent="0.3">
      <c r="A33" s="140" t="s">
        <v>51</v>
      </c>
      <c r="B33" s="141"/>
      <c r="C33" s="142"/>
      <c r="D33" s="17">
        <f>SUM(D34:D34)</f>
        <v>0</v>
      </c>
      <c r="E33" s="17">
        <f>SUM(E34:E34)</f>
        <v>783532.65</v>
      </c>
      <c r="F33" s="17">
        <f>SUM(F34:F34)</f>
        <v>349038.82</v>
      </c>
      <c r="G33" s="18">
        <f t="shared" si="1"/>
        <v>44.546812439787928</v>
      </c>
    </row>
    <row r="34" spans="1:7" ht="15" customHeight="1" thickBot="1" x14ac:dyDescent="0.3">
      <c r="A34" s="73" t="s">
        <v>29</v>
      </c>
      <c r="B34" s="138" t="s">
        <v>52</v>
      </c>
      <c r="C34" s="139"/>
      <c r="D34" s="20">
        <v>0</v>
      </c>
      <c r="E34" s="20">
        <v>783532.65</v>
      </c>
      <c r="F34" s="20">
        <v>349038.82</v>
      </c>
      <c r="G34" s="21">
        <f t="shared" si="1"/>
        <v>44.546812439787928</v>
      </c>
    </row>
    <row r="35" spans="1:7" ht="15" customHeight="1" thickBot="1" x14ac:dyDescent="0.25">
      <c r="A35" s="129" t="s">
        <v>53</v>
      </c>
      <c r="B35" s="130"/>
      <c r="C35" s="130"/>
      <c r="D35" s="29">
        <f>D7+D27</f>
        <v>2365930</v>
      </c>
      <c r="E35" s="29">
        <f>E7+E27</f>
        <v>7318326.8499999996</v>
      </c>
      <c r="F35" s="29">
        <f>F7+F27</f>
        <v>5100587.83</v>
      </c>
      <c r="G35" s="30">
        <f t="shared" si="1"/>
        <v>69.696092215394827</v>
      </c>
    </row>
    <row r="36" spans="1:7" ht="14.25" customHeight="1" thickBot="1" x14ac:dyDescent="0.3">
      <c r="A36" s="134" t="s">
        <v>54</v>
      </c>
      <c r="B36" s="135"/>
      <c r="C36" s="135"/>
      <c r="D36" s="27">
        <f>SUM(D37:D38)</f>
        <v>0</v>
      </c>
      <c r="E36" s="27">
        <f>SUM(E37:E38)</f>
        <v>1096599.51</v>
      </c>
      <c r="F36" s="27">
        <f>SUM(F37:F38)</f>
        <v>0</v>
      </c>
      <c r="G36" s="28">
        <f t="shared" si="1"/>
        <v>0</v>
      </c>
    </row>
    <row r="37" spans="1:7" ht="15" x14ac:dyDescent="0.25">
      <c r="A37" s="77" t="s">
        <v>55</v>
      </c>
      <c r="B37" s="131" t="s">
        <v>189</v>
      </c>
      <c r="C37" s="131"/>
      <c r="D37" s="31">
        <v>0</v>
      </c>
      <c r="E37" s="20">
        <f>5645.22+79230.29</f>
        <v>84875.51</v>
      </c>
      <c r="F37" s="31">
        <v>0</v>
      </c>
      <c r="G37" s="32">
        <v>0</v>
      </c>
    </row>
    <row r="38" spans="1:7" ht="15.75" thickBot="1" x14ac:dyDescent="0.3">
      <c r="A38" s="78"/>
      <c r="B38" s="132" t="s">
        <v>190</v>
      </c>
      <c r="C38" s="132"/>
      <c r="D38" s="33">
        <v>0</v>
      </c>
      <c r="E38" s="33">
        <v>1011724</v>
      </c>
      <c r="F38" s="33">
        <v>0</v>
      </c>
      <c r="G38" s="34">
        <v>0</v>
      </c>
    </row>
    <row r="39" spans="1:7" ht="14.25" customHeight="1" thickBot="1" x14ac:dyDescent="0.25">
      <c r="A39" s="129" t="s">
        <v>56</v>
      </c>
      <c r="B39" s="130"/>
      <c r="C39" s="130"/>
      <c r="D39" s="29">
        <f>D7+D27+D36</f>
        <v>2365930</v>
      </c>
      <c r="E39" s="29">
        <f>E7+E27+E36</f>
        <v>8414926.3599999994</v>
      </c>
      <c r="F39" s="29">
        <f>F7+F27+F36</f>
        <v>5100587.83</v>
      </c>
      <c r="G39" s="30">
        <f>F39/E39*100</f>
        <v>60.613576539961556</v>
      </c>
    </row>
    <row r="41" spans="1:7" x14ac:dyDescent="0.2">
      <c r="E41" s="35"/>
    </row>
    <row r="42" spans="1:7" x14ac:dyDescent="0.2">
      <c r="E42" s="35"/>
    </row>
    <row r="43" spans="1:7" x14ac:dyDescent="0.2">
      <c r="E43" s="36"/>
    </row>
    <row r="44" spans="1:7" x14ac:dyDescent="0.2">
      <c r="D44"/>
      <c r="E44"/>
    </row>
    <row r="46" spans="1:7" x14ac:dyDescent="0.2">
      <c r="F46" s="35"/>
    </row>
  </sheetData>
  <mergeCells count="40">
    <mergeCell ref="B19:C19"/>
    <mergeCell ref="B23:C23"/>
    <mergeCell ref="B24:C24"/>
    <mergeCell ref="B32:C32"/>
    <mergeCell ref="A27:C27"/>
    <mergeCell ref="B22:C22"/>
    <mergeCell ref="B26:C26"/>
    <mergeCell ref="A25:C25"/>
    <mergeCell ref="A39:C39"/>
    <mergeCell ref="B37:C37"/>
    <mergeCell ref="B38:C38"/>
    <mergeCell ref="B9:C9"/>
    <mergeCell ref="B11:C11"/>
    <mergeCell ref="A36:C36"/>
    <mergeCell ref="A35:C35"/>
    <mergeCell ref="B12:C12"/>
    <mergeCell ref="B13:C13"/>
    <mergeCell ref="B34:C34"/>
    <mergeCell ref="A33:C33"/>
    <mergeCell ref="B10:C10"/>
    <mergeCell ref="B30:C30"/>
    <mergeCell ref="B31:C31"/>
    <mergeCell ref="B29:C29"/>
    <mergeCell ref="A28:C28"/>
    <mergeCell ref="F1:G1"/>
    <mergeCell ref="F5:F6"/>
    <mergeCell ref="B18:C18"/>
    <mergeCell ref="B20:C20"/>
    <mergeCell ref="B21:C21"/>
    <mergeCell ref="A2:G3"/>
    <mergeCell ref="A5:C6"/>
    <mergeCell ref="D5:D6"/>
    <mergeCell ref="E5:E6"/>
    <mergeCell ref="G5:G6"/>
    <mergeCell ref="A7:C7"/>
    <mergeCell ref="A8:C8"/>
    <mergeCell ref="B14:C14"/>
    <mergeCell ref="B15:C15"/>
    <mergeCell ref="B16:C16"/>
    <mergeCell ref="B17:C17"/>
  </mergeCells>
  <phoneticPr fontId="2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M139"/>
  <sheetViews>
    <sheetView zoomScaleNormal="100" workbookViewId="0">
      <selection activeCell="F1" sqref="F1:G1"/>
    </sheetView>
  </sheetViews>
  <sheetFormatPr defaultRowHeight="12.75" x14ac:dyDescent="0.2"/>
  <cols>
    <col min="1" max="1" width="5.140625" style="14" customWidth="1"/>
    <col min="2" max="2" width="18.28515625" style="14" customWidth="1"/>
    <col min="3" max="4" width="12.7109375" style="14" customWidth="1"/>
    <col min="5" max="5" width="17.85546875" style="14" customWidth="1"/>
    <col min="6" max="7" width="9.140625" style="14"/>
    <col min="8" max="8" width="14" style="19" customWidth="1"/>
    <col min="9" max="9" width="20" style="19" customWidth="1"/>
    <col min="10" max="10" width="16.5703125" style="19" customWidth="1"/>
    <col min="11" max="16384" width="9.140625" style="14"/>
  </cols>
  <sheetData>
    <row r="1" spans="1:10" ht="15" x14ac:dyDescent="0.25">
      <c r="F1" s="118" t="s">
        <v>87</v>
      </c>
      <c r="G1" s="118"/>
    </row>
    <row r="2" spans="1:10" ht="15.75" customHeight="1" x14ac:dyDescent="0.2">
      <c r="A2" s="122" t="s">
        <v>454</v>
      </c>
      <c r="B2" s="122"/>
      <c r="C2" s="122"/>
      <c r="D2" s="122"/>
      <c r="E2" s="122"/>
      <c r="F2" s="122"/>
      <c r="G2" s="122"/>
    </row>
    <row r="3" spans="1:10" ht="15.75" customHeight="1" x14ac:dyDescent="0.2">
      <c r="A3" s="122"/>
      <c r="B3" s="122"/>
      <c r="C3" s="122"/>
      <c r="D3" s="122"/>
      <c r="E3" s="122"/>
      <c r="F3" s="122"/>
      <c r="G3" s="122"/>
    </row>
    <row r="4" spans="1:10" ht="13.5" thickBot="1" x14ac:dyDescent="0.25">
      <c r="F4" s="38" t="s">
        <v>24</v>
      </c>
    </row>
    <row r="5" spans="1:10" ht="15" thickBot="1" x14ac:dyDescent="0.25">
      <c r="B5" s="156" t="s">
        <v>57</v>
      </c>
      <c r="C5" s="157"/>
      <c r="D5" s="157"/>
      <c r="E5" s="157"/>
      <c r="F5" s="158"/>
    </row>
    <row r="6" spans="1:10" ht="15" x14ac:dyDescent="0.25">
      <c r="B6" s="39" t="s">
        <v>58</v>
      </c>
      <c r="C6" s="40" t="s">
        <v>187</v>
      </c>
      <c r="D6" s="40" t="s">
        <v>188</v>
      </c>
      <c r="E6" s="40" t="s">
        <v>455</v>
      </c>
      <c r="F6" s="41" t="s">
        <v>59</v>
      </c>
    </row>
    <row r="7" spans="1:10" ht="15" x14ac:dyDescent="0.25">
      <c r="B7" s="42" t="s">
        <v>22</v>
      </c>
      <c r="C7" s="43">
        <v>5444</v>
      </c>
      <c r="D7" s="43">
        <v>5444</v>
      </c>
      <c r="E7" s="43">
        <v>2287.2800000000002</v>
      </c>
      <c r="F7" s="44">
        <f>E7/D7*100</f>
        <v>42.014695077149163</v>
      </c>
      <c r="H7" s="116"/>
      <c r="I7" s="117"/>
    </row>
    <row r="8" spans="1:10" ht="15.75" thickBot="1" x14ac:dyDescent="0.3">
      <c r="B8" s="45" t="s">
        <v>10</v>
      </c>
      <c r="C8" s="46">
        <v>20748.5</v>
      </c>
      <c r="D8" s="46">
        <v>20748.5</v>
      </c>
      <c r="E8" s="46">
        <v>11390.1</v>
      </c>
      <c r="F8" s="47">
        <f>E8/D8*100</f>
        <v>54.896016579511773</v>
      </c>
      <c r="H8" s="116"/>
      <c r="I8" s="117"/>
    </row>
    <row r="9" spans="1:10" ht="15.75" thickBot="1" x14ac:dyDescent="0.3">
      <c r="B9" s="48" t="s">
        <v>60</v>
      </c>
      <c r="C9" s="49">
        <f>SUM(C7:C8)</f>
        <v>26192.5</v>
      </c>
      <c r="D9" s="49">
        <f>SUM(D7:D8)</f>
        <v>26192.5</v>
      </c>
      <c r="E9" s="49">
        <f>SUM(E7:E8)</f>
        <v>13677.380000000001</v>
      </c>
      <c r="F9" s="50">
        <f>E9/D9*100</f>
        <v>52.21868855588432</v>
      </c>
      <c r="H9" s="116"/>
      <c r="I9" s="117"/>
    </row>
    <row r="10" spans="1:10" ht="15.75" thickBot="1" x14ac:dyDescent="0.3">
      <c r="B10" s="156" t="s">
        <v>61</v>
      </c>
      <c r="C10" s="157"/>
      <c r="D10" s="157"/>
      <c r="E10" s="157"/>
      <c r="F10" s="158"/>
      <c r="I10" s="117"/>
    </row>
    <row r="11" spans="1:10" ht="15" x14ac:dyDescent="0.25">
      <c r="B11" s="108" t="s">
        <v>58</v>
      </c>
      <c r="C11" s="109" t="s">
        <v>187</v>
      </c>
      <c r="D11" s="109" t="s">
        <v>188</v>
      </c>
      <c r="E11" s="40" t="s">
        <v>455</v>
      </c>
      <c r="F11" s="63" t="s">
        <v>59</v>
      </c>
      <c r="I11" s="117"/>
    </row>
    <row r="12" spans="1:10" ht="15.75" thickBot="1" x14ac:dyDescent="0.3">
      <c r="B12" s="104" t="s">
        <v>10</v>
      </c>
      <c r="C12" s="105">
        <v>238156.72</v>
      </c>
      <c r="D12" s="106">
        <v>242789.93</v>
      </c>
      <c r="E12" s="106">
        <v>144314.32999999999</v>
      </c>
      <c r="F12" s="107">
        <f>E12/D12*100</f>
        <v>59.439998191028764</v>
      </c>
      <c r="H12" s="116"/>
      <c r="I12" s="117"/>
      <c r="J12" s="117"/>
    </row>
    <row r="13" spans="1:10" ht="15.75" thickBot="1" x14ac:dyDescent="0.3">
      <c r="B13" s="153" t="s">
        <v>62</v>
      </c>
      <c r="C13" s="154"/>
      <c r="D13" s="154"/>
      <c r="E13" s="154"/>
      <c r="F13" s="155"/>
      <c r="I13" s="117"/>
    </row>
    <row r="14" spans="1:10" ht="15" x14ac:dyDescent="0.25">
      <c r="B14" s="39" t="s">
        <v>58</v>
      </c>
      <c r="C14" s="40" t="s">
        <v>187</v>
      </c>
      <c r="D14" s="40" t="s">
        <v>188</v>
      </c>
      <c r="E14" s="40" t="s">
        <v>455</v>
      </c>
      <c r="F14" s="41" t="s">
        <v>59</v>
      </c>
      <c r="I14" s="117"/>
    </row>
    <row r="15" spans="1:10" ht="15" x14ac:dyDescent="0.25">
      <c r="B15" s="42" t="s">
        <v>63</v>
      </c>
      <c r="C15" s="43">
        <v>261313</v>
      </c>
      <c r="D15" s="43">
        <v>261976.91</v>
      </c>
      <c r="E15" s="43">
        <v>174871.91</v>
      </c>
      <c r="F15" s="44">
        <f t="shared" ref="F15:F21" si="0">E15/D15*100</f>
        <v>66.750886557139708</v>
      </c>
      <c r="H15" s="116"/>
      <c r="I15" s="117"/>
    </row>
    <row r="16" spans="1:10" ht="15" x14ac:dyDescent="0.25">
      <c r="B16" s="42" t="s">
        <v>64</v>
      </c>
      <c r="C16" s="43">
        <v>95015</v>
      </c>
      <c r="D16" s="43">
        <v>95015</v>
      </c>
      <c r="E16" s="43">
        <v>64052.21</v>
      </c>
      <c r="F16" s="44">
        <f t="shared" si="0"/>
        <v>67.412734831342419</v>
      </c>
      <c r="H16" s="116"/>
      <c r="I16" s="117"/>
    </row>
    <row r="17" spans="2:9" ht="15" x14ac:dyDescent="0.25">
      <c r="B17" s="42" t="s">
        <v>65</v>
      </c>
      <c r="C17" s="43">
        <v>255830</v>
      </c>
      <c r="D17" s="43">
        <v>273438.95</v>
      </c>
      <c r="E17" s="43">
        <v>179309.23</v>
      </c>
      <c r="F17" s="44">
        <f t="shared" si="0"/>
        <v>65.575599233393774</v>
      </c>
      <c r="H17" s="116"/>
      <c r="I17" s="117"/>
    </row>
    <row r="18" spans="2:9" ht="15" x14ac:dyDescent="0.25">
      <c r="B18" s="42" t="s">
        <v>66</v>
      </c>
      <c r="C18" s="43">
        <v>90678</v>
      </c>
      <c r="D18" s="43">
        <v>97496</v>
      </c>
      <c r="E18" s="43">
        <v>60518</v>
      </c>
      <c r="F18" s="44">
        <f t="shared" si="0"/>
        <v>62.072290145236728</v>
      </c>
      <c r="H18" s="116"/>
      <c r="I18" s="117"/>
    </row>
    <row r="19" spans="2:9" ht="15" x14ac:dyDescent="0.25">
      <c r="B19" s="42" t="s">
        <v>67</v>
      </c>
      <c r="C19" s="43">
        <v>5924</v>
      </c>
      <c r="D19" s="43">
        <v>5924</v>
      </c>
      <c r="E19" s="43">
        <v>4640</v>
      </c>
      <c r="F19" s="44">
        <f t="shared" si="0"/>
        <v>78.325455773126265</v>
      </c>
      <c r="H19" s="116"/>
      <c r="I19" s="117"/>
    </row>
    <row r="20" spans="2:9" ht="15.75" thickBot="1" x14ac:dyDescent="0.3">
      <c r="B20" s="45" t="s">
        <v>68</v>
      </c>
      <c r="C20" s="46">
        <v>149140</v>
      </c>
      <c r="D20" s="46">
        <v>149140</v>
      </c>
      <c r="E20" s="46">
        <v>99426.7</v>
      </c>
      <c r="F20" s="47">
        <f t="shared" si="0"/>
        <v>66.666689017030976</v>
      </c>
      <c r="H20" s="116"/>
      <c r="I20" s="117"/>
    </row>
    <row r="21" spans="2:9" ht="15.75" thickBot="1" x14ac:dyDescent="0.3">
      <c r="B21" s="51" t="s">
        <v>60</v>
      </c>
      <c r="C21" s="52">
        <f>SUM(C15:C20)</f>
        <v>857900</v>
      </c>
      <c r="D21" s="52">
        <f>SUM(D15:D20)</f>
        <v>882990.8600000001</v>
      </c>
      <c r="E21" s="52">
        <f>SUM(E15:E20)</f>
        <v>582818.04999999993</v>
      </c>
      <c r="F21" s="53">
        <f t="shared" si="0"/>
        <v>66.004992395957515</v>
      </c>
      <c r="H21" s="116"/>
      <c r="I21" s="117"/>
    </row>
    <row r="22" spans="2:9" ht="15.75" thickBot="1" x14ac:dyDescent="0.3">
      <c r="B22" s="153" t="s">
        <v>69</v>
      </c>
      <c r="C22" s="154"/>
      <c r="D22" s="154"/>
      <c r="E22" s="154"/>
      <c r="F22" s="155"/>
      <c r="I22" s="117"/>
    </row>
    <row r="23" spans="2:9" ht="15" x14ac:dyDescent="0.25">
      <c r="B23" s="39" t="s">
        <v>58</v>
      </c>
      <c r="C23" s="40" t="s">
        <v>187</v>
      </c>
      <c r="D23" s="40" t="s">
        <v>188</v>
      </c>
      <c r="E23" s="40" t="s">
        <v>455</v>
      </c>
      <c r="F23" s="41" t="s">
        <v>59</v>
      </c>
      <c r="I23" s="117"/>
    </row>
    <row r="24" spans="2:9" ht="15" x14ac:dyDescent="0.25">
      <c r="B24" s="42" t="s">
        <v>22</v>
      </c>
      <c r="C24" s="43">
        <v>11897</v>
      </c>
      <c r="D24" s="43">
        <v>12400.84</v>
      </c>
      <c r="E24" s="43">
        <v>5283.51</v>
      </c>
      <c r="F24" s="44">
        <f t="shared" ref="F24:F38" si="1">E24/D24*100</f>
        <v>42.606065395569978</v>
      </c>
      <c r="H24" s="116"/>
      <c r="I24" s="117"/>
    </row>
    <row r="25" spans="2:9" ht="15" x14ac:dyDescent="0.25">
      <c r="B25" s="42" t="s">
        <v>70</v>
      </c>
      <c r="C25" s="43">
        <v>3825</v>
      </c>
      <c r="D25" s="43">
        <v>4828.22</v>
      </c>
      <c r="E25" s="43">
        <v>1396.32</v>
      </c>
      <c r="F25" s="44">
        <f t="shared" si="1"/>
        <v>28.919974649042501</v>
      </c>
      <c r="H25" s="116"/>
      <c r="I25" s="117"/>
    </row>
    <row r="26" spans="2:9" ht="15" x14ac:dyDescent="0.25">
      <c r="B26" s="42" t="s">
        <v>71</v>
      </c>
      <c r="C26" s="43">
        <v>11350</v>
      </c>
      <c r="D26" s="43">
        <v>27930.5</v>
      </c>
      <c r="E26" s="43">
        <v>18902.2</v>
      </c>
      <c r="F26" s="44">
        <f t="shared" si="1"/>
        <v>67.675838241349055</v>
      </c>
      <c r="H26" s="116"/>
      <c r="I26" s="117"/>
    </row>
    <row r="27" spans="2:9" ht="15" x14ac:dyDescent="0.25">
      <c r="B27" s="42" t="s">
        <v>63</v>
      </c>
      <c r="C27" s="43">
        <v>5930</v>
      </c>
      <c r="D27" s="43">
        <v>5930</v>
      </c>
      <c r="E27" s="43">
        <v>1790.99</v>
      </c>
      <c r="F27" s="44">
        <f t="shared" si="1"/>
        <v>30.202192242833053</v>
      </c>
      <c r="H27" s="116"/>
      <c r="I27" s="117"/>
    </row>
    <row r="28" spans="2:9" ht="15" x14ac:dyDescent="0.25">
      <c r="B28" s="42" t="s">
        <v>64</v>
      </c>
      <c r="C28" s="43">
        <v>2427</v>
      </c>
      <c r="D28" s="43">
        <v>4405.54</v>
      </c>
      <c r="E28" s="43">
        <v>1840.37</v>
      </c>
      <c r="F28" s="44">
        <f t="shared" si="1"/>
        <v>41.773993653445437</v>
      </c>
      <c r="H28" s="116"/>
      <c r="I28" s="117"/>
    </row>
    <row r="29" spans="2:9" ht="15" x14ac:dyDescent="0.25">
      <c r="B29" s="42" t="s">
        <v>65</v>
      </c>
      <c r="C29" s="43">
        <v>532446.59</v>
      </c>
      <c r="D29" s="54">
        <v>542163.17000000004</v>
      </c>
      <c r="E29" s="43">
        <v>381877.94</v>
      </c>
      <c r="F29" s="44">
        <f t="shared" si="1"/>
        <v>70.43597963321632</v>
      </c>
      <c r="H29" s="116"/>
      <c r="I29" s="117"/>
    </row>
    <row r="30" spans="2:9" ht="15" x14ac:dyDescent="0.25">
      <c r="B30" s="42" t="s">
        <v>66</v>
      </c>
      <c r="C30" s="43">
        <v>2663.5</v>
      </c>
      <c r="D30" s="54">
        <v>2913.5</v>
      </c>
      <c r="E30" s="43">
        <v>1826.61</v>
      </c>
      <c r="F30" s="44">
        <f t="shared" si="1"/>
        <v>62.69469709970825</v>
      </c>
      <c r="H30" s="116"/>
      <c r="I30" s="117"/>
    </row>
    <row r="31" spans="2:9" ht="15" x14ac:dyDescent="0.25">
      <c r="B31" s="42" t="s">
        <v>67</v>
      </c>
      <c r="C31" s="43">
        <v>5765</v>
      </c>
      <c r="D31" s="54">
        <v>15767.86</v>
      </c>
      <c r="E31" s="43">
        <v>2008.75</v>
      </c>
      <c r="F31" s="44">
        <f t="shared" si="1"/>
        <v>12.739522040403706</v>
      </c>
      <c r="H31" s="116"/>
      <c r="I31" s="117"/>
    </row>
    <row r="32" spans="2:9" ht="15" x14ac:dyDescent="0.25">
      <c r="B32" s="42" t="s">
        <v>68</v>
      </c>
      <c r="C32" s="43">
        <v>2489.52</v>
      </c>
      <c r="D32" s="54">
        <v>5947.04</v>
      </c>
      <c r="E32" s="43">
        <v>1431.63</v>
      </c>
      <c r="F32" s="44">
        <f t="shared" si="1"/>
        <v>24.072984207269503</v>
      </c>
      <c r="H32" s="116"/>
      <c r="I32" s="117"/>
    </row>
    <row r="33" spans="2:9" ht="15" x14ac:dyDescent="0.25">
      <c r="B33" s="42" t="s">
        <v>72</v>
      </c>
      <c r="C33" s="43">
        <v>1500</v>
      </c>
      <c r="D33" s="43">
        <v>3710</v>
      </c>
      <c r="E33" s="43">
        <v>3265.6</v>
      </c>
      <c r="F33" s="44">
        <f t="shared" si="1"/>
        <v>88.021563342318061</v>
      </c>
      <c r="H33" s="116"/>
      <c r="I33" s="117"/>
    </row>
    <row r="34" spans="2:9" ht="15" x14ac:dyDescent="0.25">
      <c r="B34" s="42" t="s">
        <v>73</v>
      </c>
      <c r="C34" s="43">
        <v>595</v>
      </c>
      <c r="D34" s="43">
        <v>595</v>
      </c>
      <c r="E34" s="43">
        <v>5.23</v>
      </c>
      <c r="F34" s="44">
        <f t="shared" si="1"/>
        <v>0.87899159663865545</v>
      </c>
      <c r="H34" s="116"/>
      <c r="I34" s="117"/>
    </row>
    <row r="35" spans="2:9" ht="15" x14ac:dyDescent="0.25">
      <c r="B35" s="42" t="s">
        <v>74</v>
      </c>
      <c r="C35" s="43">
        <v>22369.69</v>
      </c>
      <c r="D35" s="43">
        <v>22569.69</v>
      </c>
      <c r="E35" s="43">
        <v>12616.65</v>
      </c>
      <c r="F35" s="55">
        <f t="shared" si="1"/>
        <v>55.900856414066837</v>
      </c>
      <c r="H35" s="116"/>
      <c r="I35" s="117"/>
    </row>
    <row r="36" spans="2:9" ht="15" x14ac:dyDescent="0.25">
      <c r="B36" s="45" t="s">
        <v>75</v>
      </c>
      <c r="C36" s="46">
        <v>3700</v>
      </c>
      <c r="D36" s="46">
        <v>3700</v>
      </c>
      <c r="E36" s="46">
        <v>518.16</v>
      </c>
      <c r="F36" s="47">
        <f t="shared" si="1"/>
        <v>14.004324324324324</v>
      </c>
      <c r="H36" s="116"/>
      <c r="I36" s="117"/>
    </row>
    <row r="37" spans="2:9" ht="15.75" thickBot="1" x14ac:dyDescent="0.3">
      <c r="B37" s="45" t="s">
        <v>76</v>
      </c>
      <c r="C37" s="46">
        <v>160</v>
      </c>
      <c r="D37" s="46">
        <v>858</v>
      </c>
      <c r="E37" s="46">
        <v>580.79999999999995</v>
      </c>
      <c r="F37" s="47">
        <f>E37/D37*100</f>
        <v>67.692307692307679</v>
      </c>
      <c r="H37" s="116"/>
      <c r="I37" s="117"/>
    </row>
    <row r="38" spans="2:9" ht="15.75" thickBot="1" x14ac:dyDescent="0.3">
      <c r="B38" s="51" t="s">
        <v>60</v>
      </c>
      <c r="C38" s="52">
        <f>SUM(C24:C37)</f>
        <v>607118.29999999993</v>
      </c>
      <c r="D38" s="52">
        <f>SUM(D24:D37)</f>
        <v>653719.36</v>
      </c>
      <c r="E38" s="52">
        <f>SUM(E24:E37)</f>
        <v>433344.75999999995</v>
      </c>
      <c r="F38" s="53">
        <f t="shared" si="1"/>
        <v>66.289112196401817</v>
      </c>
      <c r="H38" s="116"/>
      <c r="I38" s="117"/>
    </row>
    <row r="39" spans="2:9" ht="15.75" thickBot="1" x14ac:dyDescent="0.3">
      <c r="B39" s="153" t="s">
        <v>77</v>
      </c>
      <c r="C39" s="154"/>
      <c r="D39" s="154"/>
      <c r="E39" s="154"/>
      <c r="F39" s="155"/>
      <c r="I39" s="117"/>
    </row>
    <row r="40" spans="2:9" ht="15" x14ac:dyDescent="0.25">
      <c r="B40" s="39" t="s">
        <v>58</v>
      </c>
      <c r="C40" s="40" t="s">
        <v>187</v>
      </c>
      <c r="D40" s="40" t="s">
        <v>188</v>
      </c>
      <c r="E40" s="40" t="s">
        <v>455</v>
      </c>
      <c r="F40" s="41" t="s">
        <v>59</v>
      </c>
      <c r="I40" s="117"/>
    </row>
    <row r="41" spans="2:9" ht="15.75" thickBot="1" x14ac:dyDescent="0.3">
      <c r="B41" s="56" t="s">
        <v>63</v>
      </c>
      <c r="C41" s="57">
        <v>0</v>
      </c>
      <c r="D41" s="79">
        <v>3646159.46</v>
      </c>
      <c r="E41" s="57">
        <v>2507274.9</v>
      </c>
      <c r="F41" s="58">
        <f>E41/D41*100</f>
        <v>68.764817543114248</v>
      </c>
      <c r="H41" s="116"/>
      <c r="I41" s="117"/>
    </row>
    <row r="42" spans="2:9" ht="15.75" thickBot="1" x14ac:dyDescent="0.3">
      <c r="B42" s="153" t="s">
        <v>100</v>
      </c>
      <c r="C42" s="154"/>
      <c r="D42" s="154"/>
      <c r="E42" s="154"/>
      <c r="F42" s="155"/>
      <c r="H42" s="116"/>
      <c r="I42" s="117"/>
    </row>
    <row r="43" spans="2:9" ht="15" x14ac:dyDescent="0.25">
      <c r="B43" s="39" t="s">
        <v>58</v>
      </c>
      <c r="C43" s="40" t="s">
        <v>187</v>
      </c>
      <c r="D43" s="40" t="s">
        <v>188</v>
      </c>
      <c r="E43" s="40" t="s">
        <v>455</v>
      </c>
      <c r="F43" s="59" t="s">
        <v>59</v>
      </c>
      <c r="H43" s="116"/>
      <c r="I43" s="117"/>
    </row>
    <row r="44" spans="2:9" ht="15.75" thickBot="1" x14ac:dyDescent="0.3">
      <c r="B44" s="56" t="s">
        <v>71</v>
      </c>
      <c r="C44" s="57">
        <v>96358</v>
      </c>
      <c r="D44" s="79">
        <v>82487.759999999995</v>
      </c>
      <c r="E44" s="57">
        <v>0</v>
      </c>
      <c r="F44" s="58">
        <v>0</v>
      </c>
      <c r="H44" s="116"/>
      <c r="I44" s="117"/>
    </row>
    <row r="45" spans="2:9" ht="15" x14ac:dyDescent="0.25">
      <c r="B45" s="80"/>
      <c r="C45" s="81"/>
      <c r="D45" s="71"/>
      <c r="E45" s="81"/>
      <c r="F45" s="72"/>
      <c r="I45" s="117"/>
    </row>
    <row r="46" spans="2:9" ht="15" x14ac:dyDescent="0.25">
      <c r="B46" s="80"/>
      <c r="C46" s="81"/>
      <c r="D46" s="71"/>
      <c r="E46" s="81"/>
      <c r="F46" s="72"/>
      <c r="I46" s="117"/>
    </row>
    <row r="47" spans="2:9" ht="15" x14ac:dyDescent="0.25">
      <c r="I47" s="117"/>
    </row>
    <row r="48" spans="2:9" ht="15" x14ac:dyDescent="0.25">
      <c r="B48" s="60"/>
      <c r="C48" s="61"/>
      <c r="D48" s="61"/>
      <c r="E48" s="61"/>
      <c r="F48" s="118" t="s">
        <v>88</v>
      </c>
      <c r="G48" s="118"/>
      <c r="I48" s="117"/>
    </row>
    <row r="49" spans="2:9" ht="15" x14ac:dyDescent="0.25">
      <c r="B49" s="60"/>
      <c r="C49" s="61"/>
      <c r="D49" s="61"/>
      <c r="E49" s="61"/>
      <c r="F49" s="62"/>
      <c r="G49" s="19"/>
      <c r="I49" s="117"/>
    </row>
    <row r="50" spans="2:9" ht="15.75" thickBot="1" x14ac:dyDescent="0.3">
      <c r="B50" s="60"/>
      <c r="C50" s="61"/>
      <c r="D50" s="61"/>
      <c r="E50" s="61"/>
      <c r="F50" s="38" t="s">
        <v>24</v>
      </c>
      <c r="G50" s="19"/>
      <c r="I50" s="117"/>
    </row>
    <row r="51" spans="2:9" ht="15.75" thickBot="1" x14ac:dyDescent="0.3">
      <c r="B51" s="153" t="s">
        <v>96</v>
      </c>
      <c r="C51" s="154"/>
      <c r="D51" s="154"/>
      <c r="E51" s="154"/>
      <c r="F51" s="155"/>
      <c r="I51" s="117"/>
    </row>
    <row r="52" spans="2:9" ht="15" x14ac:dyDescent="0.25">
      <c r="B52" s="39" t="s">
        <v>58</v>
      </c>
      <c r="C52" s="40" t="s">
        <v>187</v>
      </c>
      <c r="D52" s="40" t="s">
        <v>188</v>
      </c>
      <c r="E52" s="40" t="s">
        <v>455</v>
      </c>
      <c r="F52" s="63" t="s">
        <v>59</v>
      </c>
      <c r="I52" s="117"/>
    </row>
    <row r="53" spans="2:9" ht="15" x14ac:dyDescent="0.25">
      <c r="B53" s="64" t="s">
        <v>22</v>
      </c>
      <c r="C53" s="43">
        <v>3800</v>
      </c>
      <c r="D53" s="43">
        <v>8816.35</v>
      </c>
      <c r="E53" s="43">
        <v>6125.35</v>
      </c>
      <c r="F53" s="44">
        <f t="shared" ref="F53:F61" si="2">E53/D53*100</f>
        <v>69.477164586251689</v>
      </c>
      <c r="H53" s="116"/>
      <c r="I53" s="117"/>
    </row>
    <row r="54" spans="2:9" ht="15" x14ac:dyDescent="0.25">
      <c r="B54" s="64" t="s">
        <v>70</v>
      </c>
      <c r="C54" s="43">
        <v>1891</v>
      </c>
      <c r="D54" s="43">
        <v>8520.2099999999991</v>
      </c>
      <c r="E54" s="43">
        <v>6580.21</v>
      </c>
      <c r="F54" s="44">
        <f t="shared" si="2"/>
        <v>77.230608165761183</v>
      </c>
      <c r="H54" s="116"/>
      <c r="I54" s="117"/>
    </row>
    <row r="55" spans="2:9" ht="15" x14ac:dyDescent="0.25">
      <c r="B55" s="42" t="s">
        <v>63</v>
      </c>
      <c r="C55" s="43">
        <v>20428.98</v>
      </c>
      <c r="D55" s="43">
        <v>28913.89</v>
      </c>
      <c r="E55" s="43">
        <v>18532.849999999999</v>
      </c>
      <c r="F55" s="44">
        <f t="shared" si="2"/>
        <v>64.096702311587961</v>
      </c>
      <c r="H55" s="116"/>
      <c r="I55" s="117"/>
    </row>
    <row r="56" spans="2:9" ht="15" x14ac:dyDescent="0.25">
      <c r="B56" s="42" t="s">
        <v>64</v>
      </c>
      <c r="C56" s="43">
        <v>3700</v>
      </c>
      <c r="D56" s="43">
        <v>333418.84000000003</v>
      </c>
      <c r="E56" s="43">
        <v>325270.23</v>
      </c>
      <c r="F56" s="44">
        <f t="shared" si="2"/>
        <v>97.556043923612705</v>
      </c>
      <c r="H56" s="116"/>
      <c r="I56" s="117"/>
    </row>
    <row r="57" spans="2:9" ht="15" x14ac:dyDescent="0.25">
      <c r="B57" s="42" t="s">
        <v>65</v>
      </c>
      <c r="C57" s="43">
        <v>17000</v>
      </c>
      <c r="D57" s="54">
        <v>22283.51</v>
      </c>
      <c r="E57" s="43">
        <v>9952.65</v>
      </c>
      <c r="F57" s="44">
        <f t="shared" si="2"/>
        <v>44.663744625510077</v>
      </c>
      <c r="H57" s="116"/>
      <c r="I57" s="117"/>
    </row>
    <row r="58" spans="2:9" ht="15" x14ac:dyDescent="0.25">
      <c r="B58" s="42" t="s">
        <v>66</v>
      </c>
      <c r="C58" s="43">
        <v>10700</v>
      </c>
      <c r="D58" s="43">
        <v>13708</v>
      </c>
      <c r="E58" s="43">
        <v>10168.5</v>
      </c>
      <c r="F58" s="44">
        <f t="shared" si="2"/>
        <v>74.179311351035892</v>
      </c>
      <c r="H58" s="116"/>
      <c r="I58" s="117"/>
    </row>
    <row r="59" spans="2:9" ht="15" x14ac:dyDescent="0.25">
      <c r="B59" s="42" t="s">
        <v>67</v>
      </c>
      <c r="C59" s="43">
        <v>612</v>
      </c>
      <c r="D59" s="43">
        <v>1362.14</v>
      </c>
      <c r="E59" s="43">
        <v>821.61</v>
      </c>
      <c r="F59" s="44">
        <f t="shared" si="2"/>
        <v>60.317588500447819</v>
      </c>
      <c r="H59" s="116"/>
      <c r="I59" s="117"/>
    </row>
    <row r="60" spans="2:9" ht="15.75" thickBot="1" x14ac:dyDescent="0.3">
      <c r="B60" s="42" t="s">
        <v>68</v>
      </c>
      <c r="C60" s="43">
        <v>19958</v>
      </c>
      <c r="D60" s="43">
        <v>35706.43</v>
      </c>
      <c r="E60" s="43">
        <v>18723.419999999998</v>
      </c>
      <c r="F60" s="44">
        <f t="shared" si="2"/>
        <v>52.437110066730277</v>
      </c>
      <c r="H60" s="116"/>
      <c r="I60" s="117"/>
    </row>
    <row r="61" spans="2:9" ht="15.75" thickBot="1" x14ac:dyDescent="0.3">
      <c r="B61" s="51" t="s">
        <v>60</v>
      </c>
      <c r="C61" s="52">
        <f>SUM(C53:C60)</f>
        <v>78089.98</v>
      </c>
      <c r="D61" s="52">
        <f>SUM(D53:D60)</f>
        <v>452729.37000000005</v>
      </c>
      <c r="E61" s="52">
        <f>SUM(E53:E60)</f>
        <v>396174.81999999995</v>
      </c>
      <c r="F61" s="53">
        <f t="shared" si="2"/>
        <v>87.508088993651967</v>
      </c>
      <c r="H61" s="116"/>
      <c r="I61" s="117"/>
    </row>
    <row r="62" spans="2:9" ht="15.75" thickBot="1" x14ac:dyDescent="0.3">
      <c r="B62" s="153" t="s">
        <v>78</v>
      </c>
      <c r="C62" s="154"/>
      <c r="D62" s="154"/>
      <c r="E62" s="154"/>
      <c r="F62" s="155"/>
      <c r="I62" s="117"/>
    </row>
    <row r="63" spans="2:9" ht="15" x14ac:dyDescent="0.25">
      <c r="B63" s="39" t="s">
        <v>58</v>
      </c>
      <c r="C63" s="40" t="s">
        <v>187</v>
      </c>
      <c r="D63" s="40" t="s">
        <v>188</v>
      </c>
      <c r="E63" s="40" t="s">
        <v>455</v>
      </c>
      <c r="F63" s="63" t="s">
        <v>59</v>
      </c>
      <c r="I63" s="117"/>
    </row>
    <row r="64" spans="2:9" ht="15" x14ac:dyDescent="0.25">
      <c r="B64" s="64" t="s">
        <v>22</v>
      </c>
      <c r="C64" s="43">
        <v>235</v>
      </c>
      <c r="D64" s="43">
        <v>235</v>
      </c>
      <c r="E64" s="43">
        <v>0</v>
      </c>
      <c r="F64" s="44">
        <f>E64/D64*100</f>
        <v>0</v>
      </c>
      <c r="H64" s="116"/>
      <c r="I64" s="117"/>
    </row>
    <row r="65" spans="2:13" ht="15" x14ac:dyDescent="0.25">
      <c r="B65" s="64" t="s">
        <v>70</v>
      </c>
      <c r="C65" s="43">
        <v>0</v>
      </c>
      <c r="D65" s="43">
        <v>0</v>
      </c>
      <c r="E65" s="43">
        <v>0</v>
      </c>
      <c r="F65" s="65" t="s">
        <v>33</v>
      </c>
      <c r="H65" s="116"/>
      <c r="I65" s="117"/>
    </row>
    <row r="66" spans="2:13" ht="15" x14ac:dyDescent="0.25">
      <c r="B66" s="42" t="s">
        <v>63</v>
      </c>
      <c r="C66" s="43">
        <v>26900</v>
      </c>
      <c r="D66" s="43">
        <v>47314.12</v>
      </c>
      <c r="E66" s="43">
        <v>15970.51</v>
      </c>
      <c r="F66" s="44">
        <f>E66/D66*100</f>
        <v>33.754215443508194</v>
      </c>
      <c r="H66" s="116"/>
      <c r="I66" s="117"/>
    </row>
    <row r="67" spans="2:13" ht="15" x14ac:dyDescent="0.25">
      <c r="B67" s="42" t="s">
        <v>64</v>
      </c>
      <c r="C67" s="43">
        <v>11500</v>
      </c>
      <c r="D67" s="43">
        <v>12508.4</v>
      </c>
      <c r="E67" s="43">
        <v>232.02</v>
      </c>
      <c r="F67" s="44">
        <f>E67/D67*100</f>
        <v>1.8549134981292574</v>
      </c>
      <c r="H67" s="116"/>
      <c r="I67" s="117"/>
    </row>
    <row r="68" spans="2:13" ht="15" x14ac:dyDescent="0.25">
      <c r="B68" s="42" t="s">
        <v>65</v>
      </c>
      <c r="C68" s="43">
        <v>69902</v>
      </c>
      <c r="D68" s="54">
        <v>785692.26</v>
      </c>
      <c r="E68" s="43">
        <v>220596.54</v>
      </c>
      <c r="F68" s="44">
        <f>E68/D68*100</f>
        <v>28.076710339490933</v>
      </c>
      <c r="H68" s="116"/>
      <c r="I68" s="117"/>
    </row>
    <row r="69" spans="2:13" ht="15" x14ac:dyDescent="0.25">
      <c r="B69" s="42" t="s">
        <v>66</v>
      </c>
      <c r="C69" s="43">
        <v>0</v>
      </c>
      <c r="D69" s="43">
        <v>0</v>
      </c>
      <c r="E69" s="43">
        <v>0</v>
      </c>
      <c r="F69" s="65" t="s">
        <v>33</v>
      </c>
      <c r="H69" s="116"/>
      <c r="I69" s="117"/>
    </row>
    <row r="70" spans="2:13" ht="15" x14ac:dyDescent="0.25">
      <c r="B70" s="42" t="s">
        <v>67</v>
      </c>
      <c r="C70" s="43">
        <v>1110</v>
      </c>
      <c r="D70" s="43">
        <v>610</v>
      </c>
      <c r="E70" s="43">
        <v>484</v>
      </c>
      <c r="F70" s="44">
        <f t="shared" ref="F70:F77" si="3">E70/D70*100</f>
        <v>79.344262295081975</v>
      </c>
      <c r="H70" s="116"/>
      <c r="I70" s="117"/>
    </row>
    <row r="71" spans="2:13" ht="15" x14ac:dyDescent="0.25">
      <c r="B71" s="42" t="s">
        <v>68</v>
      </c>
      <c r="C71" s="43">
        <v>1500</v>
      </c>
      <c r="D71" s="43">
        <v>4437</v>
      </c>
      <c r="E71" s="43">
        <v>0</v>
      </c>
      <c r="F71" s="44">
        <f t="shared" si="3"/>
        <v>0</v>
      </c>
      <c r="H71" s="116"/>
      <c r="I71" s="117"/>
    </row>
    <row r="72" spans="2:13" ht="15" x14ac:dyDescent="0.25">
      <c r="B72" s="42" t="s">
        <v>73</v>
      </c>
      <c r="C72" s="43">
        <v>1250</v>
      </c>
      <c r="D72" s="43">
        <v>1250</v>
      </c>
      <c r="E72" s="43">
        <v>0</v>
      </c>
      <c r="F72" s="44">
        <f t="shared" si="3"/>
        <v>0</v>
      </c>
      <c r="H72" s="116"/>
      <c r="I72" s="117"/>
    </row>
    <row r="73" spans="2:13" ht="15" x14ac:dyDescent="0.25">
      <c r="B73" s="42" t="s">
        <v>74</v>
      </c>
      <c r="C73" s="43">
        <v>3800</v>
      </c>
      <c r="D73" s="43">
        <v>4682.76</v>
      </c>
      <c r="E73" s="43">
        <v>677.78</v>
      </c>
      <c r="F73" s="44">
        <f t="shared" si="3"/>
        <v>14.473942717542645</v>
      </c>
      <c r="H73" s="116"/>
      <c r="I73" s="117"/>
      <c r="M73" s="66"/>
    </row>
    <row r="74" spans="2:13" ht="15" x14ac:dyDescent="0.25">
      <c r="B74" s="42" t="s">
        <v>75</v>
      </c>
      <c r="C74" s="43">
        <v>2000</v>
      </c>
      <c r="D74" s="43">
        <v>74802.63</v>
      </c>
      <c r="E74" s="43">
        <v>31409.200000000001</v>
      </c>
      <c r="F74" s="44">
        <f t="shared" si="3"/>
        <v>41.989432724491103</v>
      </c>
      <c r="H74" s="116"/>
      <c r="I74" s="117"/>
    </row>
    <row r="75" spans="2:13" ht="15" x14ac:dyDescent="0.25">
      <c r="B75" s="45" t="s">
        <v>10</v>
      </c>
      <c r="C75" s="46">
        <v>6960</v>
      </c>
      <c r="D75" s="46">
        <v>10249.17</v>
      </c>
      <c r="E75" s="46">
        <v>1750.66</v>
      </c>
      <c r="F75" s="44">
        <f t="shared" si="3"/>
        <v>17.080992899912872</v>
      </c>
      <c r="H75" s="116"/>
      <c r="I75" s="117"/>
    </row>
    <row r="76" spans="2:13" ht="15.75" thickBot="1" x14ac:dyDescent="0.3">
      <c r="B76" s="45" t="s">
        <v>76</v>
      </c>
      <c r="C76" s="46">
        <v>40</v>
      </c>
      <c r="D76" s="46">
        <v>40</v>
      </c>
      <c r="E76" s="46">
        <v>0</v>
      </c>
      <c r="F76" s="47">
        <f t="shared" si="3"/>
        <v>0</v>
      </c>
      <c r="H76" s="116"/>
      <c r="I76" s="117"/>
    </row>
    <row r="77" spans="2:13" ht="15.75" thickBot="1" x14ac:dyDescent="0.3">
      <c r="B77" s="51" t="s">
        <v>60</v>
      </c>
      <c r="C77" s="52">
        <f>SUM(C64:C76)</f>
        <v>125197</v>
      </c>
      <c r="D77" s="52">
        <f>SUM(D64:D76)</f>
        <v>941821.34000000008</v>
      </c>
      <c r="E77" s="52">
        <f>SUM(E64:E76)</f>
        <v>271120.70999999996</v>
      </c>
      <c r="F77" s="53">
        <f t="shared" si="3"/>
        <v>28.786851442546414</v>
      </c>
      <c r="H77" s="116"/>
      <c r="I77" s="117"/>
    </row>
    <row r="78" spans="2:13" ht="15.75" thickBot="1" x14ac:dyDescent="0.3">
      <c r="B78" s="153" t="s">
        <v>79</v>
      </c>
      <c r="C78" s="154"/>
      <c r="D78" s="154"/>
      <c r="E78" s="154"/>
      <c r="F78" s="155"/>
      <c r="H78" s="116"/>
      <c r="I78" s="117"/>
    </row>
    <row r="79" spans="2:13" ht="15" x14ac:dyDescent="0.25">
      <c r="B79" s="39" t="s">
        <v>58</v>
      </c>
      <c r="C79" s="40" t="s">
        <v>187</v>
      </c>
      <c r="D79" s="40" t="s">
        <v>188</v>
      </c>
      <c r="E79" s="40" t="s">
        <v>455</v>
      </c>
      <c r="F79" s="41" t="s">
        <v>59</v>
      </c>
      <c r="H79" s="116"/>
      <c r="I79" s="117"/>
    </row>
    <row r="80" spans="2:13" ht="15" x14ac:dyDescent="0.25">
      <c r="B80" s="64" t="s">
        <v>22</v>
      </c>
      <c r="C80" s="43">
        <v>0</v>
      </c>
      <c r="D80" s="43">
        <v>13484.79</v>
      </c>
      <c r="E80" s="43">
        <v>12899.34</v>
      </c>
      <c r="F80" s="44">
        <f t="shared" ref="F80:F88" si="4">E80/D80*100</f>
        <v>95.658441844478105</v>
      </c>
      <c r="H80" s="116"/>
      <c r="I80" s="117"/>
    </row>
    <row r="81" spans="2:9" ht="15" x14ac:dyDescent="0.25">
      <c r="B81" s="64" t="s">
        <v>70</v>
      </c>
      <c r="C81" s="43">
        <v>5750</v>
      </c>
      <c r="D81" s="43">
        <v>257844.15</v>
      </c>
      <c r="E81" s="43">
        <v>96611.04</v>
      </c>
      <c r="F81" s="44">
        <f t="shared" si="4"/>
        <v>37.468773288050158</v>
      </c>
      <c r="H81" s="116"/>
      <c r="I81" s="117"/>
    </row>
    <row r="82" spans="2:9" ht="15" x14ac:dyDescent="0.25">
      <c r="B82" s="64" t="s">
        <v>71</v>
      </c>
      <c r="C82" s="43">
        <v>0</v>
      </c>
      <c r="D82" s="43">
        <v>14542.61</v>
      </c>
      <c r="E82" s="43">
        <v>684.75</v>
      </c>
      <c r="F82" s="44">
        <f t="shared" si="4"/>
        <v>4.7085770711034671</v>
      </c>
      <c r="H82" s="116"/>
      <c r="I82" s="117"/>
    </row>
    <row r="83" spans="2:9" ht="15" x14ac:dyDescent="0.25">
      <c r="B83" s="64" t="s">
        <v>63</v>
      </c>
      <c r="C83" s="43">
        <v>0</v>
      </c>
      <c r="D83" s="43">
        <v>23875.37</v>
      </c>
      <c r="E83" s="43">
        <v>12091.73</v>
      </c>
      <c r="F83" s="44">
        <f t="shared" si="4"/>
        <v>50.645204660702639</v>
      </c>
      <c r="H83" s="116"/>
      <c r="I83" s="117"/>
    </row>
    <row r="84" spans="2:9" ht="15" x14ac:dyDescent="0.25">
      <c r="B84" s="64" t="s">
        <v>64</v>
      </c>
      <c r="C84" s="43">
        <v>100</v>
      </c>
      <c r="D84" s="43">
        <v>21947.95</v>
      </c>
      <c r="E84" s="43">
        <v>12543.91</v>
      </c>
      <c r="F84" s="44">
        <f t="shared" si="4"/>
        <v>57.152991509457593</v>
      </c>
      <c r="H84" s="116"/>
      <c r="I84" s="117"/>
    </row>
    <row r="85" spans="2:9" ht="15" x14ac:dyDescent="0.25">
      <c r="B85" s="64" t="s">
        <v>65</v>
      </c>
      <c r="C85" s="43">
        <v>10000</v>
      </c>
      <c r="D85" s="54">
        <v>437394.92</v>
      </c>
      <c r="E85" s="43">
        <v>179746.46</v>
      </c>
      <c r="F85" s="44">
        <f t="shared" si="4"/>
        <v>41.094775403427178</v>
      </c>
      <c r="H85" s="116"/>
      <c r="I85" s="117"/>
    </row>
    <row r="86" spans="2:9" ht="15" x14ac:dyDescent="0.25">
      <c r="B86" s="64" t="s">
        <v>66</v>
      </c>
      <c r="C86" s="43">
        <v>0</v>
      </c>
      <c r="D86" s="43">
        <v>17346.13</v>
      </c>
      <c r="E86" s="43">
        <v>12594.87</v>
      </c>
      <c r="F86" s="44">
        <f t="shared" si="4"/>
        <v>72.609106469281627</v>
      </c>
      <c r="H86" s="116"/>
      <c r="I86" s="117"/>
    </row>
    <row r="87" spans="2:9" ht="15" x14ac:dyDescent="0.25">
      <c r="B87" s="64" t="s">
        <v>67</v>
      </c>
      <c r="C87" s="43">
        <v>100</v>
      </c>
      <c r="D87" s="43">
        <v>132.81</v>
      </c>
      <c r="E87" s="43">
        <v>129.46</v>
      </c>
      <c r="F87" s="44">
        <f t="shared" si="4"/>
        <v>97.477599578345007</v>
      </c>
      <c r="H87" s="116"/>
      <c r="I87" s="117"/>
    </row>
    <row r="88" spans="2:9" ht="15" x14ac:dyDescent="0.25">
      <c r="B88" s="64" t="s">
        <v>68</v>
      </c>
      <c r="C88" s="43">
        <v>34000</v>
      </c>
      <c r="D88" s="43">
        <f>34000+34000</f>
        <v>68000</v>
      </c>
      <c r="E88" s="43">
        <v>0</v>
      </c>
      <c r="F88" s="44">
        <f t="shared" si="4"/>
        <v>0</v>
      </c>
      <c r="G88" s="19"/>
      <c r="H88" s="116"/>
      <c r="I88" s="117"/>
    </row>
    <row r="89" spans="2:9" ht="15" x14ac:dyDescent="0.25">
      <c r="B89" s="64" t="s">
        <v>73</v>
      </c>
      <c r="C89" s="43">
        <v>0</v>
      </c>
      <c r="D89" s="43">
        <v>0</v>
      </c>
      <c r="E89" s="43">
        <v>0</v>
      </c>
      <c r="F89" s="65" t="s">
        <v>33</v>
      </c>
      <c r="H89" s="116"/>
      <c r="I89" s="117"/>
    </row>
    <row r="90" spans="2:9" ht="15" x14ac:dyDescent="0.25">
      <c r="B90" s="64" t="s">
        <v>74</v>
      </c>
      <c r="C90" s="43">
        <v>0</v>
      </c>
      <c r="D90" s="43">
        <v>0</v>
      </c>
      <c r="E90" s="43">
        <v>2.87</v>
      </c>
      <c r="F90" s="65" t="s">
        <v>33</v>
      </c>
      <c r="H90" s="116"/>
      <c r="I90" s="117"/>
    </row>
    <row r="91" spans="2:9" ht="15" x14ac:dyDescent="0.25">
      <c r="B91" s="64" t="s">
        <v>75</v>
      </c>
      <c r="C91" s="43">
        <v>107367</v>
      </c>
      <c r="D91" s="43">
        <v>315211.90999999997</v>
      </c>
      <c r="E91" s="43">
        <v>129250.7</v>
      </c>
      <c r="F91" s="44">
        <f>E91/D91*100</f>
        <v>41.004383368636041</v>
      </c>
      <c r="H91" s="116"/>
      <c r="I91" s="117"/>
    </row>
    <row r="92" spans="2:9" ht="15" x14ac:dyDescent="0.25">
      <c r="B92" s="67" t="s">
        <v>10</v>
      </c>
      <c r="C92" s="46">
        <v>0</v>
      </c>
      <c r="D92" s="46">
        <v>0</v>
      </c>
      <c r="E92" s="46">
        <v>0</v>
      </c>
      <c r="F92" s="65" t="s">
        <v>33</v>
      </c>
      <c r="H92" s="116"/>
      <c r="I92" s="117"/>
    </row>
    <row r="93" spans="2:9" ht="15.75" thickBot="1" x14ac:dyDescent="0.3">
      <c r="B93" s="45" t="s">
        <v>76</v>
      </c>
      <c r="C93" s="46">
        <v>0</v>
      </c>
      <c r="D93" s="46">
        <v>63.5</v>
      </c>
      <c r="E93" s="46">
        <v>63.01</v>
      </c>
      <c r="F93" s="44">
        <f>E93/D93*100</f>
        <v>99.228346456692904</v>
      </c>
      <c r="H93" s="116"/>
      <c r="I93" s="117"/>
    </row>
    <row r="94" spans="2:9" ht="15.75" thickBot="1" x14ac:dyDescent="0.3">
      <c r="B94" s="51" t="s">
        <v>60</v>
      </c>
      <c r="C94" s="52">
        <f>SUM(C80:C93)</f>
        <v>157317</v>
      </c>
      <c r="D94" s="52">
        <f>SUM(D80:D93)</f>
        <v>1169844.1400000001</v>
      </c>
      <c r="E94" s="52">
        <f>SUM(E80:E93)</f>
        <v>456618.14</v>
      </c>
      <c r="F94" s="53">
        <f>E94/D94*100</f>
        <v>39.032391101262427</v>
      </c>
      <c r="H94" s="116"/>
      <c r="I94" s="117"/>
    </row>
    <row r="95" spans="2:9" s="69" customFormat="1" ht="15" x14ac:dyDescent="0.25">
      <c r="B95" s="70"/>
      <c r="C95" s="71"/>
      <c r="D95" s="71"/>
      <c r="E95" s="71"/>
      <c r="F95" s="72"/>
      <c r="H95" s="116"/>
      <c r="I95" s="117"/>
    </row>
    <row r="96" spans="2:9" ht="15" x14ac:dyDescent="0.25">
      <c r="B96" s="60"/>
      <c r="C96" s="61"/>
      <c r="D96" s="61"/>
      <c r="E96" s="61"/>
      <c r="F96" s="118" t="s">
        <v>89</v>
      </c>
      <c r="G96" s="118"/>
      <c r="H96" s="116"/>
      <c r="I96" s="117"/>
    </row>
    <row r="97" spans="2:9" ht="15" x14ac:dyDescent="0.25">
      <c r="B97" s="60"/>
      <c r="C97" s="61"/>
      <c r="D97" s="61"/>
      <c r="E97" s="61"/>
      <c r="F97" s="62"/>
      <c r="G97" s="19"/>
      <c r="H97" s="116"/>
      <c r="I97" s="117"/>
    </row>
    <row r="98" spans="2:9" ht="15.75" thickBot="1" x14ac:dyDescent="0.3">
      <c r="B98" s="60"/>
      <c r="C98" s="61"/>
      <c r="D98" s="61"/>
      <c r="E98" s="61"/>
      <c r="F98" s="38" t="s">
        <v>24</v>
      </c>
      <c r="G98" s="19"/>
      <c r="H98" s="116"/>
      <c r="I98" s="117"/>
    </row>
    <row r="99" spans="2:9" ht="15.75" thickBot="1" x14ac:dyDescent="0.3">
      <c r="B99" s="153" t="s">
        <v>80</v>
      </c>
      <c r="C99" s="154"/>
      <c r="D99" s="154"/>
      <c r="E99" s="154"/>
      <c r="F99" s="155"/>
      <c r="H99" s="116"/>
      <c r="I99" s="117"/>
    </row>
    <row r="100" spans="2:9" ht="15" x14ac:dyDescent="0.25">
      <c r="B100" s="39" t="s">
        <v>58</v>
      </c>
      <c r="C100" s="40" t="s">
        <v>187</v>
      </c>
      <c r="D100" s="40" t="s">
        <v>188</v>
      </c>
      <c r="E100" s="40" t="s">
        <v>455</v>
      </c>
      <c r="F100" s="41" t="s">
        <v>59</v>
      </c>
      <c r="H100" s="116"/>
      <c r="I100" s="117"/>
    </row>
    <row r="101" spans="2:9" ht="15.75" thickBot="1" x14ac:dyDescent="0.3">
      <c r="B101" s="45" t="s">
        <v>71</v>
      </c>
      <c r="C101" s="46">
        <v>22000</v>
      </c>
      <c r="D101" s="46">
        <v>22000</v>
      </c>
      <c r="E101" s="46">
        <v>4846.3500000000004</v>
      </c>
      <c r="F101" s="47">
        <f>E101/D101*100</f>
        <v>22.028863636363639</v>
      </c>
      <c r="H101" s="116"/>
      <c r="I101" s="117"/>
    </row>
    <row r="102" spans="2:9" ht="15.75" thickBot="1" x14ac:dyDescent="0.3">
      <c r="B102" s="153" t="s">
        <v>81</v>
      </c>
      <c r="C102" s="154"/>
      <c r="D102" s="154"/>
      <c r="E102" s="154"/>
      <c r="F102" s="155"/>
      <c r="H102" s="116"/>
      <c r="I102" s="117"/>
    </row>
    <row r="103" spans="2:9" ht="15" x14ac:dyDescent="0.25">
      <c r="B103" s="39" t="s">
        <v>58</v>
      </c>
      <c r="C103" s="40" t="s">
        <v>187</v>
      </c>
      <c r="D103" s="40" t="s">
        <v>188</v>
      </c>
      <c r="E103" s="40" t="s">
        <v>455</v>
      </c>
      <c r="F103" s="41" t="s">
        <v>59</v>
      </c>
      <c r="H103" s="116"/>
      <c r="I103" s="117"/>
    </row>
    <row r="104" spans="2:9" ht="15.75" thickBot="1" x14ac:dyDescent="0.3">
      <c r="B104" s="68" t="s">
        <v>10</v>
      </c>
      <c r="C104" s="57">
        <v>3725.5</v>
      </c>
      <c r="D104" s="57">
        <v>5434.02</v>
      </c>
      <c r="E104" s="57">
        <v>2002.75</v>
      </c>
      <c r="F104" s="58">
        <f>E104/D104*100</f>
        <v>36.855771601871176</v>
      </c>
      <c r="H104" s="116"/>
      <c r="I104" s="117"/>
    </row>
    <row r="105" spans="2:9" ht="15.75" thickBot="1" x14ac:dyDescent="0.3">
      <c r="B105" s="153" t="s">
        <v>91</v>
      </c>
      <c r="C105" s="154"/>
      <c r="D105" s="154"/>
      <c r="E105" s="154"/>
      <c r="F105" s="155"/>
      <c r="H105" s="116"/>
      <c r="I105" s="117"/>
    </row>
    <row r="106" spans="2:9" ht="15" x14ac:dyDescent="0.25">
      <c r="B106" s="39" t="s">
        <v>58</v>
      </c>
      <c r="C106" s="40" t="s">
        <v>187</v>
      </c>
      <c r="D106" s="40" t="s">
        <v>188</v>
      </c>
      <c r="E106" s="40" t="s">
        <v>455</v>
      </c>
      <c r="F106" s="41" t="s">
        <v>59</v>
      </c>
      <c r="H106" s="116"/>
      <c r="I106" s="117"/>
    </row>
    <row r="107" spans="2:9" ht="15" x14ac:dyDescent="0.25">
      <c r="B107" s="64" t="s">
        <v>22</v>
      </c>
      <c r="C107" s="43">
        <v>15000</v>
      </c>
      <c r="D107" s="43">
        <v>14617.11</v>
      </c>
      <c r="E107" s="43">
        <v>3782.85</v>
      </c>
      <c r="F107" s="44">
        <f t="shared" ref="F107:F117" si="5">E107/D107*100</f>
        <v>25.879602739529222</v>
      </c>
      <c r="H107" s="116"/>
      <c r="I107" s="117"/>
    </row>
    <row r="108" spans="2:9" ht="15" x14ac:dyDescent="0.25">
      <c r="B108" s="64" t="s">
        <v>70</v>
      </c>
      <c r="C108" s="43">
        <v>0</v>
      </c>
      <c r="D108" s="43">
        <v>22913.4</v>
      </c>
      <c r="E108" s="43">
        <v>2209.39</v>
      </c>
      <c r="F108" s="44">
        <f t="shared" si="5"/>
        <v>9.642349018478269</v>
      </c>
      <c r="H108" s="116"/>
      <c r="I108" s="117"/>
    </row>
    <row r="109" spans="2:9" ht="15" x14ac:dyDescent="0.25">
      <c r="B109" s="64" t="s">
        <v>71</v>
      </c>
      <c r="C109" s="43">
        <v>0</v>
      </c>
      <c r="D109" s="43">
        <v>0</v>
      </c>
      <c r="E109" s="43">
        <v>0</v>
      </c>
      <c r="F109" s="65" t="s">
        <v>33</v>
      </c>
      <c r="H109" s="116"/>
      <c r="I109" s="117"/>
    </row>
    <row r="110" spans="2:9" ht="15" x14ac:dyDescent="0.25">
      <c r="B110" s="42" t="s">
        <v>63</v>
      </c>
      <c r="C110" s="43">
        <v>15000</v>
      </c>
      <c r="D110" s="43">
        <v>45562.9</v>
      </c>
      <c r="E110" s="43">
        <v>17016.18</v>
      </c>
      <c r="F110" s="44">
        <f t="shared" si="5"/>
        <v>37.346569248226082</v>
      </c>
      <c r="H110" s="116"/>
      <c r="I110" s="117"/>
    </row>
    <row r="111" spans="2:9" ht="15" x14ac:dyDescent="0.25">
      <c r="B111" s="42" t="s">
        <v>64</v>
      </c>
      <c r="C111" s="43">
        <v>0</v>
      </c>
      <c r="D111" s="43">
        <v>469.4</v>
      </c>
      <c r="E111" s="43">
        <v>463.05</v>
      </c>
      <c r="F111" s="44">
        <f t="shared" si="5"/>
        <v>98.647209203238191</v>
      </c>
      <c r="H111" s="116"/>
      <c r="I111" s="117"/>
    </row>
    <row r="112" spans="2:9" ht="15" x14ac:dyDescent="0.25">
      <c r="B112" s="64" t="s">
        <v>65</v>
      </c>
      <c r="C112" s="43">
        <v>0</v>
      </c>
      <c r="D112" s="43">
        <v>1606.56</v>
      </c>
      <c r="E112" s="43">
        <v>788.55</v>
      </c>
      <c r="F112" s="44">
        <f t="shared" si="5"/>
        <v>49.083134149985057</v>
      </c>
      <c r="H112" s="116"/>
      <c r="I112" s="117"/>
    </row>
    <row r="113" spans="2:9" ht="15" x14ac:dyDescent="0.25">
      <c r="B113" s="42" t="s">
        <v>66</v>
      </c>
      <c r="C113" s="43">
        <v>0</v>
      </c>
      <c r="D113" s="43">
        <v>13425.5</v>
      </c>
      <c r="E113" s="43">
        <v>2978.93</v>
      </c>
      <c r="F113" s="44">
        <f t="shared" si="5"/>
        <v>22.188596327883502</v>
      </c>
      <c r="H113" s="116"/>
      <c r="I113" s="117"/>
    </row>
    <row r="114" spans="2:9" ht="15" x14ac:dyDescent="0.25">
      <c r="B114" s="64" t="s">
        <v>67</v>
      </c>
      <c r="C114" s="43">
        <v>0</v>
      </c>
      <c r="D114" s="43">
        <v>7409.92</v>
      </c>
      <c r="E114" s="43">
        <v>1849.61</v>
      </c>
      <c r="F114" s="44">
        <f>E114/D114*100</f>
        <v>24.96126813784764</v>
      </c>
      <c r="H114" s="116"/>
      <c r="I114" s="117"/>
    </row>
    <row r="115" spans="2:9" ht="15" x14ac:dyDescent="0.25">
      <c r="B115" s="42" t="s">
        <v>68</v>
      </c>
      <c r="C115" s="43">
        <v>0</v>
      </c>
      <c r="D115" s="43">
        <f>1500+707.83</f>
        <v>2207.83</v>
      </c>
      <c r="E115" s="43">
        <v>724.79</v>
      </c>
      <c r="F115" s="44">
        <f t="shared" si="5"/>
        <v>32.828161588528104</v>
      </c>
      <c r="H115" s="116"/>
      <c r="I115" s="117"/>
    </row>
    <row r="116" spans="2:9" ht="15.75" thickBot="1" x14ac:dyDescent="0.3">
      <c r="B116" s="64" t="s">
        <v>73</v>
      </c>
      <c r="C116" s="43">
        <v>0</v>
      </c>
      <c r="D116" s="43">
        <v>710.48</v>
      </c>
      <c r="E116" s="43">
        <v>276.66000000000003</v>
      </c>
      <c r="F116" s="44">
        <f t="shared" si="5"/>
        <v>38.939871636077022</v>
      </c>
      <c r="H116" s="116"/>
      <c r="I116" s="117"/>
    </row>
    <row r="117" spans="2:9" ht="15.75" thickBot="1" x14ac:dyDescent="0.3">
      <c r="B117" s="51" t="s">
        <v>60</v>
      </c>
      <c r="C117" s="52">
        <f>SUM(C107:C116)</f>
        <v>30000</v>
      </c>
      <c r="D117" s="52">
        <f>SUM(D107:D116)</f>
        <v>108923.09999999999</v>
      </c>
      <c r="E117" s="52">
        <f>SUM(E107:E116)</f>
        <v>30090.01</v>
      </c>
      <c r="F117" s="53">
        <f t="shared" si="5"/>
        <v>27.625003328036019</v>
      </c>
      <c r="H117" s="116"/>
      <c r="I117" s="117"/>
    </row>
    <row r="118" spans="2:9" ht="15.75" thickBot="1" x14ac:dyDescent="0.3">
      <c r="B118" s="153" t="s">
        <v>82</v>
      </c>
      <c r="C118" s="154"/>
      <c r="D118" s="154"/>
      <c r="E118" s="154"/>
      <c r="F118" s="155"/>
      <c r="H118" s="116"/>
      <c r="I118" s="117"/>
    </row>
    <row r="119" spans="2:9" ht="15" x14ac:dyDescent="0.25">
      <c r="B119" s="39" t="s">
        <v>58</v>
      </c>
      <c r="C119" s="40" t="s">
        <v>187</v>
      </c>
      <c r="D119" s="40" t="s">
        <v>188</v>
      </c>
      <c r="E119" s="40" t="s">
        <v>455</v>
      </c>
      <c r="F119" s="41" t="s">
        <v>59</v>
      </c>
      <c r="H119" s="116"/>
      <c r="I119" s="117"/>
    </row>
    <row r="120" spans="2:9" ht="15.75" thickBot="1" x14ac:dyDescent="0.3">
      <c r="B120" s="68" t="s">
        <v>22</v>
      </c>
      <c r="C120" s="57">
        <v>5000</v>
      </c>
      <c r="D120" s="57">
        <f>5000+317.28</f>
        <v>5317.28</v>
      </c>
      <c r="E120" s="57">
        <v>388.74</v>
      </c>
      <c r="F120" s="58">
        <f>E120/D120*100</f>
        <v>7.3108807510606928</v>
      </c>
      <c r="H120" s="116"/>
      <c r="I120" s="117"/>
    </row>
    <row r="121" spans="2:9" ht="15.75" thickBot="1" x14ac:dyDescent="0.3">
      <c r="B121" s="153" t="s">
        <v>83</v>
      </c>
      <c r="C121" s="154"/>
      <c r="D121" s="154"/>
      <c r="E121" s="154"/>
      <c r="F121" s="155"/>
      <c r="H121" s="116"/>
      <c r="I121" s="117"/>
    </row>
    <row r="122" spans="2:9" ht="15" x14ac:dyDescent="0.25">
      <c r="B122" s="39" t="s">
        <v>58</v>
      </c>
      <c r="C122" s="40" t="s">
        <v>187</v>
      </c>
      <c r="D122" s="40" t="s">
        <v>188</v>
      </c>
      <c r="E122" s="40" t="s">
        <v>455</v>
      </c>
      <c r="F122" s="41" t="s">
        <v>59</v>
      </c>
      <c r="H122" s="116"/>
      <c r="I122" s="117"/>
    </row>
    <row r="123" spans="2:9" ht="15.75" thickBot="1" x14ac:dyDescent="0.3">
      <c r="B123" s="68" t="s">
        <v>67</v>
      </c>
      <c r="C123" s="57">
        <v>18000</v>
      </c>
      <c r="D123" s="57">
        <f>18735.3+54866.95</f>
        <v>73602.25</v>
      </c>
      <c r="E123" s="57">
        <v>5193.78</v>
      </c>
      <c r="F123" s="58">
        <f>E123/D123*100</f>
        <v>7.0565505809944664</v>
      </c>
      <c r="H123" s="116"/>
      <c r="I123" s="117"/>
    </row>
    <row r="124" spans="2:9" ht="15.75" thickBot="1" x14ac:dyDescent="0.3">
      <c r="B124" s="153" t="s">
        <v>84</v>
      </c>
      <c r="C124" s="154"/>
      <c r="D124" s="154"/>
      <c r="E124" s="154"/>
      <c r="F124" s="155"/>
      <c r="H124" s="116"/>
      <c r="I124" s="117"/>
    </row>
    <row r="125" spans="2:9" ht="15" x14ac:dyDescent="0.25">
      <c r="B125" s="39" t="s">
        <v>58</v>
      </c>
      <c r="C125" s="40" t="s">
        <v>187</v>
      </c>
      <c r="D125" s="40" t="s">
        <v>188</v>
      </c>
      <c r="E125" s="40" t="s">
        <v>455</v>
      </c>
      <c r="F125" s="41" t="s">
        <v>59</v>
      </c>
      <c r="H125" s="116"/>
      <c r="I125" s="117"/>
    </row>
    <row r="126" spans="2:9" ht="15.75" thickBot="1" x14ac:dyDescent="0.3">
      <c r="B126" s="68" t="s">
        <v>67</v>
      </c>
      <c r="C126" s="57">
        <v>4000</v>
      </c>
      <c r="D126" s="57">
        <f>4000+39.99</f>
        <v>4039.99</v>
      </c>
      <c r="E126" s="57">
        <v>0</v>
      </c>
      <c r="F126" s="58">
        <f>E126/D126*100</f>
        <v>0</v>
      </c>
      <c r="H126" s="116"/>
      <c r="I126" s="117"/>
    </row>
    <row r="127" spans="2:9" ht="15.75" thickBot="1" x14ac:dyDescent="0.3">
      <c r="B127" s="153" t="s">
        <v>85</v>
      </c>
      <c r="C127" s="154"/>
      <c r="D127" s="154"/>
      <c r="E127" s="154"/>
      <c r="F127" s="155"/>
      <c r="H127" s="116"/>
      <c r="I127" s="117"/>
    </row>
    <row r="128" spans="2:9" ht="15" x14ac:dyDescent="0.25">
      <c r="B128" s="39" t="s">
        <v>58</v>
      </c>
      <c r="C128" s="40" t="s">
        <v>187</v>
      </c>
      <c r="D128" s="40" t="s">
        <v>188</v>
      </c>
      <c r="E128" s="40" t="s">
        <v>455</v>
      </c>
      <c r="F128" s="41" t="s">
        <v>59</v>
      </c>
      <c r="H128" s="116"/>
      <c r="I128" s="117"/>
    </row>
    <row r="129" spans="2:9" ht="15.75" thickBot="1" x14ac:dyDescent="0.3">
      <c r="B129" s="56" t="s">
        <v>71</v>
      </c>
      <c r="C129" s="57">
        <v>96875</v>
      </c>
      <c r="D129" s="57">
        <v>96875</v>
      </c>
      <c r="E129" s="57">
        <v>25000</v>
      </c>
      <c r="F129" s="58">
        <f>E129/D129*100</f>
        <v>25.806451612903224</v>
      </c>
      <c r="H129" s="116"/>
      <c r="I129" s="117"/>
    </row>
    <row r="130" spans="2:9" ht="15" x14ac:dyDescent="0.25">
      <c r="B130" s="1"/>
      <c r="C130" s="1"/>
      <c r="D130" s="1"/>
      <c r="E130" s="1"/>
      <c r="F130" s="1"/>
    </row>
    <row r="132" spans="2:9" x14ac:dyDescent="0.2">
      <c r="C132" s="35"/>
      <c r="D132" s="35"/>
      <c r="E132" s="35"/>
    </row>
    <row r="133" spans="2:9" x14ac:dyDescent="0.2">
      <c r="C133" s="35"/>
      <c r="D133" s="35"/>
      <c r="E133" s="35"/>
    </row>
    <row r="134" spans="2:9" x14ac:dyDescent="0.2">
      <c r="C134" s="35"/>
      <c r="D134" s="35"/>
    </row>
    <row r="136" spans="2:9" x14ac:dyDescent="0.2">
      <c r="D136" s="35"/>
    </row>
    <row r="139" spans="2:9" x14ac:dyDescent="0.2">
      <c r="D139" s="35"/>
    </row>
  </sheetData>
  <mergeCells count="20">
    <mergeCell ref="F1:G1"/>
    <mergeCell ref="F48:G48"/>
    <mergeCell ref="B124:F124"/>
    <mergeCell ref="B42:F42"/>
    <mergeCell ref="B99:F99"/>
    <mergeCell ref="B39:F39"/>
    <mergeCell ref="B121:F121"/>
    <mergeCell ref="B78:F78"/>
    <mergeCell ref="F96:G96"/>
    <mergeCell ref="B105:F105"/>
    <mergeCell ref="B127:F127"/>
    <mergeCell ref="A2:G3"/>
    <mergeCell ref="B5:F5"/>
    <mergeCell ref="B10:F10"/>
    <mergeCell ref="B13:F13"/>
    <mergeCell ref="B22:F22"/>
    <mergeCell ref="B62:F62"/>
    <mergeCell ref="B118:F118"/>
    <mergeCell ref="B51:F51"/>
    <mergeCell ref="B102:F102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7"/>
  <sheetViews>
    <sheetView tabSelected="1" zoomScaleNormal="100" workbookViewId="0">
      <selection activeCell="H240" sqref="H240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71" t="s">
        <v>0</v>
      </c>
      <c r="H1" s="171"/>
    </row>
    <row r="2" spans="1:8" ht="33.75" customHeight="1" thickBot="1" x14ac:dyDescent="0.3">
      <c r="C2" s="164" t="s">
        <v>387</v>
      </c>
      <c r="D2" s="164"/>
      <c r="E2" s="164"/>
      <c r="F2" s="164"/>
      <c r="G2" s="164"/>
      <c r="H2" s="164"/>
    </row>
    <row r="3" spans="1:8" ht="18" customHeight="1" x14ac:dyDescent="0.25">
      <c r="A3" s="160" t="s">
        <v>1</v>
      </c>
      <c r="B3" s="161"/>
      <c r="C3" s="162"/>
      <c r="D3" s="172" t="s">
        <v>2</v>
      </c>
      <c r="E3" s="172" t="s">
        <v>3</v>
      </c>
      <c r="F3" s="172" t="s">
        <v>4</v>
      </c>
      <c r="G3" s="172" t="s">
        <v>5</v>
      </c>
      <c r="H3" s="175" t="s">
        <v>6</v>
      </c>
    </row>
    <row r="4" spans="1:8" ht="18" customHeight="1" x14ac:dyDescent="0.25">
      <c r="A4" s="163"/>
      <c r="B4" s="164"/>
      <c r="C4" s="165"/>
      <c r="D4" s="173"/>
      <c r="E4" s="173"/>
      <c r="F4" s="173"/>
      <c r="G4" s="173"/>
      <c r="H4" s="176"/>
    </row>
    <row r="5" spans="1:8" ht="18" customHeight="1" thickBot="1" x14ac:dyDescent="0.3">
      <c r="A5" s="166"/>
      <c r="B5" s="167"/>
      <c r="C5" s="168"/>
      <c r="D5" s="174"/>
      <c r="E5" s="174"/>
      <c r="F5" s="174"/>
      <c r="G5" s="174"/>
      <c r="H5" s="177"/>
    </row>
    <row r="6" spans="1:8" s="7" customFormat="1" ht="14.25" customHeight="1" x14ac:dyDescent="0.2">
      <c r="A6" s="98">
        <v>1</v>
      </c>
      <c r="B6" s="89" t="s">
        <v>115</v>
      </c>
      <c r="C6" s="93" t="s">
        <v>114</v>
      </c>
      <c r="D6" s="9" t="s">
        <v>158</v>
      </c>
      <c r="E6" s="94">
        <v>42031</v>
      </c>
      <c r="F6" s="95" t="s">
        <v>117</v>
      </c>
      <c r="G6" s="96">
        <v>0</v>
      </c>
      <c r="H6" s="97" t="s">
        <v>7</v>
      </c>
    </row>
    <row r="7" spans="1:8" s="7" customFormat="1" ht="14.25" customHeight="1" x14ac:dyDescent="0.2">
      <c r="A7" s="99">
        <v>2</v>
      </c>
      <c r="B7" s="90" t="s">
        <v>115</v>
      </c>
      <c r="C7" s="88" t="s">
        <v>114</v>
      </c>
      <c r="D7" s="9" t="s">
        <v>159</v>
      </c>
      <c r="E7" s="94">
        <v>42031</v>
      </c>
      <c r="F7" s="4" t="s">
        <v>118</v>
      </c>
      <c r="G7" s="5">
        <v>0</v>
      </c>
      <c r="H7" s="8" t="s">
        <v>7</v>
      </c>
    </row>
    <row r="8" spans="1:8" s="7" customFormat="1" ht="14.25" customHeight="1" x14ac:dyDescent="0.2">
      <c r="A8" s="99">
        <v>3</v>
      </c>
      <c r="B8" s="90" t="s">
        <v>115</v>
      </c>
      <c r="C8" s="88" t="s">
        <v>114</v>
      </c>
      <c r="D8" s="2" t="s">
        <v>170</v>
      </c>
      <c r="E8" s="94">
        <v>42031</v>
      </c>
      <c r="F8" s="4" t="s">
        <v>119</v>
      </c>
      <c r="G8" s="10">
        <v>698</v>
      </c>
      <c r="H8" s="6" t="s">
        <v>109</v>
      </c>
    </row>
    <row r="9" spans="1:8" s="7" customFormat="1" ht="14.25" customHeight="1" x14ac:dyDescent="0.2">
      <c r="A9" s="99">
        <v>4</v>
      </c>
      <c r="B9" s="90" t="s">
        <v>115</v>
      </c>
      <c r="C9" s="88" t="s">
        <v>114</v>
      </c>
      <c r="D9" s="9" t="s">
        <v>13</v>
      </c>
      <c r="E9" s="3">
        <v>42017</v>
      </c>
      <c r="F9" s="4" t="s">
        <v>120</v>
      </c>
      <c r="G9" s="10">
        <v>3411303</v>
      </c>
      <c r="H9" s="6" t="s">
        <v>7</v>
      </c>
    </row>
    <row r="10" spans="1:8" s="7" customFormat="1" ht="14.25" customHeight="1" x14ac:dyDescent="0.2">
      <c r="A10" s="99">
        <v>5</v>
      </c>
      <c r="B10" s="90" t="s">
        <v>115</v>
      </c>
      <c r="C10" s="88" t="s">
        <v>114</v>
      </c>
      <c r="D10" s="9" t="s">
        <v>160</v>
      </c>
      <c r="E10" s="94">
        <v>42031</v>
      </c>
      <c r="F10" s="11" t="s">
        <v>121</v>
      </c>
      <c r="G10" s="10">
        <v>15000</v>
      </c>
      <c r="H10" s="6" t="s">
        <v>18</v>
      </c>
    </row>
    <row r="11" spans="1:8" s="7" customFormat="1" ht="14.25" customHeight="1" x14ac:dyDescent="0.2">
      <c r="A11" s="99">
        <v>6</v>
      </c>
      <c r="B11" s="90" t="s">
        <v>115</v>
      </c>
      <c r="C11" s="88" t="s">
        <v>114</v>
      </c>
      <c r="D11" s="9" t="s">
        <v>15</v>
      </c>
      <c r="E11" s="3">
        <v>42017</v>
      </c>
      <c r="F11" s="11" t="s">
        <v>122</v>
      </c>
      <c r="G11" s="10">
        <v>2116.67</v>
      </c>
      <c r="H11" s="6" t="s">
        <v>7</v>
      </c>
    </row>
    <row r="12" spans="1:8" s="7" customFormat="1" ht="14.25" customHeight="1" x14ac:dyDescent="0.2">
      <c r="A12" s="99">
        <v>7</v>
      </c>
      <c r="B12" s="90" t="s">
        <v>115</v>
      </c>
      <c r="C12" s="88" t="s">
        <v>114</v>
      </c>
      <c r="D12" s="9" t="s">
        <v>161</v>
      </c>
      <c r="E12" s="3">
        <v>42017</v>
      </c>
      <c r="F12" s="11" t="s">
        <v>123</v>
      </c>
      <c r="G12" s="10">
        <v>6.65</v>
      </c>
      <c r="H12" s="6" t="s">
        <v>7</v>
      </c>
    </row>
    <row r="13" spans="1:8" s="7" customFormat="1" ht="14.25" customHeight="1" x14ac:dyDescent="0.2">
      <c r="A13" s="99">
        <v>8</v>
      </c>
      <c r="B13" s="90" t="s">
        <v>115</v>
      </c>
      <c r="C13" s="88" t="s">
        <v>114</v>
      </c>
      <c r="D13" s="9" t="s">
        <v>162</v>
      </c>
      <c r="E13" s="94">
        <v>42031</v>
      </c>
      <c r="F13" s="11" t="s">
        <v>124</v>
      </c>
      <c r="G13" s="10">
        <v>0</v>
      </c>
      <c r="H13" s="6" t="s">
        <v>11</v>
      </c>
    </row>
    <row r="14" spans="1:8" s="7" customFormat="1" ht="28.5" customHeight="1" x14ac:dyDescent="0.2">
      <c r="A14" s="99">
        <v>9</v>
      </c>
      <c r="B14" s="90" t="s">
        <v>115</v>
      </c>
      <c r="C14" s="88" t="s">
        <v>114</v>
      </c>
      <c r="D14" s="2" t="s">
        <v>171</v>
      </c>
      <c r="E14" s="94">
        <v>42031</v>
      </c>
      <c r="F14" s="11" t="s">
        <v>125</v>
      </c>
      <c r="G14" s="10">
        <v>735.3</v>
      </c>
      <c r="H14" s="6" t="s">
        <v>116</v>
      </c>
    </row>
    <row r="15" spans="1:8" s="7" customFormat="1" ht="28.5" customHeight="1" x14ac:dyDescent="0.2">
      <c r="A15" s="99">
        <v>10</v>
      </c>
      <c r="B15" s="90" t="s">
        <v>115</v>
      </c>
      <c r="C15" s="88" t="s">
        <v>114</v>
      </c>
      <c r="D15" s="2" t="s">
        <v>172</v>
      </c>
      <c r="E15" s="94">
        <v>42031</v>
      </c>
      <c r="F15" s="11" t="s">
        <v>126</v>
      </c>
      <c r="G15" s="10">
        <v>1000</v>
      </c>
      <c r="H15" s="6" t="s">
        <v>8</v>
      </c>
    </row>
    <row r="16" spans="1:8" s="7" customFormat="1" ht="14.25" customHeight="1" x14ac:dyDescent="0.2">
      <c r="A16" s="99">
        <v>11</v>
      </c>
      <c r="B16" s="90" t="s">
        <v>115</v>
      </c>
      <c r="C16" s="88" t="s">
        <v>114</v>
      </c>
      <c r="D16" s="2" t="s">
        <v>173</v>
      </c>
      <c r="E16" s="94">
        <v>42031</v>
      </c>
      <c r="F16" s="4" t="s">
        <v>127</v>
      </c>
      <c r="G16" s="10">
        <v>500</v>
      </c>
      <c r="H16" s="6" t="s">
        <v>12</v>
      </c>
    </row>
    <row r="17" spans="1:8" s="7" customFormat="1" ht="14.25" customHeight="1" x14ac:dyDescent="0.2">
      <c r="A17" s="99">
        <v>12</v>
      </c>
      <c r="B17" s="90" t="s">
        <v>115</v>
      </c>
      <c r="C17" s="88" t="s">
        <v>114</v>
      </c>
      <c r="D17" s="9" t="s">
        <v>174</v>
      </c>
      <c r="E17" s="94">
        <v>42031</v>
      </c>
      <c r="F17" s="11" t="s">
        <v>128</v>
      </c>
      <c r="G17" s="10">
        <v>0</v>
      </c>
      <c r="H17" s="6" t="s">
        <v>20</v>
      </c>
    </row>
    <row r="18" spans="1:8" s="7" customFormat="1" ht="14.25" customHeight="1" x14ac:dyDescent="0.2">
      <c r="A18" s="99">
        <v>13</v>
      </c>
      <c r="B18" s="90" t="s">
        <v>115</v>
      </c>
      <c r="C18" s="88" t="s">
        <v>114</v>
      </c>
      <c r="D18" s="9" t="s">
        <v>163</v>
      </c>
      <c r="E18" s="94">
        <v>42031</v>
      </c>
      <c r="F18" s="11" t="s">
        <v>129</v>
      </c>
      <c r="G18" s="10">
        <v>1500</v>
      </c>
      <c r="H18" s="6" t="s">
        <v>10</v>
      </c>
    </row>
    <row r="19" spans="1:8" s="7" customFormat="1" ht="14.25" customHeight="1" x14ac:dyDescent="0.2">
      <c r="A19" s="99">
        <v>14</v>
      </c>
      <c r="B19" s="90" t="s">
        <v>115</v>
      </c>
      <c r="C19" s="88" t="s">
        <v>114</v>
      </c>
      <c r="D19" s="2" t="s">
        <v>175</v>
      </c>
      <c r="E19" s="94">
        <v>42031</v>
      </c>
      <c r="F19" s="11" t="s">
        <v>130</v>
      </c>
      <c r="G19" s="10">
        <v>232.02</v>
      </c>
      <c r="H19" s="6" t="s">
        <v>17</v>
      </c>
    </row>
    <row r="20" spans="1:8" s="7" customFormat="1" ht="14.25" customHeight="1" x14ac:dyDescent="0.2">
      <c r="A20" s="99">
        <v>15</v>
      </c>
      <c r="B20" s="90" t="s">
        <v>115</v>
      </c>
      <c r="C20" s="88" t="s">
        <v>114</v>
      </c>
      <c r="D20" s="2" t="s">
        <v>176</v>
      </c>
      <c r="E20" s="94">
        <v>42031</v>
      </c>
      <c r="F20" s="11" t="s">
        <v>131</v>
      </c>
      <c r="G20" s="10">
        <v>55914.05</v>
      </c>
      <c r="H20" s="6" t="s">
        <v>17</v>
      </c>
    </row>
    <row r="21" spans="1:8" s="7" customFormat="1" ht="14.25" customHeight="1" x14ac:dyDescent="0.2">
      <c r="A21" s="99">
        <v>16</v>
      </c>
      <c r="B21" s="90" t="s">
        <v>115</v>
      </c>
      <c r="C21" s="88" t="s">
        <v>114</v>
      </c>
      <c r="D21" s="9" t="s">
        <v>164</v>
      </c>
      <c r="E21" s="94">
        <v>42031</v>
      </c>
      <c r="F21" s="4" t="s">
        <v>132</v>
      </c>
      <c r="G21" s="10">
        <v>1400</v>
      </c>
      <c r="H21" s="6" t="s">
        <v>17</v>
      </c>
    </row>
    <row r="22" spans="1:8" s="7" customFormat="1" ht="14.25" customHeight="1" x14ac:dyDescent="0.2">
      <c r="A22" s="99">
        <v>17</v>
      </c>
      <c r="B22" s="90" t="s">
        <v>115</v>
      </c>
      <c r="C22" s="88" t="s">
        <v>114</v>
      </c>
      <c r="D22" s="9" t="s">
        <v>165</v>
      </c>
      <c r="E22" s="94">
        <v>42031</v>
      </c>
      <c r="F22" s="4" t="s">
        <v>133</v>
      </c>
      <c r="G22" s="10">
        <v>0</v>
      </c>
      <c r="H22" s="6" t="s">
        <v>7</v>
      </c>
    </row>
    <row r="23" spans="1:8" s="7" customFormat="1" ht="14.25" customHeight="1" x14ac:dyDescent="0.2">
      <c r="A23" s="99">
        <v>18</v>
      </c>
      <c r="B23" s="90" t="s">
        <v>115</v>
      </c>
      <c r="C23" s="88" t="s">
        <v>114</v>
      </c>
      <c r="D23" s="9" t="s">
        <v>166</v>
      </c>
      <c r="E23" s="94">
        <v>42031</v>
      </c>
      <c r="F23" s="11" t="s">
        <v>134</v>
      </c>
      <c r="G23" s="10">
        <v>0</v>
      </c>
      <c r="H23" s="6" t="s">
        <v>12</v>
      </c>
    </row>
    <row r="24" spans="1:8" s="7" customFormat="1" ht="14.25" customHeight="1" x14ac:dyDescent="0.2">
      <c r="A24" s="99">
        <v>19</v>
      </c>
      <c r="B24" s="90" t="s">
        <v>115</v>
      </c>
      <c r="C24" s="88" t="s">
        <v>114</v>
      </c>
      <c r="D24" s="9" t="s">
        <v>167</v>
      </c>
      <c r="E24" s="94">
        <v>42031</v>
      </c>
      <c r="F24" s="11" t="s">
        <v>135</v>
      </c>
      <c r="G24" s="10">
        <v>0</v>
      </c>
      <c r="H24" s="6" t="s">
        <v>22</v>
      </c>
    </row>
    <row r="25" spans="1:8" s="7" customFormat="1" ht="14.25" customHeight="1" x14ac:dyDescent="0.2">
      <c r="A25" s="99">
        <v>20</v>
      </c>
      <c r="B25" s="90" t="s">
        <v>115</v>
      </c>
      <c r="C25" s="88" t="s">
        <v>114</v>
      </c>
      <c r="D25" s="9" t="s">
        <v>191</v>
      </c>
      <c r="E25" s="94">
        <v>42031</v>
      </c>
      <c r="F25" s="4" t="s">
        <v>136</v>
      </c>
      <c r="G25" s="10">
        <v>0</v>
      </c>
      <c r="H25" s="6" t="s">
        <v>116</v>
      </c>
    </row>
    <row r="26" spans="1:8" s="7" customFormat="1" ht="14.25" customHeight="1" x14ac:dyDescent="0.2">
      <c r="A26" s="99">
        <v>21</v>
      </c>
      <c r="B26" s="90" t="s">
        <v>115</v>
      </c>
      <c r="C26" s="88" t="s">
        <v>114</v>
      </c>
      <c r="D26" s="9" t="s">
        <v>168</v>
      </c>
      <c r="E26" s="3">
        <v>42017</v>
      </c>
      <c r="F26" s="11" t="s">
        <v>137</v>
      </c>
      <c r="G26" s="10">
        <v>0</v>
      </c>
      <c r="H26" s="6" t="s">
        <v>22</v>
      </c>
    </row>
    <row r="27" spans="1:8" s="7" customFormat="1" ht="14.25" customHeight="1" x14ac:dyDescent="0.2">
      <c r="A27" s="99">
        <v>22</v>
      </c>
      <c r="B27" s="90" t="s">
        <v>115</v>
      </c>
      <c r="C27" s="88" t="s">
        <v>114</v>
      </c>
      <c r="D27" s="2" t="s">
        <v>177</v>
      </c>
      <c r="E27" s="3">
        <v>42059</v>
      </c>
      <c r="F27" s="11" t="s">
        <v>138</v>
      </c>
      <c r="G27" s="10">
        <v>5614.14</v>
      </c>
      <c r="H27" s="6" t="s">
        <v>8</v>
      </c>
    </row>
    <row r="28" spans="1:8" s="7" customFormat="1" ht="14.25" customHeight="1" x14ac:dyDescent="0.2">
      <c r="A28" s="99">
        <v>23</v>
      </c>
      <c r="B28" s="90" t="s">
        <v>115</v>
      </c>
      <c r="C28" s="88" t="s">
        <v>114</v>
      </c>
      <c r="D28" s="2" t="s">
        <v>169</v>
      </c>
      <c r="E28" s="3">
        <v>42059</v>
      </c>
      <c r="F28" s="11" t="s">
        <v>139</v>
      </c>
      <c r="G28" s="10">
        <v>16884.12</v>
      </c>
      <c r="H28" s="6" t="s">
        <v>7</v>
      </c>
    </row>
    <row r="29" spans="1:8" s="7" customFormat="1" ht="14.25" customHeight="1" x14ac:dyDescent="0.2">
      <c r="A29" s="99">
        <v>24</v>
      </c>
      <c r="B29" s="90" t="s">
        <v>115</v>
      </c>
      <c r="C29" s="88" t="s">
        <v>114</v>
      </c>
      <c r="D29" s="9" t="s">
        <v>178</v>
      </c>
      <c r="E29" s="3">
        <v>42059</v>
      </c>
      <c r="F29" s="11" t="s">
        <v>140</v>
      </c>
      <c r="G29" s="10">
        <v>0</v>
      </c>
      <c r="H29" s="6" t="s">
        <v>7</v>
      </c>
    </row>
    <row r="30" spans="1:8" s="7" customFormat="1" ht="14.25" customHeight="1" x14ac:dyDescent="0.2">
      <c r="A30" s="99">
        <v>25</v>
      </c>
      <c r="B30" s="90" t="s">
        <v>115</v>
      </c>
      <c r="C30" s="88" t="s">
        <v>114</v>
      </c>
      <c r="D30" s="9" t="s">
        <v>179</v>
      </c>
      <c r="E30" s="3">
        <v>42059</v>
      </c>
      <c r="F30" s="11" t="s">
        <v>141</v>
      </c>
      <c r="G30" s="10">
        <v>770</v>
      </c>
      <c r="H30" s="6" t="s">
        <v>7</v>
      </c>
    </row>
    <row r="31" spans="1:8" s="7" customFormat="1" ht="14.25" customHeight="1" x14ac:dyDescent="0.2">
      <c r="A31" s="101">
        <v>26</v>
      </c>
      <c r="B31" s="102" t="s">
        <v>115</v>
      </c>
      <c r="C31" s="103" t="s">
        <v>114</v>
      </c>
      <c r="D31" s="82" t="s">
        <v>450</v>
      </c>
      <c r="E31" s="83"/>
      <c r="F31" s="84"/>
      <c r="G31" s="85"/>
      <c r="H31" s="86"/>
    </row>
    <row r="32" spans="1:8" s="7" customFormat="1" ht="14.25" customHeight="1" x14ac:dyDescent="0.2">
      <c r="A32" s="99">
        <v>27</v>
      </c>
      <c r="B32" s="90" t="s">
        <v>115</v>
      </c>
      <c r="C32" s="88" t="s">
        <v>114</v>
      </c>
      <c r="D32" s="9" t="s">
        <v>15</v>
      </c>
      <c r="E32" s="3">
        <v>42030</v>
      </c>
      <c r="F32" s="11" t="s">
        <v>142</v>
      </c>
      <c r="G32" s="10">
        <v>1095</v>
      </c>
      <c r="H32" s="6" t="s">
        <v>7</v>
      </c>
    </row>
    <row r="33" spans="1:8" s="7" customFormat="1" ht="14.25" customHeight="1" x14ac:dyDescent="0.2">
      <c r="A33" s="99">
        <v>28</v>
      </c>
      <c r="B33" s="90" t="s">
        <v>115</v>
      </c>
      <c r="C33" s="88" t="s">
        <v>114</v>
      </c>
      <c r="D33" s="9" t="s">
        <v>15</v>
      </c>
      <c r="E33" s="3">
        <v>42030</v>
      </c>
      <c r="F33" s="11" t="s">
        <v>143</v>
      </c>
      <c r="G33" s="10">
        <v>95255.11</v>
      </c>
      <c r="H33" s="6" t="s">
        <v>7</v>
      </c>
    </row>
    <row r="34" spans="1:8" s="7" customFormat="1" ht="14.25" customHeight="1" x14ac:dyDescent="0.2">
      <c r="A34" s="99">
        <v>29</v>
      </c>
      <c r="B34" s="90" t="s">
        <v>115</v>
      </c>
      <c r="C34" s="88" t="s">
        <v>114</v>
      </c>
      <c r="D34" s="9" t="s">
        <v>99</v>
      </c>
      <c r="E34" s="3">
        <v>42045</v>
      </c>
      <c r="F34" s="11" t="s">
        <v>144</v>
      </c>
      <c r="G34" s="10">
        <v>5000</v>
      </c>
      <c r="H34" s="6" t="s">
        <v>12</v>
      </c>
    </row>
    <row r="35" spans="1:8" s="7" customFormat="1" ht="14.25" customHeight="1" x14ac:dyDescent="0.2">
      <c r="A35" s="99">
        <v>30</v>
      </c>
      <c r="B35" s="90" t="s">
        <v>115</v>
      </c>
      <c r="C35" s="88" t="s">
        <v>114</v>
      </c>
      <c r="D35" s="9" t="s">
        <v>93</v>
      </c>
      <c r="E35" s="3">
        <v>42045</v>
      </c>
      <c r="F35" s="11" t="s">
        <v>145</v>
      </c>
      <c r="G35" s="10">
        <v>563.61</v>
      </c>
      <c r="H35" s="6" t="s">
        <v>12</v>
      </c>
    </row>
    <row r="36" spans="1:8" s="7" customFormat="1" ht="14.25" customHeight="1" x14ac:dyDescent="0.2">
      <c r="A36" s="99">
        <v>31</v>
      </c>
      <c r="B36" s="90" t="s">
        <v>115</v>
      </c>
      <c r="C36" s="88" t="s">
        <v>114</v>
      </c>
      <c r="D36" s="2" t="s">
        <v>180</v>
      </c>
      <c r="E36" s="3">
        <v>42059</v>
      </c>
      <c r="F36" s="11" t="s">
        <v>146</v>
      </c>
      <c r="G36" s="10">
        <v>1082.76</v>
      </c>
      <c r="H36" s="6" t="s">
        <v>19</v>
      </c>
    </row>
    <row r="37" spans="1:8" s="7" customFormat="1" ht="14.25" customHeight="1" x14ac:dyDescent="0.2">
      <c r="A37" s="99">
        <v>32</v>
      </c>
      <c r="B37" s="90" t="s">
        <v>115</v>
      </c>
      <c r="C37" s="88" t="s">
        <v>114</v>
      </c>
      <c r="D37" s="9" t="s">
        <v>99</v>
      </c>
      <c r="E37" s="3">
        <v>42059</v>
      </c>
      <c r="F37" s="11" t="s">
        <v>147</v>
      </c>
      <c r="G37" s="10">
        <v>313812</v>
      </c>
      <c r="H37" s="6" t="s">
        <v>12</v>
      </c>
    </row>
    <row r="38" spans="1:8" s="7" customFormat="1" ht="14.25" customHeight="1" x14ac:dyDescent="0.2">
      <c r="A38" s="99">
        <v>33</v>
      </c>
      <c r="B38" s="90" t="s">
        <v>115</v>
      </c>
      <c r="C38" s="88" t="s">
        <v>114</v>
      </c>
      <c r="D38" s="9" t="s">
        <v>164</v>
      </c>
      <c r="E38" s="3">
        <v>42059</v>
      </c>
      <c r="F38" s="11" t="s">
        <v>148</v>
      </c>
      <c r="G38" s="10">
        <v>573.92999999999995</v>
      </c>
      <c r="H38" s="6" t="s">
        <v>17</v>
      </c>
    </row>
    <row r="39" spans="1:8" s="7" customFormat="1" ht="14.25" customHeight="1" x14ac:dyDescent="0.2">
      <c r="A39" s="99">
        <v>34</v>
      </c>
      <c r="B39" s="90" t="s">
        <v>115</v>
      </c>
      <c r="C39" s="88" t="s">
        <v>114</v>
      </c>
      <c r="D39" s="9" t="s">
        <v>106</v>
      </c>
      <c r="E39" s="3">
        <v>42045</v>
      </c>
      <c r="F39" s="11" t="s">
        <v>149</v>
      </c>
      <c r="G39" s="10">
        <v>1613.86</v>
      </c>
      <c r="H39" s="6" t="s">
        <v>18</v>
      </c>
    </row>
    <row r="40" spans="1:8" s="7" customFormat="1" ht="14.25" customHeight="1" x14ac:dyDescent="0.2">
      <c r="A40" s="99">
        <v>35</v>
      </c>
      <c r="B40" s="90" t="s">
        <v>115</v>
      </c>
      <c r="C40" s="88" t="s">
        <v>114</v>
      </c>
      <c r="D40" s="9" t="s">
        <v>181</v>
      </c>
      <c r="E40" s="3">
        <v>42045</v>
      </c>
      <c r="F40" s="11" t="s">
        <v>150</v>
      </c>
      <c r="G40" s="10">
        <v>0</v>
      </c>
      <c r="H40" s="6" t="s">
        <v>22</v>
      </c>
    </row>
    <row r="41" spans="1:8" s="7" customFormat="1" ht="28.5" customHeight="1" x14ac:dyDescent="0.2">
      <c r="A41" s="99">
        <v>36</v>
      </c>
      <c r="B41" s="90" t="s">
        <v>115</v>
      </c>
      <c r="C41" s="88" t="s">
        <v>114</v>
      </c>
      <c r="D41" s="2" t="s">
        <v>182</v>
      </c>
      <c r="E41" s="3">
        <v>42059</v>
      </c>
      <c r="F41" s="11" t="s">
        <v>151</v>
      </c>
      <c r="G41" s="10">
        <v>3909.92</v>
      </c>
      <c r="H41" s="6" t="s">
        <v>116</v>
      </c>
    </row>
    <row r="42" spans="1:8" s="7" customFormat="1" ht="14.25" customHeight="1" x14ac:dyDescent="0.2">
      <c r="A42" s="99">
        <v>37</v>
      </c>
      <c r="B42" s="90" t="s">
        <v>115</v>
      </c>
      <c r="C42" s="88" t="s">
        <v>114</v>
      </c>
      <c r="D42" s="9" t="s">
        <v>15</v>
      </c>
      <c r="E42" s="3">
        <v>42045</v>
      </c>
      <c r="F42" s="11" t="s">
        <v>152</v>
      </c>
      <c r="G42" s="10">
        <v>120</v>
      </c>
      <c r="H42" s="6" t="s">
        <v>7</v>
      </c>
    </row>
    <row r="43" spans="1:8" s="7" customFormat="1" ht="14.25" customHeight="1" x14ac:dyDescent="0.2">
      <c r="A43" s="99">
        <v>38</v>
      </c>
      <c r="B43" s="90" t="s">
        <v>115</v>
      </c>
      <c r="C43" s="88" t="s">
        <v>114</v>
      </c>
      <c r="D43" s="9" t="s">
        <v>111</v>
      </c>
      <c r="E43" s="3">
        <v>42059</v>
      </c>
      <c r="F43" s="11" t="s">
        <v>153</v>
      </c>
      <c r="G43" s="10">
        <v>0</v>
      </c>
      <c r="H43" s="6" t="s">
        <v>7</v>
      </c>
    </row>
    <row r="44" spans="1:8" s="7" customFormat="1" ht="14.25" customHeight="1" x14ac:dyDescent="0.2">
      <c r="A44" s="99">
        <v>39</v>
      </c>
      <c r="B44" s="90" t="s">
        <v>115</v>
      </c>
      <c r="C44" s="88" t="s">
        <v>114</v>
      </c>
      <c r="D44" s="9" t="s">
        <v>183</v>
      </c>
      <c r="E44" s="3">
        <v>42059</v>
      </c>
      <c r="F44" s="11" t="s">
        <v>154</v>
      </c>
      <c r="G44" s="10">
        <v>0</v>
      </c>
      <c r="H44" s="6" t="s">
        <v>11</v>
      </c>
    </row>
    <row r="45" spans="1:8" s="7" customFormat="1" ht="14.25" customHeight="1" x14ac:dyDescent="0.2">
      <c r="A45" s="99">
        <v>40</v>
      </c>
      <c r="B45" s="90" t="s">
        <v>115</v>
      </c>
      <c r="C45" s="88" t="s">
        <v>114</v>
      </c>
      <c r="D45" s="2" t="s">
        <v>184</v>
      </c>
      <c r="E45" s="3">
        <v>42059</v>
      </c>
      <c r="F45" s="11" t="s">
        <v>155</v>
      </c>
      <c r="G45" s="10">
        <v>2086.75</v>
      </c>
      <c r="H45" s="6" t="s">
        <v>16</v>
      </c>
    </row>
    <row r="46" spans="1:8" s="7" customFormat="1" ht="14.25" customHeight="1" x14ac:dyDescent="0.2">
      <c r="A46" s="99">
        <v>41</v>
      </c>
      <c r="B46" s="90" t="s">
        <v>115</v>
      </c>
      <c r="C46" s="88" t="s">
        <v>114</v>
      </c>
      <c r="D46" s="2" t="s">
        <v>185</v>
      </c>
      <c r="E46" s="3">
        <v>42059</v>
      </c>
      <c r="F46" s="11" t="s">
        <v>156</v>
      </c>
      <c r="G46" s="10">
        <v>94510.81</v>
      </c>
      <c r="H46" s="6" t="s">
        <v>16</v>
      </c>
    </row>
    <row r="47" spans="1:8" s="7" customFormat="1" ht="28.5" customHeight="1" x14ac:dyDescent="0.2">
      <c r="A47" s="100">
        <v>42</v>
      </c>
      <c r="B47" s="91" t="s">
        <v>115</v>
      </c>
      <c r="C47" s="92" t="s">
        <v>114</v>
      </c>
      <c r="D47" s="2" t="s">
        <v>186</v>
      </c>
      <c r="E47" s="3">
        <v>42059</v>
      </c>
      <c r="F47" s="11" t="s">
        <v>157</v>
      </c>
      <c r="G47" s="10">
        <v>12387</v>
      </c>
      <c r="H47" s="6" t="s">
        <v>16</v>
      </c>
    </row>
    <row r="48" spans="1:8" s="7" customFormat="1" ht="14.25" customHeight="1" x14ac:dyDescent="0.2">
      <c r="A48" s="99">
        <v>43</v>
      </c>
      <c r="B48" s="91" t="s">
        <v>115</v>
      </c>
      <c r="C48" s="92" t="s">
        <v>114</v>
      </c>
      <c r="D48" s="9" t="s">
        <v>23</v>
      </c>
      <c r="E48" s="3">
        <v>42066</v>
      </c>
      <c r="F48" s="11" t="s">
        <v>193</v>
      </c>
      <c r="G48" s="10">
        <v>16.12</v>
      </c>
      <c r="H48" s="6" t="s">
        <v>116</v>
      </c>
    </row>
    <row r="49" spans="1:8" s="7" customFormat="1" ht="14.25" customHeight="1" x14ac:dyDescent="0.2">
      <c r="A49" s="100">
        <v>44</v>
      </c>
      <c r="B49" s="91" t="s">
        <v>115</v>
      </c>
      <c r="C49" s="92" t="s">
        <v>114</v>
      </c>
      <c r="D49" s="9" t="s">
        <v>101</v>
      </c>
      <c r="E49" s="3">
        <v>42080</v>
      </c>
      <c r="F49" s="11" t="s">
        <v>194</v>
      </c>
      <c r="G49" s="10">
        <v>439.47</v>
      </c>
      <c r="H49" s="6" t="s">
        <v>18</v>
      </c>
    </row>
    <row r="50" spans="1:8" s="7" customFormat="1" ht="14.25" customHeight="1" x14ac:dyDescent="0.2">
      <c r="A50" s="99">
        <v>45</v>
      </c>
      <c r="B50" s="91" t="s">
        <v>115</v>
      </c>
      <c r="C50" s="92" t="s">
        <v>114</v>
      </c>
      <c r="D50" s="2" t="s">
        <v>224</v>
      </c>
      <c r="E50" s="3">
        <v>42094</v>
      </c>
      <c r="F50" s="11" t="s">
        <v>195</v>
      </c>
      <c r="G50" s="10">
        <v>3928.42</v>
      </c>
      <c r="H50" s="6" t="s">
        <v>20</v>
      </c>
    </row>
    <row r="51" spans="1:8" s="7" customFormat="1" ht="14.25" customHeight="1" x14ac:dyDescent="0.2">
      <c r="A51" s="100">
        <v>46</v>
      </c>
      <c r="B51" s="91" t="s">
        <v>115</v>
      </c>
      <c r="C51" s="92" t="s">
        <v>114</v>
      </c>
      <c r="D51" s="9" t="s">
        <v>111</v>
      </c>
      <c r="E51" s="3">
        <v>42122</v>
      </c>
      <c r="F51" s="11" t="s">
        <v>264</v>
      </c>
      <c r="G51" s="10">
        <v>0</v>
      </c>
      <c r="H51" s="6" t="s">
        <v>7</v>
      </c>
    </row>
    <row r="52" spans="1:8" s="7" customFormat="1" ht="14.25" customHeight="1" x14ac:dyDescent="0.2">
      <c r="A52" s="99">
        <v>47</v>
      </c>
      <c r="B52" s="91" t="s">
        <v>115</v>
      </c>
      <c r="C52" s="92" t="s">
        <v>114</v>
      </c>
      <c r="D52" s="9" t="s">
        <v>181</v>
      </c>
      <c r="E52" s="3">
        <v>42066</v>
      </c>
      <c r="F52" s="11" t="s">
        <v>196</v>
      </c>
      <c r="G52" s="10">
        <v>0</v>
      </c>
      <c r="H52" s="6" t="s">
        <v>22</v>
      </c>
    </row>
    <row r="53" spans="1:8" s="7" customFormat="1" ht="14.25" customHeight="1" x14ac:dyDescent="0.2">
      <c r="A53" s="100">
        <v>48</v>
      </c>
      <c r="B53" s="91" t="s">
        <v>115</v>
      </c>
      <c r="C53" s="92" t="s">
        <v>114</v>
      </c>
      <c r="D53" s="2" t="s">
        <v>226</v>
      </c>
      <c r="E53" s="3">
        <v>42094</v>
      </c>
      <c r="F53" s="11" t="s">
        <v>197</v>
      </c>
      <c r="G53" s="10">
        <v>79230.289999999994</v>
      </c>
      <c r="H53" s="6" t="s">
        <v>20</v>
      </c>
    </row>
    <row r="54" spans="1:8" s="7" customFormat="1" ht="14.25" customHeight="1" x14ac:dyDescent="0.2">
      <c r="A54" s="99">
        <v>49</v>
      </c>
      <c r="B54" s="91" t="s">
        <v>115</v>
      </c>
      <c r="C54" s="92" t="s">
        <v>114</v>
      </c>
      <c r="D54" s="9" t="s">
        <v>227</v>
      </c>
      <c r="E54" s="3">
        <v>42094</v>
      </c>
      <c r="F54" s="11" t="s">
        <v>198</v>
      </c>
      <c r="G54" s="10">
        <v>277.73</v>
      </c>
      <c r="H54" s="6" t="s">
        <v>16</v>
      </c>
    </row>
    <row r="55" spans="1:8" s="7" customFormat="1" ht="14.25" customHeight="1" x14ac:dyDescent="0.2">
      <c r="A55" s="100">
        <v>50</v>
      </c>
      <c r="B55" s="91" t="s">
        <v>115</v>
      </c>
      <c r="C55" s="92" t="s">
        <v>114</v>
      </c>
      <c r="D55" s="9" t="s">
        <v>228</v>
      </c>
      <c r="E55" s="3">
        <v>42094</v>
      </c>
      <c r="F55" s="11" t="s">
        <v>199</v>
      </c>
      <c r="G55" s="10">
        <v>615881.16</v>
      </c>
      <c r="H55" s="6" t="s">
        <v>20</v>
      </c>
    </row>
    <row r="56" spans="1:8" s="7" customFormat="1" ht="14.25" customHeight="1" x14ac:dyDescent="0.2">
      <c r="A56" s="99">
        <v>51</v>
      </c>
      <c r="B56" s="91" t="s">
        <v>115</v>
      </c>
      <c r="C56" s="92" t="s">
        <v>114</v>
      </c>
      <c r="D56" s="9" t="s">
        <v>102</v>
      </c>
      <c r="E56" s="3">
        <v>42094</v>
      </c>
      <c r="F56" s="11" t="s">
        <v>200</v>
      </c>
      <c r="G56" s="10">
        <v>3211</v>
      </c>
      <c r="H56" s="6" t="s">
        <v>22</v>
      </c>
    </row>
    <row r="57" spans="1:8" s="7" customFormat="1" ht="14.25" customHeight="1" x14ac:dyDescent="0.2">
      <c r="A57" s="100">
        <v>52</v>
      </c>
      <c r="B57" s="91" t="s">
        <v>115</v>
      </c>
      <c r="C57" s="92" t="s">
        <v>114</v>
      </c>
      <c r="D57" s="9" t="s">
        <v>107</v>
      </c>
      <c r="E57" s="3">
        <v>42094</v>
      </c>
      <c r="F57" s="11" t="s">
        <v>201</v>
      </c>
      <c r="G57" s="10">
        <v>0</v>
      </c>
      <c r="H57" s="6" t="s">
        <v>22</v>
      </c>
    </row>
    <row r="58" spans="1:8" s="7" customFormat="1" ht="14.25" customHeight="1" x14ac:dyDescent="0.2">
      <c r="A58" s="99">
        <v>53</v>
      </c>
      <c r="B58" s="91" t="s">
        <v>115</v>
      </c>
      <c r="C58" s="92" t="s">
        <v>114</v>
      </c>
      <c r="D58" s="9" t="s">
        <v>229</v>
      </c>
      <c r="E58" s="3">
        <v>42094</v>
      </c>
      <c r="F58" s="11" t="s">
        <v>202</v>
      </c>
      <c r="G58" s="10">
        <v>0</v>
      </c>
      <c r="H58" s="6" t="s">
        <v>18</v>
      </c>
    </row>
    <row r="59" spans="1:8" s="7" customFormat="1" ht="14.25" customHeight="1" x14ac:dyDescent="0.2">
      <c r="A59" s="100">
        <v>54</v>
      </c>
      <c r="B59" s="91" t="s">
        <v>115</v>
      </c>
      <c r="C59" s="92" t="s">
        <v>114</v>
      </c>
      <c r="D59" s="9" t="s">
        <v>15</v>
      </c>
      <c r="E59" s="3">
        <v>42066</v>
      </c>
      <c r="F59" s="11" t="s">
        <v>203</v>
      </c>
      <c r="G59" s="10">
        <v>13045.08</v>
      </c>
      <c r="H59" s="6" t="s">
        <v>7</v>
      </c>
    </row>
    <row r="60" spans="1:8" s="7" customFormat="1" ht="14.25" customHeight="1" x14ac:dyDescent="0.2">
      <c r="A60" s="99">
        <v>55</v>
      </c>
      <c r="B60" s="91" t="s">
        <v>115</v>
      </c>
      <c r="C60" s="92" t="s">
        <v>114</v>
      </c>
      <c r="D60" s="9" t="s">
        <v>161</v>
      </c>
      <c r="E60" s="3">
        <v>42066</v>
      </c>
      <c r="F60" s="11" t="s">
        <v>204</v>
      </c>
      <c r="G60" s="10">
        <v>20.54</v>
      </c>
      <c r="H60" s="6" t="s">
        <v>7</v>
      </c>
    </row>
    <row r="61" spans="1:8" s="7" customFormat="1" ht="14.25" customHeight="1" x14ac:dyDescent="0.2">
      <c r="A61" s="100">
        <v>56</v>
      </c>
      <c r="B61" s="91" t="s">
        <v>115</v>
      </c>
      <c r="C61" s="92" t="s">
        <v>114</v>
      </c>
      <c r="D61" s="9" t="s">
        <v>111</v>
      </c>
      <c r="E61" s="3">
        <v>42122</v>
      </c>
      <c r="F61" s="11" t="s">
        <v>265</v>
      </c>
      <c r="G61" s="10">
        <v>0</v>
      </c>
      <c r="H61" s="6" t="s">
        <v>7</v>
      </c>
    </row>
    <row r="62" spans="1:8" s="7" customFormat="1" ht="14.25" customHeight="1" x14ac:dyDescent="0.2">
      <c r="A62" s="99">
        <v>57</v>
      </c>
      <c r="B62" s="91" t="s">
        <v>115</v>
      </c>
      <c r="C62" s="92" t="s">
        <v>114</v>
      </c>
      <c r="D62" s="2" t="s">
        <v>184</v>
      </c>
      <c r="E62" s="3">
        <v>42094</v>
      </c>
      <c r="F62" s="11" t="s">
        <v>205</v>
      </c>
      <c r="G62" s="10">
        <v>148</v>
      </c>
      <c r="H62" s="6" t="s">
        <v>16</v>
      </c>
    </row>
    <row r="63" spans="1:8" s="7" customFormat="1" ht="14.25" customHeight="1" x14ac:dyDescent="0.2">
      <c r="A63" s="100">
        <v>58</v>
      </c>
      <c r="B63" s="91" t="s">
        <v>115</v>
      </c>
      <c r="C63" s="92" t="s">
        <v>114</v>
      </c>
      <c r="D63" s="9" t="s">
        <v>230</v>
      </c>
      <c r="E63" s="3">
        <v>42094</v>
      </c>
      <c r="F63" s="11" t="s">
        <v>206</v>
      </c>
      <c r="G63" s="10">
        <v>3236.81</v>
      </c>
      <c r="H63" s="6" t="s">
        <v>16</v>
      </c>
    </row>
    <row r="64" spans="1:8" s="7" customFormat="1" ht="14.25" customHeight="1" x14ac:dyDescent="0.2">
      <c r="A64" s="99">
        <v>59</v>
      </c>
      <c r="B64" s="91" t="s">
        <v>115</v>
      </c>
      <c r="C64" s="92" t="s">
        <v>114</v>
      </c>
      <c r="D64" s="9" t="s">
        <v>231</v>
      </c>
      <c r="E64" s="3">
        <v>42094</v>
      </c>
      <c r="F64" s="11" t="s">
        <v>207</v>
      </c>
      <c r="G64" s="10">
        <v>17608.95</v>
      </c>
      <c r="H64" s="6" t="s">
        <v>16</v>
      </c>
    </row>
    <row r="65" spans="1:8" s="7" customFormat="1" ht="14.25" customHeight="1" x14ac:dyDescent="0.2">
      <c r="A65" s="100">
        <v>60</v>
      </c>
      <c r="B65" s="91" t="s">
        <v>115</v>
      </c>
      <c r="C65" s="92" t="s">
        <v>114</v>
      </c>
      <c r="D65" s="2" t="s">
        <v>232</v>
      </c>
      <c r="E65" s="3">
        <v>42094</v>
      </c>
      <c r="F65" s="11" t="s">
        <v>208</v>
      </c>
      <c r="G65" s="10">
        <v>0</v>
      </c>
      <c r="H65" s="6" t="s">
        <v>16</v>
      </c>
    </row>
    <row r="66" spans="1:8" s="7" customFormat="1" ht="14.25" customHeight="1" x14ac:dyDescent="0.2">
      <c r="A66" s="99">
        <v>61</v>
      </c>
      <c r="B66" s="91" t="s">
        <v>115</v>
      </c>
      <c r="C66" s="92" t="s">
        <v>114</v>
      </c>
      <c r="D66" s="9" t="s">
        <v>238</v>
      </c>
      <c r="E66" s="3">
        <v>42094</v>
      </c>
      <c r="F66" s="11" t="s">
        <v>209</v>
      </c>
      <c r="G66" s="10">
        <v>10472.93</v>
      </c>
      <c r="H66" s="6" t="s">
        <v>16</v>
      </c>
    </row>
    <row r="67" spans="1:8" s="7" customFormat="1" ht="14.25" customHeight="1" x14ac:dyDescent="0.2">
      <c r="A67" s="100">
        <v>62</v>
      </c>
      <c r="B67" s="91" t="s">
        <v>115</v>
      </c>
      <c r="C67" s="92" t="s">
        <v>114</v>
      </c>
      <c r="D67" s="2" t="s">
        <v>113</v>
      </c>
      <c r="E67" s="3">
        <v>42066</v>
      </c>
      <c r="F67" s="11" t="s">
        <v>210</v>
      </c>
      <c r="G67" s="10">
        <v>104.32</v>
      </c>
      <c r="H67" s="6" t="s">
        <v>11</v>
      </c>
    </row>
    <row r="68" spans="1:8" s="7" customFormat="1" ht="14.25" customHeight="1" x14ac:dyDescent="0.2">
      <c r="A68" s="99">
        <v>63</v>
      </c>
      <c r="B68" s="91" t="s">
        <v>115</v>
      </c>
      <c r="C68" s="92" t="s">
        <v>114</v>
      </c>
      <c r="D68" s="9" t="s">
        <v>162</v>
      </c>
      <c r="E68" s="3">
        <v>42094</v>
      </c>
      <c r="F68" s="11" t="s">
        <v>211</v>
      </c>
      <c r="G68" s="10">
        <v>0</v>
      </c>
      <c r="H68" s="6" t="s">
        <v>11</v>
      </c>
    </row>
    <row r="69" spans="1:8" s="7" customFormat="1" ht="14.25" customHeight="1" x14ac:dyDescent="0.2">
      <c r="A69" s="100">
        <v>64</v>
      </c>
      <c r="B69" s="91" t="s">
        <v>115</v>
      </c>
      <c r="C69" s="92" t="s">
        <v>114</v>
      </c>
      <c r="D69" s="2" t="s">
        <v>233</v>
      </c>
      <c r="E69" s="3">
        <v>42094</v>
      </c>
      <c r="F69" s="11" t="s">
        <v>212</v>
      </c>
      <c r="G69" s="10">
        <v>5000</v>
      </c>
      <c r="H69" s="6" t="s">
        <v>8</v>
      </c>
    </row>
    <row r="70" spans="1:8" s="7" customFormat="1" ht="14.25" customHeight="1" x14ac:dyDescent="0.2">
      <c r="A70" s="99">
        <v>65</v>
      </c>
      <c r="B70" s="91" t="s">
        <v>115</v>
      </c>
      <c r="C70" s="92" t="s">
        <v>114</v>
      </c>
      <c r="D70" s="2" t="s">
        <v>234</v>
      </c>
      <c r="E70" s="3">
        <v>42094</v>
      </c>
      <c r="F70" s="11" t="s">
        <v>213</v>
      </c>
      <c r="G70" s="10">
        <v>1100</v>
      </c>
      <c r="H70" s="6" t="s">
        <v>20</v>
      </c>
    </row>
    <row r="71" spans="1:8" s="7" customFormat="1" ht="14.25" customHeight="1" x14ac:dyDescent="0.2">
      <c r="A71" s="100">
        <v>66</v>
      </c>
      <c r="B71" s="91" t="s">
        <v>115</v>
      </c>
      <c r="C71" s="92" t="s">
        <v>114</v>
      </c>
      <c r="D71" s="9" t="s">
        <v>235</v>
      </c>
      <c r="E71" s="3">
        <v>42094</v>
      </c>
      <c r="F71" s="11" t="s">
        <v>214</v>
      </c>
      <c r="G71" s="10">
        <v>2331.36</v>
      </c>
      <c r="H71" s="6" t="s">
        <v>7</v>
      </c>
    </row>
    <row r="72" spans="1:8" s="7" customFormat="1" ht="14.25" customHeight="1" x14ac:dyDescent="0.2">
      <c r="A72" s="99">
        <v>67</v>
      </c>
      <c r="B72" s="91" t="s">
        <v>115</v>
      </c>
      <c r="C72" s="92" t="s">
        <v>114</v>
      </c>
      <c r="D72" s="9" t="s">
        <v>93</v>
      </c>
      <c r="E72" s="3">
        <v>42080</v>
      </c>
      <c r="F72" s="11" t="s">
        <v>215</v>
      </c>
      <c r="G72" s="10">
        <v>4242.8900000000003</v>
      </c>
      <c r="H72" s="6" t="s">
        <v>12</v>
      </c>
    </row>
    <row r="73" spans="1:8" s="7" customFormat="1" ht="14.25" customHeight="1" x14ac:dyDescent="0.2">
      <c r="A73" s="100">
        <v>68</v>
      </c>
      <c r="B73" s="91" t="s">
        <v>115</v>
      </c>
      <c r="C73" s="92" t="s">
        <v>114</v>
      </c>
      <c r="D73" s="9" t="s">
        <v>104</v>
      </c>
      <c r="E73" s="3">
        <v>42094</v>
      </c>
      <c r="F73" s="11" t="s">
        <v>216</v>
      </c>
      <c r="G73" s="10">
        <v>0</v>
      </c>
      <c r="H73" s="6" t="s">
        <v>8</v>
      </c>
    </row>
    <row r="74" spans="1:8" s="7" customFormat="1" ht="14.25" customHeight="1" x14ac:dyDescent="0.2">
      <c r="A74" s="99">
        <v>69</v>
      </c>
      <c r="B74" s="91" t="s">
        <v>115</v>
      </c>
      <c r="C74" s="92" t="s">
        <v>114</v>
      </c>
      <c r="D74" s="2" t="s">
        <v>236</v>
      </c>
      <c r="E74" s="3">
        <v>42094</v>
      </c>
      <c r="F74" s="11" t="s">
        <v>217</v>
      </c>
      <c r="G74" s="10">
        <v>2441.52</v>
      </c>
      <c r="H74" s="6" t="s">
        <v>12</v>
      </c>
    </row>
    <row r="75" spans="1:8" s="7" customFormat="1" ht="14.25" customHeight="1" x14ac:dyDescent="0.2">
      <c r="A75" s="100">
        <v>70</v>
      </c>
      <c r="B75" s="91" t="s">
        <v>115</v>
      </c>
      <c r="C75" s="92" t="s">
        <v>114</v>
      </c>
      <c r="D75" s="9" t="s">
        <v>225</v>
      </c>
      <c r="E75" s="3">
        <v>42080</v>
      </c>
      <c r="F75" s="11" t="s">
        <v>218</v>
      </c>
      <c r="G75" s="10">
        <v>9869.6299999999992</v>
      </c>
      <c r="H75" s="6" t="s">
        <v>20</v>
      </c>
    </row>
    <row r="76" spans="1:8" s="7" customFormat="1" ht="14.25" customHeight="1" x14ac:dyDescent="0.2">
      <c r="A76" s="99">
        <v>71</v>
      </c>
      <c r="B76" s="91" t="s">
        <v>115</v>
      </c>
      <c r="C76" s="92" t="s">
        <v>114</v>
      </c>
      <c r="D76" s="9" t="s">
        <v>103</v>
      </c>
      <c r="E76" s="3">
        <v>42094</v>
      </c>
      <c r="F76" s="11" t="s">
        <v>219</v>
      </c>
      <c r="G76" s="10">
        <v>0</v>
      </c>
      <c r="H76" s="6" t="s">
        <v>11</v>
      </c>
    </row>
    <row r="77" spans="1:8" s="7" customFormat="1" ht="14.25" customHeight="1" x14ac:dyDescent="0.2">
      <c r="A77" s="100">
        <v>72</v>
      </c>
      <c r="B77" s="91" t="s">
        <v>115</v>
      </c>
      <c r="C77" s="92" t="s">
        <v>114</v>
      </c>
      <c r="D77" s="9" t="s">
        <v>237</v>
      </c>
      <c r="E77" s="3">
        <v>42094</v>
      </c>
      <c r="F77" s="11" t="s">
        <v>220</v>
      </c>
      <c r="G77" s="10">
        <v>175.35</v>
      </c>
      <c r="H77" s="6" t="s">
        <v>22</v>
      </c>
    </row>
    <row r="78" spans="1:8" s="7" customFormat="1" ht="14.25" customHeight="1" x14ac:dyDescent="0.2">
      <c r="A78" s="99">
        <v>73</v>
      </c>
      <c r="B78" s="91" t="s">
        <v>115</v>
      </c>
      <c r="C78" s="92" t="s">
        <v>114</v>
      </c>
      <c r="D78" s="9" t="s">
        <v>9</v>
      </c>
      <c r="E78" s="3">
        <v>42080</v>
      </c>
      <c r="F78" s="11" t="s">
        <v>221</v>
      </c>
      <c r="G78" s="10">
        <v>15</v>
      </c>
      <c r="H78" s="6" t="s">
        <v>12</v>
      </c>
    </row>
    <row r="79" spans="1:8" s="7" customFormat="1" ht="14.25" customHeight="1" x14ac:dyDescent="0.2">
      <c r="A79" s="100">
        <v>74</v>
      </c>
      <c r="B79" s="91" t="s">
        <v>115</v>
      </c>
      <c r="C79" s="92" t="s">
        <v>114</v>
      </c>
      <c r="D79" s="9" t="s">
        <v>15</v>
      </c>
      <c r="E79" s="3">
        <v>42080</v>
      </c>
      <c r="F79" s="11" t="s">
        <v>222</v>
      </c>
      <c r="G79" s="10">
        <v>70</v>
      </c>
      <c r="H79" s="6" t="s">
        <v>7</v>
      </c>
    </row>
    <row r="80" spans="1:8" s="7" customFormat="1" ht="14.25" customHeight="1" x14ac:dyDescent="0.2">
      <c r="A80" s="99">
        <v>75</v>
      </c>
      <c r="B80" s="91" t="s">
        <v>115</v>
      </c>
      <c r="C80" s="92" t="s">
        <v>114</v>
      </c>
      <c r="D80" s="9" t="s">
        <v>110</v>
      </c>
      <c r="E80" s="3">
        <v>42122</v>
      </c>
      <c r="F80" s="11" t="s">
        <v>266</v>
      </c>
      <c r="G80" s="10">
        <v>0</v>
      </c>
      <c r="H80" s="6" t="s">
        <v>22</v>
      </c>
    </row>
    <row r="81" spans="1:8" s="7" customFormat="1" ht="14.25" customHeight="1" x14ac:dyDescent="0.2">
      <c r="A81" s="100">
        <v>76</v>
      </c>
      <c r="B81" s="91" t="s">
        <v>115</v>
      </c>
      <c r="C81" s="92" t="s">
        <v>114</v>
      </c>
      <c r="D81" s="9" t="s">
        <v>112</v>
      </c>
      <c r="E81" s="3">
        <v>42122</v>
      </c>
      <c r="F81" s="11" t="s">
        <v>267</v>
      </c>
      <c r="G81" s="10">
        <v>0</v>
      </c>
      <c r="H81" s="6" t="s">
        <v>7</v>
      </c>
    </row>
    <row r="82" spans="1:8" s="7" customFormat="1" ht="14.25" customHeight="1" x14ac:dyDescent="0.2">
      <c r="A82" s="99">
        <v>77</v>
      </c>
      <c r="B82" s="91" t="s">
        <v>115</v>
      </c>
      <c r="C82" s="92" t="s">
        <v>114</v>
      </c>
      <c r="D82" s="9" t="s">
        <v>253</v>
      </c>
      <c r="E82" s="3">
        <v>42122</v>
      </c>
      <c r="F82" s="11" t="s">
        <v>268</v>
      </c>
      <c r="G82" s="10">
        <v>0</v>
      </c>
      <c r="H82" s="6" t="s">
        <v>8</v>
      </c>
    </row>
    <row r="83" spans="1:8" s="7" customFormat="1" ht="14.25" customHeight="1" x14ac:dyDescent="0.2">
      <c r="A83" s="100">
        <v>78</v>
      </c>
      <c r="B83" s="91" t="s">
        <v>115</v>
      </c>
      <c r="C83" s="92" t="s">
        <v>114</v>
      </c>
      <c r="D83" s="9" t="s">
        <v>108</v>
      </c>
      <c r="E83" s="3">
        <v>42122</v>
      </c>
      <c r="F83" s="11" t="s">
        <v>269</v>
      </c>
      <c r="G83" s="10">
        <v>0</v>
      </c>
      <c r="H83" s="6" t="s">
        <v>18</v>
      </c>
    </row>
    <row r="84" spans="1:8" s="7" customFormat="1" ht="14.25" customHeight="1" x14ac:dyDescent="0.2">
      <c r="A84" s="99">
        <v>79</v>
      </c>
      <c r="B84" s="91" t="s">
        <v>115</v>
      </c>
      <c r="C84" s="92" t="s">
        <v>114</v>
      </c>
      <c r="D84" s="2" t="s">
        <v>234</v>
      </c>
      <c r="E84" s="3">
        <v>42094</v>
      </c>
      <c r="F84" s="11" t="s">
        <v>223</v>
      </c>
      <c r="G84" s="10">
        <v>260</v>
      </c>
      <c r="H84" s="6" t="s">
        <v>10</v>
      </c>
    </row>
    <row r="85" spans="1:8" s="7" customFormat="1" ht="14.25" customHeight="1" x14ac:dyDescent="0.2">
      <c r="A85" s="99">
        <v>80</v>
      </c>
      <c r="B85" s="91" t="s">
        <v>115</v>
      </c>
      <c r="C85" s="92" t="s">
        <v>114</v>
      </c>
      <c r="D85" s="9" t="s">
        <v>254</v>
      </c>
      <c r="E85" s="3">
        <v>42122</v>
      </c>
      <c r="F85" s="110" t="s">
        <v>270</v>
      </c>
      <c r="G85" s="111">
        <v>116.15</v>
      </c>
      <c r="H85" s="97" t="s">
        <v>7</v>
      </c>
    </row>
    <row r="86" spans="1:8" s="7" customFormat="1" ht="14.25" customHeight="1" x14ac:dyDescent="0.2">
      <c r="A86" s="100">
        <v>81</v>
      </c>
      <c r="B86" s="91" t="s">
        <v>115</v>
      </c>
      <c r="C86" s="92" t="s">
        <v>114</v>
      </c>
      <c r="D86" s="9" t="s">
        <v>255</v>
      </c>
      <c r="E86" s="3">
        <v>42122</v>
      </c>
      <c r="F86" s="110" t="s">
        <v>271</v>
      </c>
      <c r="G86" s="111">
        <v>0</v>
      </c>
      <c r="H86" s="97" t="s">
        <v>8</v>
      </c>
    </row>
    <row r="87" spans="1:8" s="7" customFormat="1" ht="14.25" customHeight="1" x14ac:dyDescent="0.2">
      <c r="A87" s="99">
        <v>82</v>
      </c>
      <c r="B87" s="91" t="s">
        <v>115</v>
      </c>
      <c r="C87" s="92" t="s">
        <v>114</v>
      </c>
      <c r="D87" s="9" t="s">
        <v>164</v>
      </c>
      <c r="E87" s="3">
        <v>42122</v>
      </c>
      <c r="F87" s="110" t="s">
        <v>272</v>
      </c>
      <c r="G87" s="111">
        <v>3490.97</v>
      </c>
      <c r="H87" s="97" t="s">
        <v>17</v>
      </c>
    </row>
    <row r="88" spans="1:8" s="7" customFormat="1" ht="14.25" customHeight="1" x14ac:dyDescent="0.2">
      <c r="A88" s="99">
        <v>83</v>
      </c>
      <c r="B88" s="91" t="s">
        <v>115</v>
      </c>
      <c r="C88" s="92" t="s">
        <v>114</v>
      </c>
      <c r="D88" s="9" t="s">
        <v>14</v>
      </c>
      <c r="E88" s="3">
        <v>42101</v>
      </c>
      <c r="F88" s="110" t="s">
        <v>239</v>
      </c>
      <c r="G88" s="111">
        <v>953.67</v>
      </c>
      <c r="H88" s="97" t="s">
        <v>8</v>
      </c>
    </row>
    <row r="89" spans="1:8" s="7" customFormat="1" ht="14.25" customHeight="1" x14ac:dyDescent="0.2">
      <c r="A89" s="100">
        <v>84</v>
      </c>
      <c r="B89" s="91" t="s">
        <v>115</v>
      </c>
      <c r="C89" s="92" t="s">
        <v>114</v>
      </c>
      <c r="D89" s="9" t="s">
        <v>256</v>
      </c>
      <c r="E89" s="3">
        <v>42122</v>
      </c>
      <c r="F89" s="110" t="s">
        <v>273</v>
      </c>
      <c r="G89" s="111">
        <v>0</v>
      </c>
      <c r="H89" s="97" t="s">
        <v>12</v>
      </c>
    </row>
    <row r="90" spans="1:8" s="7" customFormat="1" ht="14.25" customHeight="1" x14ac:dyDescent="0.2">
      <c r="A90" s="99">
        <v>85</v>
      </c>
      <c r="B90" s="91" t="s">
        <v>115</v>
      </c>
      <c r="C90" s="92" t="s">
        <v>114</v>
      </c>
      <c r="D90" s="9" t="s">
        <v>257</v>
      </c>
      <c r="E90" s="3">
        <v>42122</v>
      </c>
      <c r="F90" s="110" t="s">
        <v>274</v>
      </c>
      <c r="G90" s="111">
        <v>0</v>
      </c>
      <c r="H90" s="97" t="s">
        <v>12</v>
      </c>
    </row>
    <row r="91" spans="1:8" s="7" customFormat="1" ht="14.25" customHeight="1" x14ac:dyDescent="0.2">
      <c r="A91" s="99">
        <v>86</v>
      </c>
      <c r="B91" s="91" t="s">
        <v>115</v>
      </c>
      <c r="C91" s="92" t="s">
        <v>114</v>
      </c>
      <c r="D91" s="9" t="s">
        <v>161</v>
      </c>
      <c r="E91" s="3">
        <v>42101</v>
      </c>
      <c r="F91" s="110" t="s">
        <v>240</v>
      </c>
      <c r="G91" s="111">
        <v>11.44</v>
      </c>
      <c r="H91" s="97" t="s">
        <v>7</v>
      </c>
    </row>
    <row r="92" spans="1:8" s="7" customFormat="1" ht="14.25" customHeight="1" x14ac:dyDescent="0.2">
      <c r="A92" s="100">
        <v>87</v>
      </c>
      <c r="B92" s="91" t="s">
        <v>115</v>
      </c>
      <c r="C92" s="92" t="s">
        <v>114</v>
      </c>
      <c r="D92" s="9" t="s">
        <v>251</v>
      </c>
      <c r="E92" s="3">
        <v>42101</v>
      </c>
      <c r="F92" s="110" t="s">
        <v>241</v>
      </c>
      <c r="G92" s="111">
        <v>198</v>
      </c>
      <c r="H92" s="97" t="s">
        <v>12</v>
      </c>
    </row>
    <row r="93" spans="1:8" s="7" customFormat="1" ht="14.25" customHeight="1" x14ac:dyDescent="0.2">
      <c r="A93" s="99">
        <v>88</v>
      </c>
      <c r="B93" s="91" t="s">
        <v>115</v>
      </c>
      <c r="C93" s="92" t="s">
        <v>114</v>
      </c>
      <c r="D93" s="2" t="s">
        <v>173</v>
      </c>
      <c r="E93" s="3">
        <v>42122</v>
      </c>
      <c r="F93" s="110" t="s">
        <v>275</v>
      </c>
      <c r="G93" s="111">
        <v>100</v>
      </c>
      <c r="H93" s="97" t="s">
        <v>12</v>
      </c>
    </row>
    <row r="94" spans="1:8" s="7" customFormat="1" ht="14.25" customHeight="1" x14ac:dyDescent="0.2">
      <c r="A94" s="99">
        <v>89</v>
      </c>
      <c r="B94" s="91" t="s">
        <v>115</v>
      </c>
      <c r="C94" s="92" t="s">
        <v>114</v>
      </c>
      <c r="D94" s="9" t="s">
        <v>258</v>
      </c>
      <c r="E94" s="3">
        <v>42122</v>
      </c>
      <c r="F94" s="110" t="s">
        <v>276</v>
      </c>
      <c r="G94" s="111">
        <v>12011.59</v>
      </c>
      <c r="H94" s="97" t="s">
        <v>16</v>
      </c>
    </row>
    <row r="95" spans="1:8" s="7" customFormat="1" ht="14.25" customHeight="1" x14ac:dyDescent="0.2">
      <c r="A95" s="100">
        <v>90</v>
      </c>
      <c r="B95" s="91" t="s">
        <v>115</v>
      </c>
      <c r="C95" s="92" t="s">
        <v>114</v>
      </c>
      <c r="D95" s="9" t="s">
        <v>259</v>
      </c>
      <c r="E95" s="3">
        <v>42122</v>
      </c>
      <c r="F95" s="110" t="s">
        <v>277</v>
      </c>
      <c r="G95" s="111">
        <v>257440</v>
      </c>
      <c r="H95" s="97" t="s">
        <v>16</v>
      </c>
    </row>
    <row r="96" spans="1:8" s="7" customFormat="1" ht="14.25" customHeight="1" x14ac:dyDescent="0.2">
      <c r="A96" s="99">
        <v>91</v>
      </c>
      <c r="B96" s="91" t="s">
        <v>115</v>
      </c>
      <c r="C96" s="92" t="s">
        <v>114</v>
      </c>
      <c r="D96" s="2" t="s">
        <v>185</v>
      </c>
      <c r="E96" s="3">
        <v>42122</v>
      </c>
      <c r="F96" s="110" t="s">
        <v>278</v>
      </c>
      <c r="G96" s="111">
        <v>5660</v>
      </c>
      <c r="H96" s="97" t="s">
        <v>16</v>
      </c>
    </row>
    <row r="97" spans="1:8" s="7" customFormat="1" ht="14.25" customHeight="1" x14ac:dyDescent="0.2">
      <c r="A97" s="99">
        <v>92</v>
      </c>
      <c r="B97" s="91" t="s">
        <v>115</v>
      </c>
      <c r="C97" s="92" t="s">
        <v>114</v>
      </c>
      <c r="D97" s="112" t="s">
        <v>260</v>
      </c>
      <c r="E97" s="3">
        <v>42122</v>
      </c>
      <c r="F97" s="110" t="s">
        <v>279</v>
      </c>
      <c r="G97" s="111">
        <v>1555.87</v>
      </c>
      <c r="H97" s="97" t="s">
        <v>16</v>
      </c>
    </row>
    <row r="98" spans="1:8" s="7" customFormat="1" ht="14.25" customHeight="1" x14ac:dyDescent="0.2">
      <c r="A98" s="100">
        <v>93</v>
      </c>
      <c r="B98" s="91" t="s">
        <v>115</v>
      </c>
      <c r="C98" s="92" t="s">
        <v>114</v>
      </c>
      <c r="D98" s="9" t="s">
        <v>15</v>
      </c>
      <c r="E98" s="3">
        <v>42101</v>
      </c>
      <c r="F98" s="11" t="s">
        <v>242</v>
      </c>
      <c r="G98" s="10">
        <v>1457.35</v>
      </c>
      <c r="H98" s="6" t="s">
        <v>7</v>
      </c>
    </row>
    <row r="99" spans="1:8" s="7" customFormat="1" ht="14.25" customHeight="1" x14ac:dyDescent="0.2">
      <c r="A99" s="100">
        <v>94</v>
      </c>
      <c r="B99" s="91" t="s">
        <v>115</v>
      </c>
      <c r="C99" s="92" t="s">
        <v>114</v>
      </c>
      <c r="D99" s="9" t="s">
        <v>21</v>
      </c>
      <c r="E99" s="3">
        <v>42101</v>
      </c>
      <c r="F99" s="11" t="s">
        <v>243</v>
      </c>
      <c r="G99" s="10">
        <v>8029.69</v>
      </c>
      <c r="H99" s="6" t="s">
        <v>7</v>
      </c>
    </row>
    <row r="100" spans="1:8" s="7" customFormat="1" ht="14.25" customHeight="1" x14ac:dyDescent="0.2">
      <c r="A100" s="99">
        <v>95</v>
      </c>
      <c r="B100" s="91" t="s">
        <v>115</v>
      </c>
      <c r="C100" s="92" t="s">
        <v>114</v>
      </c>
      <c r="D100" s="9" t="s">
        <v>261</v>
      </c>
      <c r="E100" s="3">
        <v>42122</v>
      </c>
      <c r="F100" s="11" t="s">
        <v>280</v>
      </c>
      <c r="G100" s="10">
        <v>485.29</v>
      </c>
      <c r="H100" s="6" t="s">
        <v>7</v>
      </c>
    </row>
    <row r="101" spans="1:8" s="7" customFormat="1" ht="14.25" customHeight="1" x14ac:dyDescent="0.2">
      <c r="A101" s="99">
        <v>96</v>
      </c>
      <c r="B101" s="91" t="s">
        <v>115</v>
      </c>
      <c r="C101" s="92" t="s">
        <v>114</v>
      </c>
      <c r="D101" s="2" t="s">
        <v>262</v>
      </c>
      <c r="E101" s="3">
        <v>42122</v>
      </c>
      <c r="F101" s="11" t="s">
        <v>281</v>
      </c>
      <c r="G101" s="10">
        <v>1215</v>
      </c>
      <c r="H101" s="6" t="s">
        <v>116</v>
      </c>
    </row>
    <row r="102" spans="1:8" s="7" customFormat="1" ht="14.25" customHeight="1" x14ac:dyDescent="0.2">
      <c r="A102" s="100">
        <v>97</v>
      </c>
      <c r="B102" s="91" t="s">
        <v>115</v>
      </c>
      <c r="C102" s="92" t="s">
        <v>114</v>
      </c>
      <c r="D102" s="9" t="s">
        <v>296</v>
      </c>
      <c r="E102" s="3">
        <v>42150</v>
      </c>
      <c r="F102" s="11" t="s">
        <v>317</v>
      </c>
      <c r="G102" s="10">
        <v>663.91</v>
      </c>
      <c r="H102" s="6" t="s">
        <v>7</v>
      </c>
    </row>
    <row r="103" spans="1:8" s="7" customFormat="1" ht="14.25" customHeight="1" x14ac:dyDescent="0.2">
      <c r="A103" s="100">
        <v>98</v>
      </c>
      <c r="B103" s="91" t="s">
        <v>115</v>
      </c>
      <c r="C103" s="92" t="s">
        <v>114</v>
      </c>
      <c r="D103" s="2" t="s">
        <v>94</v>
      </c>
      <c r="E103" s="3">
        <v>42121</v>
      </c>
      <c r="F103" s="11" t="s">
        <v>245</v>
      </c>
      <c r="G103" s="10">
        <v>9251.4699999999993</v>
      </c>
      <c r="H103" s="6" t="s">
        <v>22</v>
      </c>
    </row>
    <row r="104" spans="1:8" s="7" customFormat="1" ht="14.25" customHeight="1" x14ac:dyDescent="0.2">
      <c r="A104" s="99">
        <v>99</v>
      </c>
      <c r="B104" s="91" t="s">
        <v>115</v>
      </c>
      <c r="C104" s="92" t="s">
        <v>114</v>
      </c>
      <c r="D104" s="2" t="s">
        <v>252</v>
      </c>
      <c r="E104" s="3">
        <v>42101</v>
      </c>
      <c r="F104" s="11" t="s">
        <v>244</v>
      </c>
      <c r="G104" s="10">
        <v>0</v>
      </c>
      <c r="H104" s="6" t="s">
        <v>11</v>
      </c>
    </row>
    <row r="105" spans="1:8" s="7" customFormat="1" ht="14.25" customHeight="1" x14ac:dyDescent="0.2">
      <c r="A105" s="99">
        <v>100</v>
      </c>
      <c r="B105" s="91" t="s">
        <v>115</v>
      </c>
      <c r="C105" s="92" t="s">
        <v>114</v>
      </c>
      <c r="D105" s="2" t="s">
        <v>263</v>
      </c>
      <c r="E105" s="3">
        <v>42122</v>
      </c>
      <c r="F105" s="11" t="s">
        <v>282</v>
      </c>
      <c r="G105" s="10">
        <v>150</v>
      </c>
      <c r="H105" s="6" t="s">
        <v>11</v>
      </c>
    </row>
    <row r="106" spans="1:8" s="7" customFormat="1" ht="14.25" customHeight="1" x14ac:dyDescent="0.2">
      <c r="A106" s="100">
        <v>101</v>
      </c>
      <c r="B106" s="91" t="s">
        <v>115</v>
      </c>
      <c r="C106" s="92" t="s">
        <v>114</v>
      </c>
      <c r="D106" s="9" t="s">
        <v>15</v>
      </c>
      <c r="E106" s="3">
        <v>42115</v>
      </c>
      <c r="F106" s="11" t="s">
        <v>247</v>
      </c>
      <c r="G106" s="10">
        <v>36740</v>
      </c>
      <c r="H106" s="6" t="s">
        <v>7</v>
      </c>
    </row>
    <row r="107" spans="1:8" s="7" customFormat="1" ht="14.25" customHeight="1" x14ac:dyDescent="0.2">
      <c r="A107" s="100">
        <v>102</v>
      </c>
      <c r="B107" s="91" t="s">
        <v>115</v>
      </c>
      <c r="C107" s="92" t="s">
        <v>114</v>
      </c>
      <c r="D107" s="9" t="s">
        <v>15</v>
      </c>
      <c r="E107" s="3">
        <v>42115</v>
      </c>
      <c r="F107" s="11" t="s">
        <v>248</v>
      </c>
      <c r="G107" s="10">
        <v>16452.580000000002</v>
      </c>
      <c r="H107" s="6" t="s">
        <v>7</v>
      </c>
    </row>
    <row r="108" spans="1:8" s="7" customFormat="1" ht="14.25" customHeight="1" x14ac:dyDescent="0.2">
      <c r="A108" s="99">
        <v>103</v>
      </c>
      <c r="B108" s="91" t="s">
        <v>115</v>
      </c>
      <c r="C108" s="92" t="s">
        <v>114</v>
      </c>
      <c r="D108" s="9" t="s">
        <v>230</v>
      </c>
      <c r="E108" s="3">
        <v>42122</v>
      </c>
      <c r="F108" s="11" t="s">
        <v>283</v>
      </c>
      <c r="G108" s="10">
        <v>10.199999999999999</v>
      </c>
      <c r="H108" s="6" t="s">
        <v>16</v>
      </c>
    </row>
    <row r="109" spans="1:8" s="7" customFormat="1" ht="14.25" customHeight="1" x14ac:dyDescent="0.2">
      <c r="A109" s="99">
        <v>104</v>
      </c>
      <c r="B109" s="91" t="s">
        <v>115</v>
      </c>
      <c r="C109" s="92" t="s">
        <v>114</v>
      </c>
      <c r="D109" s="9" t="s">
        <v>297</v>
      </c>
      <c r="E109" s="3">
        <v>42150</v>
      </c>
      <c r="F109" s="11" t="s">
        <v>304</v>
      </c>
      <c r="G109" s="10">
        <v>0</v>
      </c>
      <c r="H109" s="6" t="s">
        <v>116</v>
      </c>
    </row>
    <row r="110" spans="1:8" s="7" customFormat="1" ht="14.25" customHeight="1" x14ac:dyDescent="0.2">
      <c r="A110" s="100">
        <v>105</v>
      </c>
      <c r="B110" s="91" t="s">
        <v>115</v>
      </c>
      <c r="C110" s="92" t="s">
        <v>114</v>
      </c>
      <c r="D110" s="2" t="s">
        <v>250</v>
      </c>
      <c r="E110" s="3">
        <v>42115</v>
      </c>
      <c r="F110" s="11" t="s">
        <v>249</v>
      </c>
      <c r="G110" s="10">
        <v>0</v>
      </c>
      <c r="H110" s="6" t="s">
        <v>8</v>
      </c>
    </row>
    <row r="111" spans="1:8" s="7" customFormat="1" ht="14.25" customHeight="1" x14ac:dyDescent="0.2">
      <c r="A111" s="100">
        <v>106</v>
      </c>
      <c r="B111" s="91" t="s">
        <v>115</v>
      </c>
      <c r="C111" s="92" t="s">
        <v>114</v>
      </c>
      <c r="D111" s="9" t="s">
        <v>164</v>
      </c>
      <c r="E111" s="3">
        <v>42150</v>
      </c>
      <c r="F111" s="11" t="s">
        <v>305</v>
      </c>
      <c r="G111" s="10">
        <v>1150</v>
      </c>
      <c r="H111" s="6" t="s">
        <v>7</v>
      </c>
    </row>
    <row r="112" spans="1:8" s="7" customFormat="1" ht="14.25" customHeight="1" x14ac:dyDescent="0.2">
      <c r="A112" s="99">
        <v>107</v>
      </c>
      <c r="B112" s="91" t="s">
        <v>115</v>
      </c>
      <c r="C112" s="92" t="s">
        <v>114</v>
      </c>
      <c r="D112" s="2" t="s">
        <v>298</v>
      </c>
      <c r="E112" s="3">
        <v>42150</v>
      </c>
      <c r="F112" s="11" t="s">
        <v>306</v>
      </c>
      <c r="G112" s="10">
        <v>50</v>
      </c>
      <c r="H112" s="6" t="s">
        <v>22</v>
      </c>
    </row>
    <row r="113" spans="1:8" s="7" customFormat="1" ht="14.25" customHeight="1" x14ac:dyDescent="0.2">
      <c r="A113" s="99">
        <v>108</v>
      </c>
      <c r="B113" s="91" t="s">
        <v>115</v>
      </c>
      <c r="C113" s="92" t="s">
        <v>114</v>
      </c>
      <c r="D113" s="2" t="s">
        <v>176</v>
      </c>
      <c r="E113" s="3">
        <v>42150</v>
      </c>
      <c r="F113" s="11" t="s">
        <v>307</v>
      </c>
      <c r="G113" s="10">
        <v>389.79</v>
      </c>
      <c r="H113" s="6" t="s">
        <v>11</v>
      </c>
    </row>
    <row r="114" spans="1:8" s="7" customFormat="1" ht="14.25" customHeight="1" x14ac:dyDescent="0.2">
      <c r="A114" s="100">
        <v>109</v>
      </c>
      <c r="B114" s="91" t="s">
        <v>115</v>
      </c>
      <c r="C114" s="92" t="s">
        <v>114</v>
      </c>
      <c r="D114" s="2" t="s">
        <v>113</v>
      </c>
      <c r="E114" s="3">
        <v>42121</v>
      </c>
      <c r="F114" s="11" t="s">
        <v>246</v>
      </c>
      <c r="G114" s="10">
        <v>772.07</v>
      </c>
      <c r="H114" s="6" t="s">
        <v>11</v>
      </c>
    </row>
    <row r="115" spans="1:8" s="7" customFormat="1" ht="14.25" customHeight="1" x14ac:dyDescent="0.2">
      <c r="A115" s="100">
        <v>110</v>
      </c>
      <c r="B115" s="91" t="s">
        <v>115</v>
      </c>
      <c r="C115" s="92" t="s">
        <v>114</v>
      </c>
      <c r="D115" s="9" t="s">
        <v>299</v>
      </c>
      <c r="E115" s="3">
        <v>42150</v>
      </c>
      <c r="F115" s="11" t="s">
        <v>308</v>
      </c>
      <c r="G115" s="10">
        <v>9134.6299999999992</v>
      </c>
      <c r="H115" s="6" t="s">
        <v>20</v>
      </c>
    </row>
    <row r="116" spans="1:8" s="7" customFormat="1" ht="14.25" customHeight="1" x14ac:dyDescent="0.2">
      <c r="A116" s="100">
        <v>111</v>
      </c>
      <c r="B116" s="91" t="s">
        <v>115</v>
      </c>
      <c r="C116" s="92" t="s">
        <v>114</v>
      </c>
      <c r="D116" s="9" t="s">
        <v>104</v>
      </c>
      <c r="E116" s="3">
        <v>42150</v>
      </c>
      <c r="F116" s="11" t="s">
        <v>309</v>
      </c>
      <c r="G116" s="10">
        <v>0</v>
      </c>
      <c r="H116" s="6" t="s">
        <v>8</v>
      </c>
    </row>
    <row r="117" spans="1:8" s="7" customFormat="1" ht="14.25" customHeight="1" x14ac:dyDescent="0.2">
      <c r="A117" s="100">
        <v>112</v>
      </c>
      <c r="B117" s="91" t="s">
        <v>115</v>
      </c>
      <c r="C117" s="92" t="s">
        <v>114</v>
      </c>
      <c r="D117" s="9" t="s">
        <v>105</v>
      </c>
      <c r="E117" s="3">
        <v>42150</v>
      </c>
      <c r="F117" s="11" t="s">
        <v>310</v>
      </c>
      <c r="G117" s="10">
        <v>0</v>
      </c>
      <c r="H117" s="6" t="s">
        <v>16</v>
      </c>
    </row>
    <row r="118" spans="1:8" s="7" customFormat="1" ht="14.25" customHeight="1" x14ac:dyDescent="0.2">
      <c r="A118" s="100">
        <v>113</v>
      </c>
      <c r="B118" s="91" t="s">
        <v>115</v>
      </c>
      <c r="C118" s="92" t="s">
        <v>114</v>
      </c>
      <c r="D118" s="2" t="s">
        <v>232</v>
      </c>
      <c r="E118" s="3">
        <v>42150</v>
      </c>
      <c r="F118" s="11" t="s">
        <v>311</v>
      </c>
      <c r="G118" s="10">
        <v>0</v>
      </c>
      <c r="H118" s="6" t="s">
        <v>16</v>
      </c>
    </row>
    <row r="119" spans="1:8" s="7" customFormat="1" ht="14.25" customHeight="1" x14ac:dyDescent="0.2">
      <c r="A119" s="100">
        <v>114</v>
      </c>
      <c r="B119" s="91" t="s">
        <v>115</v>
      </c>
      <c r="C119" s="92" t="s">
        <v>114</v>
      </c>
      <c r="D119" s="112" t="s">
        <v>300</v>
      </c>
      <c r="E119" s="3">
        <v>42150</v>
      </c>
      <c r="F119" s="11" t="s">
        <v>312</v>
      </c>
      <c r="G119" s="10">
        <v>592011</v>
      </c>
      <c r="H119" s="6" t="s">
        <v>16</v>
      </c>
    </row>
    <row r="120" spans="1:8" s="7" customFormat="1" ht="14.25" customHeight="1" x14ac:dyDescent="0.2">
      <c r="A120" s="100">
        <v>115</v>
      </c>
      <c r="B120" s="91" t="s">
        <v>115</v>
      </c>
      <c r="C120" s="92" t="s">
        <v>114</v>
      </c>
      <c r="D120" s="9" t="s">
        <v>301</v>
      </c>
      <c r="E120" s="3">
        <v>42150</v>
      </c>
      <c r="F120" s="11" t="s">
        <v>313</v>
      </c>
      <c r="G120" s="10">
        <v>0</v>
      </c>
      <c r="H120" s="6" t="s">
        <v>22</v>
      </c>
    </row>
    <row r="121" spans="1:8" s="7" customFormat="1" ht="14.25" customHeight="1" x14ac:dyDescent="0.2">
      <c r="A121" s="100">
        <v>116</v>
      </c>
      <c r="B121" s="91" t="s">
        <v>115</v>
      </c>
      <c r="C121" s="92" t="s">
        <v>114</v>
      </c>
      <c r="D121" s="9" t="s">
        <v>293</v>
      </c>
      <c r="E121" s="3">
        <v>42129</v>
      </c>
      <c r="F121" s="11" t="s">
        <v>284</v>
      </c>
      <c r="G121" s="10">
        <v>0</v>
      </c>
      <c r="H121" s="6" t="s">
        <v>7</v>
      </c>
    </row>
    <row r="122" spans="1:8" s="7" customFormat="1" ht="14.25" customHeight="1" x14ac:dyDescent="0.2">
      <c r="A122" s="100">
        <v>117</v>
      </c>
      <c r="B122" s="91" t="s">
        <v>115</v>
      </c>
      <c r="C122" s="92" t="s">
        <v>114</v>
      </c>
      <c r="D122" s="9" t="s">
        <v>14</v>
      </c>
      <c r="E122" s="3">
        <v>42129</v>
      </c>
      <c r="F122" s="11" t="s">
        <v>285</v>
      </c>
      <c r="G122" s="10">
        <v>520.01</v>
      </c>
      <c r="H122" s="6" t="s">
        <v>8</v>
      </c>
    </row>
    <row r="123" spans="1:8" s="7" customFormat="1" ht="14.25" customHeight="1" x14ac:dyDescent="0.2">
      <c r="A123" s="100">
        <v>118</v>
      </c>
      <c r="B123" s="91" t="s">
        <v>115</v>
      </c>
      <c r="C123" s="92" t="s">
        <v>114</v>
      </c>
      <c r="D123" s="9" t="s">
        <v>15</v>
      </c>
      <c r="E123" s="3">
        <v>42129</v>
      </c>
      <c r="F123" s="11" t="s">
        <v>286</v>
      </c>
      <c r="G123" s="10">
        <v>1283.46</v>
      </c>
      <c r="H123" s="6" t="s">
        <v>7</v>
      </c>
    </row>
    <row r="124" spans="1:8" s="7" customFormat="1" ht="14.25" customHeight="1" x14ac:dyDescent="0.2">
      <c r="A124" s="100">
        <v>119</v>
      </c>
      <c r="B124" s="91" t="s">
        <v>115</v>
      </c>
      <c r="C124" s="92" t="s">
        <v>114</v>
      </c>
      <c r="D124" s="9" t="s">
        <v>161</v>
      </c>
      <c r="E124" s="3">
        <v>42129</v>
      </c>
      <c r="F124" s="11" t="s">
        <v>287</v>
      </c>
      <c r="G124" s="10">
        <v>13.94</v>
      </c>
      <c r="H124" s="6" t="s">
        <v>7</v>
      </c>
    </row>
    <row r="125" spans="1:8" s="7" customFormat="1" ht="14.25" customHeight="1" x14ac:dyDescent="0.2">
      <c r="A125" s="100">
        <v>120</v>
      </c>
      <c r="B125" s="91" t="s">
        <v>115</v>
      </c>
      <c r="C125" s="92" t="s">
        <v>114</v>
      </c>
      <c r="D125" s="9" t="s">
        <v>112</v>
      </c>
      <c r="E125" s="3">
        <v>42150</v>
      </c>
      <c r="F125" s="11" t="s">
        <v>314</v>
      </c>
      <c r="G125" s="10">
        <v>0</v>
      </c>
      <c r="H125" s="6" t="s">
        <v>7</v>
      </c>
    </row>
    <row r="126" spans="1:8" s="7" customFormat="1" ht="14.25" customHeight="1" x14ac:dyDescent="0.2">
      <c r="A126" s="100">
        <v>121</v>
      </c>
      <c r="B126" s="91" t="s">
        <v>115</v>
      </c>
      <c r="C126" s="92" t="s">
        <v>114</v>
      </c>
      <c r="D126" s="9" t="s">
        <v>294</v>
      </c>
      <c r="E126" s="3">
        <v>42129</v>
      </c>
      <c r="F126" s="11" t="s">
        <v>288</v>
      </c>
      <c r="G126" s="10">
        <v>6</v>
      </c>
      <c r="H126" s="6" t="s">
        <v>116</v>
      </c>
    </row>
    <row r="127" spans="1:8" s="7" customFormat="1" ht="14.25" customHeight="1" x14ac:dyDescent="0.2">
      <c r="A127" s="100">
        <v>122</v>
      </c>
      <c r="B127" s="91" t="s">
        <v>115</v>
      </c>
      <c r="C127" s="92" t="s">
        <v>114</v>
      </c>
      <c r="D127" s="9" t="s">
        <v>23</v>
      </c>
      <c r="E127" s="3">
        <v>42129</v>
      </c>
      <c r="F127" s="11" t="s">
        <v>289</v>
      </c>
      <c r="G127" s="10">
        <v>16.690000000000001</v>
      </c>
      <c r="H127" s="6" t="s">
        <v>116</v>
      </c>
    </row>
    <row r="128" spans="1:8" s="7" customFormat="1" ht="14.25" customHeight="1" x14ac:dyDescent="0.2">
      <c r="A128" s="100">
        <v>123</v>
      </c>
      <c r="B128" s="91" t="s">
        <v>115</v>
      </c>
      <c r="C128" s="92" t="s">
        <v>114</v>
      </c>
      <c r="D128" s="9" t="s">
        <v>92</v>
      </c>
      <c r="E128" s="3">
        <v>42157</v>
      </c>
      <c r="F128" s="11" t="s">
        <v>318</v>
      </c>
      <c r="G128" s="10">
        <v>450</v>
      </c>
      <c r="H128" s="6" t="s">
        <v>12</v>
      </c>
    </row>
    <row r="129" spans="1:8" s="7" customFormat="1" ht="14.25" customHeight="1" x14ac:dyDescent="0.2">
      <c r="A129" s="100">
        <v>124</v>
      </c>
      <c r="B129" s="91" t="s">
        <v>115</v>
      </c>
      <c r="C129" s="92" t="s">
        <v>114</v>
      </c>
      <c r="D129" s="2" t="s">
        <v>302</v>
      </c>
      <c r="E129" s="3">
        <v>42150</v>
      </c>
      <c r="F129" s="11" t="s">
        <v>315</v>
      </c>
      <c r="G129" s="10">
        <v>250</v>
      </c>
      <c r="H129" s="6" t="s">
        <v>11</v>
      </c>
    </row>
    <row r="130" spans="1:8" s="7" customFormat="1" ht="14.25" customHeight="1" x14ac:dyDescent="0.2">
      <c r="A130" s="100">
        <v>125</v>
      </c>
      <c r="B130" s="91" t="s">
        <v>115</v>
      </c>
      <c r="C130" s="92" t="s">
        <v>114</v>
      </c>
      <c r="D130" s="9" t="s">
        <v>295</v>
      </c>
      <c r="E130" s="3">
        <v>42143</v>
      </c>
      <c r="F130" s="11" t="s">
        <v>290</v>
      </c>
      <c r="G130" s="10">
        <v>1798</v>
      </c>
      <c r="H130" s="6" t="s">
        <v>11</v>
      </c>
    </row>
    <row r="131" spans="1:8" s="7" customFormat="1" ht="14.25" customHeight="1" x14ac:dyDescent="0.2">
      <c r="A131" s="100">
        <v>126</v>
      </c>
      <c r="B131" s="91" t="s">
        <v>115</v>
      </c>
      <c r="C131" s="92" t="s">
        <v>114</v>
      </c>
      <c r="D131" s="9" t="s">
        <v>99</v>
      </c>
      <c r="E131" s="3">
        <v>42143</v>
      </c>
      <c r="F131" s="11" t="s">
        <v>291</v>
      </c>
      <c r="G131" s="10">
        <v>5000</v>
      </c>
      <c r="H131" s="6" t="s">
        <v>12</v>
      </c>
    </row>
    <row r="132" spans="1:8" s="7" customFormat="1" ht="14.25" customHeight="1" x14ac:dyDescent="0.2">
      <c r="A132" s="100">
        <v>127</v>
      </c>
      <c r="B132" s="91" t="s">
        <v>115</v>
      </c>
      <c r="C132" s="92" t="s">
        <v>114</v>
      </c>
      <c r="D132" s="2" t="s">
        <v>298</v>
      </c>
      <c r="E132" s="3">
        <v>42150</v>
      </c>
      <c r="F132" s="11" t="s">
        <v>316</v>
      </c>
      <c r="G132" s="10">
        <v>100</v>
      </c>
      <c r="H132" s="6" t="s">
        <v>22</v>
      </c>
    </row>
    <row r="133" spans="1:8" s="7" customFormat="1" ht="14.25" customHeight="1" x14ac:dyDescent="0.2">
      <c r="A133" s="100">
        <v>128</v>
      </c>
      <c r="B133" s="91" t="s">
        <v>115</v>
      </c>
      <c r="C133" s="92" t="s">
        <v>114</v>
      </c>
      <c r="D133" s="9" t="s">
        <v>327</v>
      </c>
      <c r="E133" s="3">
        <v>42178</v>
      </c>
      <c r="F133" s="11" t="s">
        <v>328</v>
      </c>
      <c r="G133" s="10">
        <v>41.98</v>
      </c>
      <c r="H133" s="6" t="s">
        <v>8</v>
      </c>
    </row>
    <row r="134" spans="1:8" s="7" customFormat="1" ht="14.25" customHeight="1" x14ac:dyDescent="0.2">
      <c r="A134" s="100">
        <v>129</v>
      </c>
      <c r="B134" s="91" t="s">
        <v>115</v>
      </c>
      <c r="C134" s="92" t="s">
        <v>114</v>
      </c>
      <c r="D134" s="9" t="s">
        <v>161</v>
      </c>
      <c r="E134" s="3">
        <v>42143</v>
      </c>
      <c r="F134" s="11" t="s">
        <v>292</v>
      </c>
      <c r="G134" s="10">
        <v>2.64</v>
      </c>
      <c r="H134" s="6" t="s">
        <v>7</v>
      </c>
    </row>
    <row r="135" spans="1:8" s="7" customFormat="1" ht="14.25" customHeight="1" x14ac:dyDescent="0.2">
      <c r="A135" s="100">
        <v>130</v>
      </c>
      <c r="B135" s="91" t="s">
        <v>115</v>
      </c>
      <c r="C135" s="92" t="s">
        <v>114</v>
      </c>
      <c r="D135" s="9" t="s">
        <v>261</v>
      </c>
      <c r="E135" s="3">
        <v>42178</v>
      </c>
      <c r="F135" s="11" t="s">
        <v>334</v>
      </c>
      <c r="G135" s="10">
        <v>354.18</v>
      </c>
      <c r="H135" s="6" t="s">
        <v>7</v>
      </c>
    </row>
    <row r="136" spans="1:8" s="7" customFormat="1" ht="14.25" customHeight="1" x14ac:dyDescent="0.2">
      <c r="A136" s="100">
        <v>131</v>
      </c>
      <c r="B136" s="91" t="s">
        <v>115</v>
      </c>
      <c r="C136" s="92" t="s">
        <v>114</v>
      </c>
      <c r="D136" s="9" t="s">
        <v>325</v>
      </c>
      <c r="E136" s="3">
        <v>42157</v>
      </c>
      <c r="F136" s="11" t="s">
        <v>319</v>
      </c>
      <c r="G136" s="10">
        <v>0</v>
      </c>
      <c r="H136" s="6" t="s">
        <v>12</v>
      </c>
    </row>
    <row r="137" spans="1:8" s="7" customFormat="1" ht="14.25" customHeight="1" x14ac:dyDescent="0.2">
      <c r="A137" s="100">
        <v>132</v>
      </c>
      <c r="B137" s="91" t="s">
        <v>115</v>
      </c>
      <c r="C137" s="92" t="s">
        <v>114</v>
      </c>
      <c r="D137" s="9" t="s">
        <v>191</v>
      </c>
      <c r="E137" s="3">
        <v>42178</v>
      </c>
      <c r="F137" s="11" t="s">
        <v>335</v>
      </c>
      <c r="G137" s="10">
        <v>0</v>
      </c>
      <c r="H137" s="6" t="s">
        <v>116</v>
      </c>
    </row>
    <row r="138" spans="1:8" s="7" customFormat="1" ht="14.25" customHeight="1" x14ac:dyDescent="0.2">
      <c r="A138" s="100">
        <v>133</v>
      </c>
      <c r="B138" s="91" t="s">
        <v>115</v>
      </c>
      <c r="C138" s="92" t="s">
        <v>114</v>
      </c>
      <c r="D138" s="9" t="s">
        <v>112</v>
      </c>
      <c r="E138" s="3">
        <v>42178</v>
      </c>
      <c r="F138" s="11" t="s">
        <v>386</v>
      </c>
      <c r="G138" s="10">
        <v>0</v>
      </c>
      <c r="H138" s="6" t="s">
        <v>7</v>
      </c>
    </row>
    <row r="139" spans="1:8" s="7" customFormat="1" ht="14.25" customHeight="1" x14ac:dyDescent="0.2">
      <c r="A139" s="100">
        <v>134</v>
      </c>
      <c r="B139" s="91" t="s">
        <v>115</v>
      </c>
      <c r="C139" s="92" t="s">
        <v>114</v>
      </c>
      <c r="D139" s="9" t="s">
        <v>112</v>
      </c>
      <c r="E139" s="3">
        <v>42178</v>
      </c>
      <c r="F139" s="11" t="s">
        <v>336</v>
      </c>
      <c r="G139" s="10">
        <v>0</v>
      </c>
      <c r="H139" s="6" t="s">
        <v>7</v>
      </c>
    </row>
    <row r="140" spans="1:8" s="7" customFormat="1" ht="14.25" customHeight="1" x14ac:dyDescent="0.2">
      <c r="A140" s="100">
        <v>135</v>
      </c>
      <c r="B140" s="91" t="s">
        <v>115</v>
      </c>
      <c r="C140" s="92" t="s">
        <v>114</v>
      </c>
      <c r="D140" s="9" t="s">
        <v>15</v>
      </c>
      <c r="E140" s="3">
        <v>42157</v>
      </c>
      <c r="F140" s="11" t="s">
        <v>320</v>
      </c>
      <c r="G140" s="10">
        <v>1437.3</v>
      </c>
      <c r="H140" s="6" t="s">
        <v>7</v>
      </c>
    </row>
    <row r="141" spans="1:8" s="7" customFormat="1" ht="14.25" customHeight="1" x14ac:dyDescent="0.2">
      <c r="A141" s="100">
        <v>136</v>
      </c>
      <c r="B141" s="91" t="s">
        <v>115</v>
      </c>
      <c r="C141" s="92" t="s">
        <v>114</v>
      </c>
      <c r="D141" s="9" t="s">
        <v>161</v>
      </c>
      <c r="E141" s="3">
        <v>42157</v>
      </c>
      <c r="F141" s="11" t="s">
        <v>321</v>
      </c>
      <c r="G141" s="10">
        <v>17.47</v>
      </c>
      <c r="H141" s="6" t="s">
        <v>7</v>
      </c>
    </row>
    <row r="142" spans="1:8" s="7" customFormat="1" ht="14.25" customHeight="1" x14ac:dyDescent="0.2">
      <c r="A142" s="100">
        <v>137</v>
      </c>
      <c r="B142" s="91" t="s">
        <v>115</v>
      </c>
      <c r="C142" s="92" t="s">
        <v>114</v>
      </c>
      <c r="D142" s="2" t="s">
        <v>337</v>
      </c>
      <c r="E142" s="3">
        <v>42178</v>
      </c>
      <c r="F142" s="11" t="s">
        <v>338</v>
      </c>
      <c r="G142" s="10">
        <v>600</v>
      </c>
      <c r="H142" s="6" t="s">
        <v>20</v>
      </c>
    </row>
    <row r="143" spans="1:8" s="7" customFormat="1" ht="14.25" customHeight="1" x14ac:dyDescent="0.2">
      <c r="A143" s="100">
        <v>138</v>
      </c>
      <c r="B143" s="91" t="s">
        <v>115</v>
      </c>
      <c r="C143" s="92" t="s">
        <v>114</v>
      </c>
      <c r="D143" s="9" t="s">
        <v>112</v>
      </c>
      <c r="E143" s="3">
        <v>42178</v>
      </c>
      <c r="F143" s="11" t="s">
        <v>385</v>
      </c>
      <c r="G143" s="10">
        <v>0</v>
      </c>
      <c r="H143" s="6" t="s">
        <v>7</v>
      </c>
    </row>
    <row r="144" spans="1:8" s="7" customFormat="1" ht="14.25" customHeight="1" x14ac:dyDescent="0.2">
      <c r="A144" s="100">
        <v>139</v>
      </c>
      <c r="B144" s="91" t="s">
        <v>115</v>
      </c>
      <c r="C144" s="92" t="s">
        <v>114</v>
      </c>
      <c r="D144" s="2" t="s">
        <v>233</v>
      </c>
      <c r="E144" s="3">
        <v>42178</v>
      </c>
      <c r="F144" s="11" t="s">
        <v>339</v>
      </c>
      <c r="G144" s="10">
        <v>6800</v>
      </c>
      <c r="H144" s="6" t="s">
        <v>8</v>
      </c>
    </row>
    <row r="145" spans="1:8" s="7" customFormat="1" ht="14.25" customHeight="1" x14ac:dyDescent="0.2">
      <c r="A145" s="100">
        <v>140</v>
      </c>
      <c r="B145" s="91" t="s">
        <v>115</v>
      </c>
      <c r="C145" s="92" t="s">
        <v>114</v>
      </c>
      <c r="D145" s="2" t="s">
        <v>340</v>
      </c>
      <c r="E145" s="3">
        <v>42178</v>
      </c>
      <c r="F145" s="11" t="s">
        <v>341</v>
      </c>
      <c r="G145" s="10">
        <v>1800</v>
      </c>
      <c r="H145" s="6" t="s">
        <v>8</v>
      </c>
    </row>
    <row r="146" spans="1:8" s="7" customFormat="1" ht="14.25" customHeight="1" x14ac:dyDescent="0.2">
      <c r="A146" s="100">
        <v>141</v>
      </c>
      <c r="B146" s="91" t="s">
        <v>115</v>
      </c>
      <c r="C146" s="92" t="s">
        <v>114</v>
      </c>
      <c r="D146" s="9" t="s">
        <v>95</v>
      </c>
      <c r="E146" s="3">
        <v>42157</v>
      </c>
      <c r="F146" s="11" t="s">
        <v>322</v>
      </c>
      <c r="G146" s="10">
        <v>0</v>
      </c>
      <c r="H146" s="6" t="s">
        <v>16</v>
      </c>
    </row>
    <row r="147" spans="1:8" s="7" customFormat="1" ht="14.25" customHeight="1" x14ac:dyDescent="0.2">
      <c r="A147" s="100">
        <v>142</v>
      </c>
      <c r="B147" s="91" t="s">
        <v>115</v>
      </c>
      <c r="C147" s="92" t="s">
        <v>114</v>
      </c>
      <c r="D147" s="2" t="s">
        <v>342</v>
      </c>
      <c r="E147" s="3">
        <v>42178</v>
      </c>
      <c r="F147" s="11" t="s">
        <v>344</v>
      </c>
      <c r="G147" s="10">
        <v>0</v>
      </c>
      <c r="H147" s="6" t="s">
        <v>16</v>
      </c>
    </row>
    <row r="148" spans="1:8" s="7" customFormat="1" ht="14.25" customHeight="1" x14ac:dyDescent="0.2">
      <c r="A148" s="100">
        <v>142</v>
      </c>
      <c r="B148" s="91" t="s">
        <v>115</v>
      </c>
      <c r="C148" s="92" t="s">
        <v>114</v>
      </c>
      <c r="D148" s="2" t="s">
        <v>343</v>
      </c>
      <c r="E148" s="3">
        <v>42178</v>
      </c>
      <c r="F148" s="11" t="s">
        <v>345</v>
      </c>
      <c r="G148" s="10">
        <v>0</v>
      </c>
      <c r="H148" s="6" t="s">
        <v>16</v>
      </c>
    </row>
    <row r="149" spans="1:8" s="7" customFormat="1" ht="14.25" customHeight="1" x14ac:dyDescent="0.2">
      <c r="A149" s="100">
        <v>143</v>
      </c>
      <c r="B149" s="91" t="s">
        <v>115</v>
      </c>
      <c r="C149" s="92" t="s">
        <v>114</v>
      </c>
      <c r="D149" s="9" t="s">
        <v>346</v>
      </c>
      <c r="E149" s="3">
        <v>42178</v>
      </c>
      <c r="F149" s="11" t="s">
        <v>347</v>
      </c>
      <c r="G149" s="10">
        <v>171.09</v>
      </c>
      <c r="H149" s="6" t="s">
        <v>16</v>
      </c>
    </row>
    <row r="150" spans="1:8" s="7" customFormat="1" ht="14.25" customHeight="1" x14ac:dyDescent="0.2">
      <c r="A150" s="100">
        <v>144</v>
      </c>
      <c r="B150" s="91" t="s">
        <v>115</v>
      </c>
      <c r="C150" s="92" t="s">
        <v>114</v>
      </c>
      <c r="D150" s="9" t="s">
        <v>230</v>
      </c>
      <c r="E150" s="3">
        <v>42178</v>
      </c>
      <c r="F150" s="11" t="s">
        <v>348</v>
      </c>
      <c r="G150" s="10">
        <v>300</v>
      </c>
      <c r="H150" s="6" t="s">
        <v>16</v>
      </c>
    </row>
    <row r="151" spans="1:8" s="7" customFormat="1" ht="14.25" customHeight="1" x14ac:dyDescent="0.2">
      <c r="A151" s="100">
        <v>145</v>
      </c>
      <c r="B151" s="91" t="s">
        <v>115</v>
      </c>
      <c r="C151" s="92" t="s">
        <v>114</v>
      </c>
      <c r="D151" s="2" t="s">
        <v>184</v>
      </c>
      <c r="E151" s="3">
        <v>42178</v>
      </c>
      <c r="F151" s="11" t="s">
        <v>349</v>
      </c>
      <c r="G151" s="10">
        <v>3517</v>
      </c>
      <c r="H151" s="6" t="s">
        <v>16</v>
      </c>
    </row>
    <row r="152" spans="1:8" s="7" customFormat="1" ht="14.25" customHeight="1" x14ac:dyDescent="0.2">
      <c r="A152" s="100">
        <v>146</v>
      </c>
      <c r="B152" s="91" t="s">
        <v>115</v>
      </c>
      <c r="C152" s="92" t="s">
        <v>114</v>
      </c>
      <c r="D152" s="9" t="s">
        <v>326</v>
      </c>
      <c r="E152" s="3">
        <v>42157</v>
      </c>
      <c r="F152" s="11" t="s">
        <v>323</v>
      </c>
      <c r="G152" s="10">
        <v>896.24</v>
      </c>
      <c r="H152" s="6" t="s">
        <v>8</v>
      </c>
    </row>
    <row r="153" spans="1:8" s="7" customFormat="1" ht="14.25" customHeight="1" x14ac:dyDescent="0.2">
      <c r="A153" s="100">
        <v>147</v>
      </c>
      <c r="B153" s="91" t="s">
        <v>115</v>
      </c>
      <c r="C153" s="92" t="s">
        <v>114</v>
      </c>
      <c r="D153" s="9" t="s">
        <v>112</v>
      </c>
      <c r="E153" s="3">
        <v>42178</v>
      </c>
      <c r="F153" s="11" t="s">
        <v>350</v>
      </c>
      <c r="G153" s="10">
        <v>0</v>
      </c>
      <c r="H153" s="6" t="s">
        <v>7</v>
      </c>
    </row>
    <row r="154" spans="1:8" s="7" customFormat="1" ht="14.25" customHeight="1" x14ac:dyDescent="0.2">
      <c r="A154" s="100">
        <v>148</v>
      </c>
      <c r="B154" s="91" t="s">
        <v>115</v>
      </c>
      <c r="C154" s="92" t="s">
        <v>114</v>
      </c>
      <c r="D154" s="9" t="s">
        <v>351</v>
      </c>
      <c r="E154" s="3">
        <v>42178</v>
      </c>
      <c r="F154" s="11" t="s">
        <v>352</v>
      </c>
      <c r="G154" s="10">
        <v>0</v>
      </c>
      <c r="H154" s="6" t="s">
        <v>16</v>
      </c>
    </row>
    <row r="155" spans="1:8" s="7" customFormat="1" ht="14.25" customHeight="1" x14ac:dyDescent="0.2">
      <c r="A155" s="100">
        <v>149</v>
      </c>
      <c r="B155" s="91" t="s">
        <v>115</v>
      </c>
      <c r="C155" s="92" t="s">
        <v>114</v>
      </c>
      <c r="D155" s="2" t="s">
        <v>298</v>
      </c>
      <c r="E155" s="3">
        <v>42178</v>
      </c>
      <c r="F155" s="11" t="s">
        <v>353</v>
      </c>
      <c r="G155" s="10">
        <v>260</v>
      </c>
      <c r="H155" s="6" t="s">
        <v>22</v>
      </c>
    </row>
    <row r="156" spans="1:8" s="7" customFormat="1" ht="14.25" customHeight="1" x14ac:dyDescent="0.2">
      <c r="A156" s="100">
        <v>150</v>
      </c>
      <c r="B156" s="91" t="s">
        <v>115</v>
      </c>
      <c r="C156" s="92" t="s">
        <v>114</v>
      </c>
      <c r="D156" s="9" t="s">
        <v>164</v>
      </c>
      <c r="E156" s="3">
        <v>42178</v>
      </c>
      <c r="F156" s="11" t="s">
        <v>354</v>
      </c>
      <c r="G156" s="10">
        <v>62.35</v>
      </c>
      <c r="H156" s="6" t="s">
        <v>17</v>
      </c>
    </row>
    <row r="157" spans="1:8" s="7" customFormat="1" ht="14.25" customHeight="1" x14ac:dyDescent="0.2">
      <c r="A157" s="100">
        <v>151</v>
      </c>
      <c r="B157" s="91" t="s">
        <v>115</v>
      </c>
      <c r="C157" s="92" t="s">
        <v>114</v>
      </c>
      <c r="D157" s="2" t="s">
        <v>355</v>
      </c>
      <c r="E157" s="3">
        <v>42178</v>
      </c>
      <c r="F157" s="11" t="s">
        <v>356</v>
      </c>
      <c r="G157" s="10">
        <v>1050</v>
      </c>
      <c r="H157" s="6" t="s">
        <v>8</v>
      </c>
    </row>
    <row r="158" spans="1:8" s="7" customFormat="1" ht="14.25" customHeight="1" x14ac:dyDescent="0.2">
      <c r="A158" s="100">
        <v>152</v>
      </c>
      <c r="B158" s="91" t="s">
        <v>115</v>
      </c>
      <c r="C158" s="92" t="s">
        <v>114</v>
      </c>
      <c r="D158" s="9" t="s">
        <v>98</v>
      </c>
      <c r="E158" s="3">
        <v>42157</v>
      </c>
      <c r="F158" s="11" t="s">
        <v>324</v>
      </c>
      <c r="G158" s="10">
        <v>71.5</v>
      </c>
      <c r="H158" s="6" t="s">
        <v>18</v>
      </c>
    </row>
    <row r="159" spans="1:8" s="7" customFormat="1" ht="14.25" customHeight="1" x14ac:dyDescent="0.2">
      <c r="A159" s="100">
        <v>153</v>
      </c>
      <c r="B159" s="91" t="s">
        <v>115</v>
      </c>
      <c r="C159" s="92" t="s">
        <v>114</v>
      </c>
      <c r="D159" s="9" t="s">
        <v>357</v>
      </c>
      <c r="E159" s="3">
        <v>42178</v>
      </c>
      <c r="F159" s="11" t="s">
        <v>358</v>
      </c>
      <c r="G159" s="10">
        <v>0</v>
      </c>
      <c r="H159" s="6" t="s">
        <v>8</v>
      </c>
    </row>
    <row r="160" spans="1:8" s="7" customFormat="1" ht="14.25" customHeight="1" x14ac:dyDescent="0.2">
      <c r="A160" s="100">
        <v>154</v>
      </c>
      <c r="B160" s="91" t="s">
        <v>115</v>
      </c>
      <c r="C160" s="92" t="s">
        <v>114</v>
      </c>
      <c r="D160" s="9" t="s">
        <v>359</v>
      </c>
      <c r="E160" s="3">
        <v>42178</v>
      </c>
      <c r="F160" s="11" t="s">
        <v>360</v>
      </c>
      <c r="G160" s="10">
        <v>0</v>
      </c>
      <c r="H160" s="6" t="s">
        <v>12</v>
      </c>
    </row>
    <row r="161" spans="1:8" s="7" customFormat="1" ht="14.25" customHeight="1" x14ac:dyDescent="0.2">
      <c r="A161" s="100">
        <v>155</v>
      </c>
      <c r="B161" s="91" t="s">
        <v>115</v>
      </c>
      <c r="C161" s="92" t="s">
        <v>114</v>
      </c>
      <c r="D161" s="9" t="s">
        <v>181</v>
      </c>
      <c r="E161" s="3">
        <v>42178</v>
      </c>
      <c r="F161" s="11" t="s">
        <v>361</v>
      </c>
      <c r="G161" s="10">
        <v>0</v>
      </c>
      <c r="H161" s="6" t="s">
        <v>22</v>
      </c>
    </row>
    <row r="162" spans="1:8" s="7" customFormat="1" ht="14.25" customHeight="1" x14ac:dyDescent="0.2">
      <c r="A162" s="100">
        <v>156</v>
      </c>
      <c r="B162" s="91" t="s">
        <v>115</v>
      </c>
      <c r="C162" s="92" t="s">
        <v>114</v>
      </c>
      <c r="D162" s="9" t="s">
        <v>409</v>
      </c>
      <c r="E162" s="3">
        <v>42241</v>
      </c>
      <c r="F162" s="11" t="s">
        <v>388</v>
      </c>
      <c r="G162" s="10">
        <v>0</v>
      </c>
      <c r="H162" s="6" t="s">
        <v>16</v>
      </c>
    </row>
    <row r="163" spans="1:8" s="7" customFormat="1" ht="14.25" customHeight="1" x14ac:dyDescent="0.2">
      <c r="A163" s="100">
        <v>157</v>
      </c>
      <c r="B163" s="91" t="s">
        <v>115</v>
      </c>
      <c r="C163" s="92" t="s">
        <v>114</v>
      </c>
      <c r="D163" s="2" t="s">
        <v>362</v>
      </c>
      <c r="E163" s="3">
        <v>42178</v>
      </c>
      <c r="F163" s="11" t="s">
        <v>363</v>
      </c>
      <c r="G163" s="10">
        <v>4440</v>
      </c>
      <c r="H163" s="6" t="s">
        <v>11</v>
      </c>
    </row>
    <row r="164" spans="1:8" s="7" customFormat="1" ht="14.25" customHeight="1" x14ac:dyDescent="0.2">
      <c r="A164" s="100">
        <v>158</v>
      </c>
      <c r="B164" s="91" t="s">
        <v>115</v>
      </c>
      <c r="C164" s="92" t="s">
        <v>114</v>
      </c>
      <c r="D164" s="2" t="s">
        <v>364</v>
      </c>
      <c r="E164" s="3">
        <v>42178</v>
      </c>
      <c r="F164" s="11" t="s">
        <v>365</v>
      </c>
      <c r="G164" s="10">
        <v>6010</v>
      </c>
      <c r="H164" s="6" t="s">
        <v>7</v>
      </c>
    </row>
    <row r="165" spans="1:8" s="7" customFormat="1" ht="14.25" customHeight="1" x14ac:dyDescent="0.2">
      <c r="A165" s="100">
        <v>159</v>
      </c>
      <c r="B165" s="91" t="s">
        <v>115</v>
      </c>
      <c r="C165" s="92" t="s">
        <v>114</v>
      </c>
      <c r="D165" s="2" t="s">
        <v>367</v>
      </c>
      <c r="E165" s="3">
        <v>42178</v>
      </c>
      <c r="F165" s="11" t="s">
        <v>366</v>
      </c>
      <c r="G165" s="10">
        <v>500</v>
      </c>
      <c r="H165" s="6" t="s">
        <v>7</v>
      </c>
    </row>
    <row r="166" spans="1:8" s="7" customFormat="1" ht="14.25" customHeight="1" x14ac:dyDescent="0.2">
      <c r="A166" s="100">
        <v>160</v>
      </c>
      <c r="B166" s="91" t="s">
        <v>115</v>
      </c>
      <c r="C166" s="92" t="s">
        <v>114</v>
      </c>
      <c r="D166" s="9" t="s">
        <v>410</v>
      </c>
      <c r="E166" s="3">
        <v>42241</v>
      </c>
      <c r="F166" s="11" t="s">
        <v>389</v>
      </c>
      <c r="G166" s="10">
        <v>0</v>
      </c>
      <c r="H166" s="6" t="s">
        <v>16</v>
      </c>
    </row>
    <row r="167" spans="1:8" s="7" customFormat="1" ht="14.25" customHeight="1" x14ac:dyDescent="0.2">
      <c r="A167" s="100">
        <v>161</v>
      </c>
      <c r="B167" s="91" t="s">
        <v>115</v>
      </c>
      <c r="C167" s="92" t="s">
        <v>114</v>
      </c>
      <c r="D167" s="2" t="s">
        <v>94</v>
      </c>
      <c r="E167" s="3">
        <v>42171</v>
      </c>
      <c r="F167" s="11" t="s">
        <v>329</v>
      </c>
      <c r="G167" s="10">
        <v>1233.32</v>
      </c>
      <c r="H167" s="6" t="s">
        <v>22</v>
      </c>
    </row>
    <row r="168" spans="1:8" s="7" customFormat="1" ht="14.25" customHeight="1" x14ac:dyDescent="0.2">
      <c r="A168" s="100">
        <v>162</v>
      </c>
      <c r="B168" s="91" t="s">
        <v>115</v>
      </c>
      <c r="C168" s="92" t="s">
        <v>114</v>
      </c>
      <c r="D168" s="2" t="s">
        <v>368</v>
      </c>
      <c r="E168" s="3">
        <v>42178</v>
      </c>
      <c r="F168" s="11" t="s">
        <v>369</v>
      </c>
      <c r="G168" s="10">
        <v>3532</v>
      </c>
      <c r="H168" s="6" t="s">
        <v>116</v>
      </c>
    </row>
    <row r="169" spans="1:8" s="7" customFormat="1" ht="14.25" customHeight="1" x14ac:dyDescent="0.2">
      <c r="A169" s="100">
        <v>163</v>
      </c>
      <c r="B169" s="91" t="s">
        <v>115</v>
      </c>
      <c r="C169" s="92" t="s">
        <v>114</v>
      </c>
      <c r="D169" s="2" t="s">
        <v>234</v>
      </c>
      <c r="E169" s="3">
        <v>42178</v>
      </c>
      <c r="F169" s="11" t="s">
        <v>370</v>
      </c>
      <c r="G169" s="10">
        <v>750</v>
      </c>
      <c r="H169" s="6" t="s">
        <v>10</v>
      </c>
    </row>
    <row r="170" spans="1:8" s="7" customFormat="1" ht="14.25" customHeight="1" x14ac:dyDescent="0.2">
      <c r="A170" s="100">
        <v>164</v>
      </c>
      <c r="B170" s="91" t="s">
        <v>115</v>
      </c>
      <c r="C170" s="92" t="s">
        <v>114</v>
      </c>
      <c r="D170" s="9" t="s">
        <v>181</v>
      </c>
      <c r="E170" s="3">
        <v>42171</v>
      </c>
      <c r="F170" s="11" t="s">
        <v>330</v>
      </c>
      <c r="G170" s="10">
        <v>0</v>
      </c>
      <c r="H170" s="6" t="s">
        <v>22</v>
      </c>
    </row>
    <row r="171" spans="1:8" s="7" customFormat="1" ht="14.25" customHeight="1" x14ac:dyDescent="0.2">
      <c r="A171" s="100">
        <v>165</v>
      </c>
      <c r="B171" s="91" t="s">
        <v>115</v>
      </c>
      <c r="C171" s="92" t="s">
        <v>114</v>
      </c>
      <c r="D171" s="9" t="s">
        <v>181</v>
      </c>
      <c r="E171" s="3">
        <v>42241</v>
      </c>
      <c r="F171" s="11" t="s">
        <v>390</v>
      </c>
      <c r="G171" s="10">
        <v>0</v>
      </c>
      <c r="H171" s="6" t="s">
        <v>22</v>
      </c>
    </row>
    <row r="172" spans="1:8" s="7" customFormat="1" ht="14.25" customHeight="1" x14ac:dyDescent="0.2">
      <c r="A172" s="100">
        <v>166</v>
      </c>
      <c r="B172" s="91" t="s">
        <v>115</v>
      </c>
      <c r="C172" s="92" t="s">
        <v>114</v>
      </c>
      <c r="D172" s="9" t="s">
        <v>15</v>
      </c>
      <c r="E172" s="3">
        <v>42171</v>
      </c>
      <c r="F172" s="11" t="s">
        <v>331</v>
      </c>
      <c r="G172" s="10">
        <v>935.06</v>
      </c>
      <c r="H172" s="6" t="s">
        <v>7</v>
      </c>
    </row>
    <row r="173" spans="1:8" s="7" customFormat="1" ht="14.25" customHeight="1" x14ac:dyDescent="0.2">
      <c r="A173" s="100">
        <v>167</v>
      </c>
      <c r="B173" s="91" t="s">
        <v>115</v>
      </c>
      <c r="C173" s="92" t="s">
        <v>114</v>
      </c>
      <c r="D173" s="9" t="s">
        <v>333</v>
      </c>
      <c r="E173" s="3">
        <v>42171</v>
      </c>
      <c r="F173" s="11" t="s">
        <v>332</v>
      </c>
      <c r="G173" s="10">
        <v>-88.02</v>
      </c>
      <c r="H173" s="6" t="s">
        <v>7</v>
      </c>
    </row>
    <row r="174" spans="1:8" s="7" customFormat="1" ht="14.25" customHeight="1" x14ac:dyDescent="0.2">
      <c r="A174" s="100">
        <v>168</v>
      </c>
      <c r="B174" s="91" t="s">
        <v>115</v>
      </c>
      <c r="C174" s="92" t="s">
        <v>114</v>
      </c>
      <c r="D174" s="9" t="s">
        <v>411</v>
      </c>
      <c r="E174" s="3">
        <v>42241</v>
      </c>
      <c r="F174" s="11" t="s">
        <v>391</v>
      </c>
      <c r="G174" s="10">
        <v>101.48</v>
      </c>
      <c r="H174" s="6" t="s">
        <v>16</v>
      </c>
    </row>
    <row r="175" spans="1:8" s="7" customFormat="1" ht="14.25" customHeight="1" x14ac:dyDescent="0.2">
      <c r="A175" s="100">
        <v>169</v>
      </c>
      <c r="B175" s="91" t="s">
        <v>115</v>
      </c>
      <c r="C175" s="92" t="s">
        <v>114</v>
      </c>
      <c r="D175" s="2" t="s">
        <v>412</v>
      </c>
      <c r="E175" s="3">
        <v>42241</v>
      </c>
      <c r="F175" s="11" t="s">
        <v>392</v>
      </c>
      <c r="G175" s="10">
        <v>2191</v>
      </c>
      <c r="H175" s="6" t="s">
        <v>11</v>
      </c>
    </row>
    <row r="176" spans="1:8" s="7" customFormat="1" ht="14.25" customHeight="1" x14ac:dyDescent="0.2">
      <c r="A176" s="100">
        <v>170</v>
      </c>
      <c r="B176" s="91" t="s">
        <v>115</v>
      </c>
      <c r="C176" s="92" t="s">
        <v>114</v>
      </c>
      <c r="D176" s="2" t="s">
        <v>263</v>
      </c>
      <c r="E176" s="3">
        <v>42241</v>
      </c>
      <c r="F176" s="11" t="s">
        <v>393</v>
      </c>
      <c r="G176" s="10">
        <v>200</v>
      </c>
      <c r="H176" s="6" t="s">
        <v>11</v>
      </c>
    </row>
    <row r="177" spans="1:8" s="7" customFormat="1" ht="14.25" customHeight="1" x14ac:dyDescent="0.2">
      <c r="A177" s="100">
        <v>171</v>
      </c>
      <c r="B177" s="91" t="s">
        <v>115</v>
      </c>
      <c r="C177" s="92" t="s">
        <v>114</v>
      </c>
      <c r="D177" s="9" t="s">
        <v>413</v>
      </c>
      <c r="E177" s="3">
        <v>42241</v>
      </c>
      <c r="F177" s="11" t="s">
        <v>394</v>
      </c>
      <c r="G177" s="10">
        <v>0</v>
      </c>
      <c r="H177" s="6" t="s">
        <v>116</v>
      </c>
    </row>
    <row r="178" spans="1:8" s="7" customFormat="1" ht="14.25" customHeight="1" x14ac:dyDescent="0.2">
      <c r="A178" s="100">
        <v>172</v>
      </c>
      <c r="B178" s="91" t="s">
        <v>115</v>
      </c>
      <c r="C178" s="92" t="s">
        <v>114</v>
      </c>
      <c r="D178" s="9" t="s">
        <v>414</v>
      </c>
      <c r="E178" s="3">
        <v>42241</v>
      </c>
      <c r="F178" s="11" t="s">
        <v>395</v>
      </c>
      <c r="G178" s="10">
        <v>0</v>
      </c>
      <c r="H178" s="6" t="s">
        <v>12</v>
      </c>
    </row>
    <row r="179" spans="1:8" s="7" customFormat="1" ht="14.25" customHeight="1" x14ac:dyDescent="0.2">
      <c r="A179" s="100">
        <v>173</v>
      </c>
      <c r="B179" s="91" t="s">
        <v>115</v>
      </c>
      <c r="C179" s="92" t="s">
        <v>114</v>
      </c>
      <c r="D179" s="9" t="s">
        <v>415</v>
      </c>
      <c r="E179" s="3">
        <v>42241</v>
      </c>
      <c r="F179" s="11" t="s">
        <v>396</v>
      </c>
      <c r="G179" s="10">
        <v>19.29</v>
      </c>
      <c r="H179" s="6" t="s">
        <v>22</v>
      </c>
    </row>
    <row r="180" spans="1:8" s="7" customFormat="1" ht="14.25" customHeight="1" x14ac:dyDescent="0.2">
      <c r="A180" s="100">
        <v>174</v>
      </c>
      <c r="B180" s="91" t="s">
        <v>115</v>
      </c>
      <c r="C180" s="92" t="s">
        <v>114</v>
      </c>
      <c r="D180" s="9" t="s">
        <v>384</v>
      </c>
      <c r="E180" s="3">
        <v>42199</v>
      </c>
      <c r="F180" s="11" t="s">
        <v>372</v>
      </c>
      <c r="G180" s="10">
        <v>134.47999999999999</v>
      </c>
      <c r="H180" s="6" t="s">
        <v>8</v>
      </c>
    </row>
    <row r="181" spans="1:8" s="7" customFormat="1" ht="14.25" customHeight="1" x14ac:dyDescent="0.2">
      <c r="A181" s="100">
        <v>175</v>
      </c>
      <c r="B181" s="91" t="s">
        <v>115</v>
      </c>
      <c r="C181" s="92" t="s">
        <v>114</v>
      </c>
      <c r="D181" s="9" t="s">
        <v>326</v>
      </c>
      <c r="E181" s="3">
        <v>42199</v>
      </c>
      <c r="F181" s="11" t="s">
        <v>371</v>
      </c>
      <c r="G181" s="10">
        <v>2567.2800000000002</v>
      </c>
      <c r="H181" s="6" t="s">
        <v>8</v>
      </c>
    </row>
    <row r="182" spans="1:8" s="7" customFormat="1" ht="14.25" customHeight="1" x14ac:dyDescent="0.2">
      <c r="A182" s="100">
        <v>176</v>
      </c>
      <c r="B182" s="91" t="s">
        <v>115</v>
      </c>
      <c r="C182" s="92" t="s">
        <v>114</v>
      </c>
      <c r="D182" s="9" t="s">
        <v>416</v>
      </c>
      <c r="E182" s="3">
        <v>42241</v>
      </c>
      <c r="F182" s="11" t="s">
        <v>397</v>
      </c>
      <c r="G182" s="10">
        <v>0</v>
      </c>
      <c r="H182" s="6" t="s">
        <v>18</v>
      </c>
    </row>
    <row r="183" spans="1:8" s="7" customFormat="1" ht="14.25" customHeight="1" x14ac:dyDescent="0.2">
      <c r="A183" s="100">
        <v>177</v>
      </c>
      <c r="B183" s="91" t="s">
        <v>115</v>
      </c>
      <c r="C183" s="92" t="s">
        <v>114</v>
      </c>
      <c r="D183" s="9" t="s">
        <v>416</v>
      </c>
      <c r="E183" s="3">
        <v>42241</v>
      </c>
      <c r="F183" s="11" t="s">
        <v>398</v>
      </c>
      <c r="G183" s="10">
        <v>0</v>
      </c>
      <c r="H183" s="6" t="s">
        <v>18</v>
      </c>
    </row>
    <row r="184" spans="1:8" s="7" customFormat="1" ht="14.25" customHeight="1" x14ac:dyDescent="0.2">
      <c r="A184" s="100">
        <v>178</v>
      </c>
      <c r="B184" s="91" t="s">
        <v>115</v>
      </c>
      <c r="C184" s="92" t="s">
        <v>114</v>
      </c>
      <c r="D184" s="9" t="s">
        <v>417</v>
      </c>
      <c r="E184" s="3">
        <v>42241</v>
      </c>
      <c r="F184" s="11" t="s">
        <v>399</v>
      </c>
      <c r="G184" s="10">
        <v>0</v>
      </c>
      <c r="H184" s="6" t="s">
        <v>18</v>
      </c>
    </row>
    <row r="185" spans="1:8" s="7" customFormat="1" ht="14.25" customHeight="1" x14ac:dyDescent="0.2">
      <c r="A185" s="100">
        <v>179</v>
      </c>
      <c r="B185" s="91" t="s">
        <v>115</v>
      </c>
      <c r="C185" s="92" t="s">
        <v>114</v>
      </c>
      <c r="D185" s="2" t="s">
        <v>418</v>
      </c>
      <c r="E185" s="3">
        <v>42241</v>
      </c>
      <c r="F185" s="11" t="s">
        <v>400</v>
      </c>
      <c r="G185" s="10">
        <v>2437</v>
      </c>
      <c r="H185" s="6" t="s">
        <v>18</v>
      </c>
    </row>
    <row r="186" spans="1:8" s="7" customFormat="1" ht="14.25" customHeight="1" x14ac:dyDescent="0.2">
      <c r="A186" s="100">
        <v>180</v>
      </c>
      <c r="B186" s="91" t="s">
        <v>115</v>
      </c>
      <c r="C186" s="92" t="s">
        <v>114</v>
      </c>
      <c r="D186" s="9" t="s">
        <v>110</v>
      </c>
      <c r="E186" s="3">
        <v>42241</v>
      </c>
      <c r="F186" s="11" t="s">
        <v>401</v>
      </c>
      <c r="G186" s="10">
        <v>0</v>
      </c>
      <c r="H186" s="6" t="s">
        <v>22</v>
      </c>
    </row>
    <row r="187" spans="1:8" s="7" customFormat="1" ht="14.25" customHeight="1" x14ac:dyDescent="0.2">
      <c r="A187" s="100">
        <v>181</v>
      </c>
      <c r="B187" s="91" t="s">
        <v>115</v>
      </c>
      <c r="C187" s="92" t="s">
        <v>114</v>
      </c>
      <c r="D187" s="9" t="s">
        <v>97</v>
      </c>
      <c r="E187" s="3">
        <v>42199</v>
      </c>
      <c r="F187" s="11" t="s">
        <v>373</v>
      </c>
      <c r="G187" s="10">
        <v>332.68</v>
      </c>
      <c r="H187" s="6" t="s">
        <v>18</v>
      </c>
    </row>
    <row r="188" spans="1:8" s="7" customFormat="1" ht="14.25" customHeight="1" x14ac:dyDescent="0.2">
      <c r="A188" s="100">
        <v>182</v>
      </c>
      <c r="B188" s="91" t="s">
        <v>115</v>
      </c>
      <c r="C188" s="92" t="s">
        <v>114</v>
      </c>
      <c r="D188" s="9" t="s">
        <v>106</v>
      </c>
      <c r="E188" s="3">
        <v>42199</v>
      </c>
      <c r="F188" s="11" t="s">
        <v>374</v>
      </c>
      <c r="G188" s="10">
        <v>1918.43</v>
      </c>
      <c r="H188" s="6" t="s">
        <v>18</v>
      </c>
    </row>
    <row r="189" spans="1:8" s="7" customFormat="1" ht="14.25" customHeight="1" x14ac:dyDescent="0.2">
      <c r="A189" s="100">
        <v>183</v>
      </c>
      <c r="B189" s="91" t="s">
        <v>115</v>
      </c>
      <c r="C189" s="92" t="s">
        <v>114</v>
      </c>
      <c r="D189" s="2" t="s">
        <v>298</v>
      </c>
      <c r="E189" s="3">
        <v>42241</v>
      </c>
      <c r="F189" s="11" t="s">
        <v>402</v>
      </c>
      <c r="G189" s="10">
        <v>250</v>
      </c>
      <c r="H189" s="6" t="s">
        <v>22</v>
      </c>
    </row>
    <row r="190" spans="1:8" s="7" customFormat="1" ht="14.25" customHeight="1" x14ac:dyDescent="0.2">
      <c r="A190" s="100">
        <v>184</v>
      </c>
      <c r="B190" s="91" t="s">
        <v>115</v>
      </c>
      <c r="C190" s="92" t="s">
        <v>114</v>
      </c>
      <c r="D190" s="9" t="s">
        <v>383</v>
      </c>
      <c r="E190" s="3">
        <v>42199</v>
      </c>
      <c r="F190" s="11" t="s">
        <v>375</v>
      </c>
      <c r="G190" s="10">
        <v>0</v>
      </c>
      <c r="H190" s="6" t="s">
        <v>22</v>
      </c>
    </row>
    <row r="191" spans="1:8" s="7" customFormat="1" ht="14.25" customHeight="1" x14ac:dyDescent="0.2">
      <c r="A191" s="100">
        <v>185</v>
      </c>
      <c r="B191" s="91" t="s">
        <v>115</v>
      </c>
      <c r="C191" s="92" t="s">
        <v>114</v>
      </c>
      <c r="D191" s="9" t="s">
        <v>181</v>
      </c>
      <c r="E191" s="3">
        <v>42241</v>
      </c>
      <c r="F191" s="11" t="s">
        <v>403</v>
      </c>
      <c r="G191" s="10">
        <v>0</v>
      </c>
      <c r="H191" s="6" t="s">
        <v>22</v>
      </c>
    </row>
    <row r="192" spans="1:8" s="7" customFormat="1" ht="14.25" customHeight="1" x14ac:dyDescent="0.2">
      <c r="A192" s="100">
        <v>186</v>
      </c>
      <c r="B192" s="91" t="s">
        <v>115</v>
      </c>
      <c r="C192" s="92" t="s">
        <v>114</v>
      </c>
      <c r="D192" s="9" t="s">
        <v>15</v>
      </c>
      <c r="E192" s="3">
        <v>42199</v>
      </c>
      <c r="F192" s="11" t="s">
        <v>376</v>
      </c>
      <c r="G192" s="10">
        <v>36830</v>
      </c>
      <c r="H192" s="6" t="s">
        <v>7</v>
      </c>
    </row>
    <row r="193" spans="1:8" s="7" customFormat="1" ht="14.25" customHeight="1" x14ac:dyDescent="0.2">
      <c r="A193" s="100">
        <v>187</v>
      </c>
      <c r="B193" s="91" t="s">
        <v>115</v>
      </c>
      <c r="C193" s="92" t="s">
        <v>114</v>
      </c>
      <c r="D193" s="2" t="s">
        <v>381</v>
      </c>
      <c r="E193" s="3">
        <v>42199</v>
      </c>
      <c r="F193" s="11" t="s">
        <v>377</v>
      </c>
      <c r="G193" s="10">
        <v>70.239999999999995</v>
      </c>
      <c r="H193" s="6" t="s">
        <v>11</v>
      </c>
    </row>
    <row r="194" spans="1:8" s="7" customFormat="1" ht="14.25" customHeight="1" x14ac:dyDescent="0.2">
      <c r="A194" s="100">
        <v>188</v>
      </c>
      <c r="B194" s="91" t="s">
        <v>115</v>
      </c>
      <c r="C194" s="92" t="s">
        <v>114</v>
      </c>
      <c r="D194" s="9" t="s">
        <v>107</v>
      </c>
      <c r="E194" s="3">
        <v>42241</v>
      </c>
      <c r="F194" s="11" t="s">
        <v>404</v>
      </c>
      <c r="G194" s="10">
        <v>0</v>
      </c>
      <c r="H194" s="6" t="s">
        <v>22</v>
      </c>
    </row>
    <row r="195" spans="1:8" s="7" customFormat="1" ht="14.25" customHeight="1" x14ac:dyDescent="0.2">
      <c r="A195" s="100">
        <v>189</v>
      </c>
      <c r="B195" s="91" t="s">
        <v>115</v>
      </c>
      <c r="C195" s="92" t="s">
        <v>114</v>
      </c>
      <c r="D195" s="9" t="s">
        <v>161</v>
      </c>
      <c r="E195" s="3">
        <v>42199</v>
      </c>
      <c r="F195" s="11" t="s">
        <v>378</v>
      </c>
      <c r="G195" s="10">
        <v>0.19</v>
      </c>
      <c r="H195" s="6" t="s">
        <v>7</v>
      </c>
    </row>
    <row r="196" spans="1:8" s="7" customFormat="1" ht="14.25" customHeight="1" x14ac:dyDescent="0.2">
      <c r="A196" s="100">
        <v>190</v>
      </c>
      <c r="B196" s="91" t="s">
        <v>115</v>
      </c>
      <c r="C196" s="92" t="s">
        <v>114</v>
      </c>
      <c r="D196" s="9" t="s">
        <v>419</v>
      </c>
      <c r="E196" s="3">
        <v>42241</v>
      </c>
      <c r="F196" s="11" t="s">
        <v>405</v>
      </c>
      <c r="G196" s="10">
        <v>500</v>
      </c>
      <c r="H196" s="6" t="s">
        <v>116</v>
      </c>
    </row>
    <row r="197" spans="1:8" s="7" customFormat="1" ht="14.25" customHeight="1" x14ac:dyDescent="0.2">
      <c r="A197" s="100">
        <v>191</v>
      </c>
      <c r="B197" s="91" t="s">
        <v>115</v>
      </c>
      <c r="C197" s="92" t="s">
        <v>114</v>
      </c>
      <c r="D197" s="9" t="s">
        <v>112</v>
      </c>
      <c r="E197" s="3">
        <v>42241</v>
      </c>
      <c r="F197" s="11" t="s">
        <v>406</v>
      </c>
      <c r="G197" s="10">
        <v>0</v>
      </c>
      <c r="H197" s="6" t="s">
        <v>7</v>
      </c>
    </row>
    <row r="198" spans="1:8" s="7" customFormat="1" ht="14.25" customHeight="1" x14ac:dyDescent="0.2">
      <c r="A198" s="100">
        <v>192</v>
      </c>
      <c r="B198" s="91" t="s">
        <v>115</v>
      </c>
      <c r="C198" s="92" t="s">
        <v>114</v>
      </c>
      <c r="D198" s="9" t="s">
        <v>254</v>
      </c>
      <c r="E198" s="3">
        <v>42241</v>
      </c>
      <c r="F198" s="11" t="s">
        <v>407</v>
      </c>
      <c r="G198" s="10">
        <v>2178.7600000000002</v>
      </c>
      <c r="H198" s="6" t="s">
        <v>7</v>
      </c>
    </row>
    <row r="199" spans="1:8" s="7" customFormat="1" ht="14.25" customHeight="1" x14ac:dyDescent="0.2">
      <c r="A199" s="100">
        <v>193</v>
      </c>
      <c r="B199" s="91" t="s">
        <v>115</v>
      </c>
      <c r="C199" s="92" t="s">
        <v>114</v>
      </c>
      <c r="D199" s="9" t="s">
        <v>261</v>
      </c>
      <c r="E199" s="3">
        <v>42241</v>
      </c>
      <c r="F199" s="11" t="s">
        <v>408</v>
      </c>
      <c r="G199" s="10">
        <v>242.63</v>
      </c>
      <c r="H199" s="6" t="s">
        <v>7</v>
      </c>
    </row>
    <row r="200" spans="1:8" s="7" customFormat="1" ht="14.25" customHeight="1" x14ac:dyDescent="0.2">
      <c r="A200" s="100">
        <v>194</v>
      </c>
      <c r="B200" s="91" t="s">
        <v>115</v>
      </c>
      <c r="C200" s="92" t="s">
        <v>114</v>
      </c>
      <c r="D200" s="9" t="s">
        <v>382</v>
      </c>
      <c r="E200" s="3">
        <v>42199</v>
      </c>
      <c r="F200" s="11" t="s">
        <v>379</v>
      </c>
      <c r="G200" s="10">
        <v>83.81</v>
      </c>
      <c r="H200" s="6" t="s">
        <v>8</v>
      </c>
    </row>
    <row r="201" spans="1:8" s="7" customFormat="1" ht="14.25" customHeight="1" x14ac:dyDescent="0.2">
      <c r="A201" s="100">
        <v>195</v>
      </c>
      <c r="B201" s="91" t="s">
        <v>115</v>
      </c>
      <c r="C201" s="92" t="s">
        <v>114</v>
      </c>
      <c r="D201" s="9" t="s">
        <v>15</v>
      </c>
      <c r="E201" s="3">
        <v>42199</v>
      </c>
      <c r="F201" s="11" t="s">
        <v>380</v>
      </c>
      <c r="G201" s="10">
        <v>2462.7600000000002</v>
      </c>
      <c r="H201" s="6" t="s">
        <v>7</v>
      </c>
    </row>
    <row r="202" spans="1:8" s="7" customFormat="1" ht="14.25" customHeight="1" x14ac:dyDescent="0.2">
      <c r="A202" s="100">
        <v>196</v>
      </c>
      <c r="B202" s="91" t="s">
        <v>115</v>
      </c>
      <c r="C202" s="92" t="s">
        <v>114</v>
      </c>
      <c r="D202" s="9" t="s">
        <v>415</v>
      </c>
      <c r="E202" s="3">
        <v>42241</v>
      </c>
      <c r="F202" s="11" t="s">
        <v>420</v>
      </c>
      <c r="G202" s="10">
        <v>75</v>
      </c>
      <c r="H202" s="6" t="s">
        <v>22</v>
      </c>
    </row>
    <row r="203" spans="1:8" s="7" customFormat="1" ht="14.25" customHeight="1" x14ac:dyDescent="0.2">
      <c r="A203" s="100">
        <v>197</v>
      </c>
      <c r="B203" s="91" t="s">
        <v>115</v>
      </c>
      <c r="C203" s="92" t="s">
        <v>114</v>
      </c>
      <c r="D203" s="9" t="s">
        <v>421</v>
      </c>
      <c r="E203" s="3">
        <v>42241</v>
      </c>
      <c r="F203" s="11" t="s">
        <v>422</v>
      </c>
      <c r="G203" s="10">
        <v>0</v>
      </c>
      <c r="H203" s="6" t="s">
        <v>8</v>
      </c>
    </row>
    <row r="204" spans="1:8" s="7" customFormat="1" ht="14.25" customHeight="1" x14ac:dyDescent="0.2">
      <c r="A204" s="100">
        <v>198</v>
      </c>
      <c r="B204" s="91" t="s">
        <v>115</v>
      </c>
      <c r="C204" s="92" t="s">
        <v>114</v>
      </c>
      <c r="D204" s="9" t="s">
        <v>423</v>
      </c>
      <c r="E204" s="3">
        <v>42241</v>
      </c>
      <c r="F204" s="11" t="s">
        <v>424</v>
      </c>
      <c r="G204" s="10">
        <v>0</v>
      </c>
      <c r="H204" s="6" t="s">
        <v>8</v>
      </c>
    </row>
    <row r="205" spans="1:8" s="7" customFormat="1" ht="14.25" customHeight="1" x14ac:dyDescent="0.2">
      <c r="A205" s="100">
        <v>199</v>
      </c>
      <c r="B205" s="91" t="s">
        <v>115</v>
      </c>
      <c r="C205" s="92" t="s">
        <v>114</v>
      </c>
      <c r="D205" s="9" t="s">
        <v>425</v>
      </c>
      <c r="E205" s="3">
        <v>42241</v>
      </c>
      <c r="F205" s="11" t="s">
        <v>426</v>
      </c>
      <c r="G205" s="10">
        <v>0</v>
      </c>
      <c r="H205" s="6" t="s">
        <v>7</v>
      </c>
    </row>
    <row r="206" spans="1:8" s="7" customFormat="1" ht="14.25" customHeight="1" x14ac:dyDescent="0.2">
      <c r="A206" s="100">
        <v>200</v>
      </c>
      <c r="B206" s="91" t="s">
        <v>115</v>
      </c>
      <c r="C206" s="92" t="s">
        <v>114</v>
      </c>
      <c r="D206" s="9" t="s">
        <v>112</v>
      </c>
      <c r="E206" s="3">
        <v>42241</v>
      </c>
      <c r="F206" s="11" t="s">
        <v>427</v>
      </c>
      <c r="G206" s="10">
        <v>0</v>
      </c>
      <c r="H206" s="6" t="s">
        <v>7</v>
      </c>
    </row>
    <row r="207" spans="1:8" s="7" customFormat="1" ht="14.25" customHeight="1" x14ac:dyDescent="0.2">
      <c r="A207" s="100">
        <v>201</v>
      </c>
      <c r="B207" s="91" t="s">
        <v>115</v>
      </c>
      <c r="C207" s="92" t="s">
        <v>114</v>
      </c>
      <c r="D207" s="9" t="s">
        <v>15</v>
      </c>
      <c r="E207" s="3">
        <v>42220</v>
      </c>
      <c r="F207" s="11" t="s">
        <v>428</v>
      </c>
      <c r="G207" s="10">
        <v>21815.38</v>
      </c>
      <c r="H207" s="6" t="s">
        <v>7</v>
      </c>
    </row>
    <row r="208" spans="1:8" s="7" customFormat="1" ht="14.25" customHeight="1" x14ac:dyDescent="0.2">
      <c r="A208" s="100">
        <v>202</v>
      </c>
      <c r="B208" s="91" t="s">
        <v>115</v>
      </c>
      <c r="C208" s="92" t="s">
        <v>114</v>
      </c>
      <c r="D208" s="9" t="s">
        <v>333</v>
      </c>
      <c r="E208" s="3">
        <v>42220</v>
      </c>
      <c r="F208" s="11" t="s">
        <v>429</v>
      </c>
      <c r="G208" s="10">
        <v>-64.48</v>
      </c>
      <c r="H208" s="6" t="s">
        <v>7</v>
      </c>
    </row>
    <row r="209" spans="1:8" s="7" customFormat="1" ht="14.25" customHeight="1" x14ac:dyDescent="0.2">
      <c r="A209" s="100">
        <v>203</v>
      </c>
      <c r="B209" s="91" t="s">
        <v>115</v>
      </c>
      <c r="C209" s="92" t="s">
        <v>114</v>
      </c>
      <c r="D209" s="9" t="s">
        <v>15</v>
      </c>
      <c r="E209" s="3">
        <v>42234</v>
      </c>
      <c r="F209" s="11" t="s">
        <v>430</v>
      </c>
      <c r="G209" s="10">
        <v>3243.85</v>
      </c>
      <c r="H209" s="6" t="s">
        <v>7</v>
      </c>
    </row>
    <row r="210" spans="1:8" s="7" customFormat="1" ht="14.25" customHeight="1" x14ac:dyDescent="0.2">
      <c r="A210" s="100">
        <v>204</v>
      </c>
      <c r="B210" s="91" t="s">
        <v>115</v>
      </c>
      <c r="C210" s="92" t="s">
        <v>114</v>
      </c>
      <c r="D210" s="9" t="s">
        <v>431</v>
      </c>
      <c r="E210" s="3">
        <v>42241</v>
      </c>
      <c r="F210" s="11" t="s">
        <v>432</v>
      </c>
      <c r="G210" s="10">
        <v>0</v>
      </c>
      <c r="H210" s="6" t="s">
        <v>7</v>
      </c>
    </row>
    <row r="211" spans="1:8" s="7" customFormat="1" ht="14.25" customHeight="1" x14ac:dyDescent="0.2">
      <c r="A211" s="100">
        <v>205</v>
      </c>
      <c r="B211" s="91" t="s">
        <v>115</v>
      </c>
      <c r="C211" s="92" t="s">
        <v>114</v>
      </c>
      <c r="D211" s="2" t="s">
        <v>433</v>
      </c>
      <c r="E211" s="3">
        <v>42241</v>
      </c>
      <c r="F211" s="11" t="s">
        <v>434</v>
      </c>
      <c r="G211" s="10">
        <v>47871.76</v>
      </c>
      <c r="H211" s="6" t="s">
        <v>435</v>
      </c>
    </row>
    <row r="212" spans="1:8" s="7" customFormat="1" ht="14.25" customHeight="1" x14ac:dyDescent="0.2">
      <c r="A212" s="100">
        <v>206</v>
      </c>
      <c r="B212" s="91" t="s">
        <v>115</v>
      </c>
      <c r="C212" s="92" t="s">
        <v>114</v>
      </c>
      <c r="D212" s="9" t="s">
        <v>436</v>
      </c>
      <c r="E212" s="3">
        <v>42241</v>
      </c>
      <c r="F212" s="11" t="s">
        <v>437</v>
      </c>
      <c r="G212" s="10">
        <v>34161.32</v>
      </c>
      <c r="H212" s="6" t="s">
        <v>20</v>
      </c>
    </row>
    <row r="213" spans="1:8" s="7" customFormat="1" ht="14.25" customHeight="1" x14ac:dyDescent="0.2">
      <c r="A213" s="100">
        <v>207</v>
      </c>
      <c r="B213" s="91" t="s">
        <v>115</v>
      </c>
      <c r="C213" s="92" t="s">
        <v>114</v>
      </c>
      <c r="D213" s="9" t="s">
        <v>93</v>
      </c>
      <c r="E213" s="3">
        <v>42220</v>
      </c>
      <c r="F213" s="11" t="s">
        <v>438</v>
      </c>
      <c r="G213" s="10">
        <v>1001.07</v>
      </c>
      <c r="H213" s="6" t="s">
        <v>12</v>
      </c>
    </row>
    <row r="214" spans="1:8" s="7" customFormat="1" ht="14.25" customHeight="1" x14ac:dyDescent="0.2">
      <c r="A214" s="100">
        <v>208</v>
      </c>
      <c r="B214" s="91" t="s">
        <v>115</v>
      </c>
      <c r="C214" s="92" t="s">
        <v>114</v>
      </c>
      <c r="D214" s="9" t="s">
        <v>439</v>
      </c>
      <c r="E214" s="3">
        <v>42241</v>
      </c>
      <c r="F214" s="11" t="s">
        <v>440</v>
      </c>
      <c r="G214" s="10">
        <v>0</v>
      </c>
      <c r="H214" s="6" t="s">
        <v>12</v>
      </c>
    </row>
    <row r="215" spans="1:8" s="7" customFormat="1" ht="14.25" customHeight="1" x14ac:dyDescent="0.2">
      <c r="A215" s="100">
        <v>209</v>
      </c>
      <c r="B215" s="91" t="s">
        <v>115</v>
      </c>
      <c r="C215" s="92" t="s">
        <v>114</v>
      </c>
      <c r="D215" s="9" t="s">
        <v>227</v>
      </c>
      <c r="E215" s="3">
        <v>42241</v>
      </c>
      <c r="F215" s="11" t="s">
        <v>441</v>
      </c>
      <c r="G215" s="10">
        <v>426.33</v>
      </c>
      <c r="H215" s="6" t="s">
        <v>16</v>
      </c>
    </row>
    <row r="216" spans="1:8" s="7" customFormat="1" ht="14.25" customHeight="1" x14ac:dyDescent="0.2">
      <c r="A216" s="100">
        <v>210</v>
      </c>
      <c r="B216" s="91" t="s">
        <v>115</v>
      </c>
      <c r="C216" s="92" t="s">
        <v>114</v>
      </c>
      <c r="D216" s="9" t="s">
        <v>227</v>
      </c>
      <c r="E216" s="3">
        <v>42241</v>
      </c>
      <c r="F216" s="11" t="s">
        <v>442</v>
      </c>
      <c r="G216" s="10">
        <v>1289.02</v>
      </c>
      <c r="H216" s="6" t="s">
        <v>16</v>
      </c>
    </row>
    <row r="217" spans="1:8" s="7" customFormat="1" ht="14.25" customHeight="1" x14ac:dyDescent="0.2">
      <c r="A217" s="100">
        <v>211</v>
      </c>
      <c r="B217" s="91" t="s">
        <v>115</v>
      </c>
      <c r="C217" s="92" t="s">
        <v>114</v>
      </c>
      <c r="D217" s="112" t="s">
        <v>443</v>
      </c>
      <c r="E217" s="3">
        <v>42241</v>
      </c>
      <c r="F217" s="11" t="s">
        <v>444</v>
      </c>
      <c r="G217" s="10">
        <v>4214.09</v>
      </c>
      <c r="H217" s="6" t="s">
        <v>16</v>
      </c>
    </row>
    <row r="218" spans="1:8" s="7" customFormat="1" ht="14.25" customHeight="1" x14ac:dyDescent="0.2">
      <c r="A218" s="100">
        <v>212</v>
      </c>
      <c r="B218" s="91" t="s">
        <v>115</v>
      </c>
      <c r="C218" s="92" t="s">
        <v>114</v>
      </c>
      <c r="D218" s="2" t="s">
        <v>184</v>
      </c>
      <c r="E218" s="3">
        <v>42241</v>
      </c>
      <c r="F218" s="11" t="s">
        <v>445</v>
      </c>
      <c r="G218" s="10">
        <v>3000</v>
      </c>
      <c r="H218" s="6" t="s">
        <v>16</v>
      </c>
    </row>
    <row r="219" spans="1:8" s="7" customFormat="1" ht="14.25" customHeight="1" x14ac:dyDescent="0.2">
      <c r="A219" s="100">
        <v>213</v>
      </c>
      <c r="B219" s="91" t="s">
        <v>115</v>
      </c>
      <c r="C219" s="92" t="s">
        <v>114</v>
      </c>
      <c r="D219" s="112" t="s">
        <v>443</v>
      </c>
      <c r="E219" s="3">
        <v>42241</v>
      </c>
      <c r="F219" s="11" t="s">
        <v>446</v>
      </c>
      <c r="G219" s="10">
        <v>55600.6</v>
      </c>
      <c r="H219" s="6" t="s">
        <v>16</v>
      </c>
    </row>
    <row r="220" spans="1:8" s="7" customFormat="1" ht="14.25" customHeight="1" x14ac:dyDescent="0.2">
      <c r="A220" s="100">
        <v>214</v>
      </c>
      <c r="B220" s="91" t="s">
        <v>115</v>
      </c>
      <c r="C220" s="92" t="s">
        <v>114</v>
      </c>
      <c r="D220" s="9" t="s">
        <v>181</v>
      </c>
      <c r="E220" s="3">
        <v>42234</v>
      </c>
      <c r="F220" s="11" t="s">
        <v>447</v>
      </c>
      <c r="G220" s="10">
        <v>0</v>
      </c>
      <c r="H220" s="6" t="s">
        <v>22</v>
      </c>
    </row>
    <row r="221" spans="1:8" s="7" customFormat="1" ht="14.25" customHeight="1" x14ac:dyDescent="0.2">
      <c r="A221" s="100">
        <v>215</v>
      </c>
      <c r="B221" s="91" t="s">
        <v>115</v>
      </c>
      <c r="C221" s="92" t="s">
        <v>114</v>
      </c>
      <c r="D221" s="9" t="s">
        <v>164</v>
      </c>
      <c r="E221" s="3">
        <v>42241</v>
      </c>
      <c r="F221" s="11" t="s">
        <v>448</v>
      </c>
      <c r="G221" s="10">
        <v>1580</v>
      </c>
      <c r="H221" s="6" t="s">
        <v>17</v>
      </c>
    </row>
    <row r="222" spans="1:8" s="7" customFormat="1" ht="14.25" customHeight="1" x14ac:dyDescent="0.2">
      <c r="A222" s="100">
        <v>216</v>
      </c>
      <c r="B222" s="91" t="s">
        <v>115</v>
      </c>
      <c r="C222" s="92" t="s">
        <v>114</v>
      </c>
      <c r="D222" s="9" t="s">
        <v>295</v>
      </c>
      <c r="E222" s="3">
        <v>42234</v>
      </c>
      <c r="F222" s="11" t="s">
        <v>449</v>
      </c>
      <c r="G222" s="10">
        <v>45</v>
      </c>
      <c r="H222" s="6" t="s">
        <v>11</v>
      </c>
    </row>
    <row r="223" spans="1:8" s="7" customFormat="1" ht="14.25" customHeight="1" x14ac:dyDescent="0.2">
      <c r="A223" s="113">
        <v>217</v>
      </c>
      <c r="B223" s="114" t="s">
        <v>115</v>
      </c>
      <c r="C223" s="115" t="s">
        <v>114</v>
      </c>
      <c r="D223" s="82" t="s">
        <v>450</v>
      </c>
      <c r="E223" s="83"/>
      <c r="F223" s="84"/>
      <c r="G223" s="85"/>
      <c r="H223" s="86"/>
    </row>
    <row r="224" spans="1:8" s="7" customFormat="1" ht="14.25" customHeight="1" x14ac:dyDescent="0.2">
      <c r="A224" s="113">
        <v>218</v>
      </c>
      <c r="B224" s="114" t="s">
        <v>115</v>
      </c>
      <c r="C224" s="115" t="s">
        <v>114</v>
      </c>
      <c r="D224" s="82" t="s">
        <v>450</v>
      </c>
      <c r="E224" s="83"/>
      <c r="F224" s="84"/>
      <c r="G224" s="85"/>
      <c r="H224" s="86"/>
    </row>
    <row r="225" spans="1:8" s="7" customFormat="1" ht="14.25" customHeight="1" x14ac:dyDescent="0.2">
      <c r="A225" s="113">
        <v>219</v>
      </c>
      <c r="B225" s="114" t="s">
        <v>115</v>
      </c>
      <c r="C225" s="115" t="s">
        <v>114</v>
      </c>
      <c r="D225" s="82" t="s">
        <v>450</v>
      </c>
      <c r="E225" s="83"/>
      <c r="F225" s="84"/>
      <c r="G225" s="85"/>
      <c r="H225" s="86"/>
    </row>
    <row r="226" spans="1:8" s="7" customFormat="1" ht="14.25" customHeight="1" x14ac:dyDescent="0.2">
      <c r="A226" s="100">
        <v>220</v>
      </c>
      <c r="B226" s="91" t="s">
        <v>115</v>
      </c>
      <c r="C226" s="92" t="s">
        <v>114</v>
      </c>
      <c r="D226" s="9" t="s">
        <v>333</v>
      </c>
      <c r="E226" s="3">
        <v>42234</v>
      </c>
      <c r="F226" s="11" t="s">
        <v>451</v>
      </c>
      <c r="G226" s="10">
        <v>-226.76</v>
      </c>
      <c r="H226" s="6" t="s">
        <v>7</v>
      </c>
    </row>
    <row r="227" spans="1:8" s="7" customFormat="1" ht="14.25" customHeight="1" x14ac:dyDescent="0.2">
      <c r="A227" s="113">
        <v>221</v>
      </c>
      <c r="B227" s="114" t="s">
        <v>115</v>
      </c>
      <c r="C227" s="115" t="s">
        <v>114</v>
      </c>
      <c r="D227" s="82" t="s">
        <v>450</v>
      </c>
      <c r="E227" s="83"/>
      <c r="F227" s="84"/>
      <c r="G227" s="85"/>
      <c r="H227" s="86"/>
    </row>
    <row r="228" spans="1:8" s="7" customFormat="1" ht="14.25" customHeight="1" thickBot="1" x14ac:dyDescent="0.25">
      <c r="A228" s="100">
        <v>222</v>
      </c>
      <c r="B228" s="91" t="s">
        <v>115</v>
      </c>
      <c r="C228" s="92" t="s">
        <v>114</v>
      </c>
      <c r="D228" s="9" t="s">
        <v>452</v>
      </c>
      <c r="E228" s="3">
        <v>42241</v>
      </c>
      <c r="F228" s="11" t="s">
        <v>453</v>
      </c>
      <c r="G228" s="10">
        <v>0</v>
      </c>
      <c r="H228" s="6" t="s">
        <v>7</v>
      </c>
    </row>
    <row r="229" spans="1:8" ht="21.75" customHeight="1" thickBot="1" x14ac:dyDescent="0.3">
      <c r="A229" s="169" t="s">
        <v>192</v>
      </c>
      <c r="B229" s="170"/>
      <c r="C229" s="170"/>
      <c r="D229" s="170"/>
      <c r="E229" s="170"/>
      <c r="F229" s="159">
        <f>SUM(G6:G228)</f>
        <v>6048996.3599999985</v>
      </c>
      <c r="G229" s="159"/>
      <c r="H229" s="87" t="s">
        <v>24</v>
      </c>
    </row>
    <row r="230" spans="1:8" ht="15.75" customHeight="1" x14ac:dyDescent="0.25">
      <c r="C230" s="12"/>
      <c r="G230" s="13"/>
    </row>
    <row r="231" spans="1:8" x14ac:dyDescent="0.25">
      <c r="G231" s="13"/>
    </row>
    <row r="232" spans="1:8" x14ac:dyDescent="0.25">
      <c r="F232" s="13"/>
      <c r="G232" s="13"/>
    </row>
    <row r="233" spans="1:8" x14ac:dyDescent="0.25">
      <c r="D233" s="13"/>
      <c r="F233" s="13"/>
      <c r="G233" s="13"/>
    </row>
    <row r="234" spans="1:8" x14ac:dyDescent="0.25">
      <c r="G234" s="13"/>
    </row>
    <row r="236" spans="1:8" x14ac:dyDescent="0.25">
      <c r="H236" s="13"/>
    </row>
    <row r="247" spans="7:7" x14ac:dyDescent="0.25">
      <c r="G247" s="13"/>
    </row>
  </sheetData>
  <mergeCells count="10">
    <mergeCell ref="F229:G229"/>
    <mergeCell ref="A3:C5"/>
    <mergeCell ref="A229:E229"/>
    <mergeCell ref="G1:H1"/>
    <mergeCell ref="C2:H2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</vt:lpstr>
      <vt:lpstr>'Přehled rozp.opatření'!Názvy_tisku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Matouskova Anna</cp:lastModifiedBy>
  <cp:lastPrinted>2015-09-15T10:18:58Z</cp:lastPrinted>
  <dcterms:created xsi:type="dcterms:W3CDTF">2013-04-10T13:34:02Z</dcterms:created>
  <dcterms:modified xsi:type="dcterms:W3CDTF">2015-09-15T10:19:49Z</dcterms:modified>
</cp:coreProperties>
</file>