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2975" windowHeight="14145" activeTab="1"/>
  </bookViews>
  <sheets>
    <sheet name="Bilance PaV" sheetId="1" r:id="rId1"/>
    <sheet name="ZR_RO_262_15" sheetId="2" r:id="rId2"/>
  </sheets>
  <externalReferences>
    <externalReference r:id="rId5"/>
    <externalReference r:id="rId6"/>
    <externalReference r:id="rId7"/>
  </externalReferences>
  <definedNames>
    <definedName name="_xlnm.Print_Titles" localSheetId="1">'ZR_RO_262_15'!$5:$5</definedName>
  </definedNames>
  <calcPr fullCalcOnLoad="1"/>
</workbook>
</file>

<file path=xl/sharedStrings.xml><?xml version="1.0" encoding="utf-8"?>
<sst xmlns="http://schemas.openxmlformats.org/spreadsheetml/2006/main" count="751" uniqueCount="325">
  <si>
    <t>pol.</t>
  </si>
  <si>
    <t>uk.</t>
  </si>
  <si>
    <t>č.a.</t>
  </si>
  <si>
    <t>§</t>
  </si>
  <si>
    <t>UZ</t>
  </si>
  <si>
    <t>T R A N S F E R Y</t>
  </si>
  <si>
    <t>SU</t>
  </si>
  <si>
    <t>x</t>
  </si>
  <si>
    <t>Účel. neinv. dotace z rozp. MV-GŘ HZS ČR</t>
  </si>
  <si>
    <t>neinvestiční transfery obcím</t>
  </si>
  <si>
    <t>0180515</t>
  </si>
  <si>
    <t>0180516</t>
  </si>
  <si>
    <t>0180517</t>
  </si>
  <si>
    <t>0180520</t>
  </si>
  <si>
    <t>0180521</t>
  </si>
  <si>
    <t>0180522</t>
  </si>
  <si>
    <t>0180523</t>
  </si>
  <si>
    <t>0180524</t>
  </si>
  <si>
    <t>0180525</t>
  </si>
  <si>
    <t>0180526</t>
  </si>
  <si>
    <t>0180527</t>
  </si>
  <si>
    <t>0180530</t>
  </si>
  <si>
    <t>0180532</t>
  </si>
  <si>
    <t>0180533</t>
  </si>
  <si>
    <t>0180535</t>
  </si>
  <si>
    <t>0180536</t>
  </si>
  <si>
    <t>0180537</t>
  </si>
  <si>
    <t>0180538</t>
  </si>
  <si>
    <t>0180539</t>
  </si>
  <si>
    <t>0180540</t>
  </si>
  <si>
    <t>0180541</t>
  </si>
  <si>
    <t>0180542</t>
  </si>
  <si>
    <t>0180544</t>
  </si>
  <si>
    <t>0180545</t>
  </si>
  <si>
    <t>0180546</t>
  </si>
  <si>
    <t>0180547</t>
  </si>
  <si>
    <t>0180548</t>
  </si>
  <si>
    <t>0180549</t>
  </si>
  <si>
    <t>0180550</t>
  </si>
  <si>
    <t>0180551</t>
  </si>
  <si>
    <t>0180552</t>
  </si>
  <si>
    <t>0180553</t>
  </si>
  <si>
    <t>0180555</t>
  </si>
  <si>
    <t>0180556</t>
  </si>
  <si>
    <t>0180557</t>
  </si>
  <si>
    <t>0180558</t>
  </si>
  <si>
    <t>0180559</t>
  </si>
  <si>
    <t>0180560</t>
  </si>
  <si>
    <t>0180561</t>
  </si>
  <si>
    <t>0180562</t>
  </si>
  <si>
    <t>0180563</t>
  </si>
  <si>
    <t>0180564</t>
  </si>
  <si>
    <t>0180565</t>
  </si>
  <si>
    <t>0180566</t>
  </si>
  <si>
    <t>0180567</t>
  </si>
  <si>
    <t>0180568</t>
  </si>
  <si>
    <t>0180569</t>
  </si>
  <si>
    <t>0180570</t>
  </si>
  <si>
    <t>0180571</t>
  </si>
  <si>
    <t>0180572</t>
  </si>
  <si>
    <t>0180573</t>
  </si>
  <si>
    <t>01805xx</t>
  </si>
  <si>
    <t>Změna rozpočtu - rozpočtové opatření č. 262/15</t>
  </si>
  <si>
    <t>ZR-RO 
č. 262/15</t>
  </si>
  <si>
    <t>Cvikov</t>
  </si>
  <si>
    <t>Albrechtice v J.h.</t>
  </si>
  <si>
    <t>Benešov u Semil</t>
  </si>
  <si>
    <t>Bradlecká Lhota</t>
  </si>
  <si>
    <t>Česká Lípa</t>
  </si>
  <si>
    <t>Český Dub</t>
  </si>
  <si>
    <t>Čistá u Horek</t>
  </si>
  <si>
    <t>Dalešice</t>
  </si>
  <si>
    <t>Desná</t>
  </si>
  <si>
    <t>Dětřichov</t>
  </si>
  <si>
    <t>Doksy</t>
  </si>
  <si>
    <t>Dolní Řasnice</t>
  </si>
  <si>
    <t>Držkov</t>
  </si>
  <si>
    <t>Dubá</t>
  </si>
  <si>
    <t>Frýdlant</t>
  </si>
  <si>
    <t>Habartice</t>
  </si>
  <si>
    <t>Harrachov</t>
  </si>
  <si>
    <t>Hejnice</t>
  </si>
  <si>
    <t>Holany</t>
  </si>
  <si>
    <t>Hrádek n. N.</t>
  </si>
  <si>
    <t>Hrubá Skála</t>
  </si>
  <si>
    <t>Chotyně</t>
  </si>
  <si>
    <t>Chrastava</t>
  </si>
  <si>
    <t>Jablonec n. J.</t>
  </si>
  <si>
    <t>Janov nad Nisou</t>
  </si>
  <si>
    <t>Jenišovice</t>
  </si>
  <si>
    <t>Jilemnice</t>
  </si>
  <si>
    <t>Jindřichovice p. S.</t>
  </si>
  <si>
    <t>Kacanovy</t>
  </si>
  <si>
    <t>Kamenický Šenov</t>
  </si>
  <si>
    <t>Karlovice</t>
  </si>
  <si>
    <t>Koberovy</t>
  </si>
  <si>
    <t>Košťálov</t>
  </si>
  <si>
    <t xml:space="preserve">Kravaře </t>
  </si>
  <si>
    <t>Kunratice u Cvikova</t>
  </si>
  <si>
    <t>Liberec</t>
  </si>
  <si>
    <t>Libštát</t>
  </si>
  <si>
    <t>Lomnice n. P.</t>
  </si>
  <si>
    <t>Lučany nad Nisou</t>
  </si>
  <si>
    <t>Malá Skála</t>
  </si>
  <si>
    <t>Maršovice</t>
  </si>
  <si>
    <t>Martinice v K.</t>
  </si>
  <si>
    <t>Mimoň</t>
  </si>
  <si>
    <t>Nová Ves n. P.</t>
  </si>
  <si>
    <t>Nové Město p. S.</t>
  </si>
  <si>
    <t>Nový Bor</t>
  </si>
  <si>
    <t>Nový Oldřichov</t>
  </si>
  <si>
    <t>Paseky n. J.</t>
  </si>
  <si>
    <t>Pěnčín</t>
  </si>
  <si>
    <t>Pertoltice</t>
  </si>
  <si>
    <t>Poniklá</t>
  </si>
  <si>
    <t>Příšovice</t>
  </si>
  <si>
    <t>Radimovice</t>
  </si>
  <si>
    <t>Raspenava</t>
  </si>
  <si>
    <t>Rokytnice n. J.</t>
  </si>
  <si>
    <t>Rovensko p. T.</t>
  </si>
  <si>
    <t>Roztoky u J.</t>
  </si>
  <si>
    <t>Rynoltice</t>
  </si>
  <si>
    <t>Semily</t>
  </si>
  <si>
    <t>Slunečná</t>
  </si>
  <si>
    <t>Smržovka</t>
  </si>
  <si>
    <t>Stráž n. N.</t>
  </si>
  <si>
    <t>Stružnice</t>
  </si>
  <si>
    <t>Studenec</t>
  </si>
  <si>
    <t>Světlá p. J</t>
  </si>
  <si>
    <t>Svijany</t>
  </si>
  <si>
    <t>Svojkov</t>
  </si>
  <si>
    <t>Sychrov</t>
  </si>
  <si>
    <t>Turnov</t>
  </si>
  <si>
    <t>Velké Hamry</t>
  </si>
  <si>
    <t>Višňová</t>
  </si>
  <si>
    <t>Vítkovice</t>
  </si>
  <si>
    <t>Všeň</t>
  </si>
  <si>
    <t>Vysoké n. J.</t>
  </si>
  <si>
    <t>Zákupy</t>
  </si>
  <si>
    <t>Žandov</t>
  </si>
  <si>
    <t>Železný Brod</t>
  </si>
  <si>
    <t xml:space="preserve">Odborná přípr. Vel. a stroj. JSDHO </t>
  </si>
  <si>
    <t>Úhrada nákladů za uskutečněný zásah JSDHO</t>
  </si>
  <si>
    <t>Kapitola 917 01</t>
  </si>
  <si>
    <t>Jablonec n.N.</t>
  </si>
  <si>
    <t>Jablonné v Podj.</t>
  </si>
  <si>
    <t>Skalice u Č. Lípy</t>
  </si>
  <si>
    <t>Stráž p.R.</t>
  </si>
  <si>
    <t>3008</t>
  </si>
  <si>
    <t>5012</t>
  </si>
  <si>
    <t>5014</t>
  </si>
  <si>
    <t>4002</t>
  </si>
  <si>
    <t>4001</t>
  </si>
  <si>
    <t>2002</t>
  </si>
  <si>
    <t>5017</t>
  </si>
  <si>
    <t>3002</t>
  </si>
  <si>
    <t>2017</t>
  </si>
  <si>
    <t>4003</t>
  </si>
  <si>
    <t>2019</t>
  </si>
  <si>
    <t>3011</t>
  </si>
  <si>
    <t>4004</t>
  </si>
  <si>
    <t>2003</t>
  </si>
  <si>
    <t>2020</t>
  </si>
  <si>
    <t>5002</t>
  </si>
  <si>
    <t>2004</t>
  </si>
  <si>
    <t>4020</t>
  </si>
  <si>
    <t>2006</t>
  </si>
  <si>
    <t>5022</t>
  </si>
  <si>
    <t>2024</t>
  </si>
  <si>
    <t>2007</t>
  </si>
  <si>
    <t>5003</t>
  </si>
  <si>
    <t>3001</t>
  </si>
  <si>
    <t>2058</t>
  </si>
  <si>
    <t>3013</t>
  </si>
  <si>
    <t>3014</t>
  </si>
  <si>
    <t>5004</t>
  </si>
  <si>
    <t>2027</t>
  </si>
  <si>
    <t>5026</t>
  </si>
  <si>
    <t>4006</t>
  </si>
  <si>
    <t>5027</t>
  </si>
  <si>
    <t>3018</t>
  </si>
  <si>
    <t>5029</t>
  </si>
  <si>
    <t>4028</t>
  </si>
  <si>
    <t>4030</t>
  </si>
  <si>
    <t>2001</t>
  </si>
  <si>
    <t>5033</t>
  </si>
  <si>
    <t>5005</t>
  </si>
  <si>
    <t>3022</t>
  </si>
  <si>
    <t>3023</t>
  </si>
  <si>
    <t>3024</t>
  </si>
  <si>
    <t>5035</t>
  </si>
  <si>
    <t>4007</t>
  </si>
  <si>
    <t>5039</t>
  </si>
  <si>
    <t>2008</t>
  </si>
  <si>
    <t>4008</t>
  </si>
  <si>
    <t>4035</t>
  </si>
  <si>
    <t>5042</t>
  </si>
  <si>
    <t>2041</t>
  </si>
  <si>
    <t>5044</t>
  </si>
  <si>
    <t>2043</t>
  </si>
  <si>
    <t>2044</t>
  </si>
  <si>
    <t>2009</t>
  </si>
  <si>
    <t>5006</t>
  </si>
  <si>
    <t>5007</t>
  </si>
  <si>
    <t>5050</t>
  </si>
  <si>
    <t>2045</t>
  </si>
  <si>
    <t>5001</t>
  </si>
  <si>
    <t>4044</t>
  </si>
  <si>
    <t>4047</t>
  </si>
  <si>
    <t>3004</t>
  </si>
  <si>
    <t>2047</t>
  </si>
  <si>
    <t>4009</t>
  </si>
  <si>
    <t>4049</t>
  </si>
  <si>
    <t>5054</t>
  </si>
  <si>
    <t>2048</t>
  </si>
  <si>
    <t>2050</t>
  </si>
  <si>
    <t>4051</t>
  </si>
  <si>
    <t>2051</t>
  </si>
  <si>
    <t>5008</t>
  </si>
  <si>
    <t>3006</t>
  </si>
  <si>
    <t>2053</t>
  </si>
  <si>
    <t>5061</t>
  </si>
  <si>
    <t>5062</t>
  </si>
  <si>
    <t>5009</t>
  </si>
  <si>
    <t>4010</t>
  </si>
  <si>
    <t>4011</t>
  </si>
  <si>
    <t>3007</t>
  </si>
  <si>
    <t>3010</t>
  </si>
  <si>
    <t>3026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</si>
  <si>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</si>
  <si>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</si>
  <si>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</si>
  <si>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</si>
  <si>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</si>
  <si>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ZR-RO č.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</si>
  <si>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</si>
  <si>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</si>
  <si>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</si>
  <si>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</si>
  <si>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</si>
  <si>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</si>
  <si>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</si>
  <si>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</si>
  <si>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</si>
  <si>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</si>
  <si>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</si>
  <si>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</si>
  <si>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</si>
  <si>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</si>
  <si>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</si>
  <si>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</si>
  <si>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</si>
  <si>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</si>
  <si>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</si>
  <si>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</si>
  <si>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</si>
  <si>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</si>
  <si>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</si>
  <si>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</si>
  <si>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</si>
  <si>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</si>
  <si>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</si>
  <si>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</si>
  <si>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</si>
  <si>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</si>
  <si>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</si>
  <si>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</si>
  <si>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</si>
  <si>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</si>
  <si>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</si>
  <si>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</si>
  <si>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</si>
  <si>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</si>
  <si>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</si>
  <si>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</si>
  <si>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</si>
  <si>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</si>
  <si>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</si>
  <si>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</si>
  <si>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</si>
  <si>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</si>
  <si>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</si>
  <si>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</si>
  <si>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</si>
  <si>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</si>
  <si>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</si>
  <si>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</si>
  <si>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</si>
  <si>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</si>
  <si>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</si>
  <si>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Neinvestiční účelová dotace z rozpočtu Generálního ředitelství Hasičského záchranného sboru ČR na výdaje jednotek sborů dobrovolných hasičů obcí na rok 2015 – 2. část</t>
  </si>
  <si>
    <t>0180501</t>
  </si>
  <si>
    <t>0180502</t>
  </si>
  <si>
    <t>0180503</t>
  </si>
  <si>
    <t>0180504</t>
  </si>
  <si>
    <t>0180505</t>
  </si>
  <si>
    <t>0180506</t>
  </si>
  <si>
    <t>0180507</t>
  </si>
  <si>
    <t>0180508</t>
  </si>
  <si>
    <t>0180509</t>
  </si>
  <si>
    <t>0180510</t>
  </si>
  <si>
    <t>0180511</t>
  </si>
  <si>
    <t>0180512</t>
  </si>
  <si>
    <t>0180513</t>
  </si>
  <si>
    <t>0180514</t>
  </si>
  <si>
    <t>0180518</t>
  </si>
  <si>
    <t>0180519</t>
  </si>
  <si>
    <t>0180528</t>
  </si>
  <si>
    <t>0180529</t>
  </si>
  <si>
    <t>0180531</t>
  </si>
  <si>
    <t>0180534</t>
  </si>
  <si>
    <t>0180543</t>
  </si>
  <si>
    <t>0180554</t>
  </si>
  <si>
    <t>0180574</t>
  </si>
  <si>
    <t>0180575</t>
  </si>
  <si>
    <t>0180576</t>
  </si>
  <si>
    <t>0180577</t>
  </si>
  <si>
    <t>0180578</t>
  </si>
  <si>
    <t>0180579</t>
  </si>
  <si>
    <t>0180580</t>
  </si>
  <si>
    <t>0180581</t>
  </si>
  <si>
    <r>
      <t xml:space="preserve">UR I. 2015 </t>
    </r>
    <r>
      <rPr>
        <sz val="9"/>
        <rFont val="Times New Roman"/>
        <family val="1"/>
      </rPr>
      <t>(ZR-RO 
č. 51/15)</t>
    </r>
  </si>
  <si>
    <t>UR II. 2015</t>
  </si>
  <si>
    <t>Dotace na JPO 2. část</t>
  </si>
  <si>
    <t>neinvestiční transfery obcím - nerozděleno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</si>
</sst>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_ ;\-#,##0.00\ 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u val="single"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Times New Roman"/>
      <family val="1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9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Times New Roman"/>
      <family val="1"/>
    </font>
    <font>
      <sz val="10"/>
      <color rgb="FF0000FF"/>
      <name val="Times New Roman"/>
      <family val="1"/>
    </font>
    <font>
      <sz val="9"/>
      <color rgb="FF0070C0"/>
      <name val="Times New Roman"/>
      <family val="1"/>
    </font>
    <font>
      <sz val="9"/>
      <color rgb="FF0000FF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8" fillId="0" borderId="0" xfId="48" applyFont="1">
      <alignment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49" fontId="7" fillId="0" borderId="12" xfId="48" applyNumberFormat="1" applyFont="1" applyBorder="1" applyAlignment="1">
      <alignment horizontal="center"/>
      <protection/>
    </xf>
    <xf numFmtId="0" fontId="7" fillId="0" borderId="13" xfId="48" applyFont="1" applyBorder="1" applyAlignment="1">
      <alignment horizontal="center"/>
      <protection/>
    </xf>
    <xf numFmtId="49" fontId="7" fillId="0" borderId="14" xfId="48" applyNumberFormat="1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7" fillId="0" borderId="16" xfId="48" applyFont="1" applyBorder="1" applyAlignment="1">
      <alignment horizontal="center"/>
      <protection/>
    </xf>
    <xf numFmtId="49" fontId="8" fillId="0" borderId="17" xfId="48" applyNumberFormat="1" applyFont="1" applyBorder="1" applyAlignment="1">
      <alignment horizontal="center"/>
      <protection/>
    </xf>
    <xf numFmtId="0" fontId="8" fillId="0" borderId="18" xfId="48" applyFont="1" applyBorder="1" applyAlignment="1">
      <alignment horizontal="center"/>
      <protection/>
    </xf>
    <xf numFmtId="0" fontId="8" fillId="0" borderId="19" xfId="48" applyFont="1" applyBorder="1" applyAlignment="1">
      <alignment horizontal="center"/>
      <protection/>
    </xf>
    <xf numFmtId="0" fontId="8" fillId="0" borderId="17" xfId="48" applyFont="1" applyBorder="1" applyAlignment="1">
      <alignment horizontal="center"/>
      <protection/>
    </xf>
    <xf numFmtId="0" fontId="8" fillId="0" borderId="20" xfId="48" applyFont="1" applyBorder="1" applyAlignment="1">
      <alignment horizontal="center"/>
      <protection/>
    </xf>
    <xf numFmtId="0" fontId="8" fillId="0" borderId="21" xfId="48" applyFont="1" applyBorder="1" applyAlignment="1">
      <alignment horizontal="center"/>
      <protection/>
    </xf>
    <xf numFmtId="49" fontId="8" fillId="0" borderId="22" xfId="48" applyNumberFormat="1" applyFont="1" applyBorder="1" applyAlignment="1">
      <alignment horizontal="center"/>
      <protection/>
    </xf>
    <xf numFmtId="0" fontId="5" fillId="0" borderId="0" xfId="48" applyFont="1">
      <alignment/>
      <protection/>
    </xf>
    <xf numFmtId="0" fontId="7" fillId="0" borderId="0" xfId="48" applyFont="1" applyBorder="1" applyAlignment="1">
      <alignment horizontal="left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7" fillId="0" borderId="23" xfId="4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166" fontId="8" fillId="0" borderId="24" xfId="47" applyNumberFormat="1" applyFont="1" applyBorder="1" applyAlignment="1">
      <alignment horizontal="right" vertical="center"/>
      <protection/>
    </xf>
    <xf numFmtId="4" fontId="7" fillId="0" borderId="24" xfId="47" applyNumberFormat="1" applyFont="1" applyFill="1" applyBorder="1" applyAlignment="1" applyProtection="1">
      <alignment horizontal="right" vertical="center"/>
      <protection locked="0"/>
    </xf>
    <xf numFmtId="0" fontId="4" fillId="0" borderId="0" xfId="48" applyFont="1">
      <alignment/>
      <protection/>
    </xf>
    <xf numFmtId="0" fontId="5" fillId="0" borderId="20" xfId="48" applyFont="1" applyBorder="1">
      <alignment/>
      <protection/>
    </xf>
    <xf numFmtId="49" fontId="10" fillId="0" borderId="24" xfId="47" applyNumberFormat="1" applyFont="1" applyBorder="1" applyAlignment="1">
      <alignment horizontal="center" vertical="center" wrapText="1"/>
      <protection/>
    </xf>
    <xf numFmtId="0" fontId="7" fillId="0" borderId="25" xfId="0" applyFont="1" applyBorder="1" applyAlignment="1">
      <alignment vertical="center"/>
    </xf>
    <xf numFmtId="0" fontId="8" fillId="0" borderId="26" xfId="48" applyFont="1" applyFill="1" applyBorder="1">
      <alignment/>
      <protection/>
    </xf>
    <xf numFmtId="0" fontId="4" fillId="0" borderId="17" xfId="48" applyFont="1" applyBorder="1">
      <alignment/>
      <protection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66" fontId="8" fillId="0" borderId="16" xfId="39" applyNumberFormat="1" applyFont="1" applyBorder="1" applyAlignment="1">
      <alignment horizontal="right" vertical="center"/>
    </xf>
    <xf numFmtId="4" fontId="7" fillId="0" borderId="16" xfId="47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>
      <alignment vertical="center"/>
    </xf>
    <xf numFmtId="166" fontId="8" fillId="0" borderId="20" xfId="47" applyNumberFormat="1" applyFont="1" applyBorder="1" applyAlignment="1">
      <alignment horizontal="right" vertical="center"/>
      <protection/>
    </xf>
    <xf numFmtId="0" fontId="7" fillId="0" borderId="15" xfId="47" applyFont="1" applyBorder="1" applyAlignment="1">
      <alignment vertical="center"/>
      <protection/>
    </xf>
    <xf numFmtId="166" fontId="8" fillId="0" borderId="16" xfId="47" applyNumberFormat="1" applyFont="1" applyFill="1" applyBorder="1" applyAlignment="1">
      <alignment horizontal="right" vertical="center"/>
      <protection/>
    </xf>
    <xf numFmtId="4" fontId="7" fillId="0" borderId="16" xfId="47" applyNumberFormat="1" applyFont="1" applyFill="1" applyBorder="1" applyAlignment="1" applyProtection="1">
      <alignment horizontal="right" vertical="center"/>
      <protection locked="0"/>
    </xf>
    <xf numFmtId="0" fontId="7" fillId="0" borderId="15" xfId="47" applyFont="1" applyFill="1" applyBorder="1" applyAlignment="1">
      <alignment vertical="center"/>
      <protection/>
    </xf>
    <xf numFmtId="4" fontId="8" fillId="0" borderId="16" xfId="47" applyNumberFormat="1" applyFont="1" applyFill="1" applyBorder="1" applyAlignment="1" applyProtection="1">
      <alignment horizontal="right" vertical="center"/>
      <protection locked="0"/>
    </xf>
    <xf numFmtId="166" fontId="8" fillId="0" borderId="16" xfId="47" applyNumberFormat="1" applyFont="1" applyBorder="1" applyAlignment="1">
      <alignment horizontal="right" vertical="center"/>
      <protection/>
    </xf>
    <xf numFmtId="0" fontId="7" fillId="0" borderId="17" xfId="0" applyFont="1" applyBorder="1" applyAlignment="1">
      <alignment vertical="center"/>
    </xf>
    <xf numFmtId="166" fontId="8" fillId="0" borderId="20" xfId="39" applyNumberFormat="1" applyFont="1" applyBorder="1" applyAlignment="1">
      <alignment horizontal="right" vertical="center"/>
    </xf>
    <xf numFmtId="0" fontId="7" fillId="0" borderId="17" xfId="47" applyFont="1" applyBorder="1" applyAlignment="1">
      <alignment vertical="center"/>
      <protection/>
    </xf>
    <xf numFmtId="166" fontId="8" fillId="0" borderId="20" xfId="47" applyNumberFormat="1" applyFont="1" applyFill="1" applyBorder="1" applyAlignment="1">
      <alignment horizontal="right" vertical="center"/>
      <protection/>
    </xf>
    <xf numFmtId="0" fontId="7" fillId="0" borderId="17" xfId="47" applyFont="1" applyFill="1" applyBorder="1" applyAlignment="1">
      <alignment vertical="center"/>
      <protection/>
    </xf>
    <xf numFmtId="4" fontId="8" fillId="0" borderId="20" xfId="47" applyNumberFormat="1" applyFont="1" applyFill="1" applyBorder="1" applyAlignment="1" applyProtection="1">
      <alignment horizontal="right" vertical="center"/>
      <protection locked="0"/>
    </xf>
    <xf numFmtId="4" fontId="8" fillId="0" borderId="27" xfId="48" applyNumberFormat="1" applyFont="1" applyBorder="1" applyAlignment="1">
      <alignment vertical="center"/>
      <protection/>
    </xf>
    <xf numFmtId="49" fontId="53" fillId="0" borderId="22" xfId="48" applyNumberFormat="1" applyFont="1" applyBorder="1" applyAlignment="1">
      <alignment horizontal="center" vertical="center"/>
      <protection/>
    </xf>
    <xf numFmtId="49" fontId="53" fillId="0" borderId="17" xfId="48" applyNumberFormat="1" applyFont="1" applyBorder="1" applyAlignment="1">
      <alignment horizontal="center" vertical="center"/>
      <protection/>
    </xf>
    <xf numFmtId="0" fontId="53" fillId="0" borderId="20" xfId="48" applyFont="1" applyBorder="1" applyAlignment="1">
      <alignment horizontal="center" vertical="center"/>
      <protection/>
    </xf>
    <xf numFmtId="4" fontId="53" fillId="0" borderId="28" xfId="0" applyNumberFormat="1" applyFont="1" applyFill="1" applyBorder="1" applyAlignment="1">
      <alignment vertical="center"/>
    </xf>
    <xf numFmtId="49" fontId="7" fillId="0" borderId="29" xfId="48" applyNumberFormat="1" applyFont="1" applyBorder="1" applyAlignment="1">
      <alignment horizontal="center" vertical="center"/>
      <protection/>
    </xf>
    <xf numFmtId="49" fontId="7" fillId="0" borderId="12" xfId="48" applyNumberFormat="1" applyFont="1" applyBorder="1" applyAlignment="1">
      <alignment horizontal="center" vertical="center"/>
      <protection/>
    </xf>
    <xf numFmtId="0" fontId="7" fillId="0" borderId="30" xfId="48" applyFont="1" applyBorder="1" applyAlignment="1">
      <alignment horizontal="center" vertical="center"/>
      <protection/>
    </xf>
    <xf numFmtId="0" fontId="7" fillId="0" borderId="31" xfId="48" applyFont="1" applyBorder="1" applyAlignment="1">
      <alignment horizontal="center" vertical="center"/>
      <protection/>
    </xf>
    <xf numFmtId="0" fontId="8" fillId="0" borderId="31" xfId="48" applyFont="1" applyBorder="1" applyAlignment="1">
      <alignment horizontal="center" vertical="center"/>
      <protection/>
    </xf>
    <xf numFmtId="4" fontId="8" fillId="0" borderId="32" xfId="0" applyNumberFormat="1" applyFont="1" applyFill="1" applyBorder="1" applyAlignment="1">
      <alignment vertical="center"/>
    </xf>
    <xf numFmtId="4" fontId="7" fillId="0" borderId="32" xfId="48" applyNumberFormat="1" applyFont="1" applyFill="1" applyBorder="1">
      <alignment/>
      <protection/>
    </xf>
    <xf numFmtId="4" fontId="8" fillId="0" borderId="28" xfId="48" applyNumberFormat="1" applyFont="1" applyFill="1" applyBorder="1">
      <alignment/>
      <protection/>
    </xf>
    <xf numFmtId="4" fontId="4" fillId="0" borderId="12" xfId="48" applyNumberFormat="1" applyFont="1" applyBorder="1" applyAlignment="1">
      <alignment vertical="center"/>
      <protection/>
    </xf>
    <xf numFmtId="4" fontId="4" fillId="0" borderId="33" xfId="48" applyNumberFormat="1" applyFont="1" applyBorder="1" applyAlignment="1">
      <alignment vertical="center"/>
      <protection/>
    </xf>
    <xf numFmtId="4" fontId="4" fillId="0" borderId="34" xfId="48" applyNumberFormat="1" applyFont="1" applyBorder="1" applyAlignment="1">
      <alignment vertical="center"/>
      <protection/>
    </xf>
    <xf numFmtId="4" fontId="4" fillId="0" borderId="35" xfId="0" applyNumberFormat="1" applyFont="1" applyFill="1" applyBorder="1" applyAlignment="1">
      <alignment vertical="center"/>
    </xf>
    <xf numFmtId="0" fontId="7" fillId="0" borderId="15" xfId="48" applyFont="1" applyFill="1" applyBorder="1" applyAlignment="1">
      <alignment horizontal="center"/>
      <protection/>
    </xf>
    <xf numFmtId="0" fontId="7" fillId="0" borderId="16" xfId="48" applyFont="1" applyFill="1" applyBorder="1" applyAlignment="1">
      <alignment horizontal="center"/>
      <protection/>
    </xf>
    <xf numFmtId="0" fontId="7" fillId="0" borderId="13" xfId="48" applyFont="1" applyFill="1" applyBorder="1" applyAlignment="1">
      <alignment horizontal="center"/>
      <protection/>
    </xf>
    <xf numFmtId="49" fontId="7" fillId="0" borderId="12" xfId="48" applyNumberFormat="1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0" fontId="12" fillId="0" borderId="38" xfId="0" applyFont="1" applyBorder="1" applyAlignment="1">
      <alignment vertical="center" wrapText="1"/>
    </xf>
    <xf numFmtId="0" fontId="12" fillId="0" borderId="24" xfId="0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vertical="center"/>
    </xf>
    <xf numFmtId="4" fontId="12" fillId="0" borderId="3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2" fillId="0" borderId="16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12" fillId="0" borderId="40" xfId="0" applyFont="1" applyBorder="1" applyAlignment="1">
      <alignment vertical="center" wrapText="1"/>
    </xf>
    <xf numFmtId="0" fontId="12" fillId="0" borderId="21" xfId="0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64" fontId="5" fillId="0" borderId="41" xfId="0" applyNumberFormat="1" applyFont="1" applyFill="1" applyBorder="1" applyAlignment="1">
      <alignment horizontal="right"/>
    </xf>
    <xf numFmtId="0" fontId="12" fillId="0" borderId="3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right" vertical="center" wrapText="1"/>
    </xf>
    <xf numFmtId="4" fontId="12" fillId="0" borderId="37" xfId="0" applyNumberFormat="1" applyFont="1" applyBorder="1" applyAlignment="1">
      <alignment horizontal="right" vertical="center" wrapText="1"/>
    </xf>
    <xf numFmtId="0" fontId="12" fillId="0" borderId="3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1" fillId="33" borderId="41" xfId="0" applyFont="1" applyFill="1" applyBorder="1" applyAlignment="1">
      <alignment horizontal="center"/>
    </xf>
    <xf numFmtId="0" fontId="6" fillId="0" borderId="0" xfId="48" applyFont="1" applyAlignment="1">
      <alignment horizontal="center"/>
      <protection/>
    </xf>
    <xf numFmtId="0" fontId="3" fillId="0" borderId="0" xfId="48" applyFont="1" applyAlignment="1">
      <alignment horizontal="center" vertical="center" wrapText="1"/>
      <protection/>
    </xf>
    <xf numFmtId="0" fontId="7" fillId="0" borderId="0" xfId="48" applyFont="1" applyBorder="1" applyAlignment="1">
      <alignment horizontal="left"/>
      <protection/>
    </xf>
    <xf numFmtId="0" fontId="7" fillId="0" borderId="42" xfId="48" applyFont="1" applyBorder="1" applyAlignment="1">
      <alignment horizontal="center" vertical="center"/>
      <protection/>
    </xf>
    <xf numFmtId="0" fontId="7" fillId="0" borderId="43" xfId="48" applyFont="1" applyBorder="1" applyAlignment="1">
      <alignment horizontal="center" vertical="center"/>
      <protection/>
    </xf>
    <xf numFmtId="0" fontId="53" fillId="0" borderId="22" xfId="48" applyFont="1" applyBorder="1" applyAlignment="1">
      <alignment horizontal="left" vertical="center" wrapText="1"/>
      <protection/>
    </xf>
    <xf numFmtId="0" fontId="53" fillId="0" borderId="44" xfId="48" applyFont="1" applyBorder="1" applyAlignment="1">
      <alignment horizontal="left" vertical="center" wrapText="1"/>
      <protection/>
    </xf>
    <xf numFmtId="0" fontId="7" fillId="0" borderId="45" xfId="48" applyFont="1" applyBorder="1" applyAlignment="1">
      <alignment horizontal="left" vertical="center" wrapText="1"/>
      <protection/>
    </xf>
    <xf numFmtId="0" fontId="7" fillId="0" borderId="46" xfId="48" applyFont="1" applyBorder="1" applyAlignment="1">
      <alignment horizontal="left" vertical="center" wrapText="1"/>
      <protection/>
    </xf>
    <xf numFmtId="49" fontId="54" fillId="0" borderId="29" xfId="48" applyNumberFormat="1" applyFont="1" applyBorder="1" applyAlignment="1">
      <alignment horizontal="center" vertical="center"/>
      <protection/>
    </xf>
    <xf numFmtId="49" fontId="54" fillId="0" borderId="30" xfId="48" applyNumberFormat="1" applyFont="1" applyBorder="1" applyAlignment="1">
      <alignment horizontal="center" vertical="center"/>
      <protection/>
    </xf>
    <xf numFmtId="0" fontId="8" fillId="0" borderId="30" xfId="48" applyFont="1" applyBorder="1" applyAlignment="1">
      <alignment horizontal="center" vertical="center"/>
      <protection/>
    </xf>
    <xf numFmtId="0" fontId="8" fillId="0" borderId="29" xfId="48" applyFont="1" applyBorder="1" applyAlignment="1">
      <alignment vertical="center"/>
      <protection/>
    </xf>
    <xf numFmtId="49" fontId="7" fillId="0" borderId="45" xfId="48" applyNumberFormat="1" applyFont="1" applyBorder="1" applyAlignment="1">
      <alignment horizontal="center"/>
      <protection/>
    </xf>
    <xf numFmtId="49" fontId="7" fillId="0" borderId="30" xfId="48" applyNumberFormat="1" applyFont="1" applyBorder="1" applyAlignment="1">
      <alignment horizontal="center"/>
      <protection/>
    </xf>
    <xf numFmtId="0" fontId="7" fillId="0" borderId="47" xfId="48" applyFont="1" applyBorder="1" applyAlignment="1">
      <alignment horizontal="center"/>
      <protection/>
    </xf>
    <xf numFmtId="0" fontId="7" fillId="0" borderId="47" xfId="47" applyFont="1" applyBorder="1" applyAlignment="1">
      <alignment vertical="center"/>
      <protection/>
    </xf>
    <xf numFmtId="166" fontId="8" fillId="0" borderId="13" xfId="47" applyNumberFormat="1" applyFont="1" applyFill="1" applyBorder="1" applyAlignment="1">
      <alignment horizontal="right" vertical="center"/>
      <protection/>
    </xf>
    <xf numFmtId="4" fontId="7" fillId="0" borderId="13" xfId="47" applyNumberFormat="1" applyFont="1" applyFill="1" applyBorder="1" applyAlignment="1" applyProtection="1">
      <alignment horizontal="right" vertical="center"/>
      <protection locked="0"/>
    </xf>
    <xf numFmtId="4" fontId="7" fillId="0" borderId="48" xfId="48" applyNumberFormat="1" applyFont="1" applyFill="1" applyBorder="1">
      <alignment/>
      <protection/>
    </xf>
    <xf numFmtId="43" fontId="0" fillId="0" borderId="0" xfId="0" applyNumberFormat="1" applyAlignment="1">
      <alignment vertical="center"/>
    </xf>
    <xf numFmtId="0" fontId="4" fillId="0" borderId="49" xfId="48" applyFont="1" applyBorder="1" applyAlignment="1">
      <alignment horizontal="center" vertical="center"/>
      <protection/>
    </xf>
    <xf numFmtId="0" fontId="55" fillId="0" borderId="50" xfId="48" applyFont="1" applyBorder="1" applyAlignment="1">
      <alignment horizontal="center" vertical="center"/>
      <protection/>
    </xf>
    <xf numFmtId="0" fontId="56" fillId="0" borderId="49" xfId="48" applyFont="1" applyBorder="1" applyAlignment="1">
      <alignment horizontal="center" vertical="center"/>
      <protection/>
    </xf>
    <xf numFmtId="0" fontId="4" fillId="0" borderId="51" xfId="48" applyFont="1" applyBorder="1" applyAlignment="1">
      <alignment horizontal="center"/>
      <protection/>
    </xf>
    <xf numFmtId="0" fontId="5" fillId="0" borderId="50" xfId="48" applyFont="1" applyBorder="1" applyAlignment="1">
      <alignment horizontal="center"/>
      <protection/>
    </xf>
    <xf numFmtId="0" fontId="4" fillId="0" borderId="36" xfId="48" applyFont="1" applyBorder="1" applyAlignment="1">
      <alignment horizontal="center"/>
      <protection/>
    </xf>
    <xf numFmtId="0" fontId="5" fillId="0" borderId="40" xfId="48" applyFont="1" applyBorder="1" applyAlignment="1">
      <alignment horizontal="center"/>
      <protection/>
    </xf>
    <xf numFmtId="165" fontId="57" fillId="0" borderId="21" xfId="48" applyNumberFormat="1" applyFont="1" applyBorder="1" applyAlignment="1">
      <alignment vertical="center"/>
      <protection/>
    </xf>
    <xf numFmtId="43" fontId="58" fillId="0" borderId="52" xfId="34" applyFont="1" applyBorder="1" applyAlignment="1">
      <alignment vertical="center" wrapText="1"/>
    </xf>
    <xf numFmtId="4" fontId="58" fillId="0" borderId="27" xfId="48" applyNumberFormat="1" applyFont="1" applyBorder="1" applyAlignment="1">
      <alignment vertical="center"/>
      <protection/>
    </xf>
    <xf numFmtId="4" fontId="55" fillId="0" borderId="50" xfId="48" applyNumberFormat="1" applyFont="1" applyBorder="1" applyAlignment="1">
      <alignment vertical="center"/>
      <protection/>
    </xf>
    <xf numFmtId="4" fontId="55" fillId="0" borderId="17" xfId="48" applyNumberFormat="1" applyFont="1" applyBorder="1" applyAlignment="1">
      <alignment vertical="center"/>
      <protection/>
    </xf>
    <xf numFmtId="4" fontId="55" fillId="0" borderId="20" xfId="48" applyNumberFormat="1" applyFont="1" applyBorder="1" applyAlignment="1">
      <alignment vertical="center"/>
      <protection/>
    </xf>
    <xf numFmtId="0" fontId="4" fillId="0" borderId="45" xfId="48" applyFont="1" applyFill="1" applyBorder="1">
      <alignment/>
      <protection/>
    </xf>
    <xf numFmtId="0" fontId="8" fillId="0" borderId="17" xfId="48" applyFont="1" applyFill="1" applyBorder="1" applyAlignme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Rozpis výdajů 03 bez PO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90">
          <cell r="M90">
            <v>61072</v>
          </cell>
        </row>
        <row r="270">
          <cell r="K270">
            <v>1494.67</v>
          </cell>
          <cell r="L270">
            <v>6412.870000000001</v>
          </cell>
          <cell r="O270">
            <v>84875.51</v>
          </cell>
          <cell r="P270">
            <v>616340.66</v>
          </cell>
          <cell r="Q270">
            <v>395383.35</v>
          </cell>
          <cell r="R270">
            <v>0</v>
          </cell>
          <cell r="T270">
            <v>-96875</v>
          </cell>
        </row>
        <row r="315">
          <cell r="C315">
            <v>2220140.41</v>
          </cell>
          <cell r="D315">
            <v>145666.13</v>
          </cell>
          <cell r="E315">
            <v>1525.56</v>
          </cell>
          <cell r="F315">
            <v>25221.82</v>
          </cell>
          <cell r="G315">
            <v>4170.28</v>
          </cell>
          <cell r="H315">
            <v>4102977.090260001</v>
          </cell>
          <cell r="I315">
            <v>11228.86</v>
          </cell>
          <cell r="J315">
            <v>521340.30554999993</v>
          </cell>
          <cell r="N315">
            <v>259184.80000000002</v>
          </cell>
        </row>
      </sheetData>
      <sheetData sheetId="2">
        <row r="90">
          <cell r="L90">
            <v>22000</v>
          </cell>
        </row>
        <row r="135">
          <cell r="M135">
            <v>5434.02</v>
          </cell>
          <cell r="O135">
            <v>5317.28</v>
          </cell>
          <cell r="P135">
            <v>73602.25</v>
          </cell>
          <cell r="Q135">
            <v>4039.987</v>
          </cell>
        </row>
        <row r="270">
          <cell r="N270">
            <v>108923.1</v>
          </cell>
        </row>
        <row r="315">
          <cell r="B315">
            <v>26192.5</v>
          </cell>
          <cell r="C315">
            <v>242789.92</v>
          </cell>
          <cell r="D315">
            <v>884882.78</v>
          </cell>
          <cell r="E315">
            <v>679579.8600000001</v>
          </cell>
          <cell r="F315">
            <v>3648262.7600000002</v>
          </cell>
          <cell r="G315">
            <v>490378.2099999999</v>
          </cell>
          <cell r="H315">
            <v>56685.75</v>
          </cell>
          <cell r="I315">
            <v>939109.4899999999</v>
          </cell>
          <cell r="K315">
            <v>1172961.4099999997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J37" sqref="J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09" t="s">
        <v>229</v>
      </c>
      <c r="B1" s="109"/>
      <c r="C1" s="73"/>
      <c r="D1" s="73"/>
      <c r="E1" s="74" t="s">
        <v>230</v>
      </c>
    </row>
    <row r="2" spans="1:5" ht="24.75" thickBot="1">
      <c r="A2" s="75" t="s">
        <v>231</v>
      </c>
      <c r="B2" s="76" t="s">
        <v>232</v>
      </c>
      <c r="C2" s="77" t="s">
        <v>233</v>
      </c>
      <c r="D2" s="77" t="s">
        <v>234</v>
      </c>
      <c r="E2" s="77" t="s">
        <v>233</v>
      </c>
    </row>
    <row r="3" spans="1:5" ht="15" customHeight="1">
      <c r="A3" s="78" t="s">
        <v>235</v>
      </c>
      <c r="B3" s="79" t="s">
        <v>236</v>
      </c>
      <c r="C3" s="80">
        <f>C4+C5+C6</f>
        <v>2367332.1</v>
      </c>
      <c r="D3" s="80">
        <f>D4+D5+D6</f>
        <v>0</v>
      </c>
      <c r="E3" s="81">
        <f aca="true" t="shared" si="0" ref="E3:E23">C3+D3</f>
        <v>2367332.1</v>
      </c>
    </row>
    <row r="4" spans="1:10" ht="15" customHeight="1">
      <c r="A4" s="82" t="s">
        <v>237</v>
      </c>
      <c r="B4" s="83" t="s">
        <v>238</v>
      </c>
      <c r="C4" s="84">
        <f>'[1]příjmy'!$C$315</f>
        <v>2220140.41</v>
      </c>
      <c r="D4" s="85">
        <f>'[2]příjmy'!$C$31</f>
        <v>0</v>
      </c>
      <c r="E4" s="86">
        <f t="shared" si="0"/>
        <v>2220140.41</v>
      </c>
      <c r="J4" s="87"/>
    </row>
    <row r="5" spans="1:5" ht="15" customHeight="1">
      <c r="A5" s="82" t="s">
        <v>239</v>
      </c>
      <c r="B5" s="83" t="s">
        <v>240</v>
      </c>
      <c r="C5" s="84">
        <f>'[1]příjmy'!$D$315</f>
        <v>145666.13</v>
      </c>
      <c r="D5" s="88">
        <v>0</v>
      </c>
      <c r="E5" s="86">
        <f t="shared" si="0"/>
        <v>145666.13</v>
      </c>
    </row>
    <row r="6" spans="1:5" ht="15" customHeight="1">
      <c r="A6" s="82" t="s">
        <v>241</v>
      </c>
      <c r="B6" s="83" t="s">
        <v>242</v>
      </c>
      <c r="C6" s="84">
        <f>'[1]příjmy'!$E$315</f>
        <v>1525.56</v>
      </c>
      <c r="D6" s="84">
        <f>'[2]příjmy'!$E$31</f>
        <v>0</v>
      </c>
      <c r="E6" s="86">
        <f t="shared" si="0"/>
        <v>1525.56</v>
      </c>
    </row>
    <row r="7" spans="1:5" ht="15" customHeight="1">
      <c r="A7" s="89" t="s">
        <v>243</v>
      </c>
      <c r="B7" s="83" t="s">
        <v>244</v>
      </c>
      <c r="C7" s="90">
        <f>C8+C13</f>
        <v>4993102.695810001</v>
      </c>
      <c r="D7" s="90">
        <f>D8+D13</f>
        <v>0</v>
      </c>
      <c r="E7" s="91">
        <f t="shared" si="0"/>
        <v>4993102.695810001</v>
      </c>
    </row>
    <row r="8" spans="1:5" ht="15" customHeight="1">
      <c r="A8" s="82" t="s">
        <v>245</v>
      </c>
      <c r="B8" s="83" t="s">
        <v>246</v>
      </c>
      <c r="C8" s="84">
        <f>C9+C10+C11+C12</f>
        <v>4204670.050260001</v>
      </c>
      <c r="D8" s="84">
        <f>D9+D10+D11+D12</f>
        <v>0</v>
      </c>
      <c r="E8" s="92">
        <f t="shared" si="0"/>
        <v>4204670.050260001</v>
      </c>
    </row>
    <row r="9" spans="1:5" ht="15" customHeight="1">
      <c r="A9" s="82" t="s">
        <v>247</v>
      </c>
      <c r="B9" s="83" t="s">
        <v>248</v>
      </c>
      <c r="C9" s="84">
        <f>'[1]příjmy'!$M$90</f>
        <v>61072</v>
      </c>
      <c r="D9" s="84">
        <f>'[2]příjmy'!$I$16</f>
        <v>0</v>
      </c>
      <c r="E9" s="92">
        <f t="shared" si="0"/>
        <v>61072</v>
      </c>
    </row>
    <row r="10" spans="1:5" ht="15" customHeight="1">
      <c r="A10" s="82" t="s">
        <v>249</v>
      </c>
      <c r="B10" s="83" t="s">
        <v>246</v>
      </c>
      <c r="C10" s="84">
        <f>'[1]příjmy'!$G$315+'[1]příjmy'!$H$315</f>
        <v>4107147.3702600007</v>
      </c>
      <c r="D10" s="84">
        <v>0</v>
      </c>
      <c r="E10" s="92">
        <f t="shared" si="0"/>
        <v>4107147.3702600007</v>
      </c>
    </row>
    <row r="11" spans="1:5" ht="15" customHeight="1">
      <c r="A11" s="82" t="s">
        <v>250</v>
      </c>
      <c r="B11" s="83" t="s">
        <v>251</v>
      </c>
      <c r="C11" s="84">
        <f>'[1]příjmy'!$I$315</f>
        <v>11228.86</v>
      </c>
      <c r="D11" s="84">
        <v>0</v>
      </c>
      <c r="E11" s="92">
        <f>SUM(C11:D11)</f>
        <v>11228.86</v>
      </c>
    </row>
    <row r="12" spans="1:5" ht="15" customHeight="1">
      <c r="A12" s="82" t="s">
        <v>252</v>
      </c>
      <c r="B12" s="83">
        <v>4121</v>
      </c>
      <c r="C12" s="84">
        <f>'[1]příjmy'!$F$315</f>
        <v>25221.82</v>
      </c>
      <c r="D12" s="84">
        <v>0</v>
      </c>
      <c r="E12" s="92">
        <f>SUM(C12:D12)</f>
        <v>25221.82</v>
      </c>
    </row>
    <row r="13" spans="1:5" ht="15" customHeight="1">
      <c r="A13" s="82" t="s">
        <v>253</v>
      </c>
      <c r="B13" s="83" t="s">
        <v>254</v>
      </c>
      <c r="C13" s="84">
        <f>C14+C15+C16</f>
        <v>788432.64555</v>
      </c>
      <c r="D13" s="84">
        <f>D14+D15+D16</f>
        <v>0</v>
      </c>
      <c r="E13" s="92">
        <f t="shared" si="0"/>
        <v>788432.64555</v>
      </c>
    </row>
    <row r="14" spans="1:5" ht="15" customHeight="1">
      <c r="A14" s="82" t="s">
        <v>255</v>
      </c>
      <c r="B14" s="83" t="s">
        <v>254</v>
      </c>
      <c r="C14" s="84">
        <f>'[1]příjmy'!$J$315+'[1]příjmy'!$N$315</f>
        <v>780525.10555</v>
      </c>
      <c r="D14" s="84">
        <f>'[2]příjmy'!$H$16</f>
        <v>0</v>
      </c>
      <c r="E14" s="92">
        <f t="shared" si="0"/>
        <v>780525.10555</v>
      </c>
    </row>
    <row r="15" spans="1:5" ht="15" customHeight="1">
      <c r="A15" s="82" t="s">
        <v>256</v>
      </c>
      <c r="B15" s="83">
        <v>4221</v>
      </c>
      <c r="C15" s="84">
        <f>'[1]příjmy'!$L$270</f>
        <v>6412.870000000001</v>
      </c>
      <c r="D15" s="84">
        <v>0</v>
      </c>
      <c r="E15" s="92">
        <f>SUM(C15:D15)</f>
        <v>6412.870000000001</v>
      </c>
    </row>
    <row r="16" spans="1:5" ht="15" customHeight="1">
      <c r="A16" s="82" t="s">
        <v>257</v>
      </c>
      <c r="B16" s="83">
        <v>4232</v>
      </c>
      <c r="C16" s="84">
        <f>'[1]příjmy'!$K$270</f>
        <v>1494.67</v>
      </c>
      <c r="D16" s="84">
        <v>0</v>
      </c>
      <c r="E16" s="92">
        <f>SUM(C16:D16)</f>
        <v>1494.67</v>
      </c>
    </row>
    <row r="17" spans="1:5" ht="15" customHeight="1">
      <c r="A17" s="89" t="s">
        <v>258</v>
      </c>
      <c r="B17" s="93" t="s">
        <v>259</v>
      </c>
      <c r="C17" s="90">
        <f>C3+C7</f>
        <v>7360434.795810001</v>
      </c>
      <c r="D17" s="90">
        <f>D3+D7</f>
        <v>0</v>
      </c>
      <c r="E17" s="91">
        <f t="shared" si="0"/>
        <v>7360434.795810001</v>
      </c>
    </row>
    <row r="18" spans="1:5" ht="15" customHeight="1">
      <c r="A18" s="89" t="s">
        <v>260</v>
      </c>
      <c r="B18" s="93" t="s">
        <v>261</v>
      </c>
      <c r="C18" s="90">
        <f>SUM(C19:C22)</f>
        <v>999724.52</v>
      </c>
      <c r="D18" s="90">
        <f>SUM(D19:D22)</f>
        <v>0</v>
      </c>
      <c r="E18" s="91">
        <f t="shared" si="0"/>
        <v>999724.52</v>
      </c>
    </row>
    <row r="19" spans="1:5" ht="15" customHeight="1">
      <c r="A19" s="82" t="s">
        <v>262</v>
      </c>
      <c r="B19" s="83" t="s">
        <v>263</v>
      </c>
      <c r="C19" s="84">
        <f>'[1]příjmy'!$O$270</f>
        <v>84875.51</v>
      </c>
      <c r="D19" s="84">
        <v>0</v>
      </c>
      <c r="E19" s="92">
        <f t="shared" si="0"/>
        <v>84875.51</v>
      </c>
    </row>
    <row r="20" spans="1:5" ht="15" customHeight="1">
      <c r="A20" s="82" t="s">
        <v>264</v>
      </c>
      <c r="B20" s="83">
        <v>8115</v>
      </c>
      <c r="C20" s="84">
        <f>'[1]příjmy'!$P$270+'[1]příjmy'!$Q$270</f>
        <v>1011724.01</v>
      </c>
      <c r="D20" s="84">
        <v>0</v>
      </c>
      <c r="E20" s="92">
        <f>SUM(C20:D20)</f>
        <v>1011724.01</v>
      </c>
    </row>
    <row r="21" spans="1:5" ht="15" customHeight="1">
      <c r="A21" s="82" t="s">
        <v>265</v>
      </c>
      <c r="B21" s="83">
        <v>8123</v>
      </c>
      <c r="C21" s="84">
        <f>'[1]příjmy'!$R$270</f>
        <v>0</v>
      </c>
      <c r="D21" s="84">
        <f>'[2]příjmy'!$T$31</f>
        <v>0</v>
      </c>
      <c r="E21" s="92">
        <f>C21+D21</f>
        <v>0</v>
      </c>
    </row>
    <row r="22" spans="1:5" ht="15" customHeight="1" thickBot="1">
      <c r="A22" s="94" t="s">
        <v>266</v>
      </c>
      <c r="B22" s="95">
        <v>-8124</v>
      </c>
      <c r="C22" s="96">
        <f>'[1]příjmy'!$T$270</f>
        <v>-96875</v>
      </c>
      <c r="D22" s="96">
        <f>'[2]příjmy'!$O$16</f>
        <v>0</v>
      </c>
      <c r="E22" s="97">
        <f>C22+D22</f>
        <v>-96875</v>
      </c>
    </row>
    <row r="23" spans="1:5" ht="15" customHeight="1" thickBot="1">
      <c r="A23" s="98" t="s">
        <v>267</v>
      </c>
      <c r="B23" s="99"/>
      <c r="C23" s="100">
        <f>C3+C7+C18</f>
        <v>8360159.3158100005</v>
      </c>
      <c r="D23" s="100">
        <f>D17+D18</f>
        <v>0</v>
      </c>
      <c r="E23" s="101">
        <f t="shared" si="0"/>
        <v>8360159.3158100005</v>
      </c>
    </row>
    <row r="24" spans="1:5" ht="13.5" thickBot="1">
      <c r="A24" s="109" t="s">
        <v>268</v>
      </c>
      <c r="B24" s="109"/>
      <c r="C24" s="102"/>
      <c r="D24" s="102"/>
      <c r="E24" s="103" t="s">
        <v>230</v>
      </c>
    </row>
    <row r="25" spans="1:5" ht="24.75" thickBot="1">
      <c r="A25" s="75" t="s">
        <v>269</v>
      </c>
      <c r="B25" s="76" t="s">
        <v>0</v>
      </c>
      <c r="C25" s="77" t="s">
        <v>233</v>
      </c>
      <c r="D25" s="77" t="s">
        <v>234</v>
      </c>
      <c r="E25" s="77" t="s">
        <v>233</v>
      </c>
    </row>
    <row r="26" spans="1:5" ht="15" customHeight="1">
      <c r="A26" s="104" t="s">
        <v>270</v>
      </c>
      <c r="B26" s="105" t="s">
        <v>271</v>
      </c>
      <c r="C26" s="88">
        <f>'[1]výdaje'!$B$315</f>
        <v>26192.5</v>
      </c>
      <c r="D26" s="88">
        <v>0</v>
      </c>
      <c r="E26" s="106">
        <f>C26+D26</f>
        <v>26192.5</v>
      </c>
    </row>
    <row r="27" spans="1:5" ht="15" customHeight="1">
      <c r="A27" s="107" t="s">
        <v>272</v>
      </c>
      <c r="B27" s="83" t="s">
        <v>271</v>
      </c>
      <c r="C27" s="84">
        <f>'[1]výdaje'!$C$315</f>
        <v>242789.92</v>
      </c>
      <c r="D27" s="88">
        <v>0</v>
      </c>
      <c r="E27" s="106">
        <f aca="true" t="shared" si="1" ref="E27:E41">C27+D27</f>
        <v>242789.92</v>
      </c>
    </row>
    <row r="28" spans="1:5" ht="15" customHeight="1">
      <c r="A28" s="107" t="s">
        <v>273</v>
      </c>
      <c r="B28" s="83" t="s">
        <v>271</v>
      </c>
      <c r="C28" s="84">
        <f>'[1]výdaje'!$D$315</f>
        <v>884882.78</v>
      </c>
      <c r="D28" s="88">
        <v>0</v>
      </c>
      <c r="E28" s="106">
        <f t="shared" si="1"/>
        <v>884882.78</v>
      </c>
    </row>
    <row r="29" spans="1:5" ht="15" customHeight="1">
      <c r="A29" s="107" t="s">
        <v>274</v>
      </c>
      <c r="B29" s="83" t="s">
        <v>271</v>
      </c>
      <c r="C29" s="84">
        <f>'[1]výdaje'!$E$315</f>
        <v>679579.8600000001</v>
      </c>
      <c r="D29" s="88">
        <v>0</v>
      </c>
      <c r="E29" s="106">
        <f t="shared" si="1"/>
        <v>679579.8600000001</v>
      </c>
    </row>
    <row r="30" spans="1:5" ht="15" customHeight="1">
      <c r="A30" s="107" t="s">
        <v>275</v>
      </c>
      <c r="B30" s="83" t="s">
        <v>271</v>
      </c>
      <c r="C30" s="84">
        <f>'[1]výdaje'!$F$315</f>
        <v>3648262.7600000002</v>
      </c>
      <c r="D30" s="88">
        <v>0</v>
      </c>
      <c r="E30" s="106">
        <f>C30+D30</f>
        <v>3648262.7600000002</v>
      </c>
    </row>
    <row r="31" spans="1:5" ht="15" customHeight="1">
      <c r="A31" s="107" t="s">
        <v>276</v>
      </c>
      <c r="B31" s="83" t="s">
        <v>277</v>
      </c>
      <c r="C31" s="84">
        <f>'[1]výdaje'!$G$315</f>
        <v>490378.2099999999</v>
      </c>
      <c r="D31" s="88">
        <v>0</v>
      </c>
      <c r="E31" s="106">
        <f t="shared" si="1"/>
        <v>490378.2099999999</v>
      </c>
    </row>
    <row r="32" spans="1:5" ht="15" customHeight="1">
      <c r="A32" s="107" t="s">
        <v>278</v>
      </c>
      <c r="B32" s="83" t="s">
        <v>271</v>
      </c>
      <c r="C32" s="84">
        <f>'[1]výdaje'!$H$315</f>
        <v>56685.75</v>
      </c>
      <c r="D32" s="88">
        <f>'[2]výdaje'!$G$16</f>
        <v>0</v>
      </c>
      <c r="E32" s="106">
        <f t="shared" si="1"/>
        <v>56685.75</v>
      </c>
    </row>
    <row r="33" spans="1:5" ht="15" customHeight="1">
      <c r="A33" s="107" t="s">
        <v>279</v>
      </c>
      <c r="B33" s="83" t="s">
        <v>280</v>
      </c>
      <c r="C33" s="84">
        <f>'[1]výdaje'!$I$315</f>
        <v>939109.4899999999</v>
      </c>
      <c r="D33" s="88">
        <v>0</v>
      </c>
      <c r="E33" s="106">
        <f t="shared" si="1"/>
        <v>939109.4899999999</v>
      </c>
    </row>
    <row r="34" spans="1:5" ht="15" customHeight="1">
      <c r="A34" s="107" t="s">
        <v>281</v>
      </c>
      <c r="B34" s="83" t="s">
        <v>280</v>
      </c>
      <c r="C34" s="84">
        <f>'[3]výdaje'!$J$360</f>
        <v>0</v>
      </c>
      <c r="D34" s="88">
        <f>'[2]výdaje'!$I$16</f>
        <v>0</v>
      </c>
      <c r="E34" s="106">
        <f t="shared" si="1"/>
        <v>0</v>
      </c>
    </row>
    <row r="35" spans="1:5" ht="15" customHeight="1">
      <c r="A35" s="107" t="s">
        <v>282</v>
      </c>
      <c r="B35" s="83" t="s">
        <v>277</v>
      </c>
      <c r="C35" s="84">
        <f>'[1]výdaje'!$K$315</f>
        <v>1172961.4099999997</v>
      </c>
      <c r="D35" s="88">
        <f>'[2]výdaje'!$J$16</f>
        <v>0</v>
      </c>
      <c r="E35" s="106">
        <f t="shared" si="1"/>
        <v>1172961.4099999997</v>
      </c>
    </row>
    <row r="36" spans="1:5" ht="15" customHeight="1">
      <c r="A36" s="107" t="s">
        <v>283</v>
      </c>
      <c r="B36" s="83" t="s">
        <v>277</v>
      </c>
      <c r="C36" s="84">
        <f>'[1]výdaje'!$L$90</f>
        <v>22000</v>
      </c>
      <c r="D36" s="88">
        <v>0</v>
      </c>
      <c r="E36" s="106">
        <f t="shared" si="1"/>
        <v>22000</v>
      </c>
    </row>
    <row r="37" spans="1:5" ht="15" customHeight="1">
      <c r="A37" s="107" t="s">
        <v>284</v>
      </c>
      <c r="B37" s="83" t="s">
        <v>271</v>
      </c>
      <c r="C37" s="84">
        <f>'[1]výdaje'!$M$135</f>
        <v>5434.02</v>
      </c>
      <c r="D37" s="88">
        <f>'[2]výdaje'!$L$16</f>
        <v>0</v>
      </c>
      <c r="E37" s="106">
        <f t="shared" si="1"/>
        <v>5434.02</v>
      </c>
    </row>
    <row r="38" spans="1:5" ht="15" customHeight="1">
      <c r="A38" s="107" t="s">
        <v>285</v>
      </c>
      <c r="B38" s="83" t="s">
        <v>277</v>
      </c>
      <c r="C38" s="84">
        <f>'[1]výdaje'!$N$270</f>
        <v>108923.1</v>
      </c>
      <c r="D38" s="88">
        <v>0</v>
      </c>
      <c r="E38" s="106">
        <f>C38+D38</f>
        <v>108923.1</v>
      </c>
    </row>
    <row r="39" spans="1:5" ht="15" customHeight="1">
      <c r="A39" s="107" t="s">
        <v>286</v>
      </c>
      <c r="B39" s="83" t="s">
        <v>277</v>
      </c>
      <c r="C39" s="84">
        <f>'[1]výdaje'!$O$135</f>
        <v>5317.28</v>
      </c>
      <c r="D39" s="88">
        <v>0</v>
      </c>
      <c r="E39" s="106">
        <f t="shared" si="1"/>
        <v>5317.28</v>
      </c>
    </row>
    <row r="40" spans="1:5" ht="15" customHeight="1">
      <c r="A40" s="107" t="s">
        <v>287</v>
      </c>
      <c r="B40" s="83" t="s">
        <v>277</v>
      </c>
      <c r="C40" s="84">
        <f>'[1]výdaje'!$P$135</f>
        <v>73602.25</v>
      </c>
      <c r="D40" s="88">
        <f>'[2]výdaje'!$N$16</f>
        <v>0</v>
      </c>
      <c r="E40" s="106">
        <f t="shared" si="1"/>
        <v>73602.25</v>
      </c>
    </row>
    <row r="41" spans="1:5" ht="15" customHeight="1" thickBot="1">
      <c r="A41" s="107" t="s">
        <v>288</v>
      </c>
      <c r="B41" s="83" t="s">
        <v>277</v>
      </c>
      <c r="C41" s="84">
        <f>'[1]výdaje'!$Q$135</f>
        <v>4039.987</v>
      </c>
      <c r="D41" s="88">
        <f>'[2]výdaje'!$P$16</f>
        <v>0</v>
      </c>
      <c r="E41" s="106">
        <f t="shared" si="1"/>
        <v>4039.987</v>
      </c>
    </row>
    <row r="42" spans="1:5" ht="15" customHeight="1" thickBot="1">
      <c r="A42" s="108" t="s">
        <v>289</v>
      </c>
      <c r="B42" s="99"/>
      <c r="C42" s="100">
        <f>C26+C27+C28+C29+C30+C31+C32+C33+C34+C35+C36+C37+C38+C39+C40+C41</f>
        <v>8360159.316999999</v>
      </c>
      <c r="D42" s="100">
        <f>SUM(D26:D41)</f>
        <v>0</v>
      </c>
      <c r="E42" s="101">
        <f>SUM(E26:E41)</f>
        <v>8360159.316999999</v>
      </c>
    </row>
    <row r="43" spans="3:5" ht="12.75">
      <c r="C43" s="87"/>
      <c r="E43" s="87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differentFirst="1" alignWithMargins="0">
    <firstHeader>&amp;RPříloha č. 3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0"/>
  <sheetViews>
    <sheetView tabSelected="1" zoomScale="115" zoomScaleNormal="115" zoomScalePageLayoutView="0" workbookViewId="0" topLeftCell="A1">
      <selection activeCell="H14" sqref="H14"/>
    </sheetView>
  </sheetViews>
  <sheetFormatPr defaultColWidth="9.140625" defaultRowHeight="12.75"/>
  <cols>
    <col min="1" max="1" width="2.8515625" style="18" customWidth="1"/>
    <col min="2" max="2" width="8.421875" style="18" customWidth="1"/>
    <col min="3" max="3" width="5.00390625" style="18" bestFit="1" customWidth="1"/>
    <col min="4" max="5" width="5.57421875" style="18" customWidth="1"/>
    <col min="6" max="6" width="5.8515625" style="18" customWidth="1"/>
    <col min="7" max="7" width="17.7109375" style="18" customWidth="1"/>
    <col min="8" max="8" width="15.00390625" style="18" customWidth="1"/>
    <col min="9" max="9" width="10.140625" style="18" bestFit="1" customWidth="1"/>
    <col min="10" max="11" width="11.28125" style="18" hidden="1" customWidth="1"/>
    <col min="12" max="12" width="10.8515625" style="27" bestFit="1" customWidth="1"/>
    <col min="13" max="13" width="10.140625" style="3" bestFit="1" customWidth="1"/>
    <col min="14" max="14" width="15.8515625" style="0" bestFit="1" customWidth="1"/>
  </cols>
  <sheetData>
    <row r="1" spans="1:13" ht="15.7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39" customHeight="1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3.5" thickBot="1">
      <c r="A4" s="112" t="s">
        <v>143</v>
      </c>
      <c r="B4" s="112"/>
      <c r="C4" s="112"/>
      <c r="D4" s="112"/>
      <c r="E4" s="112"/>
      <c r="F4" s="112"/>
      <c r="G4" s="19"/>
      <c r="H4" s="2"/>
      <c r="I4" s="2"/>
      <c r="J4" s="2"/>
      <c r="K4" s="2"/>
      <c r="L4" s="2"/>
      <c r="M4" s="2"/>
    </row>
    <row r="5" spans="1:13" ht="45.75" thickBot="1">
      <c r="A5" s="4" t="s">
        <v>1</v>
      </c>
      <c r="B5" s="113" t="s">
        <v>2</v>
      </c>
      <c r="C5" s="114"/>
      <c r="D5" s="5" t="s">
        <v>3</v>
      </c>
      <c r="E5" s="5" t="s">
        <v>0</v>
      </c>
      <c r="F5" s="5" t="s">
        <v>4</v>
      </c>
      <c r="G5" s="113" t="s">
        <v>5</v>
      </c>
      <c r="H5" s="114"/>
      <c r="I5" s="23" t="s">
        <v>321</v>
      </c>
      <c r="J5" s="29" t="s">
        <v>141</v>
      </c>
      <c r="K5" s="29" t="s">
        <v>142</v>
      </c>
      <c r="L5" s="20" t="s">
        <v>63</v>
      </c>
      <c r="M5" s="21" t="s">
        <v>322</v>
      </c>
    </row>
    <row r="6" spans="1:13" ht="31.5" customHeight="1">
      <c r="A6" s="131" t="s">
        <v>6</v>
      </c>
      <c r="B6" s="56" t="s">
        <v>61</v>
      </c>
      <c r="C6" s="57" t="s">
        <v>7</v>
      </c>
      <c r="D6" s="58" t="s">
        <v>7</v>
      </c>
      <c r="E6" s="59" t="s">
        <v>7</v>
      </c>
      <c r="F6" s="60">
        <v>14004</v>
      </c>
      <c r="G6" s="117" t="s">
        <v>8</v>
      </c>
      <c r="H6" s="118"/>
      <c r="I6" s="66">
        <v>3211000</v>
      </c>
      <c r="J6" s="64"/>
      <c r="K6" s="64"/>
      <c r="L6" s="65"/>
      <c r="M6" s="67">
        <f>I6+L6</f>
        <v>3211000</v>
      </c>
    </row>
    <row r="7" spans="1:13" s="22" customFormat="1" ht="19.5" customHeight="1" thickBot="1">
      <c r="A7" s="132"/>
      <c r="B7" s="52"/>
      <c r="C7" s="53"/>
      <c r="D7" s="54">
        <v>5512</v>
      </c>
      <c r="E7" s="54">
        <v>5321</v>
      </c>
      <c r="F7" s="54">
        <v>14004</v>
      </c>
      <c r="G7" s="115" t="s">
        <v>324</v>
      </c>
      <c r="H7" s="116"/>
      <c r="I7" s="141">
        <v>1151000</v>
      </c>
      <c r="J7" s="142"/>
      <c r="K7" s="142"/>
      <c r="L7" s="143">
        <f>-(L8/2)</f>
        <v>-1151000</v>
      </c>
      <c r="M7" s="55">
        <f>I7+L7</f>
        <v>0</v>
      </c>
    </row>
    <row r="8" spans="1:14" s="22" customFormat="1" ht="13.5" hidden="1" thickBot="1">
      <c r="A8" s="133"/>
      <c r="B8" s="119"/>
      <c r="C8" s="120"/>
      <c r="D8" s="121"/>
      <c r="E8" s="60"/>
      <c r="F8" s="60"/>
      <c r="G8" s="122"/>
      <c r="H8" s="139">
        <f>I8/2</f>
        <v>2060000</v>
      </c>
      <c r="I8" s="140">
        <f>SUM(I9:I36)</f>
        <v>4120000</v>
      </c>
      <c r="J8" s="51"/>
      <c r="K8" s="51"/>
      <c r="L8" s="138">
        <f>SUM(L9:L170)</f>
        <v>2302000</v>
      </c>
      <c r="M8" s="61"/>
      <c r="N8" s="130"/>
    </row>
    <row r="9" spans="1:13" ht="12.75">
      <c r="A9" s="134" t="s">
        <v>6</v>
      </c>
      <c r="B9" s="123" t="s">
        <v>291</v>
      </c>
      <c r="C9" s="124" t="s">
        <v>151</v>
      </c>
      <c r="D9" s="125" t="s">
        <v>7</v>
      </c>
      <c r="E9" s="7" t="s">
        <v>7</v>
      </c>
      <c r="F9" s="7">
        <v>14004</v>
      </c>
      <c r="G9" s="144" t="s">
        <v>323</v>
      </c>
      <c r="H9" s="126" t="s">
        <v>64</v>
      </c>
      <c r="I9" s="128">
        <v>120000</v>
      </c>
      <c r="J9" s="127">
        <v>1695</v>
      </c>
      <c r="K9" s="127">
        <v>35552</v>
      </c>
      <c r="L9" s="128">
        <f>SUM(J9:K9)</f>
        <v>37247</v>
      </c>
      <c r="M9" s="129">
        <f aca="true" t="shared" si="0" ref="M9:M24">I9+L9</f>
        <v>157247</v>
      </c>
    </row>
    <row r="10" spans="1:13" ht="13.5" thickBot="1">
      <c r="A10" s="135"/>
      <c r="B10" s="17"/>
      <c r="C10" s="11"/>
      <c r="D10" s="12">
        <v>5512</v>
      </c>
      <c r="E10" s="13">
        <v>5321</v>
      </c>
      <c r="F10" s="15"/>
      <c r="G10" s="31" t="s">
        <v>9</v>
      </c>
      <c r="H10" s="47"/>
      <c r="I10" s="50">
        <f>I9</f>
        <v>120000</v>
      </c>
      <c r="J10" s="48"/>
      <c r="K10" s="48"/>
      <c r="L10" s="50">
        <f>L9</f>
        <v>37247</v>
      </c>
      <c r="M10" s="63">
        <f t="shared" si="0"/>
        <v>157247</v>
      </c>
    </row>
    <row r="11" spans="1:13" ht="12.75">
      <c r="A11" s="134" t="s">
        <v>6</v>
      </c>
      <c r="B11" s="8" t="s">
        <v>292</v>
      </c>
      <c r="C11" s="6" t="s">
        <v>152</v>
      </c>
      <c r="D11" s="9" t="s">
        <v>7</v>
      </c>
      <c r="E11" s="10" t="s">
        <v>7</v>
      </c>
      <c r="F11" s="7">
        <v>14004</v>
      </c>
      <c r="G11" s="144" t="s">
        <v>323</v>
      </c>
      <c r="H11" s="39" t="s">
        <v>68</v>
      </c>
      <c r="I11" s="128">
        <v>170000</v>
      </c>
      <c r="J11" s="40">
        <v>6439</v>
      </c>
      <c r="K11" s="40">
        <v>42473</v>
      </c>
      <c r="L11" s="41">
        <f>SUM(J11:K11)</f>
        <v>48912</v>
      </c>
      <c r="M11" s="62">
        <f t="shared" si="0"/>
        <v>218912</v>
      </c>
    </row>
    <row r="12" spans="1:13" ht="13.5" thickBot="1">
      <c r="A12" s="135"/>
      <c r="B12" s="17"/>
      <c r="C12" s="11"/>
      <c r="D12" s="12">
        <v>5512</v>
      </c>
      <c r="E12" s="13">
        <v>5321</v>
      </c>
      <c r="F12" s="15"/>
      <c r="G12" s="31" t="s">
        <v>9</v>
      </c>
      <c r="H12" s="47"/>
      <c r="I12" s="50">
        <f>I11</f>
        <v>170000</v>
      </c>
      <c r="J12" s="48"/>
      <c r="K12" s="48"/>
      <c r="L12" s="50">
        <f>L11</f>
        <v>48912</v>
      </c>
      <c r="M12" s="63">
        <f t="shared" si="0"/>
        <v>218912</v>
      </c>
    </row>
    <row r="13" spans="1:13" ht="12.75">
      <c r="A13" s="134" t="s">
        <v>6</v>
      </c>
      <c r="B13" s="8" t="s">
        <v>293</v>
      </c>
      <c r="C13" s="6" t="s">
        <v>160</v>
      </c>
      <c r="D13" s="9" t="s">
        <v>7</v>
      </c>
      <c r="E13" s="10" t="s">
        <v>7</v>
      </c>
      <c r="F13" s="7">
        <v>14004</v>
      </c>
      <c r="G13" s="144" t="s">
        <v>323</v>
      </c>
      <c r="H13" s="39" t="s">
        <v>77</v>
      </c>
      <c r="I13" s="128">
        <v>120000</v>
      </c>
      <c r="J13" s="40">
        <v>3220</v>
      </c>
      <c r="K13" s="40">
        <v>169361</v>
      </c>
      <c r="L13" s="41">
        <f>SUM(J13:K13)</f>
        <v>172581</v>
      </c>
      <c r="M13" s="62">
        <f t="shared" si="0"/>
        <v>292581</v>
      </c>
    </row>
    <row r="14" spans="1:13" ht="13.5" thickBot="1">
      <c r="A14" s="135"/>
      <c r="B14" s="17"/>
      <c r="C14" s="11"/>
      <c r="D14" s="12">
        <v>5512</v>
      </c>
      <c r="E14" s="13">
        <v>5321</v>
      </c>
      <c r="F14" s="15"/>
      <c r="G14" s="31" t="s">
        <v>9</v>
      </c>
      <c r="H14" s="47"/>
      <c r="I14" s="50">
        <f>I13</f>
        <v>120000</v>
      </c>
      <c r="J14" s="48"/>
      <c r="K14" s="48"/>
      <c r="L14" s="50">
        <f>L13</f>
        <v>172581</v>
      </c>
      <c r="M14" s="63">
        <f t="shared" si="0"/>
        <v>292581</v>
      </c>
    </row>
    <row r="15" spans="1:13" ht="12.75">
      <c r="A15" s="134" t="s">
        <v>6</v>
      </c>
      <c r="B15" s="8" t="s">
        <v>294</v>
      </c>
      <c r="C15" s="6" t="s">
        <v>161</v>
      </c>
      <c r="D15" s="9" t="s">
        <v>7</v>
      </c>
      <c r="E15" s="10" t="s">
        <v>7</v>
      </c>
      <c r="F15" s="7">
        <v>14004</v>
      </c>
      <c r="G15" s="144" t="s">
        <v>323</v>
      </c>
      <c r="H15" s="42" t="s">
        <v>78</v>
      </c>
      <c r="I15" s="128">
        <v>320000</v>
      </c>
      <c r="J15" s="43">
        <v>1991</v>
      </c>
      <c r="K15" s="43">
        <v>37069</v>
      </c>
      <c r="L15" s="41">
        <f>SUM(J15:K15)</f>
        <v>39060</v>
      </c>
      <c r="M15" s="62">
        <f t="shared" si="0"/>
        <v>359060</v>
      </c>
    </row>
    <row r="16" spans="1:13" ht="13.5" thickBot="1">
      <c r="A16" s="135"/>
      <c r="B16" s="17"/>
      <c r="C16" s="11"/>
      <c r="D16" s="12">
        <v>5512</v>
      </c>
      <c r="E16" s="13">
        <v>5321</v>
      </c>
      <c r="F16" s="15"/>
      <c r="G16" s="31" t="s">
        <v>9</v>
      </c>
      <c r="H16" s="49"/>
      <c r="I16" s="50">
        <f>I15</f>
        <v>320000</v>
      </c>
      <c r="J16" s="50"/>
      <c r="K16" s="50"/>
      <c r="L16" s="50">
        <f>L15</f>
        <v>39060</v>
      </c>
      <c r="M16" s="63">
        <f t="shared" si="0"/>
        <v>359060</v>
      </c>
    </row>
    <row r="17" spans="1:13" ht="12.75">
      <c r="A17" s="134" t="s">
        <v>6</v>
      </c>
      <c r="B17" s="8" t="s">
        <v>295</v>
      </c>
      <c r="C17" s="6" t="s">
        <v>163</v>
      </c>
      <c r="D17" s="9" t="s">
        <v>7</v>
      </c>
      <c r="E17" s="10" t="s">
        <v>7</v>
      </c>
      <c r="F17" s="7">
        <v>14004</v>
      </c>
      <c r="G17" s="144" t="s">
        <v>323</v>
      </c>
      <c r="H17" s="33" t="s">
        <v>80</v>
      </c>
      <c r="I17" s="128">
        <v>170000</v>
      </c>
      <c r="J17" s="35">
        <v>2220</v>
      </c>
      <c r="K17" s="35">
        <v>1558</v>
      </c>
      <c r="L17" s="36">
        <f>SUM(J17:K17)</f>
        <v>3778</v>
      </c>
      <c r="M17" s="62">
        <f t="shared" si="0"/>
        <v>173778</v>
      </c>
    </row>
    <row r="18" spans="1:13" ht="13.5" thickBot="1">
      <c r="A18" s="135"/>
      <c r="B18" s="17"/>
      <c r="C18" s="11"/>
      <c r="D18" s="12">
        <v>5512</v>
      </c>
      <c r="E18" s="13">
        <v>5321</v>
      </c>
      <c r="F18" s="15"/>
      <c r="G18" s="31" t="s">
        <v>9</v>
      </c>
      <c r="H18" s="45"/>
      <c r="I18" s="50">
        <f>I17</f>
        <v>170000</v>
      </c>
      <c r="J18" s="46"/>
      <c r="K18" s="46"/>
      <c r="L18" s="50">
        <f>L17</f>
        <v>3778</v>
      </c>
      <c r="M18" s="63">
        <f t="shared" si="0"/>
        <v>173778</v>
      </c>
    </row>
    <row r="19" spans="1:13" ht="12.75">
      <c r="A19" s="134" t="s">
        <v>6</v>
      </c>
      <c r="B19" s="8" t="s">
        <v>296</v>
      </c>
      <c r="C19" s="6" t="s">
        <v>166</v>
      </c>
      <c r="D19" s="9" t="s">
        <v>7</v>
      </c>
      <c r="E19" s="10" t="s">
        <v>7</v>
      </c>
      <c r="F19" s="7">
        <v>14004</v>
      </c>
      <c r="G19" s="144" t="s">
        <v>323</v>
      </c>
      <c r="H19" s="42" t="s">
        <v>83</v>
      </c>
      <c r="I19" s="128">
        <v>120000</v>
      </c>
      <c r="J19" s="43">
        <v>0</v>
      </c>
      <c r="K19" s="43">
        <v>28257</v>
      </c>
      <c r="L19" s="41">
        <f>SUM(J19:K19)</f>
        <v>28257</v>
      </c>
      <c r="M19" s="62">
        <f t="shared" si="0"/>
        <v>148257</v>
      </c>
    </row>
    <row r="20" spans="1:13" ht="13.5" thickBot="1">
      <c r="A20" s="135"/>
      <c r="B20" s="17"/>
      <c r="C20" s="11"/>
      <c r="D20" s="12">
        <v>5512</v>
      </c>
      <c r="E20" s="13">
        <v>5321</v>
      </c>
      <c r="F20" s="15"/>
      <c r="G20" s="31" t="s">
        <v>9</v>
      </c>
      <c r="H20" s="49"/>
      <c r="I20" s="50">
        <f>I19</f>
        <v>120000</v>
      </c>
      <c r="J20" s="50"/>
      <c r="K20" s="50"/>
      <c r="L20" s="50">
        <f>L19</f>
        <v>28257</v>
      </c>
      <c r="M20" s="63">
        <f t="shared" si="0"/>
        <v>148257</v>
      </c>
    </row>
    <row r="21" spans="1:13" ht="12.75">
      <c r="A21" s="134" t="s">
        <v>6</v>
      </c>
      <c r="B21" s="8" t="s">
        <v>297</v>
      </c>
      <c r="C21" s="6" t="s">
        <v>175</v>
      </c>
      <c r="D21" s="9" t="s">
        <v>7</v>
      </c>
      <c r="E21" s="10" t="s">
        <v>7</v>
      </c>
      <c r="F21" s="7">
        <v>14004</v>
      </c>
      <c r="G21" s="144" t="s">
        <v>323</v>
      </c>
      <c r="H21" s="33" t="s">
        <v>90</v>
      </c>
      <c r="I21" s="128">
        <v>120000</v>
      </c>
      <c r="J21" s="35">
        <v>1796</v>
      </c>
      <c r="K21" s="35">
        <v>4169</v>
      </c>
      <c r="L21" s="36">
        <f>SUM(J21:K21)</f>
        <v>5965</v>
      </c>
      <c r="M21" s="62">
        <f t="shared" si="0"/>
        <v>125965</v>
      </c>
    </row>
    <row r="22" spans="1:13" ht="13.5" thickBot="1">
      <c r="A22" s="135"/>
      <c r="B22" s="17"/>
      <c r="C22" s="11"/>
      <c r="D22" s="12">
        <v>5512</v>
      </c>
      <c r="E22" s="13">
        <v>5321</v>
      </c>
      <c r="F22" s="15"/>
      <c r="G22" s="31" t="s">
        <v>9</v>
      </c>
      <c r="H22" s="45"/>
      <c r="I22" s="50">
        <f>I21</f>
        <v>120000</v>
      </c>
      <c r="J22" s="46"/>
      <c r="K22" s="46"/>
      <c r="L22" s="50">
        <f>L21</f>
        <v>5965</v>
      </c>
      <c r="M22" s="63">
        <f t="shared" si="0"/>
        <v>125965</v>
      </c>
    </row>
    <row r="23" spans="1:13" ht="12.75">
      <c r="A23" s="134" t="s">
        <v>6</v>
      </c>
      <c r="B23" s="8" t="s">
        <v>298</v>
      </c>
      <c r="C23" s="6" t="s">
        <v>186</v>
      </c>
      <c r="D23" s="9" t="s">
        <v>7</v>
      </c>
      <c r="E23" s="10" t="s">
        <v>7</v>
      </c>
      <c r="F23" s="7">
        <v>14004</v>
      </c>
      <c r="G23" s="144" t="s">
        <v>323</v>
      </c>
      <c r="H23" s="33" t="s">
        <v>101</v>
      </c>
      <c r="I23" s="128">
        <v>120000</v>
      </c>
      <c r="J23" s="35">
        <v>3220</v>
      </c>
      <c r="K23" s="35">
        <v>61946</v>
      </c>
      <c r="L23" s="36">
        <f>SUM(J23:K23)</f>
        <v>65166</v>
      </c>
      <c r="M23" s="62">
        <f t="shared" si="0"/>
        <v>185166</v>
      </c>
    </row>
    <row r="24" spans="1:13" ht="13.5" thickBot="1">
      <c r="A24" s="135"/>
      <c r="B24" s="17"/>
      <c r="C24" s="11"/>
      <c r="D24" s="12">
        <v>5512</v>
      </c>
      <c r="E24" s="13">
        <v>5321</v>
      </c>
      <c r="F24" s="15"/>
      <c r="G24" s="31" t="s">
        <v>9</v>
      </c>
      <c r="H24" s="45"/>
      <c r="I24" s="50">
        <f>I23</f>
        <v>120000</v>
      </c>
      <c r="J24" s="46"/>
      <c r="K24" s="46"/>
      <c r="L24" s="50">
        <f>L23</f>
        <v>65166</v>
      </c>
      <c r="M24" s="63">
        <f t="shared" si="0"/>
        <v>185166</v>
      </c>
    </row>
    <row r="25" spans="1:13" ht="12.75">
      <c r="A25" s="134" t="s">
        <v>6</v>
      </c>
      <c r="B25" s="8" t="s">
        <v>299</v>
      </c>
      <c r="C25" s="6" t="s">
        <v>191</v>
      </c>
      <c r="D25" s="9" t="s">
        <v>7</v>
      </c>
      <c r="E25" s="10" t="s">
        <v>7</v>
      </c>
      <c r="F25" s="7">
        <v>14004</v>
      </c>
      <c r="G25" s="144" t="s">
        <v>323</v>
      </c>
      <c r="H25" s="42" t="s">
        <v>106</v>
      </c>
      <c r="I25" s="128">
        <v>120000</v>
      </c>
      <c r="J25" s="40">
        <v>3559</v>
      </c>
      <c r="K25" s="40">
        <v>32691</v>
      </c>
      <c r="L25" s="41">
        <f>SUM(J25:K25)</f>
        <v>36250</v>
      </c>
      <c r="M25" s="62">
        <f aca="true" t="shared" si="1" ref="M25:M38">I25+L25</f>
        <v>156250</v>
      </c>
    </row>
    <row r="26" spans="1:13" ht="13.5" thickBot="1">
      <c r="A26" s="135"/>
      <c r="B26" s="17"/>
      <c r="C26" s="11"/>
      <c r="D26" s="12">
        <v>5512</v>
      </c>
      <c r="E26" s="13">
        <v>5321</v>
      </c>
      <c r="F26" s="15"/>
      <c r="G26" s="31" t="s">
        <v>9</v>
      </c>
      <c r="H26" s="49"/>
      <c r="I26" s="50">
        <f>I25</f>
        <v>120000</v>
      </c>
      <c r="J26" s="48"/>
      <c r="K26" s="48"/>
      <c r="L26" s="50">
        <f>L25</f>
        <v>36250</v>
      </c>
      <c r="M26" s="63">
        <f t="shared" si="1"/>
        <v>156250</v>
      </c>
    </row>
    <row r="27" spans="1:13" ht="12.75">
      <c r="A27" s="134" t="s">
        <v>6</v>
      </c>
      <c r="B27" s="8" t="s">
        <v>300</v>
      </c>
      <c r="C27" s="6" t="s">
        <v>194</v>
      </c>
      <c r="D27" s="9" t="s">
        <v>7</v>
      </c>
      <c r="E27" s="10" t="s">
        <v>7</v>
      </c>
      <c r="F27" s="7">
        <v>14004</v>
      </c>
      <c r="G27" s="144" t="s">
        <v>323</v>
      </c>
      <c r="H27" s="42" t="s">
        <v>109</v>
      </c>
      <c r="I27" s="128">
        <v>290000</v>
      </c>
      <c r="J27" s="40">
        <v>551</v>
      </c>
      <c r="K27" s="40">
        <v>42618</v>
      </c>
      <c r="L27" s="41">
        <f>SUM(J27:K27)</f>
        <v>43169</v>
      </c>
      <c r="M27" s="62">
        <f t="shared" si="1"/>
        <v>333169</v>
      </c>
    </row>
    <row r="28" spans="1:13" ht="13.5" thickBot="1">
      <c r="A28" s="135"/>
      <c r="B28" s="17"/>
      <c r="C28" s="11"/>
      <c r="D28" s="12">
        <v>5512</v>
      </c>
      <c r="E28" s="13">
        <v>5321</v>
      </c>
      <c r="F28" s="15"/>
      <c r="G28" s="31" t="s">
        <v>9</v>
      </c>
      <c r="H28" s="49"/>
      <c r="I28" s="50">
        <f>I27</f>
        <v>290000</v>
      </c>
      <c r="J28" s="48"/>
      <c r="K28" s="48"/>
      <c r="L28" s="50">
        <f>L27</f>
        <v>43169</v>
      </c>
      <c r="M28" s="63">
        <f t="shared" si="1"/>
        <v>333169</v>
      </c>
    </row>
    <row r="29" spans="1:13" ht="12.75">
      <c r="A29" s="134" t="s">
        <v>6</v>
      </c>
      <c r="B29" s="8" t="s">
        <v>301</v>
      </c>
      <c r="C29" s="6" t="s">
        <v>201</v>
      </c>
      <c r="D29" s="9" t="s">
        <v>7</v>
      </c>
      <c r="E29" s="10" t="s">
        <v>7</v>
      </c>
      <c r="F29" s="7">
        <v>14004</v>
      </c>
      <c r="G29" s="144" t="s">
        <v>323</v>
      </c>
      <c r="H29" s="42" t="s">
        <v>117</v>
      </c>
      <c r="I29" s="128">
        <v>50000</v>
      </c>
      <c r="J29" s="43">
        <v>33849</v>
      </c>
      <c r="K29" s="43">
        <v>10960</v>
      </c>
      <c r="L29" s="41">
        <f>SUM(J29:K29)</f>
        <v>44809</v>
      </c>
      <c r="M29" s="62">
        <f t="shared" si="1"/>
        <v>94809</v>
      </c>
    </row>
    <row r="30" spans="1:13" ht="13.5" thickBot="1">
      <c r="A30" s="135"/>
      <c r="B30" s="17"/>
      <c r="C30" s="11"/>
      <c r="D30" s="12">
        <v>5512</v>
      </c>
      <c r="E30" s="13">
        <v>5321</v>
      </c>
      <c r="F30" s="15"/>
      <c r="G30" s="31" t="s">
        <v>9</v>
      </c>
      <c r="H30" s="49"/>
      <c r="I30" s="50">
        <f>I29</f>
        <v>50000</v>
      </c>
      <c r="J30" s="50"/>
      <c r="K30" s="50"/>
      <c r="L30" s="50">
        <f>L29</f>
        <v>44809</v>
      </c>
      <c r="M30" s="63">
        <f t="shared" si="1"/>
        <v>94809</v>
      </c>
    </row>
    <row r="31" spans="1:13" ht="12.75">
      <c r="A31" s="134" t="s">
        <v>6</v>
      </c>
      <c r="B31" s="8" t="s">
        <v>302</v>
      </c>
      <c r="C31" s="6" t="s">
        <v>202</v>
      </c>
      <c r="D31" s="9" t="s">
        <v>7</v>
      </c>
      <c r="E31" s="10" t="s">
        <v>7</v>
      </c>
      <c r="F31" s="7">
        <v>14004</v>
      </c>
      <c r="G31" s="144" t="s">
        <v>323</v>
      </c>
      <c r="H31" s="33" t="s">
        <v>118</v>
      </c>
      <c r="I31" s="128">
        <v>120000</v>
      </c>
      <c r="J31" s="35">
        <v>5016</v>
      </c>
      <c r="K31" s="35">
        <v>5770</v>
      </c>
      <c r="L31" s="36">
        <f>SUM(J31:K31)</f>
        <v>10786</v>
      </c>
      <c r="M31" s="62">
        <f t="shared" si="1"/>
        <v>130786</v>
      </c>
    </row>
    <row r="32" spans="1:13" ht="13.5" thickBot="1">
      <c r="A32" s="135"/>
      <c r="B32" s="17"/>
      <c r="C32" s="11"/>
      <c r="D32" s="12">
        <v>5512</v>
      </c>
      <c r="E32" s="13">
        <v>5321</v>
      </c>
      <c r="F32" s="15"/>
      <c r="G32" s="31" t="s">
        <v>9</v>
      </c>
      <c r="H32" s="45"/>
      <c r="I32" s="50">
        <f>I31</f>
        <v>120000</v>
      </c>
      <c r="J32" s="46"/>
      <c r="K32" s="46"/>
      <c r="L32" s="50">
        <f>L31</f>
        <v>10786</v>
      </c>
      <c r="M32" s="63">
        <f t="shared" si="1"/>
        <v>130786</v>
      </c>
    </row>
    <row r="33" spans="1:13" ht="12.75">
      <c r="A33" s="134" t="s">
        <v>6</v>
      </c>
      <c r="B33" s="8" t="s">
        <v>303</v>
      </c>
      <c r="C33" s="6" t="s">
        <v>218</v>
      </c>
      <c r="D33" s="9" t="s">
        <v>7</v>
      </c>
      <c r="E33" s="10" t="s">
        <v>7</v>
      </c>
      <c r="F33" s="7">
        <v>14004</v>
      </c>
      <c r="G33" s="144" t="s">
        <v>323</v>
      </c>
      <c r="H33" s="33" t="s">
        <v>132</v>
      </c>
      <c r="I33" s="128">
        <v>170000</v>
      </c>
      <c r="J33" s="35">
        <v>2542</v>
      </c>
      <c r="K33" s="35">
        <v>40082</v>
      </c>
      <c r="L33" s="36">
        <f>SUM(J33:K33)</f>
        <v>42624</v>
      </c>
      <c r="M33" s="62">
        <f t="shared" si="1"/>
        <v>212624</v>
      </c>
    </row>
    <row r="34" spans="1:13" ht="13.5" thickBot="1">
      <c r="A34" s="135"/>
      <c r="B34" s="17"/>
      <c r="C34" s="11"/>
      <c r="D34" s="12">
        <v>5512</v>
      </c>
      <c r="E34" s="13">
        <v>5321</v>
      </c>
      <c r="F34" s="15"/>
      <c r="G34" s="31" t="s">
        <v>9</v>
      </c>
      <c r="H34" s="45"/>
      <c r="I34" s="50">
        <f>I33</f>
        <v>170000</v>
      </c>
      <c r="J34" s="46"/>
      <c r="K34" s="46"/>
      <c r="L34" s="50">
        <f>L33</f>
        <v>42624</v>
      </c>
      <c r="M34" s="63">
        <f t="shared" si="1"/>
        <v>212624</v>
      </c>
    </row>
    <row r="35" spans="1:13" ht="12.75">
      <c r="A35" s="134" t="s">
        <v>6</v>
      </c>
      <c r="B35" s="8" t="s">
        <v>304</v>
      </c>
      <c r="C35" s="6" t="s">
        <v>226</v>
      </c>
      <c r="D35" s="9" t="s">
        <v>7</v>
      </c>
      <c r="E35" s="10" t="s">
        <v>7</v>
      </c>
      <c r="F35" s="7">
        <v>14004</v>
      </c>
      <c r="G35" s="144" t="s">
        <v>323</v>
      </c>
      <c r="H35" s="33" t="s">
        <v>140</v>
      </c>
      <c r="I35" s="128">
        <v>50000</v>
      </c>
      <c r="J35" s="44">
        <v>22750</v>
      </c>
      <c r="K35" s="44">
        <v>12346</v>
      </c>
      <c r="L35" s="41">
        <f>SUM(J35:K35)</f>
        <v>35096</v>
      </c>
      <c r="M35" s="62">
        <f t="shared" si="1"/>
        <v>85096</v>
      </c>
    </row>
    <row r="36" spans="1:13" ht="13.5" thickBot="1">
      <c r="A36" s="135"/>
      <c r="B36" s="17"/>
      <c r="C36" s="11"/>
      <c r="D36" s="12">
        <v>5512</v>
      </c>
      <c r="E36" s="13">
        <v>5321</v>
      </c>
      <c r="F36" s="15"/>
      <c r="G36" s="31" t="s">
        <v>9</v>
      </c>
      <c r="H36" s="32"/>
      <c r="I36" s="50">
        <f>I35</f>
        <v>50000</v>
      </c>
      <c r="J36" s="28"/>
      <c r="K36" s="28"/>
      <c r="L36" s="50">
        <f>L35</f>
        <v>35096</v>
      </c>
      <c r="M36" s="63">
        <f t="shared" si="1"/>
        <v>85096</v>
      </c>
    </row>
    <row r="37" spans="1:13" ht="12.75">
      <c r="A37" s="136" t="s">
        <v>6</v>
      </c>
      <c r="B37" s="8" t="s">
        <v>10</v>
      </c>
      <c r="C37" s="6" t="s">
        <v>148</v>
      </c>
      <c r="D37" s="9" t="s">
        <v>7</v>
      </c>
      <c r="E37" s="10" t="s">
        <v>7</v>
      </c>
      <c r="F37" s="10">
        <v>14004</v>
      </c>
      <c r="G37" s="144" t="s">
        <v>323</v>
      </c>
      <c r="H37" s="30" t="s">
        <v>65</v>
      </c>
      <c r="I37" s="24">
        <v>0</v>
      </c>
      <c r="J37" s="25">
        <v>508</v>
      </c>
      <c r="K37" s="25">
        <v>0</v>
      </c>
      <c r="L37" s="26">
        <f>SUM(J37:K37)</f>
        <v>508</v>
      </c>
      <c r="M37" s="62">
        <f t="shared" si="1"/>
        <v>508</v>
      </c>
    </row>
    <row r="38" spans="1:13" ht="13.5" thickBot="1">
      <c r="A38" s="137"/>
      <c r="B38" s="17"/>
      <c r="C38" s="14"/>
      <c r="D38" s="14">
        <v>5512</v>
      </c>
      <c r="E38" s="15">
        <v>5321</v>
      </c>
      <c r="F38" s="16"/>
      <c r="G38" s="31" t="s">
        <v>9</v>
      </c>
      <c r="H38" s="145"/>
      <c r="I38" s="37">
        <v>0</v>
      </c>
      <c r="J38" s="38"/>
      <c r="K38" s="38"/>
      <c r="L38" s="50">
        <f>L37</f>
        <v>508</v>
      </c>
      <c r="M38" s="63">
        <f t="shared" si="1"/>
        <v>508</v>
      </c>
    </row>
    <row r="39" spans="1:13" ht="12.75">
      <c r="A39" s="134" t="s">
        <v>6</v>
      </c>
      <c r="B39" s="8" t="s">
        <v>11</v>
      </c>
      <c r="C39" s="6" t="s">
        <v>149</v>
      </c>
      <c r="D39" s="9" t="s">
        <v>7</v>
      </c>
      <c r="E39" s="10" t="s">
        <v>7</v>
      </c>
      <c r="F39" s="7">
        <v>14004</v>
      </c>
      <c r="G39" s="144" t="s">
        <v>323</v>
      </c>
      <c r="H39" s="33" t="s">
        <v>66</v>
      </c>
      <c r="I39" s="24">
        <v>0</v>
      </c>
      <c r="J39" s="35">
        <v>1017</v>
      </c>
      <c r="K39" s="35">
        <v>0</v>
      </c>
      <c r="L39" s="36">
        <f>SUM(J39:K39)</f>
        <v>1017</v>
      </c>
      <c r="M39" s="62">
        <f aca="true" t="shared" si="2" ref="M39:M88">I39+L39</f>
        <v>1017</v>
      </c>
    </row>
    <row r="40" spans="1:13" ht="13.5" thickBot="1">
      <c r="A40" s="135"/>
      <c r="B40" s="17"/>
      <c r="C40" s="11"/>
      <c r="D40" s="12">
        <v>5512</v>
      </c>
      <c r="E40" s="13">
        <v>5321</v>
      </c>
      <c r="F40" s="15"/>
      <c r="G40" s="31" t="s">
        <v>9</v>
      </c>
      <c r="H40" s="45"/>
      <c r="I40" s="37">
        <v>0</v>
      </c>
      <c r="J40" s="46"/>
      <c r="K40" s="46"/>
      <c r="L40" s="50">
        <f>L39</f>
        <v>1017</v>
      </c>
      <c r="M40" s="63">
        <f t="shared" si="2"/>
        <v>1017</v>
      </c>
    </row>
    <row r="41" spans="1:13" ht="12.75">
      <c r="A41" s="136" t="s">
        <v>6</v>
      </c>
      <c r="B41" s="8" t="s">
        <v>12</v>
      </c>
      <c r="C41" s="6" t="s">
        <v>150</v>
      </c>
      <c r="D41" s="9" t="s">
        <v>7</v>
      </c>
      <c r="E41" s="10" t="s">
        <v>7</v>
      </c>
      <c r="F41" s="10">
        <v>14004</v>
      </c>
      <c r="G41" s="144" t="s">
        <v>323</v>
      </c>
      <c r="H41" s="33" t="s">
        <v>67</v>
      </c>
      <c r="I41" s="24">
        <v>0</v>
      </c>
      <c r="J41" s="35">
        <v>1864</v>
      </c>
      <c r="K41" s="35">
        <v>0</v>
      </c>
      <c r="L41" s="36">
        <f>SUM(J41:K41)</f>
        <v>1864</v>
      </c>
      <c r="M41" s="62">
        <f t="shared" si="2"/>
        <v>1864</v>
      </c>
    </row>
    <row r="42" spans="1:13" ht="13.5" thickBot="1">
      <c r="A42" s="137"/>
      <c r="B42" s="17"/>
      <c r="C42" s="11"/>
      <c r="D42" s="14">
        <v>5512</v>
      </c>
      <c r="E42" s="15">
        <v>5321</v>
      </c>
      <c r="F42" s="16"/>
      <c r="G42" s="31" t="s">
        <v>9</v>
      </c>
      <c r="H42" s="45"/>
      <c r="I42" s="37">
        <v>0</v>
      </c>
      <c r="J42" s="46"/>
      <c r="K42" s="46"/>
      <c r="L42" s="50">
        <f>L41</f>
        <v>1864</v>
      </c>
      <c r="M42" s="63">
        <f t="shared" si="2"/>
        <v>1864</v>
      </c>
    </row>
    <row r="43" spans="1:13" ht="12.75">
      <c r="A43" s="134" t="s">
        <v>6</v>
      </c>
      <c r="B43" s="8" t="s">
        <v>305</v>
      </c>
      <c r="C43" s="6" t="s">
        <v>153</v>
      </c>
      <c r="D43" s="9" t="s">
        <v>7</v>
      </c>
      <c r="E43" s="10" t="s">
        <v>7</v>
      </c>
      <c r="F43" s="7">
        <v>14004</v>
      </c>
      <c r="G43" s="144" t="s">
        <v>323</v>
      </c>
      <c r="H43" s="42" t="s">
        <v>69</v>
      </c>
      <c r="I43" s="24">
        <v>0</v>
      </c>
      <c r="J43" s="43">
        <v>13430</v>
      </c>
      <c r="K43" s="43">
        <v>73001</v>
      </c>
      <c r="L43" s="41">
        <f>SUM(J43:K43)</f>
        <v>86431</v>
      </c>
      <c r="M43" s="62">
        <f t="shared" si="2"/>
        <v>86431</v>
      </c>
    </row>
    <row r="44" spans="1:13" ht="13.5" thickBot="1">
      <c r="A44" s="135"/>
      <c r="B44" s="17"/>
      <c r="C44" s="11"/>
      <c r="D44" s="12">
        <v>5512</v>
      </c>
      <c r="E44" s="13">
        <v>5321</v>
      </c>
      <c r="F44" s="15"/>
      <c r="G44" s="31" t="s">
        <v>9</v>
      </c>
      <c r="H44" s="49"/>
      <c r="I44" s="37">
        <v>0</v>
      </c>
      <c r="J44" s="50"/>
      <c r="K44" s="50"/>
      <c r="L44" s="50">
        <f>L43</f>
        <v>86431</v>
      </c>
      <c r="M44" s="63">
        <f t="shared" si="2"/>
        <v>86431</v>
      </c>
    </row>
    <row r="45" spans="1:13" ht="12.75">
      <c r="A45" s="134" t="s">
        <v>6</v>
      </c>
      <c r="B45" s="8" t="s">
        <v>306</v>
      </c>
      <c r="C45" s="6" t="s">
        <v>154</v>
      </c>
      <c r="D45" s="9" t="s">
        <v>7</v>
      </c>
      <c r="E45" s="10" t="s">
        <v>7</v>
      </c>
      <c r="F45" s="7">
        <v>14004</v>
      </c>
      <c r="G45" s="144" t="s">
        <v>323</v>
      </c>
      <c r="H45" s="33" t="s">
        <v>70</v>
      </c>
      <c r="I45" s="24">
        <v>0</v>
      </c>
      <c r="J45" s="35">
        <v>763</v>
      </c>
      <c r="K45" s="35">
        <v>0</v>
      </c>
      <c r="L45" s="36">
        <f>SUM(J45:K45)</f>
        <v>763</v>
      </c>
      <c r="M45" s="62">
        <f t="shared" si="2"/>
        <v>763</v>
      </c>
    </row>
    <row r="46" spans="1:13" ht="13.5" thickBot="1">
      <c r="A46" s="135"/>
      <c r="B46" s="17"/>
      <c r="C46" s="11"/>
      <c r="D46" s="12">
        <v>5512</v>
      </c>
      <c r="E46" s="13">
        <v>5321</v>
      </c>
      <c r="F46" s="15"/>
      <c r="G46" s="31" t="s">
        <v>9</v>
      </c>
      <c r="H46" s="45"/>
      <c r="I46" s="37">
        <v>0</v>
      </c>
      <c r="J46" s="46"/>
      <c r="K46" s="46"/>
      <c r="L46" s="50">
        <f>L45</f>
        <v>763</v>
      </c>
      <c r="M46" s="63">
        <f t="shared" si="2"/>
        <v>763</v>
      </c>
    </row>
    <row r="47" spans="1:13" ht="12.75">
      <c r="A47" s="134" t="s">
        <v>6</v>
      </c>
      <c r="B47" s="8" t="s">
        <v>13</v>
      </c>
      <c r="C47" s="71" t="s">
        <v>227</v>
      </c>
      <c r="D47" s="68" t="s">
        <v>7</v>
      </c>
      <c r="E47" s="69" t="s">
        <v>7</v>
      </c>
      <c r="F47" s="70">
        <v>14004</v>
      </c>
      <c r="G47" s="144" t="s">
        <v>323</v>
      </c>
      <c r="H47" s="72" t="s">
        <v>71</v>
      </c>
      <c r="I47" s="24">
        <v>0</v>
      </c>
      <c r="J47" s="44">
        <v>847</v>
      </c>
      <c r="K47" s="44">
        <v>0</v>
      </c>
      <c r="L47" s="41">
        <f>SUM(J47:K47)</f>
        <v>847</v>
      </c>
      <c r="M47" s="62">
        <f t="shared" si="2"/>
        <v>847</v>
      </c>
    </row>
    <row r="48" spans="1:13" ht="13.5" thickBot="1">
      <c r="A48" s="135"/>
      <c r="B48" s="17"/>
      <c r="C48" s="11"/>
      <c r="D48" s="12">
        <v>5512</v>
      </c>
      <c r="E48" s="13">
        <v>5321</v>
      </c>
      <c r="F48" s="15"/>
      <c r="G48" s="31" t="s">
        <v>9</v>
      </c>
      <c r="H48" s="45"/>
      <c r="I48" s="37">
        <v>0</v>
      </c>
      <c r="J48" s="38"/>
      <c r="K48" s="38"/>
      <c r="L48" s="50">
        <f>L47</f>
        <v>847</v>
      </c>
      <c r="M48" s="63">
        <f t="shared" si="2"/>
        <v>847</v>
      </c>
    </row>
    <row r="49" spans="1:13" ht="12.75">
      <c r="A49" s="134" t="s">
        <v>6</v>
      </c>
      <c r="B49" s="8" t="s">
        <v>14</v>
      </c>
      <c r="C49" s="6" t="s">
        <v>155</v>
      </c>
      <c r="D49" s="9" t="s">
        <v>7</v>
      </c>
      <c r="E49" s="10" t="s">
        <v>7</v>
      </c>
      <c r="F49" s="7">
        <v>14004</v>
      </c>
      <c r="G49" s="144" t="s">
        <v>323</v>
      </c>
      <c r="H49" s="33" t="s">
        <v>72</v>
      </c>
      <c r="I49" s="24">
        <v>0</v>
      </c>
      <c r="J49" s="44">
        <v>19827</v>
      </c>
      <c r="K49" s="44">
        <v>2401</v>
      </c>
      <c r="L49" s="41">
        <f>SUM(J49:K49)</f>
        <v>22228</v>
      </c>
      <c r="M49" s="62">
        <f t="shared" si="2"/>
        <v>22228</v>
      </c>
    </row>
    <row r="50" spans="1:13" ht="13.5" thickBot="1">
      <c r="A50" s="135"/>
      <c r="B50" s="17"/>
      <c r="C50" s="11"/>
      <c r="D50" s="12">
        <v>5512</v>
      </c>
      <c r="E50" s="13">
        <v>5321</v>
      </c>
      <c r="F50" s="15"/>
      <c r="G50" s="31" t="s">
        <v>9</v>
      </c>
      <c r="H50" s="45"/>
      <c r="I50" s="37">
        <v>0</v>
      </c>
      <c r="J50" s="38"/>
      <c r="K50" s="38"/>
      <c r="L50" s="50">
        <f>L49</f>
        <v>22228</v>
      </c>
      <c r="M50" s="63">
        <f t="shared" si="2"/>
        <v>22228</v>
      </c>
    </row>
    <row r="51" spans="1:13" ht="12.75">
      <c r="A51" s="134" t="s">
        <v>6</v>
      </c>
      <c r="B51" s="8" t="s">
        <v>15</v>
      </c>
      <c r="C51" s="6" t="s">
        <v>156</v>
      </c>
      <c r="D51" s="9" t="s">
        <v>7</v>
      </c>
      <c r="E51" s="10" t="s">
        <v>7</v>
      </c>
      <c r="F51" s="7">
        <v>14004</v>
      </c>
      <c r="G51" s="144" t="s">
        <v>323</v>
      </c>
      <c r="H51" s="42" t="s">
        <v>73</v>
      </c>
      <c r="I51" s="24">
        <v>0</v>
      </c>
      <c r="J51" s="43">
        <v>1017</v>
      </c>
      <c r="K51" s="43">
        <v>1043</v>
      </c>
      <c r="L51" s="41">
        <f>SUM(J51:K51)</f>
        <v>2060</v>
      </c>
      <c r="M51" s="62">
        <f t="shared" si="2"/>
        <v>2060</v>
      </c>
    </row>
    <row r="52" spans="1:13" ht="13.5" thickBot="1">
      <c r="A52" s="135"/>
      <c r="B52" s="17"/>
      <c r="C52" s="11"/>
      <c r="D52" s="12">
        <v>5512</v>
      </c>
      <c r="E52" s="13">
        <v>5321</v>
      </c>
      <c r="F52" s="15"/>
      <c r="G52" s="31" t="s">
        <v>9</v>
      </c>
      <c r="H52" s="49"/>
      <c r="I52" s="37">
        <v>0</v>
      </c>
      <c r="J52" s="50"/>
      <c r="K52" s="50"/>
      <c r="L52" s="50">
        <f>L51</f>
        <v>2060</v>
      </c>
      <c r="M52" s="63">
        <f t="shared" si="2"/>
        <v>2060</v>
      </c>
    </row>
    <row r="53" spans="1:13" ht="12.75">
      <c r="A53" s="134" t="s">
        <v>6</v>
      </c>
      <c r="B53" s="8" t="s">
        <v>16</v>
      </c>
      <c r="C53" s="6" t="s">
        <v>157</v>
      </c>
      <c r="D53" s="9" t="s">
        <v>7</v>
      </c>
      <c r="E53" s="10" t="s">
        <v>7</v>
      </c>
      <c r="F53" s="7">
        <v>14004</v>
      </c>
      <c r="G53" s="144" t="s">
        <v>323</v>
      </c>
      <c r="H53" s="39" t="s">
        <v>74</v>
      </c>
      <c r="I53" s="24">
        <v>0</v>
      </c>
      <c r="J53" s="40">
        <v>1398</v>
      </c>
      <c r="K53" s="40">
        <v>15732</v>
      </c>
      <c r="L53" s="41">
        <f>SUM(J53:K53)</f>
        <v>17130</v>
      </c>
      <c r="M53" s="62">
        <f t="shared" si="2"/>
        <v>17130</v>
      </c>
    </row>
    <row r="54" spans="1:13" ht="13.5" thickBot="1">
      <c r="A54" s="135"/>
      <c r="B54" s="17"/>
      <c r="C54" s="11"/>
      <c r="D54" s="12">
        <v>5512</v>
      </c>
      <c r="E54" s="13">
        <v>5321</v>
      </c>
      <c r="F54" s="15"/>
      <c r="G54" s="31" t="s">
        <v>9</v>
      </c>
      <c r="H54" s="47"/>
      <c r="I54" s="37">
        <v>0</v>
      </c>
      <c r="J54" s="48"/>
      <c r="K54" s="48"/>
      <c r="L54" s="50">
        <f>L53</f>
        <v>17130</v>
      </c>
      <c r="M54" s="63">
        <f t="shared" si="2"/>
        <v>17130</v>
      </c>
    </row>
    <row r="55" spans="1:13" ht="12.75">
      <c r="A55" s="134" t="s">
        <v>6</v>
      </c>
      <c r="B55" s="8" t="s">
        <v>17</v>
      </c>
      <c r="C55" s="6" t="s">
        <v>158</v>
      </c>
      <c r="D55" s="9" t="s">
        <v>7</v>
      </c>
      <c r="E55" s="10" t="s">
        <v>7</v>
      </c>
      <c r="F55" s="7">
        <v>14004</v>
      </c>
      <c r="G55" s="144" t="s">
        <v>323</v>
      </c>
      <c r="H55" s="42" t="s">
        <v>75</v>
      </c>
      <c r="I55" s="24">
        <v>0</v>
      </c>
      <c r="J55" s="43">
        <v>254</v>
      </c>
      <c r="K55" s="43">
        <v>0</v>
      </c>
      <c r="L55" s="41">
        <f>SUM(J55:K55)</f>
        <v>254</v>
      </c>
      <c r="M55" s="62">
        <f t="shared" si="2"/>
        <v>254</v>
      </c>
    </row>
    <row r="56" spans="1:13" ht="13.5" thickBot="1">
      <c r="A56" s="135"/>
      <c r="B56" s="17"/>
      <c r="C56" s="11"/>
      <c r="D56" s="12">
        <v>5512</v>
      </c>
      <c r="E56" s="13">
        <v>5321</v>
      </c>
      <c r="F56" s="15"/>
      <c r="G56" s="31" t="s">
        <v>9</v>
      </c>
      <c r="H56" s="49"/>
      <c r="I56" s="37">
        <v>0</v>
      </c>
      <c r="J56" s="50"/>
      <c r="K56" s="50"/>
      <c r="L56" s="50">
        <f>L55</f>
        <v>254</v>
      </c>
      <c r="M56" s="63">
        <f t="shared" si="2"/>
        <v>254</v>
      </c>
    </row>
    <row r="57" spans="1:13" ht="12.75">
      <c r="A57" s="134" t="s">
        <v>6</v>
      </c>
      <c r="B57" s="8" t="s">
        <v>18</v>
      </c>
      <c r="C57" s="6" t="s">
        <v>159</v>
      </c>
      <c r="D57" s="9" t="s">
        <v>7</v>
      </c>
      <c r="E57" s="10" t="s">
        <v>7</v>
      </c>
      <c r="F57" s="7">
        <v>14004</v>
      </c>
      <c r="G57" s="144" t="s">
        <v>323</v>
      </c>
      <c r="H57" s="33" t="s">
        <v>76</v>
      </c>
      <c r="I57" s="24">
        <v>0</v>
      </c>
      <c r="J57" s="44">
        <v>1356</v>
      </c>
      <c r="K57" s="44">
        <v>0</v>
      </c>
      <c r="L57" s="41">
        <f>SUM(J57:K57)</f>
        <v>1356</v>
      </c>
      <c r="M57" s="62">
        <f t="shared" si="2"/>
        <v>1356</v>
      </c>
    </row>
    <row r="58" spans="1:13" ht="13.5" thickBot="1">
      <c r="A58" s="135"/>
      <c r="B58" s="17"/>
      <c r="C58" s="11"/>
      <c r="D58" s="12">
        <v>5512</v>
      </c>
      <c r="E58" s="13">
        <v>5321</v>
      </c>
      <c r="F58" s="15"/>
      <c r="G58" s="31" t="s">
        <v>9</v>
      </c>
      <c r="H58" s="45"/>
      <c r="I58" s="37">
        <v>0</v>
      </c>
      <c r="J58" s="38"/>
      <c r="K58" s="38"/>
      <c r="L58" s="50">
        <f>L57</f>
        <v>1356</v>
      </c>
      <c r="M58" s="63">
        <f t="shared" si="2"/>
        <v>1356</v>
      </c>
    </row>
    <row r="59" spans="1:13" ht="12.75">
      <c r="A59" s="134" t="s">
        <v>6</v>
      </c>
      <c r="B59" s="8" t="s">
        <v>19</v>
      </c>
      <c r="C59" s="6" t="s">
        <v>162</v>
      </c>
      <c r="D59" s="9" t="s">
        <v>7</v>
      </c>
      <c r="E59" s="10" t="s">
        <v>7</v>
      </c>
      <c r="F59" s="7">
        <v>14004</v>
      </c>
      <c r="G59" s="144" t="s">
        <v>323</v>
      </c>
      <c r="H59" s="42" t="s">
        <v>79</v>
      </c>
      <c r="I59" s="24">
        <v>0</v>
      </c>
      <c r="J59" s="43">
        <v>254</v>
      </c>
      <c r="K59" s="43">
        <v>1940</v>
      </c>
      <c r="L59" s="41">
        <f>SUM(J59:K59)</f>
        <v>2194</v>
      </c>
      <c r="M59" s="62">
        <f t="shared" si="2"/>
        <v>2194</v>
      </c>
    </row>
    <row r="60" spans="1:13" ht="13.5" thickBot="1">
      <c r="A60" s="135"/>
      <c r="B60" s="17"/>
      <c r="C60" s="11"/>
      <c r="D60" s="12">
        <v>5512</v>
      </c>
      <c r="E60" s="13">
        <v>5321</v>
      </c>
      <c r="F60" s="15"/>
      <c r="G60" s="31" t="s">
        <v>9</v>
      </c>
      <c r="H60" s="49"/>
      <c r="I60" s="37">
        <v>0</v>
      </c>
      <c r="J60" s="50"/>
      <c r="K60" s="50"/>
      <c r="L60" s="50">
        <f>L59</f>
        <v>2194</v>
      </c>
      <c r="M60" s="63">
        <f t="shared" si="2"/>
        <v>2194</v>
      </c>
    </row>
    <row r="61" spans="1:13" ht="12.75">
      <c r="A61" s="134" t="s">
        <v>6</v>
      </c>
      <c r="B61" s="8" t="s">
        <v>20</v>
      </c>
      <c r="C61" s="6" t="s">
        <v>164</v>
      </c>
      <c r="D61" s="9" t="s">
        <v>7</v>
      </c>
      <c r="E61" s="10" t="s">
        <v>7</v>
      </c>
      <c r="F61" s="7">
        <v>14004</v>
      </c>
      <c r="G61" s="144" t="s">
        <v>323</v>
      </c>
      <c r="H61" s="42" t="s">
        <v>81</v>
      </c>
      <c r="I61" s="34">
        <v>0</v>
      </c>
      <c r="J61" s="43">
        <v>720</v>
      </c>
      <c r="K61" s="43">
        <v>0</v>
      </c>
      <c r="L61" s="41">
        <f>SUM(J61:K61)</f>
        <v>720</v>
      </c>
      <c r="M61" s="62">
        <f t="shared" si="2"/>
        <v>720</v>
      </c>
    </row>
    <row r="62" spans="1:13" ht="13.5" thickBot="1">
      <c r="A62" s="135"/>
      <c r="B62" s="17"/>
      <c r="C62" s="11"/>
      <c r="D62" s="12">
        <v>5512</v>
      </c>
      <c r="E62" s="13">
        <v>5321</v>
      </c>
      <c r="F62" s="15"/>
      <c r="G62" s="31" t="s">
        <v>9</v>
      </c>
      <c r="H62" s="49"/>
      <c r="I62" s="37">
        <v>0</v>
      </c>
      <c r="J62" s="50"/>
      <c r="K62" s="50"/>
      <c r="L62" s="50">
        <f>L61</f>
        <v>720</v>
      </c>
      <c r="M62" s="63">
        <f t="shared" si="2"/>
        <v>720</v>
      </c>
    </row>
    <row r="63" spans="1:13" ht="12.75">
      <c r="A63" s="134" t="s">
        <v>6</v>
      </c>
      <c r="B63" s="8" t="s">
        <v>307</v>
      </c>
      <c r="C63" s="6" t="s">
        <v>165</v>
      </c>
      <c r="D63" s="9" t="s">
        <v>7</v>
      </c>
      <c r="E63" s="10" t="s">
        <v>7</v>
      </c>
      <c r="F63" s="7">
        <v>14004</v>
      </c>
      <c r="G63" s="144" t="s">
        <v>323</v>
      </c>
      <c r="H63" s="42" t="s">
        <v>82</v>
      </c>
      <c r="I63" s="34">
        <v>0</v>
      </c>
      <c r="J63" s="40">
        <v>2203</v>
      </c>
      <c r="K63" s="40">
        <v>53397</v>
      </c>
      <c r="L63" s="41">
        <f>SUM(J63:K63)</f>
        <v>55600</v>
      </c>
      <c r="M63" s="62">
        <f t="shared" si="2"/>
        <v>55600</v>
      </c>
    </row>
    <row r="64" spans="1:13" ht="13.5" thickBot="1">
      <c r="A64" s="135"/>
      <c r="B64" s="17"/>
      <c r="C64" s="11"/>
      <c r="D64" s="12">
        <v>5512</v>
      </c>
      <c r="E64" s="13">
        <v>5321</v>
      </c>
      <c r="F64" s="15"/>
      <c r="G64" s="31" t="s">
        <v>9</v>
      </c>
      <c r="H64" s="49"/>
      <c r="I64" s="37">
        <v>0</v>
      </c>
      <c r="J64" s="48"/>
      <c r="K64" s="48"/>
      <c r="L64" s="50">
        <f>L63</f>
        <v>55600</v>
      </c>
      <c r="M64" s="63">
        <f t="shared" si="2"/>
        <v>55600</v>
      </c>
    </row>
    <row r="65" spans="1:13" ht="12.75">
      <c r="A65" s="134" t="s">
        <v>6</v>
      </c>
      <c r="B65" s="8" t="s">
        <v>308</v>
      </c>
      <c r="C65" s="6" t="s">
        <v>167</v>
      </c>
      <c r="D65" s="9" t="s">
        <v>7</v>
      </c>
      <c r="E65" s="10" t="s">
        <v>7</v>
      </c>
      <c r="F65" s="7">
        <v>14004</v>
      </c>
      <c r="G65" s="144" t="s">
        <v>323</v>
      </c>
      <c r="H65" s="33" t="s">
        <v>84</v>
      </c>
      <c r="I65" s="34">
        <v>0</v>
      </c>
      <c r="J65" s="35">
        <v>6033</v>
      </c>
      <c r="K65" s="35">
        <v>2971</v>
      </c>
      <c r="L65" s="36">
        <f>SUM(J65:K65)</f>
        <v>9004</v>
      </c>
      <c r="M65" s="62">
        <f t="shared" si="2"/>
        <v>9004</v>
      </c>
    </row>
    <row r="66" spans="1:13" ht="13.5" thickBot="1">
      <c r="A66" s="135"/>
      <c r="B66" s="17"/>
      <c r="C66" s="11"/>
      <c r="D66" s="12">
        <v>5512</v>
      </c>
      <c r="E66" s="13">
        <v>5321</v>
      </c>
      <c r="F66" s="15"/>
      <c r="G66" s="31" t="s">
        <v>9</v>
      </c>
      <c r="H66" s="45"/>
      <c r="I66" s="37">
        <v>0</v>
      </c>
      <c r="J66" s="46"/>
      <c r="K66" s="46"/>
      <c r="L66" s="50">
        <f>L65</f>
        <v>9004</v>
      </c>
      <c r="M66" s="63">
        <f t="shared" si="2"/>
        <v>9004</v>
      </c>
    </row>
    <row r="67" spans="1:13" ht="12.75">
      <c r="A67" s="134" t="s">
        <v>6</v>
      </c>
      <c r="B67" s="8" t="s">
        <v>21</v>
      </c>
      <c r="C67" s="6" t="s">
        <v>168</v>
      </c>
      <c r="D67" s="9" t="s">
        <v>7</v>
      </c>
      <c r="E67" s="10" t="s">
        <v>7</v>
      </c>
      <c r="F67" s="7">
        <v>14004</v>
      </c>
      <c r="G67" s="144" t="s">
        <v>323</v>
      </c>
      <c r="H67" s="42" t="s">
        <v>85</v>
      </c>
      <c r="I67" s="34">
        <v>0</v>
      </c>
      <c r="J67" s="43">
        <v>0</v>
      </c>
      <c r="K67" s="43">
        <v>2670</v>
      </c>
      <c r="L67" s="41">
        <f>SUM(J67:K67)</f>
        <v>2670</v>
      </c>
      <c r="M67" s="62">
        <f t="shared" si="2"/>
        <v>2670</v>
      </c>
    </row>
    <row r="68" spans="1:13" ht="13.5" thickBot="1">
      <c r="A68" s="135"/>
      <c r="B68" s="17"/>
      <c r="C68" s="11"/>
      <c r="D68" s="12">
        <v>5512</v>
      </c>
      <c r="E68" s="13">
        <v>5321</v>
      </c>
      <c r="F68" s="15"/>
      <c r="G68" s="31" t="s">
        <v>9</v>
      </c>
      <c r="H68" s="49"/>
      <c r="I68" s="37">
        <v>0</v>
      </c>
      <c r="J68" s="50"/>
      <c r="K68" s="50"/>
      <c r="L68" s="50">
        <f>L67</f>
        <v>2670</v>
      </c>
      <c r="M68" s="63">
        <f t="shared" si="2"/>
        <v>2670</v>
      </c>
    </row>
    <row r="69" spans="1:13" ht="12.75">
      <c r="A69" s="134" t="s">
        <v>6</v>
      </c>
      <c r="B69" s="8" t="s">
        <v>309</v>
      </c>
      <c r="C69" s="6" t="s">
        <v>169</v>
      </c>
      <c r="D69" s="9" t="s">
        <v>7</v>
      </c>
      <c r="E69" s="10" t="s">
        <v>7</v>
      </c>
      <c r="F69" s="7">
        <v>14004</v>
      </c>
      <c r="G69" s="144" t="s">
        <v>323</v>
      </c>
      <c r="H69" s="42" t="s">
        <v>86</v>
      </c>
      <c r="I69" s="34">
        <v>0</v>
      </c>
      <c r="J69" s="43">
        <v>2542</v>
      </c>
      <c r="K69" s="43">
        <v>0</v>
      </c>
      <c r="L69" s="41">
        <f>SUM(J69:K69)</f>
        <v>2542</v>
      </c>
      <c r="M69" s="62">
        <f t="shared" si="2"/>
        <v>2542</v>
      </c>
    </row>
    <row r="70" spans="1:13" ht="13.5" thickBot="1">
      <c r="A70" s="135"/>
      <c r="B70" s="17"/>
      <c r="C70" s="11"/>
      <c r="D70" s="12">
        <v>5512</v>
      </c>
      <c r="E70" s="13">
        <v>5321</v>
      </c>
      <c r="F70" s="15"/>
      <c r="G70" s="31" t="s">
        <v>9</v>
      </c>
      <c r="H70" s="49"/>
      <c r="I70" s="37">
        <v>0</v>
      </c>
      <c r="J70" s="50"/>
      <c r="K70" s="50"/>
      <c r="L70" s="50">
        <f>L69</f>
        <v>2542</v>
      </c>
      <c r="M70" s="63">
        <f t="shared" si="2"/>
        <v>2542</v>
      </c>
    </row>
    <row r="71" spans="1:13" ht="12.75">
      <c r="A71" s="134" t="s">
        <v>6</v>
      </c>
      <c r="B71" s="8" t="s">
        <v>22</v>
      </c>
      <c r="C71" s="6" t="s">
        <v>170</v>
      </c>
      <c r="D71" s="9" t="s">
        <v>7</v>
      </c>
      <c r="E71" s="10" t="s">
        <v>7</v>
      </c>
      <c r="F71" s="7">
        <v>14004</v>
      </c>
      <c r="G71" s="144" t="s">
        <v>323</v>
      </c>
      <c r="H71" s="33" t="s">
        <v>87</v>
      </c>
      <c r="I71" s="34">
        <v>0</v>
      </c>
      <c r="J71" s="35">
        <v>779</v>
      </c>
      <c r="K71" s="35">
        <v>0</v>
      </c>
      <c r="L71" s="36">
        <f>SUM(J71:K71)</f>
        <v>779</v>
      </c>
      <c r="M71" s="62">
        <f t="shared" si="2"/>
        <v>779</v>
      </c>
    </row>
    <row r="72" spans="1:13" ht="13.5" thickBot="1">
      <c r="A72" s="135"/>
      <c r="B72" s="17"/>
      <c r="C72" s="11"/>
      <c r="D72" s="12">
        <v>5512</v>
      </c>
      <c r="E72" s="13">
        <v>5321</v>
      </c>
      <c r="F72" s="15"/>
      <c r="G72" s="31" t="s">
        <v>9</v>
      </c>
      <c r="H72" s="45"/>
      <c r="I72" s="37">
        <v>0</v>
      </c>
      <c r="J72" s="46"/>
      <c r="K72" s="46"/>
      <c r="L72" s="50">
        <f>L71</f>
        <v>779</v>
      </c>
      <c r="M72" s="63">
        <f t="shared" si="2"/>
        <v>779</v>
      </c>
    </row>
    <row r="73" spans="1:13" ht="12.75">
      <c r="A73" s="134" t="s">
        <v>6</v>
      </c>
      <c r="B73" s="8" t="s">
        <v>23</v>
      </c>
      <c r="C73" s="6" t="s">
        <v>171</v>
      </c>
      <c r="D73" s="9" t="s">
        <v>7</v>
      </c>
      <c r="E73" s="10" t="s">
        <v>7</v>
      </c>
      <c r="F73" s="7">
        <v>14004</v>
      </c>
      <c r="G73" s="144" t="s">
        <v>323</v>
      </c>
      <c r="H73" s="33" t="s">
        <v>144</v>
      </c>
      <c r="I73" s="34">
        <v>0</v>
      </c>
      <c r="J73" s="44">
        <v>6100</v>
      </c>
      <c r="K73" s="44">
        <v>0</v>
      </c>
      <c r="L73" s="41">
        <f>SUM(J73:K73)</f>
        <v>6100</v>
      </c>
      <c r="M73" s="62">
        <f t="shared" si="2"/>
        <v>6100</v>
      </c>
    </row>
    <row r="74" spans="1:13" ht="13.5" thickBot="1">
      <c r="A74" s="135"/>
      <c r="B74" s="17"/>
      <c r="C74" s="11"/>
      <c r="D74" s="12">
        <v>5512</v>
      </c>
      <c r="E74" s="13">
        <v>5321</v>
      </c>
      <c r="F74" s="15"/>
      <c r="G74" s="31" t="s">
        <v>9</v>
      </c>
      <c r="H74" s="45"/>
      <c r="I74" s="37">
        <v>0</v>
      </c>
      <c r="J74" s="38"/>
      <c r="K74" s="38"/>
      <c r="L74" s="50">
        <f>L73</f>
        <v>6100</v>
      </c>
      <c r="M74" s="63">
        <f t="shared" si="2"/>
        <v>6100</v>
      </c>
    </row>
    <row r="75" spans="1:13" ht="12.75">
      <c r="A75" s="134" t="s">
        <v>6</v>
      </c>
      <c r="B75" s="8" t="s">
        <v>310</v>
      </c>
      <c r="C75" s="6" t="s">
        <v>172</v>
      </c>
      <c r="D75" s="9" t="s">
        <v>7</v>
      </c>
      <c r="E75" s="10" t="s">
        <v>7</v>
      </c>
      <c r="F75" s="7">
        <v>14004</v>
      </c>
      <c r="G75" s="144" t="s">
        <v>323</v>
      </c>
      <c r="H75" s="39" t="s">
        <v>145</v>
      </c>
      <c r="I75" s="34">
        <v>0</v>
      </c>
      <c r="J75" s="40">
        <v>847</v>
      </c>
      <c r="K75" s="40">
        <v>7092</v>
      </c>
      <c r="L75" s="41">
        <f>SUM(J75:K75)</f>
        <v>7939</v>
      </c>
      <c r="M75" s="62">
        <f t="shared" si="2"/>
        <v>7939</v>
      </c>
    </row>
    <row r="76" spans="1:13" ht="13.5" thickBot="1">
      <c r="A76" s="135"/>
      <c r="B76" s="17"/>
      <c r="C76" s="11"/>
      <c r="D76" s="12">
        <v>5512</v>
      </c>
      <c r="E76" s="13">
        <v>5321</v>
      </c>
      <c r="F76" s="15"/>
      <c r="G76" s="31" t="s">
        <v>9</v>
      </c>
      <c r="H76" s="47"/>
      <c r="I76" s="37">
        <v>0</v>
      </c>
      <c r="J76" s="48"/>
      <c r="K76" s="48"/>
      <c r="L76" s="50">
        <f>L75</f>
        <v>7939</v>
      </c>
      <c r="M76" s="63">
        <f t="shared" si="2"/>
        <v>7939</v>
      </c>
    </row>
    <row r="77" spans="1:13" ht="12.75">
      <c r="A77" s="134" t="s">
        <v>6</v>
      </c>
      <c r="B77" s="8" t="s">
        <v>24</v>
      </c>
      <c r="C77" s="6" t="s">
        <v>173</v>
      </c>
      <c r="D77" s="9" t="s">
        <v>7</v>
      </c>
      <c r="E77" s="10" t="s">
        <v>7</v>
      </c>
      <c r="F77" s="7">
        <v>14004</v>
      </c>
      <c r="G77" s="144" t="s">
        <v>323</v>
      </c>
      <c r="H77" s="33" t="s">
        <v>88</v>
      </c>
      <c r="I77" s="34">
        <v>0</v>
      </c>
      <c r="J77" s="44">
        <v>5592</v>
      </c>
      <c r="K77" s="44">
        <v>0</v>
      </c>
      <c r="L77" s="41">
        <f>SUM(J77:K77)</f>
        <v>5592</v>
      </c>
      <c r="M77" s="62">
        <f t="shared" si="2"/>
        <v>5592</v>
      </c>
    </row>
    <row r="78" spans="1:13" ht="13.5" thickBot="1">
      <c r="A78" s="135"/>
      <c r="B78" s="17"/>
      <c r="C78" s="11"/>
      <c r="D78" s="12">
        <v>5512</v>
      </c>
      <c r="E78" s="13">
        <v>5321</v>
      </c>
      <c r="F78" s="15"/>
      <c r="G78" s="31" t="s">
        <v>9</v>
      </c>
      <c r="H78" s="45"/>
      <c r="I78" s="37">
        <v>0</v>
      </c>
      <c r="J78" s="38"/>
      <c r="K78" s="38"/>
      <c r="L78" s="50">
        <f>L77</f>
        <v>5592</v>
      </c>
      <c r="M78" s="63">
        <f t="shared" si="2"/>
        <v>5592</v>
      </c>
    </row>
    <row r="79" spans="1:13" ht="12.75">
      <c r="A79" s="134" t="s">
        <v>6</v>
      </c>
      <c r="B79" s="8" t="s">
        <v>25</v>
      </c>
      <c r="C79" s="6" t="s">
        <v>174</v>
      </c>
      <c r="D79" s="9" t="s">
        <v>7</v>
      </c>
      <c r="E79" s="10" t="s">
        <v>7</v>
      </c>
      <c r="F79" s="7">
        <v>14004</v>
      </c>
      <c r="G79" s="144" t="s">
        <v>323</v>
      </c>
      <c r="H79" s="33" t="s">
        <v>89</v>
      </c>
      <c r="I79" s="34">
        <v>0</v>
      </c>
      <c r="J79" s="44">
        <v>847</v>
      </c>
      <c r="K79" s="44">
        <v>0</v>
      </c>
      <c r="L79" s="41">
        <f>SUM(J79:K79)</f>
        <v>847</v>
      </c>
      <c r="M79" s="62">
        <f t="shared" si="2"/>
        <v>847</v>
      </c>
    </row>
    <row r="80" spans="1:13" ht="13.5" thickBot="1">
      <c r="A80" s="135"/>
      <c r="B80" s="17"/>
      <c r="C80" s="11"/>
      <c r="D80" s="12">
        <v>5512</v>
      </c>
      <c r="E80" s="13">
        <v>5321</v>
      </c>
      <c r="F80" s="15"/>
      <c r="G80" s="31" t="s">
        <v>9</v>
      </c>
      <c r="H80" s="45"/>
      <c r="I80" s="37">
        <v>0</v>
      </c>
      <c r="J80" s="38"/>
      <c r="K80" s="38"/>
      <c r="L80" s="50">
        <f>L79</f>
        <v>847</v>
      </c>
      <c r="M80" s="63">
        <f t="shared" si="2"/>
        <v>847</v>
      </c>
    </row>
    <row r="81" spans="1:13" ht="12.75">
      <c r="A81" s="134" t="s">
        <v>6</v>
      </c>
      <c r="B81" s="8" t="s">
        <v>26</v>
      </c>
      <c r="C81" s="6" t="s">
        <v>176</v>
      </c>
      <c r="D81" s="9" t="s">
        <v>7</v>
      </c>
      <c r="E81" s="10" t="s">
        <v>7</v>
      </c>
      <c r="F81" s="7">
        <v>14004</v>
      </c>
      <c r="G81" s="144" t="s">
        <v>323</v>
      </c>
      <c r="H81" s="42" t="s">
        <v>91</v>
      </c>
      <c r="I81" s="34">
        <v>0</v>
      </c>
      <c r="J81" s="43">
        <v>0</v>
      </c>
      <c r="K81" s="43">
        <v>2455</v>
      </c>
      <c r="L81" s="41">
        <f>SUM(J81:K81)</f>
        <v>2455</v>
      </c>
      <c r="M81" s="62">
        <f t="shared" si="2"/>
        <v>2455</v>
      </c>
    </row>
    <row r="82" spans="1:13" ht="13.5" thickBot="1">
      <c r="A82" s="135"/>
      <c r="B82" s="17"/>
      <c r="C82" s="11"/>
      <c r="D82" s="12">
        <v>5512</v>
      </c>
      <c r="E82" s="13">
        <v>5321</v>
      </c>
      <c r="F82" s="15"/>
      <c r="G82" s="31" t="s">
        <v>9</v>
      </c>
      <c r="H82" s="49"/>
      <c r="I82" s="37">
        <v>0</v>
      </c>
      <c r="J82" s="50"/>
      <c r="K82" s="50"/>
      <c r="L82" s="50">
        <f>L81</f>
        <v>2455</v>
      </c>
      <c r="M82" s="63">
        <f t="shared" si="2"/>
        <v>2455</v>
      </c>
    </row>
    <row r="83" spans="1:13" ht="12.75">
      <c r="A83" s="134" t="s">
        <v>6</v>
      </c>
      <c r="B83" s="8" t="s">
        <v>27</v>
      </c>
      <c r="C83" s="6" t="s">
        <v>177</v>
      </c>
      <c r="D83" s="9" t="s">
        <v>7</v>
      </c>
      <c r="E83" s="10" t="s">
        <v>7</v>
      </c>
      <c r="F83" s="7">
        <v>14004</v>
      </c>
      <c r="G83" s="144" t="s">
        <v>323</v>
      </c>
      <c r="H83" s="33" t="s">
        <v>92</v>
      </c>
      <c r="I83" s="34">
        <v>0</v>
      </c>
      <c r="J83" s="35">
        <v>102</v>
      </c>
      <c r="K83" s="35">
        <v>0</v>
      </c>
      <c r="L83" s="36">
        <f>SUM(J83:K83)</f>
        <v>102</v>
      </c>
      <c r="M83" s="62">
        <f t="shared" si="2"/>
        <v>102</v>
      </c>
    </row>
    <row r="84" spans="1:13" ht="13.5" thickBot="1">
      <c r="A84" s="135"/>
      <c r="B84" s="17"/>
      <c r="C84" s="11"/>
      <c r="D84" s="12">
        <v>5512</v>
      </c>
      <c r="E84" s="13">
        <v>5321</v>
      </c>
      <c r="F84" s="15"/>
      <c r="G84" s="31" t="s">
        <v>9</v>
      </c>
      <c r="H84" s="45"/>
      <c r="I84" s="37">
        <v>0</v>
      </c>
      <c r="J84" s="46"/>
      <c r="K84" s="46"/>
      <c r="L84" s="50">
        <f>L83</f>
        <v>102</v>
      </c>
      <c r="M84" s="63">
        <f t="shared" si="2"/>
        <v>102</v>
      </c>
    </row>
    <row r="85" spans="1:13" ht="12.75">
      <c r="A85" s="134" t="s">
        <v>6</v>
      </c>
      <c r="B85" s="8" t="s">
        <v>28</v>
      </c>
      <c r="C85" s="6" t="s">
        <v>178</v>
      </c>
      <c r="D85" s="9" t="s">
        <v>7</v>
      </c>
      <c r="E85" s="10" t="s">
        <v>7</v>
      </c>
      <c r="F85" s="7">
        <v>14004</v>
      </c>
      <c r="G85" s="144" t="s">
        <v>323</v>
      </c>
      <c r="H85" s="39" t="s">
        <v>93</v>
      </c>
      <c r="I85" s="34">
        <v>0</v>
      </c>
      <c r="J85" s="40">
        <v>0</v>
      </c>
      <c r="K85" s="40">
        <v>4303</v>
      </c>
      <c r="L85" s="41">
        <f>SUM(J85:K85)</f>
        <v>4303</v>
      </c>
      <c r="M85" s="62">
        <f t="shared" si="2"/>
        <v>4303</v>
      </c>
    </row>
    <row r="86" spans="1:13" ht="13.5" thickBot="1">
      <c r="A86" s="135"/>
      <c r="B86" s="17"/>
      <c r="C86" s="11"/>
      <c r="D86" s="12">
        <v>5512</v>
      </c>
      <c r="E86" s="13">
        <v>5321</v>
      </c>
      <c r="F86" s="15"/>
      <c r="G86" s="31" t="s">
        <v>9</v>
      </c>
      <c r="H86" s="47"/>
      <c r="I86" s="37">
        <v>0</v>
      </c>
      <c r="J86" s="48"/>
      <c r="K86" s="48"/>
      <c r="L86" s="50">
        <f>L85</f>
        <v>4303</v>
      </c>
      <c r="M86" s="63">
        <f t="shared" si="2"/>
        <v>4303</v>
      </c>
    </row>
    <row r="87" spans="1:13" ht="12.75">
      <c r="A87" s="134" t="s">
        <v>6</v>
      </c>
      <c r="B87" s="8" t="s">
        <v>29</v>
      </c>
      <c r="C87" s="6" t="s">
        <v>179</v>
      </c>
      <c r="D87" s="9" t="s">
        <v>7</v>
      </c>
      <c r="E87" s="10" t="s">
        <v>7</v>
      </c>
      <c r="F87" s="7">
        <v>14004</v>
      </c>
      <c r="G87" s="144" t="s">
        <v>323</v>
      </c>
      <c r="H87" s="33" t="s">
        <v>94</v>
      </c>
      <c r="I87" s="34">
        <v>0</v>
      </c>
      <c r="J87" s="35">
        <v>51</v>
      </c>
      <c r="K87" s="35">
        <v>12004</v>
      </c>
      <c r="L87" s="36">
        <f>SUM(J87:K87)</f>
        <v>12055</v>
      </c>
      <c r="M87" s="62">
        <f t="shared" si="2"/>
        <v>12055</v>
      </c>
    </row>
    <row r="88" spans="1:13" ht="13.5" thickBot="1">
      <c r="A88" s="135"/>
      <c r="B88" s="17"/>
      <c r="C88" s="11"/>
      <c r="D88" s="12">
        <v>5512</v>
      </c>
      <c r="E88" s="13">
        <v>5321</v>
      </c>
      <c r="F88" s="15"/>
      <c r="G88" s="31" t="s">
        <v>9</v>
      </c>
      <c r="H88" s="45"/>
      <c r="I88" s="37">
        <v>0</v>
      </c>
      <c r="J88" s="46"/>
      <c r="K88" s="46"/>
      <c r="L88" s="50">
        <f>L87</f>
        <v>12055</v>
      </c>
      <c r="M88" s="63">
        <f t="shared" si="2"/>
        <v>12055</v>
      </c>
    </row>
    <row r="89" spans="1:13" ht="12.75">
      <c r="A89" s="134" t="s">
        <v>6</v>
      </c>
      <c r="B89" s="8" t="s">
        <v>30</v>
      </c>
      <c r="C89" s="6" t="s">
        <v>180</v>
      </c>
      <c r="D89" s="9" t="s">
        <v>7</v>
      </c>
      <c r="E89" s="10" t="s">
        <v>7</v>
      </c>
      <c r="F89" s="7">
        <v>14004</v>
      </c>
      <c r="G89" s="144" t="s">
        <v>323</v>
      </c>
      <c r="H89" s="33" t="s">
        <v>95</v>
      </c>
      <c r="I89" s="34">
        <v>0</v>
      </c>
      <c r="J89" s="44">
        <v>3050</v>
      </c>
      <c r="K89" s="44">
        <v>0</v>
      </c>
      <c r="L89" s="41">
        <f>SUM(J89:K89)</f>
        <v>3050</v>
      </c>
      <c r="M89" s="62">
        <f aca="true" t="shared" si="3" ref="M89:M142">I89+L89</f>
        <v>3050</v>
      </c>
    </row>
    <row r="90" spans="1:13" ht="13.5" thickBot="1">
      <c r="A90" s="135"/>
      <c r="B90" s="17"/>
      <c r="C90" s="11"/>
      <c r="D90" s="12">
        <v>5512</v>
      </c>
      <c r="E90" s="13">
        <v>5321</v>
      </c>
      <c r="F90" s="15"/>
      <c r="G90" s="31" t="s">
        <v>9</v>
      </c>
      <c r="H90" s="45"/>
      <c r="I90" s="37">
        <v>0</v>
      </c>
      <c r="J90" s="38"/>
      <c r="K90" s="38"/>
      <c r="L90" s="50">
        <f>L89</f>
        <v>3050</v>
      </c>
      <c r="M90" s="63">
        <f t="shared" si="3"/>
        <v>3050</v>
      </c>
    </row>
    <row r="91" spans="1:13" ht="12.75">
      <c r="A91" s="134" t="s">
        <v>6</v>
      </c>
      <c r="B91" s="8" t="s">
        <v>31</v>
      </c>
      <c r="C91" s="6" t="s">
        <v>181</v>
      </c>
      <c r="D91" s="9" t="s">
        <v>7</v>
      </c>
      <c r="E91" s="10" t="s">
        <v>7</v>
      </c>
      <c r="F91" s="7">
        <v>14004</v>
      </c>
      <c r="G91" s="144" t="s">
        <v>323</v>
      </c>
      <c r="H91" s="33" t="s">
        <v>96</v>
      </c>
      <c r="I91" s="34">
        <v>0</v>
      </c>
      <c r="J91" s="35">
        <v>6439</v>
      </c>
      <c r="K91" s="35">
        <v>9739</v>
      </c>
      <c r="L91" s="36">
        <f>SUM(J91:K91)</f>
        <v>16178</v>
      </c>
      <c r="M91" s="62">
        <f t="shared" si="3"/>
        <v>16178</v>
      </c>
    </row>
    <row r="92" spans="1:13" ht="13.5" thickBot="1">
      <c r="A92" s="135"/>
      <c r="B92" s="17"/>
      <c r="C92" s="11"/>
      <c r="D92" s="12">
        <v>5512</v>
      </c>
      <c r="E92" s="13">
        <v>5321</v>
      </c>
      <c r="F92" s="15"/>
      <c r="G92" s="31" t="s">
        <v>9</v>
      </c>
      <c r="H92" s="45"/>
      <c r="I92" s="37">
        <v>0</v>
      </c>
      <c r="J92" s="46"/>
      <c r="K92" s="46"/>
      <c r="L92" s="50">
        <f>L91</f>
        <v>16178</v>
      </c>
      <c r="M92" s="63">
        <f t="shared" si="3"/>
        <v>16178</v>
      </c>
    </row>
    <row r="93" spans="1:13" ht="12.75">
      <c r="A93" s="134" t="s">
        <v>6</v>
      </c>
      <c r="B93" s="8" t="s">
        <v>311</v>
      </c>
      <c r="C93" s="6" t="s">
        <v>182</v>
      </c>
      <c r="D93" s="9" t="s">
        <v>7</v>
      </c>
      <c r="E93" s="10" t="s">
        <v>7</v>
      </c>
      <c r="F93" s="7">
        <v>14004</v>
      </c>
      <c r="G93" s="144" t="s">
        <v>323</v>
      </c>
      <c r="H93" s="39" t="s">
        <v>97</v>
      </c>
      <c r="I93" s="34">
        <v>0</v>
      </c>
      <c r="J93" s="40">
        <v>1017</v>
      </c>
      <c r="K93" s="40">
        <v>26371</v>
      </c>
      <c r="L93" s="41">
        <f>SUM(J93:K93)</f>
        <v>27388</v>
      </c>
      <c r="M93" s="62">
        <f t="shared" si="3"/>
        <v>27388</v>
      </c>
    </row>
    <row r="94" spans="1:13" ht="13.5" thickBot="1">
      <c r="A94" s="135"/>
      <c r="B94" s="17"/>
      <c r="C94" s="11"/>
      <c r="D94" s="12">
        <v>5512</v>
      </c>
      <c r="E94" s="13">
        <v>5321</v>
      </c>
      <c r="F94" s="15"/>
      <c r="G94" s="31" t="s">
        <v>9</v>
      </c>
      <c r="H94" s="47"/>
      <c r="I94" s="37">
        <v>0</v>
      </c>
      <c r="J94" s="48"/>
      <c r="K94" s="48"/>
      <c r="L94" s="50">
        <f>L93</f>
        <v>27388</v>
      </c>
      <c r="M94" s="63">
        <f t="shared" si="3"/>
        <v>27388</v>
      </c>
    </row>
    <row r="95" spans="1:13" ht="12.75">
      <c r="A95" s="134" t="s">
        <v>6</v>
      </c>
      <c r="B95" s="8" t="s">
        <v>32</v>
      </c>
      <c r="C95" s="6" t="s">
        <v>183</v>
      </c>
      <c r="D95" s="9" t="s">
        <v>7</v>
      </c>
      <c r="E95" s="10" t="s">
        <v>7</v>
      </c>
      <c r="F95" s="7">
        <v>14004</v>
      </c>
      <c r="G95" s="144" t="s">
        <v>323</v>
      </c>
      <c r="H95" s="39" t="s">
        <v>98</v>
      </c>
      <c r="I95" s="34">
        <v>0</v>
      </c>
      <c r="J95" s="40">
        <v>0</v>
      </c>
      <c r="K95" s="40">
        <v>17548</v>
      </c>
      <c r="L95" s="41">
        <f>SUM(J95:K95)</f>
        <v>17548</v>
      </c>
      <c r="M95" s="62">
        <f t="shared" si="3"/>
        <v>17548</v>
      </c>
    </row>
    <row r="96" spans="1:13" ht="13.5" thickBot="1">
      <c r="A96" s="135"/>
      <c r="B96" s="17"/>
      <c r="C96" s="11"/>
      <c r="D96" s="12">
        <v>5512</v>
      </c>
      <c r="E96" s="13">
        <v>5321</v>
      </c>
      <c r="F96" s="15"/>
      <c r="G96" s="31" t="s">
        <v>9</v>
      </c>
      <c r="H96" s="47"/>
      <c r="I96" s="37">
        <v>0</v>
      </c>
      <c r="J96" s="48"/>
      <c r="K96" s="48"/>
      <c r="L96" s="50">
        <f>L95</f>
        <v>17548</v>
      </c>
      <c r="M96" s="63">
        <f t="shared" si="3"/>
        <v>17548</v>
      </c>
    </row>
    <row r="97" spans="1:13" ht="12.75">
      <c r="A97" s="134" t="s">
        <v>6</v>
      </c>
      <c r="B97" s="8" t="s">
        <v>33</v>
      </c>
      <c r="C97" s="6" t="s">
        <v>184</v>
      </c>
      <c r="D97" s="9" t="s">
        <v>7</v>
      </c>
      <c r="E97" s="10" t="s">
        <v>7</v>
      </c>
      <c r="F97" s="7">
        <v>14004</v>
      </c>
      <c r="G97" s="144" t="s">
        <v>323</v>
      </c>
      <c r="H97" s="42" t="s">
        <v>99</v>
      </c>
      <c r="I97" s="34">
        <v>0</v>
      </c>
      <c r="J97" s="43">
        <v>8717</v>
      </c>
      <c r="K97" s="43">
        <v>982</v>
      </c>
      <c r="L97" s="41">
        <f>SUM(J97:K97)</f>
        <v>9699</v>
      </c>
      <c r="M97" s="62">
        <f t="shared" si="3"/>
        <v>9699</v>
      </c>
    </row>
    <row r="98" spans="1:13" ht="13.5" thickBot="1">
      <c r="A98" s="135"/>
      <c r="B98" s="17"/>
      <c r="C98" s="11"/>
      <c r="D98" s="12">
        <v>5512</v>
      </c>
      <c r="E98" s="13">
        <v>5321</v>
      </c>
      <c r="F98" s="15"/>
      <c r="G98" s="31" t="s">
        <v>9</v>
      </c>
      <c r="H98" s="49"/>
      <c r="I98" s="37">
        <v>0</v>
      </c>
      <c r="J98" s="50"/>
      <c r="K98" s="50"/>
      <c r="L98" s="50">
        <f>L97</f>
        <v>9699</v>
      </c>
      <c r="M98" s="63">
        <f t="shared" si="3"/>
        <v>9699</v>
      </c>
    </row>
    <row r="99" spans="1:13" ht="12.75">
      <c r="A99" s="134" t="s">
        <v>6</v>
      </c>
      <c r="B99" s="8" t="s">
        <v>34</v>
      </c>
      <c r="C99" s="6" t="s">
        <v>185</v>
      </c>
      <c r="D99" s="9" t="s">
        <v>7</v>
      </c>
      <c r="E99" s="10" t="s">
        <v>7</v>
      </c>
      <c r="F99" s="7">
        <v>14004</v>
      </c>
      <c r="G99" s="144" t="s">
        <v>323</v>
      </c>
      <c r="H99" s="33" t="s">
        <v>100</v>
      </c>
      <c r="I99" s="34">
        <v>0</v>
      </c>
      <c r="J99" s="35">
        <v>4762</v>
      </c>
      <c r="K99" s="35">
        <v>1490</v>
      </c>
      <c r="L99" s="36">
        <f>SUM(J99:K99)</f>
        <v>6252</v>
      </c>
      <c r="M99" s="62">
        <f t="shared" si="3"/>
        <v>6252</v>
      </c>
    </row>
    <row r="100" spans="1:13" ht="13.5" thickBot="1">
      <c r="A100" s="135"/>
      <c r="B100" s="17"/>
      <c r="C100" s="11"/>
      <c r="D100" s="12">
        <v>5512</v>
      </c>
      <c r="E100" s="13">
        <v>5321</v>
      </c>
      <c r="F100" s="15"/>
      <c r="G100" s="31" t="s">
        <v>9</v>
      </c>
      <c r="H100" s="45"/>
      <c r="I100" s="37">
        <v>0</v>
      </c>
      <c r="J100" s="46"/>
      <c r="K100" s="46"/>
      <c r="L100" s="50">
        <f>L99</f>
        <v>6252</v>
      </c>
      <c r="M100" s="63">
        <f t="shared" si="3"/>
        <v>6252</v>
      </c>
    </row>
    <row r="101" spans="1:13" ht="12.75">
      <c r="A101" s="134" t="s">
        <v>6</v>
      </c>
      <c r="B101" s="8" t="s">
        <v>35</v>
      </c>
      <c r="C101" s="6" t="s">
        <v>187</v>
      </c>
      <c r="D101" s="9" t="s">
        <v>7</v>
      </c>
      <c r="E101" s="10" t="s">
        <v>7</v>
      </c>
      <c r="F101" s="7">
        <v>14004</v>
      </c>
      <c r="G101" s="144" t="s">
        <v>323</v>
      </c>
      <c r="H101" s="33" t="s">
        <v>102</v>
      </c>
      <c r="I101" s="34">
        <v>0</v>
      </c>
      <c r="J101" s="44">
        <v>1186</v>
      </c>
      <c r="K101" s="44">
        <v>2190.8</v>
      </c>
      <c r="L101" s="41">
        <f>SUM(J101:K101)</f>
        <v>3376.8</v>
      </c>
      <c r="M101" s="62">
        <f t="shared" si="3"/>
        <v>3376.8</v>
      </c>
    </row>
    <row r="102" spans="1:13" ht="13.5" thickBot="1">
      <c r="A102" s="135"/>
      <c r="B102" s="17"/>
      <c r="C102" s="11"/>
      <c r="D102" s="12">
        <v>5512</v>
      </c>
      <c r="E102" s="13">
        <v>5321</v>
      </c>
      <c r="F102" s="15"/>
      <c r="G102" s="31" t="s">
        <v>9</v>
      </c>
      <c r="H102" s="45"/>
      <c r="I102" s="37">
        <v>0</v>
      </c>
      <c r="J102" s="38"/>
      <c r="K102" s="38"/>
      <c r="L102" s="50">
        <f>L101</f>
        <v>3376.8</v>
      </c>
      <c r="M102" s="63">
        <f t="shared" si="3"/>
        <v>3376.8</v>
      </c>
    </row>
    <row r="103" spans="1:13" ht="12.75">
      <c r="A103" s="134" t="s">
        <v>6</v>
      </c>
      <c r="B103" s="8" t="s">
        <v>36</v>
      </c>
      <c r="C103" s="6" t="s">
        <v>188</v>
      </c>
      <c r="D103" s="9" t="s">
        <v>7</v>
      </c>
      <c r="E103" s="10" t="s">
        <v>7</v>
      </c>
      <c r="F103" s="7">
        <v>14004</v>
      </c>
      <c r="G103" s="144" t="s">
        <v>323</v>
      </c>
      <c r="H103" s="33" t="s">
        <v>103</v>
      </c>
      <c r="I103" s="34">
        <v>0</v>
      </c>
      <c r="J103" s="44">
        <v>508</v>
      </c>
      <c r="K103" s="44">
        <v>6335</v>
      </c>
      <c r="L103" s="41">
        <f>SUM(J103:K103)</f>
        <v>6843</v>
      </c>
      <c r="M103" s="62">
        <f t="shared" si="3"/>
        <v>6843</v>
      </c>
    </row>
    <row r="104" spans="1:13" ht="13.5" thickBot="1">
      <c r="A104" s="135"/>
      <c r="B104" s="17"/>
      <c r="C104" s="11"/>
      <c r="D104" s="12">
        <v>5512</v>
      </c>
      <c r="E104" s="13">
        <v>5321</v>
      </c>
      <c r="F104" s="15"/>
      <c r="G104" s="31" t="s">
        <v>9</v>
      </c>
      <c r="H104" s="45"/>
      <c r="I104" s="37">
        <v>0</v>
      </c>
      <c r="J104" s="38"/>
      <c r="K104" s="38"/>
      <c r="L104" s="50">
        <f>L103</f>
        <v>6843</v>
      </c>
      <c r="M104" s="63">
        <f t="shared" si="3"/>
        <v>6843</v>
      </c>
    </row>
    <row r="105" spans="1:13" ht="12.75">
      <c r="A105" s="134" t="s">
        <v>6</v>
      </c>
      <c r="B105" s="8" t="s">
        <v>37</v>
      </c>
      <c r="C105" s="6" t="s">
        <v>189</v>
      </c>
      <c r="D105" s="9" t="s">
        <v>7</v>
      </c>
      <c r="E105" s="10" t="s">
        <v>7</v>
      </c>
      <c r="F105" s="7">
        <v>14004</v>
      </c>
      <c r="G105" s="144" t="s">
        <v>323</v>
      </c>
      <c r="H105" s="33" t="s">
        <v>104</v>
      </c>
      <c r="I105" s="34">
        <v>0</v>
      </c>
      <c r="J105" s="44">
        <v>678</v>
      </c>
      <c r="K105" s="44">
        <v>6225.2</v>
      </c>
      <c r="L105" s="41">
        <f>SUM(J105:K105)</f>
        <v>6903.2</v>
      </c>
      <c r="M105" s="62">
        <f t="shared" si="3"/>
        <v>6903.2</v>
      </c>
    </row>
    <row r="106" spans="1:13" ht="13.5" thickBot="1">
      <c r="A106" s="135"/>
      <c r="B106" s="17"/>
      <c r="C106" s="11"/>
      <c r="D106" s="12">
        <v>5512</v>
      </c>
      <c r="E106" s="13">
        <v>5321</v>
      </c>
      <c r="F106" s="15"/>
      <c r="G106" s="31" t="s">
        <v>9</v>
      </c>
      <c r="H106" s="45"/>
      <c r="I106" s="37">
        <v>0</v>
      </c>
      <c r="J106" s="38"/>
      <c r="K106" s="38"/>
      <c r="L106" s="50">
        <f>L105</f>
        <v>6903.2</v>
      </c>
      <c r="M106" s="63">
        <f t="shared" si="3"/>
        <v>6903.2</v>
      </c>
    </row>
    <row r="107" spans="1:13" ht="12.75">
      <c r="A107" s="134" t="s">
        <v>6</v>
      </c>
      <c r="B107" s="8" t="s">
        <v>38</v>
      </c>
      <c r="C107" s="6" t="s">
        <v>190</v>
      </c>
      <c r="D107" s="9" t="s">
        <v>7</v>
      </c>
      <c r="E107" s="10" t="s">
        <v>7</v>
      </c>
      <c r="F107" s="7">
        <v>14004</v>
      </c>
      <c r="G107" s="144" t="s">
        <v>323</v>
      </c>
      <c r="H107" s="33" t="s">
        <v>105</v>
      </c>
      <c r="I107" s="34">
        <v>0</v>
      </c>
      <c r="J107" s="35">
        <v>1483</v>
      </c>
      <c r="K107" s="35">
        <v>0</v>
      </c>
      <c r="L107" s="36">
        <f>SUM(J107:K107)</f>
        <v>1483</v>
      </c>
      <c r="M107" s="62">
        <f t="shared" si="3"/>
        <v>1483</v>
      </c>
    </row>
    <row r="108" spans="1:13" ht="13.5" thickBot="1">
      <c r="A108" s="135"/>
      <c r="B108" s="17"/>
      <c r="C108" s="11"/>
      <c r="D108" s="12">
        <v>5512</v>
      </c>
      <c r="E108" s="13">
        <v>5321</v>
      </c>
      <c r="F108" s="15"/>
      <c r="G108" s="31" t="s">
        <v>9</v>
      </c>
      <c r="H108" s="45"/>
      <c r="I108" s="37">
        <v>0</v>
      </c>
      <c r="J108" s="46"/>
      <c r="K108" s="46"/>
      <c r="L108" s="50">
        <f>L107</f>
        <v>1483</v>
      </c>
      <c r="M108" s="63">
        <f t="shared" si="3"/>
        <v>1483</v>
      </c>
    </row>
    <row r="109" spans="1:13" ht="12.75">
      <c r="A109" s="134" t="s">
        <v>6</v>
      </c>
      <c r="B109" s="8" t="s">
        <v>39</v>
      </c>
      <c r="C109" s="6" t="s">
        <v>192</v>
      </c>
      <c r="D109" s="9" t="s">
        <v>7</v>
      </c>
      <c r="E109" s="10" t="s">
        <v>7</v>
      </c>
      <c r="F109" s="7">
        <v>14004</v>
      </c>
      <c r="G109" s="144" t="s">
        <v>323</v>
      </c>
      <c r="H109" s="33" t="s">
        <v>107</v>
      </c>
      <c r="I109" s="34">
        <v>0</v>
      </c>
      <c r="J109" s="35">
        <v>2203</v>
      </c>
      <c r="K109" s="35">
        <v>8136</v>
      </c>
      <c r="L109" s="36">
        <f>SUM(J109:K109)</f>
        <v>10339</v>
      </c>
      <c r="M109" s="62">
        <f t="shared" si="3"/>
        <v>10339</v>
      </c>
    </row>
    <row r="110" spans="1:13" ht="13.5" thickBot="1">
      <c r="A110" s="135"/>
      <c r="B110" s="17"/>
      <c r="C110" s="11"/>
      <c r="D110" s="12">
        <v>5512</v>
      </c>
      <c r="E110" s="13">
        <v>5321</v>
      </c>
      <c r="F110" s="15"/>
      <c r="G110" s="31" t="s">
        <v>9</v>
      </c>
      <c r="H110" s="45"/>
      <c r="I110" s="37">
        <v>0</v>
      </c>
      <c r="J110" s="46"/>
      <c r="K110" s="46"/>
      <c r="L110" s="50">
        <f>L109</f>
        <v>10339</v>
      </c>
      <c r="M110" s="63">
        <f t="shared" si="3"/>
        <v>10339</v>
      </c>
    </row>
    <row r="111" spans="1:13" ht="12.75">
      <c r="A111" s="134" t="s">
        <v>6</v>
      </c>
      <c r="B111" s="8" t="s">
        <v>40</v>
      </c>
      <c r="C111" s="6" t="s">
        <v>193</v>
      </c>
      <c r="D111" s="9" t="s">
        <v>7</v>
      </c>
      <c r="E111" s="10" t="s">
        <v>7</v>
      </c>
      <c r="F111" s="7">
        <v>14004</v>
      </c>
      <c r="G111" s="144" t="s">
        <v>323</v>
      </c>
      <c r="H111" s="42" t="s">
        <v>108</v>
      </c>
      <c r="I111" s="34">
        <v>0</v>
      </c>
      <c r="J111" s="43">
        <v>0</v>
      </c>
      <c r="K111" s="43">
        <v>1722</v>
      </c>
      <c r="L111" s="41">
        <f>SUM(J111:K111)</f>
        <v>1722</v>
      </c>
      <c r="M111" s="62">
        <f t="shared" si="3"/>
        <v>1722</v>
      </c>
    </row>
    <row r="112" spans="1:13" ht="13.5" thickBot="1">
      <c r="A112" s="135"/>
      <c r="B112" s="17"/>
      <c r="C112" s="11"/>
      <c r="D112" s="12">
        <v>5512</v>
      </c>
      <c r="E112" s="13">
        <v>5321</v>
      </c>
      <c r="F112" s="15"/>
      <c r="G112" s="31" t="s">
        <v>9</v>
      </c>
      <c r="H112" s="49"/>
      <c r="I112" s="37">
        <v>0</v>
      </c>
      <c r="J112" s="50"/>
      <c r="K112" s="50"/>
      <c r="L112" s="50">
        <f>L111</f>
        <v>1722</v>
      </c>
      <c r="M112" s="63">
        <f t="shared" si="3"/>
        <v>1722</v>
      </c>
    </row>
    <row r="113" spans="1:13" ht="12.75">
      <c r="A113" s="134" t="s">
        <v>6</v>
      </c>
      <c r="B113" s="8" t="s">
        <v>41</v>
      </c>
      <c r="C113" s="6" t="s">
        <v>195</v>
      </c>
      <c r="D113" s="9" t="s">
        <v>7</v>
      </c>
      <c r="E113" s="10" t="s">
        <v>7</v>
      </c>
      <c r="F113" s="7">
        <v>14004</v>
      </c>
      <c r="G113" s="144" t="s">
        <v>323</v>
      </c>
      <c r="H113" s="39" t="s">
        <v>110</v>
      </c>
      <c r="I113" s="34">
        <v>0</v>
      </c>
      <c r="J113" s="40">
        <v>1017</v>
      </c>
      <c r="K113" s="40">
        <v>0</v>
      </c>
      <c r="L113" s="41">
        <f>SUM(J113:K113)</f>
        <v>1017</v>
      </c>
      <c r="M113" s="62">
        <f t="shared" si="3"/>
        <v>1017</v>
      </c>
    </row>
    <row r="114" spans="1:13" ht="13.5" thickBot="1">
      <c r="A114" s="135"/>
      <c r="B114" s="17"/>
      <c r="C114" s="11"/>
      <c r="D114" s="12">
        <v>5512</v>
      </c>
      <c r="E114" s="13">
        <v>5321</v>
      </c>
      <c r="F114" s="15"/>
      <c r="G114" s="31" t="s">
        <v>9</v>
      </c>
      <c r="H114" s="47"/>
      <c r="I114" s="37">
        <v>0</v>
      </c>
      <c r="J114" s="48"/>
      <c r="K114" s="48"/>
      <c r="L114" s="50">
        <f>L113</f>
        <v>1017</v>
      </c>
      <c r="M114" s="63">
        <f t="shared" si="3"/>
        <v>1017</v>
      </c>
    </row>
    <row r="115" spans="1:13" ht="12.75">
      <c r="A115" s="134" t="s">
        <v>6</v>
      </c>
      <c r="B115" s="8" t="s">
        <v>312</v>
      </c>
      <c r="C115" s="6" t="s">
        <v>196</v>
      </c>
      <c r="D115" s="9" t="s">
        <v>7</v>
      </c>
      <c r="E115" s="10" t="s">
        <v>7</v>
      </c>
      <c r="F115" s="7">
        <v>14004</v>
      </c>
      <c r="G115" s="144" t="s">
        <v>323</v>
      </c>
      <c r="H115" s="33" t="s">
        <v>111</v>
      </c>
      <c r="I115" s="34">
        <v>0</v>
      </c>
      <c r="J115" s="35">
        <v>1356</v>
      </c>
      <c r="K115" s="35">
        <v>0</v>
      </c>
      <c r="L115" s="36">
        <f>SUM(J115:K115)</f>
        <v>1356</v>
      </c>
      <c r="M115" s="62">
        <f t="shared" si="3"/>
        <v>1356</v>
      </c>
    </row>
    <row r="116" spans="1:13" ht="13.5" thickBot="1">
      <c r="A116" s="135"/>
      <c r="B116" s="17"/>
      <c r="C116" s="11"/>
      <c r="D116" s="12">
        <v>5512</v>
      </c>
      <c r="E116" s="13">
        <v>5321</v>
      </c>
      <c r="F116" s="15"/>
      <c r="G116" s="31" t="s">
        <v>9</v>
      </c>
      <c r="H116" s="45"/>
      <c r="I116" s="37">
        <v>0</v>
      </c>
      <c r="J116" s="46"/>
      <c r="K116" s="46"/>
      <c r="L116" s="50">
        <f>L115</f>
        <v>1356</v>
      </c>
      <c r="M116" s="63">
        <f t="shared" si="3"/>
        <v>1356</v>
      </c>
    </row>
    <row r="117" spans="1:13" ht="12.75">
      <c r="A117" s="134" t="s">
        <v>6</v>
      </c>
      <c r="B117" s="8" t="s">
        <v>42</v>
      </c>
      <c r="C117" s="6" t="s">
        <v>228</v>
      </c>
      <c r="D117" s="9" t="s">
        <v>7</v>
      </c>
      <c r="E117" s="10" t="s">
        <v>7</v>
      </c>
      <c r="F117" s="7">
        <v>14004</v>
      </c>
      <c r="G117" s="144" t="s">
        <v>323</v>
      </c>
      <c r="H117" s="33" t="s">
        <v>112</v>
      </c>
      <c r="I117" s="34">
        <v>0</v>
      </c>
      <c r="J117" s="44">
        <v>2033</v>
      </c>
      <c r="K117" s="44">
        <v>0</v>
      </c>
      <c r="L117" s="41">
        <f>SUM(J117:K117)</f>
        <v>2033</v>
      </c>
      <c r="M117" s="62">
        <f t="shared" si="3"/>
        <v>2033</v>
      </c>
    </row>
    <row r="118" spans="1:13" ht="13.5" thickBot="1">
      <c r="A118" s="135"/>
      <c r="B118" s="17"/>
      <c r="C118" s="11"/>
      <c r="D118" s="12">
        <v>5512</v>
      </c>
      <c r="E118" s="13">
        <v>5321</v>
      </c>
      <c r="F118" s="15"/>
      <c r="G118" s="31" t="s">
        <v>9</v>
      </c>
      <c r="H118" s="45"/>
      <c r="I118" s="37">
        <v>0</v>
      </c>
      <c r="J118" s="38"/>
      <c r="K118" s="38"/>
      <c r="L118" s="50">
        <f>L117</f>
        <v>2033</v>
      </c>
      <c r="M118" s="63">
        <f t="shared" si="3"/>
        <v>2033</v>
      </c>
    </row>
    <row r="119" spans="1:13" ht="12.75">
      <c r="A119" s="134" t="s">
        <v>6</v>
      </c>
      <c r="B119" s="8" t="s">
        <v>43</v>
      </c>
      <c r="C119" s="6" t="s">
        <v>197</v>
      </c>
      <c r="D119" s="9" t="s">
        <v>7</v>
      </c>
      <c r="E119" s="10" t="s">
        <v>7</v>
      </c>
      <c r="F119" s="7">
        <v>14004</v>
      </c>
      <c r="G119" s="144" t="s">
        <v>323</v>
      </c>
      <c r="H119" s="42" t="s">
        <v>113</v>
      </c>
      <c r="I119" s="34">
        <v>0</v>
      </c>
      <c r="J119" s="43">
        <v>2711</v>
      </c>
      <c r="K119" s="43">
        <v>1288</v>
      </c>
      <c r="L119" s="41">
        <f>SUM(J119:K119)</f>
        <v>3999</v>
      </c>
      <c r="M119" s="62">
        <f t="shared" si="3"/>
        <v>3999</v>
      </c>
    </row>
    <row r="120" spans="1:13" ht="13.5" thickBot="1">
      <c r="A120" s="135"/>
      <c r="B120" s="17"/>
      <c r="C120" s="11"/>
      <c r="D120" s="12">
        <v>5512</v>
      </c>
      <c r="E120" s="13">
        <v>5321</v>
      </c>
      <c r="F120" s="15"/>
      <c r="G120" s="31" t="s">
        <v>9</v>
      </c>
      <c r="H120" s="49"/>
      <c r="I120" s="37">
        <v>0</v>
      </c>
      <c r="J120" s="50"/>
      <c r="K120" s="50"/>
      <c r="L120" s="50">
        <f>L119</f>
        <v>3999</v>
      </c>
      <c r="M120" s="63">
        <f t="shared" si="3"/>
        <v>3999</v>
      </c>
    </row>
    <row r="121" spans="1:13" ht="12.75">
      <c r="A121" s="134" t="s">
        <v>6</v>
      </c>
      <c r="B121" s="8" t="s">
        <v>44</v>
      </c>
      <c r="C121" s="6" t="s">
        <v>198</v>
      </c>
      <c r="D121" s="9" t="s">
        <v>7</v>
      </c>
      <c r="E121" s="10" t="s">
        <v>7</v>
      </c>
      <c r="F121" s="7">
        <v>14004</v>
      </c>
      <c r="G121" s="144" t="s">
        <v>323</v>
      </c>
      <c r="H121" s="33" t="s">
        <v>114</v>
      </c>
      <c r="I121" s="34">
        <v>0</v>
      </c>
      <c r="J121" s="35">
        <v>4914</v>
      </c>
      <c r="K121" s="35">
        <v>0</v>
      </c>
      <c r="L121" s="36">
        <f>SUM(J121:K121)</f>
        <v>4914</v>
      </c>
      <c r="M121" s="62">
        <f t="shared" si="3"/>
        <v>4914</v>
      </c>
    </row>
    <row r="122" spans="1:13" ht="13.5" thickBot="1">
      <c r="A122" s="135"/>
      <c r="B122" s="17"/>
      <c r="C122" s="11"/>
      <c r="D122" s="12">
        <v>5512</v>
      </c>
      <c r="E122" s="13">
        <v>5321</v>
      </c>
      <c r="F122" s="15"/>
      <c r="G122" s="31" t="s">
        <v>9</v>
      </c>
      <c r="H122" s="45"/>
      <c r="I122" s="37">
        <v>0</v>
      </c>
      <c r="J122" s="46"/>
      <c r="K122" s="46"/>
      <c r="L122" s="50">
        <f>L121</f>
        <v>4914</v>
      </c>
      <c r="M122" s="63">
        <f t="shared" si="3"/>
        <v>4914</v>
      </c>
    </row>
    <row r="123" spans="1:13" ht="12.75">
      <c r="A123" s="134" t="s">
        <v>6</v>
      </c>
      <c r="B123" s="8" t="s">
        <v>45</v>
      </c>
      <c r="C123" s="6" t="s">
        <v>199</v>
      </c>
      <c r="D123" s="9" t="s">
        <v>7</v>
      </c>
      <c r="E123" s="10" t="s">
        <v>7</v>
      </c>
      <c r="F123" s="7">
        <v>14004</v>
      </c>
      <c r="G123" s="144" t="s">
        <v>323</v>
      </c>
      <c r="H123" s="42" t="s">
        <v>115</v>
      </c>
      <c r="I123" s="34">
        <v>0</v>
      </c>
      <c r="J123" s="43">
        <v>1695</v>
      </c>
      <c r="K123" s="43">
        <v>7511</v>
      </c>
      <c r="L123" s="41">
        <f>SUM(J123:K123)</f>
        <v>9206</v>
      </c>
      <c r="M123" s="62">
        <f t="shared" si="3"/>
        <v>9206</v>
      </c>
    </row>
    <row r="124" spans="1:13" ht="13.5" thickBot="1">
      <c r="A124" s="135"/>
      <c r="B124" s="17"/>
      <c r="C124" s="11"/>
      <c r="D124" s="12">
        <v>5512</v>
      </c>
      <c r="E124" s="13">
        <v>5321</v>
      </c>
      <c r="F124" s="15"/>
      <c r="G124" s="31" t="s">
        <v>9</v>
      </c>
      <c r="H124" s="49"/>
      <c r="I124" s="37">
        <v>0</v>
      </c>
      <c r="J124" s="50"/>
      <c r="K124" s="50"/>
      <c r="L124" s="50">
        <f>L123</f>
        <v>9206</v>
      </c>
      <c r="M124" s="63">
        <f t="shared" si="3"/>
        <v>9206</v>
      </c>
    </row>
    <row r="125" spans="1:13" ht="12.75">
      <c r="A125" s="134" t="s">
        <v>6</v>
      </c>
      <c r="B125" s="8" t="s">
        <v>46</v>
      </c>
      <c r="C125" s="6" t="s">
        <v>200</v>
      </c>
      <c r="D125" s="9" t="s">
        <v>7</v>
      </c>
      <c r="E125" s="10" t="s">
        <v>7</v>
      </c>
      <c r="F125" s="7">
        <v>14004</v>
      </c>
      <c r="G125" s="144" t="s">
        <v>323</v>
      </c>
      <c r="H125" s="42" t="s">
        <v>116</v>
      </c>
      <c r="I125" s="34">
        <v>0</v>
      </c>
      <c r="J125" s="43">
        <v>1398</v>
      </c>
      <c r="K125" s="43">
        <v>0</v>
      </c>
      <c r="L125" s="41">
        <f>SUM(J125:K125)</f>
        <v>1398</v>
      </c>
      <c r="M125" s="62">
        <f t="shared" si="3"/>
        <v>1398</v>
      </c>
    </row>
    <row r="126" spans="1:13" ht="13.5" thickBot="1">
      <c r="A126" s="135"/>
      <c r="B126" s="17"/>
      <c r="C126" s="11"/>
      <c r="D126" s="12">
        <v>5512</v>
      </c>
      <c r="E126" s="13">
        <v>5321</v>
      </c>
      <c r="F126" s="15"/>
      <c r="G126" s="31" t="s">
        <v>9</v>
      </c>
      <c r="H126" s="49"/>
      <c r="I126" s="37">
        <v>0</v>
      </c>
      <c r="J126" s="50"/>
      <c r="K126" s="50"/>
      <c r="L126" s="50">
        <f>L125</f>
        <v>1398</v>
      </c>
      <c r="M126" s="63">
        <f t="shared" si="3"/>
        <v>1398</v>
      </c>
    </row>
    <row r="127" spans="1:13" ht="12.75">
      <c r="A127" s="134" t="s">
        <v>6</v>
      </c>
      <c r="B127" s="8" t="s">
        <v>47</v>
      </c>
      <c r="C127" s="6" t="s">
        <v>203</v>
      </c>
      <c r="D127" s="9" t="s">
        <v>7</v>
      </c>
      <c r="E127" s="10" t="s">
        <v>7</v>
      </c>
      <c r="F127" s="7">
        <v>14004</v>
      </c>
      <c r="G127" s="144" t="s">
        <v>323</v>
      </c>
      <c r="H127" s="33" t="s">
        <v>119</v>
      </c>
      <c r="I127" s="34">
        <v>0</v>
      </c>
      <c r="J127" s="35">
        <v>1186</v>
      </c>
      <c r="K127" s="35">
        <v>5191</v>
      </c>
      <c r="L127" s="36">
        <f>SUM(J127:K127)</f>
        <v>6377</v>
      </c>
      <c r="M127" s="62">
        <f t="shared" si="3"/>
        <v>6377</v>
      </c>
    </row>
    <row r="128" spans="1:13" ht="13.5" thickBot="1">
      <c r="A128" s="135"/>
      <c r="B128" s="17"/>
      <c r="C128" s="11"/>
      <c r="D128" s="12">
        <v>5512</v>
      </c>
      <c r="E128" s="13">
        <v>5321</v>
      </c>
      <c r="F128" s="15"/>
      <c r="G128" s="31" t="s">
        <v>9</v>
      </c>
      <c r="H128" s="45"/>
      <c r="I128" s="37">
        <v>0</v>
      </c>
      <c r="J128" s="46"/>
      <c r="K128" s="46"/>
      <c r="L128" s="50">
        <f>L127</f>
        <v>6377</v>
      </c>
      <c r="M128" s="63">
        <f t="shared" si="3"/>
        <v>6377</v>
      </c>
    </row>
    <row r="129" spans="1:13" ht="12.75">
      <c r="A129" s="134" t="s">
        <v>6</v>
      </c>
      <c r="B129" s="8" t="s">
        <v>48</v>
      </c>
      <c r="C129" s="6" t="s">
        <v>204</v>
      </c>
      <c r="D129" s="9" t="s">
        <v>7</v>
      </c>
      <c r="E129" s="10" t="s">
        <v>7</v>
      </c>
      <c r="F129" s="7">
        <v>14004</v>
      </c>
      <c r="G129" s="144" t="s">
        <v>323</v>
      </c>
      <c r="H129" s="33" t="s">
        <v>120</v>
      </c>
      <c r="I129" s="34">
        <v>0</v>
      </c>
      <c r="J129" s="35">
        <v>203</v>
      </c>
      <c r="K129" s="35">
        <v>0</v>
      </c>
      <c r="L129" s="36">
        <f>SUM(J129:K129)</f>
        <v>203</v>
      </c>
      <c r="M129" s="62">
        <f t="shared" si="3"/>
        <v>203</v>
      </c>
    </row>
    <row r="130" spans="1:13" ht="13.5" thickBot="1">
      <c r="A130" s="135"/>
      <c r="B130" s="17"/>
      <c r="C130" s="11"/>
      <c r="D130" s="12">
        <v>5512</v>
      </c>
      <c r="E130" s="13">
        <v>5321</v>
      </c>
      <c r="F130" s="15"/>
      <c r="G130" s="31" t="s">
        <v>9</v>
      </c>
      <c r="H130" s="45"/>
      <c r="I130" s="37">
        <v>0</v>
      </c>
      <c r="J130" s="46"/>
      <c r="K130" s="46"/>
      <c r="L130" s="50">
        <f>L129</f>
        <v>203</v>
      </c>
      <c r="M130" s="63">
        <f t="shared" si="3"/>
        <v>203</v>
      </c>
    </row>
    <row r="131" spans="1:13" ht="12.75">
      <c r="A131" s="134" t="s">
        <v>6</v>
      </c>
      <c r="B131" s="8" t="s">
        <v>49</v>
      </c>
      <c r="C131" s="6" t="s">
        <v>205</v>
      </c>
      <c r="D131" s="9" t="s">
        <v>7</v>
      </c>
      <c r="E131" s="10" t="s">
        <v>7</v>
      </c>
      <c r="F131" s="7">
        <v>14004</v>
      </c>
      <c r="G131" s="144" t="s">
        <v>323</v>
      </c>
      <c r="H131" s="42" t="s">
        <v>121</v>
      </c>
      <c r="I131" s="34">
        <v>0</v>
      </c>
      <c r="J131" s="43">
        <v>4067</v>
      </c>
      <c r="K131" s="43">
        <v>10765</v>
      </c>
      <c r="L131" s="41">
        <f>SUM(J131:K131)</f>
        <v>14832</v>
      </c>
      <c r="M131" s="62">
        <f t="shared" si="3"/>
        <v>14832</v>
      </c>
    </row>
    <row r="132" spans="1:13" ht="13.5" thickBot="1">
      <c r="A132" s="135"/>
      <c r="B132" s="17"/>
      <c r="C132" s="11"/>
      <c r="D132" s="12">
        <v>5512</v>
      </c>
      <c r="E132" s="13">
        <v>5321</v>
      </c>
      <c r="F132" s="15"/>
      <c r="G132" s="31" t="s">
        <v>9</v>
      </c>
      <c r="H132" s="49"/>
      <c r="I132" s="37">
        <v>0</v>
      </c>
      <c r="J132" s="50"/>
      <c r="K132" s="50"/>
      <c r="L132" s="50">
        <f>L131</f>
        <v>14832</v>
      </c>
      <c r="M132" s="63">
        <f t="shared" si="3"/>
        <v>14832</v>
      </c>
    </row>
    <row r="133" spans="1:13" ht="12.75">
      <c r="A133" s="134" t="s">
        <v>6</v>
      </c>
      <c r="B133" s="8" t="s">
        <v>50</v>
      </c>
      <c r="C133" s="6" t="s">
        <v>206</v>
      </c>
      <c r="D133" s="9" t="s">
        <v>7</v>
      </c>
      <c r="E133" s="10" t="s">
        <v>7</v>
      </c>
      <c r="F133" s="7">
        <v>14004</v>
      </c>
      <c r="G133" s="144" t="s">
        <v>323</v>
      </c>
      <c r="H133" s="33" t="s">
        <v>122</v>
      </c>
      <c r="I133" s="34">
        <v>0</v>
      </c>
      <c r="J133" s="35">
        <v>763</v>
      </c>
      <c r="K133" s="35">
        <v>6769</v>
      </c>
      <c r="L133" s="36">
        <f>SUM(J133:K133)</f>
        <v>7532</v>
      </c>
      <c r="M133" s="62">
        <f t="shared" si="3"/>
        <v>7532</v>
      </c>
    </row>
    <row r="134" spans="1:13" ht="13.5" thickBot="1">
      <c r="A134" s="135"/>
      <c r="B134" s="17"/>
      <c r="C134" s="11"/>
      <c r="D134" s="12">
        <v>5512</v>
      </c>
      <c r="E134" s="13">
        <v>5321</v>
      </c>
      <c r="F134" s="15"/>
      <c r="G134" s="31" t="s">
        <v>9</v>
      </c>
      <c r="H134" s="45"/>
      <c r="I134" s="37">
        <v>0</v>
      </c>
      <c r="J134" s="46"/>
      <c r="K134" s="46"/>
      <c r="L134" s="50">
        <f>L133</f>
        <v>7532</v>
      </c>
      <c r="M134" s="63">
        <f t="shared" si="3"/>
        <v>7532</v>
      </c>
    </row>
    <row r="135" spans="1:13" ht="12.75">
      <c r="A135" s="134" t="s">
        <v>6</v>
      </c>
      <c r="B135" s="8" t="s">
        <v>51</v>
      </c>
      <c r="C135" s="6" t="s">
        <v>207</v>
      </c>
      <c r="D135" s="9" t="s">
        <v>7</v>
      </c>
      <c r="E135" s="10" t="s">
        <v>7</v>
      </c>
      <c r="F135" s="7">
        <v>14004</v>
      </c>
      <c r="G135" s="144" t="s">
        <v>323</v>
      </c>
      <c r="H135" s="39" t="s">
        <v>146</v>
      </c>
      <c r="I135" s="34">
        <v>0</v>
      </c>
      <c r="J135" s="40">
        <v>1525</v>
      </c>
      <c r="K135" s="40">
        <v>3397</v>
      </c>
      <c r="L135" s="41">
        <f>SUM(J135:K135)</f>
        <v>4922</v>
      </c>
      <c r="M135" s="62">
        <f t="shared" si="3"/>
        <v>4922</v>
      </c>
    </row>
    <row r="136" spans="1:13" ht="13.5" thickBot="1">
      <c r="A136" s="135"/>
      <c r="B136" s="17"/>
      <c r="C136" s="11"/>
      <c r="D136" s="12">
        <v>5512</v>
      </c>
      <c r="E136" s="13">
        <v>5321</v>
      </c>
      <c r="F136" s="15"/>
      <c r="G136" s="31" t="s">
        <v>9</v>
      </c>
      <c r="H136" s="47"/>
      <c r="I136" s="37">
        <v>0</v>
      </c>
      <c r="J136" s="48"/>
      <c r="K136" s="48"/>
      <c r="L136" s="50">
        <f>L135</f>
        <v>4922</v>
      </c>
      <c r="M136" s="63">
        <f t="shared" si="3"/>
        <v>4922</v>
      </c>
    </row>
    <row r="137" spans="1:13" ht="12.75">
      <c r="A137" s="134" t="s">
        <v>6</v>
      </c>
      <c r="B137" s="8" t="s">
        <v>52</v>
      </c>
      <c r="C137" s="6" t="s">
        <v>208</v>
      </c>
      <c r="D137" s="9" t="s">
        <v>7</v>
      </c>
      <c r="E137" s="10" t="s">
        <v>7</v>
      </c>
      <c r="F137" s="7">
        <v>14004</v>
      </c>
      <c r="G137" s="144" t="s">
        <v>323</v>
      </c>
      <c r="H137" s="39" t="s">
        <v>123</v>
      </c>
      <c r="I137" s="34">
        <v>0</v>
      </c>
      <c r="J137" s="40">
        <v>1017</v>
      </c>
      <c r="K137" s="40">
        <v>0</v>
      </c>
      <c r="L137" s="41">
        <f>SUM(J137:K137)</f>
        <v>1017</v>
      </c>
      <c r="M137" s="62">
        <f t="shared" si="3"/>
        <v>1017</v>
      </c>
    </row>
    <row r="138" spans="1:13" ht="13.5" thickBot="1">
      <c r="A138" s="135"/>
      <c r="B138" s="17"/>
      <c r="C138" s="11"/>
      <c r="D138" s="12">
        <v>5512</v>
      </c>
      <c r="E138" s="13">
        <v>5321</v>
      </c>
      <c r="F138" s="15"/>
      <c r="G138" s="31" t="s">
        <v>9</v>
      </c>
      <c r="H138" s="47"/>
      <c r="I138" s="37">
        <v>0</v>
      </c>
      <c r="J138" s="48"/>
      <c r="K138" s="48"/>
      <c r="L138" s="50">
        <f>L137</f>
        <v>1017</v>
      </c>
      <c r="M138" s="63">
        <f t="shared" si="3"/>
        <v>1017</v>
      </c>
    </row>
    <row r="139" spans="1:13" ht="12.75">
      <c r="A139" s="134" t="s">
        <v>6</v>
      </c>
      <c r="B139" s="8" t="s">
        <v>53</v>
      </c>
      <c r="C139" s="6" t="s">
        <v>209</v>
      </c>
      <c r="D139" s="9" t="s">
        <v>7</v>
      </c>
      <c r="E139" s="10" t="s">
        <v>7</v>
      </c>
      <c r="F139" s="7">
        <v>14004</v>
      </c>
      <c r="G139" s="144" t="s">
        <v>323</v>
      </c>
      <c r="H139" s="33" t="s">
        <v>124</v>
      </c>
      <c r="I139" s="34">
        <v>0</v>
      </c>
      <c r="J139" s="44">
        <v>10888</v>
      </c>
      <c r="K139" s="44">
        <v>0</v>
      </c>
      <c r="L139" s="41">
        <f>SUM(J139:K139)</f>
        <v>10888</v>
      </c>
      <c r="M139" s="62">
        <f t="shared" si="3"/>
        <v>10888</v>
      </c>
    </row>
    <row r="140" spans="1:13" ht="13.5" thickBot="1">
      <c r="A140" s="135"/>
      <c r="B140" s="17"/>
      <c r="C140" s="11"/>
      <c r="D140" s="12">
        <v>5512</v>
      </c>
      <c r="E140" s="13">
        <v>5321</v>
      </c>
      <c r="F140" s="15"/>
      <c r="G140" s="31" t="s">
        <v>9</v>
      </c>
      <c r="H140" s="45"/>
      <c r="I140" s="37">
        <v>0</v>
      </c>
      <c r="J140" s="38"/>
      <c r="K140" s="38"/>
      <c r="L140" s="50">
        <f>L139</f>
        <v>10888</v>
      </c>
      <c r="M140" s="63">
        <f t="shared" si="3"/>
        <v>10888</v>
      </c>
    </row>
    <row r="141" spans="1:13" ht="12.75">
      <c r="A141" s="134" t="s">
        <v>6</v>
      </c>
      <c r="B141" s="8" t="s">
        <v>54</v>
      </c>
      <c r="C141" s="6" t="s">
        <v>210</v>
      </c>
      <c r="D141" s="9" t="s">
        <v>7</v>
      </c>
      <c r="E141" s="10" t="s">
        <v>7</v>
      </c>
      <c r="F141" s="7">
        <v>14004</v>
      </c>
      <c r="G141" s="144" t="s">
        <v>323</v>
      </c>
      <c r="H141" s="42" t="s">
        <v>125</v>
      </c>
      <c r="I141" s="34">
        <v>0</v>
      </c>
      <c r="J141" s="43">
        <v>0</v>
      </c>
      <c r="K141" s="43">
        <v>7752</v>
      </c>
      <c r="L141" s="41">
        <f>SUM(J141:K141)</f>
        <v>7752</v>
      </c>
      <c r="M141" s="62">
        <f t="shared" si="3"/>
        <v>7752</v>
      </c>
    </row>
    <row r="142" spans="1:13" ht="13.5" thickBot="1">
      <c r="A142" s="135"/>
      <c r="B142" s="17"/>
      <c r="C142" s="11"/>
      <c r="D142" s="12">
        <v>5512</v>
      </c>
      <c r="E142" s="13">
        <v>5321</v>
      </c>
      <c r="F142" s="15"/>
      <c r="G142" s="31" t="s">
        <v>9</v>
      </c>
      <c r="H142" s="49"/>
      <c r="I142" s="37">
        <v>0</v>
      </c>
      <c r="J142" s="50"/>
      <c r="K142" s="50"/>
      <c r="L142" s="50">
        <f>L141</f>
        <v>7752</v>
      </c>
      <c r="M142" s="63">
        <f t="shared" si="3"/>
        <v>7752</v>
      </c>
    </row>
    <row r="143" spans="1:13" ht="12.75">
      <c r="A143" s="134" t="s">
        <v>6</v>
      </c>
      <c r="B143" s="8" t="s">
        <v>55</v>
      </c>
      <c r="C143" s="6" t="s">
        <v>211</v>
      </c>
      <c r="D143" s="9" t="s">
        <v>7</v>
      </c>
      <c r="E143" s="10" t="s">
        <v>7</v>
      </c>
      <c r="F143" s="7">
        <v>14004</v>
      </c>
      <c r="G143" s="144" t="s">
        <v>323</v>
      </c>
      <c r="H143" s="42" t="s">
        <v>147</v>
      </c>
      <c r="I143" s="34">
        <v>0</v>
      </c>
      <c r="J143" s="40">
        <v>0</v>
      </c>
      <c r="K143" s="40">
        <v>12990</v>
      </c>
      <c r="L143" s="41">
        <f>SUM(J143:K143)</f>
        <v>12990</v>
      </c>
      <c r="M143" s="62">
        <f aca="true" t="shared" si="4" ref="M143:M170">I143+L143</f>
        <v>12990</v>
      </c>
    </row>
    <row r="144" spans="1:13" ht="13.5" thickBot="1">
      <c r="A144" s="135"/>
      <c r="B144" s="17"/>
      <c r="C144" s="11"/>
      <c r="D144" s="12">
        <v>5512</v>
      </c>
      <c r="E144" s="13">
        <v>5321</v>
      </c>
      <c r="F144" s="15"/>
      <c r="G144" s="31" t="s">
        <v>9</v>
      </c>
      <c r="H144" s="49"/>
      <c r="I144" s="37">
        <v>0</v>
      </c>
      <c r="J144" s="48"/>
      <c r="K144" s="48"/>
      <c r="L144" s="50">
        <f>L143</f>
        <v>12990</v>
      </c>
      <c r="M144" s="63">
        <f t="shared" si="4"/>
        <v>12990</v>
      </c>
    </row>
    <row r="145" spans="1:13" ht="12.75">
      <c r="A145" s="134" t="s">
        <v>6</v>
      </c>
      <c r="B145" s="8" t="s">
        <v>56</v>
      </c>
      <c r="C145" s="6" t="s">
        <v>212</v>
      </c>
      <c r="D145" s="9" t="s">
        <v>7</v>
      </c>
      <c r="E145" s="10" t="s">
        <v>7</v>
      </c>
      <c r="F145" s="7">
        <v>14004</v>
      </c>
      <c r="G145" s="144" t="s">
        <v>323</v>
      </c>
      <c r="H145" s="42" t="s">
        <v>126</v>
      </c>
      <c r="I145" s="34">
        <v>0</v>
      </c>
      <c r="J145" s="40">
        <v>1017</v>
      </c>
      <c r="K145" s="40">
        <v>22433</v>
      </c>
      <c r="L145" s="41">
        <f>SUM(J145:K145)</f>
        <v>23450</v>
      </c>
      <c r="M145" s="62">
        <f t="shared" si="4"/>
        <v>23450</v>
      </c>
    </row>
    <row r="146" spans="1:13" ht="13.5" thickBot="1">
      <c r="A146" s="135"/>
      <c r="B146" s="17"/>
      <c r="C146" s="11"/>
      <c r="D146" s="12">
        <v>5512</v>
      </c>
      <c r="E146" s="13">
        <v>5321</v>
      </c>
      <c r="F146" s="15"/>
      <c r="G146" s="31" t="s">
        <v>9</v>
      </c>
      <c r="H146" s="49"/>
      <c r="I146" s="37">
        <v>0</v>
      </c>
      <c r="J146" s="48"/>
      <c r="K146" s="48"/>
      <c r="L146" s="50">
        <f>L145</f>
        <v>23450</v>
      </c>
      <c r="M146" s="63">
        <f t="shared" si="4"/>
        <v>23450</v>
      </c>
    </row>
    <row r="147" spans="1:13" ht="12.75">
      <c r="A147" s="134" t="s">
        <v>6</v>
      </c>
      <c r="B147" s="8" t="s">
        <v>57</v>
      </c>
      <c r="C147" s="6" t="s">
        <v>213</v>
      </c>
      <c r="D147" s="9" t="s">
        <v>7</v>
      </c>
      <c r="E147" s="10" t="s">
        <v>7</v>
      </c>
      <c r="F147" s="7">
        <v>14004</v>
      </c>
      <c r="G147" s="144" t="s">
        <v>323</v>
      </c>
      <c r="H147" s="33" t="s">
        <v>127</v>
      </c>
      <c r="I147" s="34">
        <v>0</v>
      </c>
      <c r="J147" s="35">
        <v>1542</v>
      </c>
      <c r="K147" s="35">
        <v>2011</v>
      </c>
      <c r="L147" s="36">
        <f>SUM(J147:K147)</f>
        <v>3553</v>
      </c>
      <c r="M147" s="62">
        <f t="shared" si="4"/>
        <v>3553</v>
      </c>
    </row>
    <row r="148" spans="1:13" ht="13.5" thickBot="1">
      <c r="A148" s="135"/>
      <c r="B148" s="17"/>
      <c r="C148" s="11"/>
      <c r="D148" s="12">
        <v>5512</v>
      </c>
      <c r="E148" s="13">
        <v>5321</v>
      </c>
      <c r="F148" s="15"/>
      <c r="G148" s="31" t="s">
        <v>9</v>
      </c>
      <c r="H148" s="45"/>
      <c r="I148" s="37">
        <v>0</v>
      </c>
      <c r="J148" s="46"/>
      <c r="K148" s="46"/>
      <c r="L148" s="50">
        <f>L147</f>
        <v>3553</v>
      </c>
      <c r="M148" s="63">
        <f t="shared" si="4"/>
        <v>3553</v>
      </c>
    </row>
    <row r="149" spans="1:13" ht="12.75">
      <c r="A149" s="134" t="s">
        <v>6</v>
      </c>
      <c r="B149" s="8" t="s">
        <v>58</v>
      </c>
      <c r="C149" s="6" t="s">
        <v>214</v>
      </c>
      <c r="D149" s="9" t="s">
        <v>7</v>
      </c>
      <c r="E149" s="10" t="s">
        <v>7</v>
      </c>
      <c r="F149" s="7">
        <v>14004</v>
      </c>
      <c r="G149" s="144" t="s">
        <v>323</v>
      </c>
      <c r="H149" s="42" t="s">
        <v>128</v>
      </c>
      <c r="I149" s="34">
        <v>0</v>
      </c>
      <c r="J149" s="43">
        <v>0</v>
      </c>
      <c r="K149" s="43">
        <v>8000</v>
      </c>
      <c r="L149" s="41">
        <f>SUM(J149:K149)</f>
        <v>8000</v>
      </c>
      <c r="M149" s="62">
        <f t="shared" si="4"/>
        <v>8000</v>
      </c>
    </row>
    <row r="150" spans="1:13" ht="13.5" thickBot="1">
      <c r="A150" s="135"/>
      <c r="B150" s="17"/>
      <c r="C150" s="11"/>
      <c r="D150" s="12">
        <v>5512</v>
      </c>
      <c r="E150" s="13">
        <v>5321</v>
      </c>
      <c r="F150" s="15"/>
      <c r="G150" s="31" t="s">
        <v>9</v>
      </c>
      <c r="H150" s="49"/>
      <c r="I150" s="37">
        <v>0</v>
      </c>
      <c r="J150" s="50"/>
      <c r="K150" s="50"/>
      <c r="L150" s="50">
        <f>L149</f>
        <v>8000</v>
      </c>
      <c r="M150" s="63">
        <f t="shared" si="4"/>
        <v>8000</v>
      </c>
    </row>
    <row r="151" spans="1:13" ht="12.75">
      <c r="A151" s="134" t="s">
        <v>6</v>
      </c>
      <c r="B151" s="8" t="s">
        <v>59</v>
      </c>
      <c r="C151" s="6" t="s">
        <v>215</v>
      </c>
      <c r="D151" s="9" t="s">
        <v>7</v>
      </c>
      <c r="E151" s="10" t="s">
        <v>7</v>
      </c>
      <c r="F151" s="7">
        <v>14004</v>
      </c>
      <c r="G151" s="144" t="s">
        <v>323</v>
      </c>
      <c r="H151" s="42" t="s">
        <v>129</v>
      </c>
      <c r="I151" s="34">
        <v>0</v>
      </c>
      <c r="J151" s="43">
        <v>847</v>
      </c>
      <c r="K151" s="43">
        <v>0</v>
      </c>
      <c r="L151" s="41">
        <f>SUM(J151:K151)</f>
        <v>847</v>
      </c>
      <c r="M151" s="62">
        <f t="shared" si="4"/>
        <v>847</v>
      </c>
    </row>
    <row r="152" spans="1:13" ht="13.5" thickBot="1">
      <c r="A152" s="135"/>
      <c r="B152" s="17"/>
      <c r="C152" s="11"/>
      <c r="D152" s="12">
        <v>5512</v>
      </c>
      <c r="E152" s="13">
        <v>5321</v>
      </c>
      <c r="F152" s="15"/>
      <c r="G152" s="31" t="s">
        <v>9</v>
      </c>
      <c r="H152" s="49"/>
      <c r="I152" s="37">
        <v>0</v>
      </c>
      <c r="J152" s="50"/>
      <c r="K152" s="50"/>
      <c r="L152" s="50">
        <f>L151</f>
        <v>847</v>
      </c>
      <c r="M152" s="63">
        <f t="shared" si="4"/>
        <v>847</v>
      </c>
    </row>
    <row r="153" spans="1:13" ht="12.75">
      <c r="A153" s="134" t="s">
        <v>6</v>
      </c>
      <c r="B153" s="8" t="s">
        <v>60</v>
      </c>
      <c r="C153" s="6" t="s">
        <v>216</v>
      </c>
      <c r="D153" s="9" t="s">
        <v>7</v>
      </c>
      <c r="E153" s="10" t="s">
        <v>7</v>
      </c>
      <c r="F153" s="7">
        <v>14004</v>
      </c>
      <c r="G153" s="144" t="s">
        <v>323</v>
      </c>
      <c r="H153" s="39" t="s">
        <v>130</v>
      </c>
      <c r="I153" s="34">
        <v>0</v>
      </c>
      <c r="J153" s="40">
        <v>720</v>
      </c>
      <c r="K153" s="40">
        <v>87</v>
      </c>
      <c r="L153" s="41">
        <f>SUM(J153:K153)</f>
        <v>807</v>
      </c>
      <c r="M153" s="62">
        <f t="shared" si="4"/>
        <v>807</v>
      </c>
    </row>
    <row r="154" spans="1:13" ht="13.5" thickBot="1">
      <c r="A154" s="135"/>
      <c r="B154" s="17"/>
      <c r="C154" s="11"/>
      <c r="D154" s="12">
        <v>5512</v>
      </c>
      <c r="E154" s="13">
        <v>5321</v>
      </c>
      <c r="F154" s="15"/>
      <c r="G154" s="31" t="s">
        <v>9</v>
      </c>
      <c r="H154" s="47"/>
      <c r="I154" s="37">
        <v>0</v>
      </c>
      <c r="J154" s="48"/>
      <c r="K154" s="48"/>
      <c r="L154" s="50">
        <f>L153</f>
        <v>807</v>
      </c>
      <c r="M154" s="63">
        <f t="shared" si="4"/>
        <v>807</v>
      </c>
    </row>
    <row r="155" spans="1:13" ht="12.75">
      <c r="A155" s="134" t="s">
        <v>6</v>
      </c>
      <c r="B155" s="8" t="s">
        <v>313</v>
      </c>
      <c r="C155" s="6" t="s">
        <v>217</v>
      </c>
      <c r="D155" s="9" t="s">
        <v>7</v>
      </c>
      <c r="E155" s="10" t="s">
        <v>7</v>
      </c>
      <c r="F155" s="7">
        <v>14004</v>
      </c>
      <c r="G155" s="144" t="s">
        <v>323</v>
      </c>
      <c r="H155" s="42" t="s">
        <v>131</v>
      </c>
      <c r="I155" s="34">
        <v>0</v>
      </c>
      <c r="J155" s="43">
        <v>4194</v>
      </c>
      <c r="K155" s="43">
        <v>0</v>
      </c>
      <c r="L155" s="41">
        <f>SUM(J155:K155)</f>
        <v>4194</v>
      </c>
      <c r="M155" s="62">
        <f t="shared" si="4"/>
        <v>4194</v>
      </c>
    </row>
    <row r="156" spans="1:13" ht="13.5" thickBot="1">
      <c r="A156" s="135"/>
      <c r="B156" s="17"/>
      <c r="C156" s="11"/>
      <c r="D156" s="12">
        <v>5512</v>
      </c>
      <c r="E156" s="13">
        <v>5321</v>
      </c>
      <c r="F156" s="15"/>
      <c r="G156" s="31" t="s">
        <v>9</v>
      </c>
      <c r="H156" s="49"/>
      <c r="I156" s="37">
        <v>0</v>
      </c>
      <c r="J156" s="50"/>
      <c r="K156" s="50"/>
      <c r="L156" s="50">
        <f>L155</f>
        <v>4194</v>
      </c>
      <c r="M156" s="63">
        <f t="shared" si="4"/>
        <v>4194</v>
      </c>
    </row>
    <row r="157" spans="1:13" ht="12.75">
      <c r="A157" s="134" t="s">
        <v>6</v>
      </c>
      <c r="B157" s="8" t="s">
        <v>314</v>
      </c>
      <c r="C157" s="6" t="s">
        <v>219</v>
      </c>
      <c r="D157" s="9" t="s">
        <v>7</v>
      </c>
      <c r="E157" s="10" t="s">
        <v>7</v>
      </c>
      <c r="F157" s="7">
        <v>14004</v>
      </c>
      <c r="G157" s="144" t="s">
        <v>323</v>
      </c>
      <c r="H157" s="33" t="s">
        <v>133</v>
      </c>
      <c r="I157" s="34">
        <v>0</v>
      </c>
      <c r="J157" s="44">
        <v>5889</v>
      </c>
      <c r="K157" s="44">
        <v>4022</v>
      </c>
      <c r="L157" s="41">
        <f>SUM(J157:K157)</f>
        <v>9911</v>
      </c>
      <c r="M157" s="62">
        <f t="shared" si="4"/>
        <v>9911</v>
      </c>
    </row>
    <row r="158" spans="1:13" ht="13.5" thickBot="1">
      <c r="A158" s="135"/>
      <c r="B158" s="17"/>
      <c r="C158" s="11"/>
      <c r="D158" s="12">
        <v>5512</v>
      </c>
      <c r="E158" s="13">
        <v>5321</v>
      </c>
      <c r="F158" s="15"/>
      <c r="G158" s="31" t="s">
        <v>9</v>
      </c>
      <c r="H158" s="45"/>
      <c r="I158" s="37">
        <v>0</v>
      </c>
      <c r="J158" s="38"/>
      <c r="K158" s="38"/>
      <c r="L158" s="50">
        <f>L157</f>
        <v>9911</v>
      </c>
      <c r="M158" s="63">
        <f t="shared" si="4"/>
        <v>9911</v>
      </c>
    </row>
    <row r="159" spans="1:13" ht="12.75">
      <c r="A159" s="134" t="s">
        <v>6</v>
      </c>
      <c r="B159" s="8" t="s">
        <v>315</v>
      </c>
      <c r="C159" s="6" t="s">
        <v>220</v>
      </c>
      <c r="D159" s="9" t="s">
        <v>7</v>
      </c>
      <c r="E159" s="10" t="s">
        <v>7</v>
      </c>
      <c r="F159" s="7">
        <v>14004</v>
      </c>
      <c r="G159" s="144" t="s">
        <v>323</v>
      </c>
      <c r="H159" s="42" t="s">
        <v>134</v>
      </c>
      <c r="I159" s="34">
        <v>0</v>
      </c>
      <c r="J159" s="43">
        <v>2076</v>
      </c>
      <c r="K159" s="43">
        <v>0</v>
      </c>
      <c r="L159" s="41">
        <f>SUM(J159:K159)</f>
        <v>2076</v>
      </c>
      <c r="M159" s="62">
        <f t="shared" si="4"/>
        <v>2076</v>
      </c>
    </row>
    <row r="160" spans="1:13" ht="13.5" thickBot="1">
      <c r="A160" s="135"/>
      <c r="B160" s="17"/>
      <c r="C160" s="11"/>
      <c r="D160" s="12">
        <v>5512</v>
      </c>
      <c r="E160" s="13">
        <v>5321</v>
      </c>
      <c r="F160" s="15"/>
      <c r="G160" s="31" t="s">
        <v>9</v>
      </c>
      <c r="H160" s="49"/>
      <c r="I160" s="37">
        <v>0</v>
      </c>
      <c r="J160" s="50"/>
      <c r="K160" s="50"/>
      <c r="L160" s="50">
        <f>L159</f>
        <v>2076</v>
      </c>
      <c r="M160" s="63">
        <f t="shared" si="4"/>
        <v>2076</v>
      </c>
    </row>
    <row r="161" spans="1:13" ht="12.75">
      <c r="A161" s="134" t="s">
        <v>6</v>
      </c>
      <c r="B161" s="8" t="s">
        <v>316</v>
      </c>
      <c r="C161" s="6" t="s">
        <v>221</v>
      </c>
      <c r="D161" s="9" t="s">
        <v>7</v>
      </c>
      <c r="E161" s="10" t="s">
        <v>7</v>
      </c>
      <c r="F161" s="7">
        <v>14004</v>
      </c>
      <c r="G161" s="144" t="s">
        <v>323</v>
      </c>
      <c r="H161" s="33" t="s">
        <v>135</v>
      </c>
      <c r="I161" s="34">
        <v>0</v>
      </c>
      <c r="J161" s="35">
        <v>898</v>
      </c>
      <c r="K161" s="35">
        <v>0</v>
      </c>
      <c r="L161" s="36">
        <f>SUM(J161:K161)</f>
        <v>898</v>
      </c>
      <c r="M161" s="62">
        <f t="shared" si="4"/>
        <v>898</v>
      </c>
    </row>
    <row r="162" spans="1:13" ht="13.5" thickBot="1">
      <c r="A162" s="135"/>
      <c r="B162" s="17"/>
      <c r="C162" s="11"/>
      <c r="D162" s="12">
        <v>5512</v>
      </c>
      <c r="E162" s="13">
        <v>5321</v>
      </c>
      <c r="F162" s="15"/>
      <c r="G162" s="31" t="s">
        <v>9</v>
      </c>
      <c r="H162" s="45"/>
      <c r="I162" s="37">
        <v>0</v>
      </c>
      <c r="J162" s="46"/>
      <c r="K162" s="46"/>
      <c r="L162" s="50">
        <f>L161</f>
        <v>898</v>
      </c>
      <c r="M162" s="63">
        <f t="shared" si="4"/>
        <v>898</v>
      </c>
    </row>
    <row r="163" spans="1:13" ht="12.75">
      <c r="A163" s="134" t="s">
        <v>6</v>
      </c>
      <c r="B163" s="8" t="s">
        <v>317</v>
      </c>
      <c r="C163" s="6" t="s">
        <v>222</v>
      </c>
      <c r="D163" s="9" t="s">
        <v>7</v>
      </c>
      <c r="E163" s="10" t="s">
        <v>7</v>
      </c>
      <c r="F163" s="7">
        <v>14004</v>
      </c>
      <c r="G163" s="144" t="s">
        <v>323</v>
      </c>
      <c r="H163" s="33" t="s">
        <v>136</v>
      </c>
      <c r="I163" s="34">
        <v>0</v>
      </c>
      <c r="J163" s="35">
        <v>949</v>
      </c>
      <c r="K163" s="35">
        <v>4789</v>
      </c>
      <c r="L163" s="36">
        <f>SUM(J163:K163)</f>
        <v>5738</v>
      </c>
      <c r="M163" s="62">
        <f t="shared" si="4"/>
        <v>5738</v>
      </c>
    </row>
    <row r="164" spans="1:13" ht="13.5" thickBot="1">
      <c r="A164" s="135"/>
      <c r="B164" s="17"/>
      <c r="C164" s="11"/>
      <c r="D164" s="12">
        <v>5512</v>
      </c>
      <c r="E164" s="13">
        <v>5321</v>
      </c>
      <c r="F164" s="15"/>
      <c r="G164" s="31" t="s">
        <v>9</v>
      </c>
      <c r="H164" s="45"/>
      <c r="I164" s="37">
        <v>0</v>
      </c>
      <c r="J164" s="46"/>
      <c r="K164" s="46"/>
      <c r="L164" s="50">
        <f>L163</f>
        <v>5738</v>
      </c>
      <c r="M164" s="63">
        <f t="shared" si="4"/>
        <v>5738</v>
      </c>
    </row>
    <row r="165" spans="1:13" ht="12.75">
      <c r="A165" s="134" t="s">
        <v>6</v>
      </c>
      <c r="B165" s="8" t="s">
        <v>318</v>
      </c>
      <c r="C165" s="6" t="s">
        <v>223</v>
      </c>
      <c r="D165" s="9" t="s">
        <v>7</v>
      </c>
      <c r="E165" s="10" t="s">
        <v>7</v>
      </c>
      <c r="F165" s="7">
        <v>14004</v>
      </c>
      <c r="G165" s="144" t="s">
        <v>323</v>
      </c>
      <c r="H165" s="33" t="s">
        <v>137</v>
      </c>
      <c r="I165" s="34">
        <v>0</v>
      </c>
      <c r="J165" s="35">
        <v>1186</v>
      </c>
      <c r="K165" s="35">
        <v>2452</v>
      </c>
      <c r="L165" s="36">
        <f>SUM(J165:K165)</f>
        <v>3638</v>
      </c>
      <c r="M165" s="62">
        <f t="shared" si="4"/>
        <v>3638</v>
      </c>
    </row>
    <row r="166" spans="1:13" ht="13.5" thickBot="1">
      <c r="A166" s="135"/>
      <c r="B166" s="17"/>
      <c r="C166" s="11"/>
      <c r="D166" s="12">
        <v>5512</v>
      </c>
      <c r="E166" s="13">
        <v>5321</v>
      </c>
      <c r="F166" s="15"/>
      <c r="G166" s="31" t="s">
        <v>9</v>
      </c>
      <c r="H166" s="45"/>
      <c r="I166" s="37">
        <v>0</v>
      </c>
      <c r="J166" s="46"/>
      <c r="K166" s="46"/>
      <c r="L166" s="50">
        <f>L165</f>
        <v>3638</v>
      </c>
      <c r="M166" s="63">
        <f t="shared" si="4"/>
        <v>3638</v>
      </c>
    </row>
    <row r="167" spans="1:13" ht="12.75">
      <c r="A167" s="134" t="s">
        <v>6</v>
      </c>
      <c r="B167" s="8" t="s">
        <v>319</v>
      </c>
      <c r="C167" s="6" t="s">
        <v>224</v>
      </c>
      <c r="D167" s="9" t="s">
        <v>7</v>
      </c>
      <c r="E167" s="10" t="s">
        <v>7</v>
      </c>
      <c r="F167" s="7">
        <v>14004</v>
      </c>
      <c r="G167" s="144" t="s">
        <v>323</v>
      </c>
      <c r="H167" s="42" t="s">
        <v>138</v>
      </c>
      <c r="I167" s="34">
        <v>0</v>
      </c>
      <c r="J167" s="40">
        <v>2033</v>
      </c>
      <c r="K167" s="40">
        <v>19480</v>
      </c>
      <c r="L167" s="41">
        <f>SUM(J167:K167)</f>
        <v>21513</v>
      </c>
      <c r="M167" s="62">
        <f t="shared" si="4"/>
        <v>21513</v>
      </c>
    </row>
    <row r="168" spans="1:13" ht="13.5" thickBot="1">
      <c r="A168" s="135"/>
      <c r="B168" s="17"/>
      <c r="C168" s="11"/>
      <c r="D168" s="12">
        <v>5512</v>
      </c>
      <c r="E168" s="13">
        <v>5321</v>
      </c>
      <c r="F168" s="15"/>
      <c r="G168" s="31" t="s">
        <v>9</v>
      </c>
      <c r="H168" s="49"/>
      <c r="I168" s="37">
        <v>0</v>
      </c>
      <c r="J168" s="48"/>
      <c r="K168" s="48"/>
      <c r="L168" s="50">
        <f>L167</f>
        <v>21513</v>
      </c>
      <c r="M168" s="63">
        <f t="shared" si="4"/>
        <v>21513</v>
      </c>
    </row>
    <row r="169" spans="1:13" ht="12.75">
      <c r="A169" s="134" t="s">
        <v>6</v>
      </c>
      <c r="B169" s="8" t="s">
        <v>320</v>
      </c>
      <c r="C169" s="6" t="s">
        <v>225</v>
      </c>
      <c r="D169" s="9" t="s">
        <v>7</v>
      </c>
      <c r="E169" s="10" t="s">
        <v>7</v>
      </c>
      <c r="F169" s="7">
        <v>14004</v>
      </c>
      <c r="G169" s="144" t="s">
        <v>323</v>
      </c>
      <c r="H169" s="42" t="s">
        <v>139</v>
      </c>
      <c r="I169" s="34">
        <v>0</v>
      </c>
      <c r="J169" s="40">
        <v>1695</v>
      </c>
      <c r="K169" s="40">
        <v>2402</v>
      </c>
      <c r="L169" s="41">
        <f>SUM(J169:K169)</f>
        <v>4097</v>
      </c>
      <c r="M169" s="62">
        <f t="shared" si="4"/>
        <v>4097</v>
      </c>
    </row>
    <row r="170" spans="1:13" ht="13.5" thickBot="1">
      <c r="A170" s="135"/>
      <c r="B170" s="17"/>
      <c r="C170" s="11"/>
      <c r="D170" s="12">
        <v>5512</v>
      </c>
      <c r="E170" s="13">
        <v>5321</v>
      </c>
      <c r="F170" s="15"/>
      <c r="G170" s="31" t="s">
        <v>9</v>
      </c>
      <c r="H170" s="49"/>
      <c r="I170" s="37">
        <v>0</v>
      </c>
      <c r="J170" s="48"/>
      <c r="K170" s="48"/>
      <c r="L170" s="50">
        <f>L169</f>
        <v>4097</v>
      </c>
      <c r="M170" s="63">
        <f t="shared" si="4"/>
        <v>4097</v>
      </c>
    </row>
  </sheetData>
  <sheetProtection/>
  <mergeCells count="7">
    <mergeCell ref="A1:M1"/>
    <mergeCell ref="A3:M3"/>
    <mergeCell ref="A4:F4"/>
    <mergeCell ref="B5:C5"/>
    <mergeCell ref="G5:H5"/>
    <mergeCell ref="G7:H7"/>
    <mergeCell ref="G6:H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Footer>&amp;C&amp;P</oddFooter>
    <firstHeader>&amp;RPříloha č. 3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Svarovsky Arnost</cp:lastModifiedBy>
  <cp:lastPrinted>2015-09-23T13:56:17Z</cp:lastPrinted>
  <dcterms:created xsi:type="dcterms:W3CDTF">2007-12-18T12:40:54Z</dcterms:created>
  <dcterms:modified xsi:type="dcterms:W3CDTF">2015-09-23T13:57:32Z</dcterms:modified>
  <cp:category/>
  <cp:version/>
  <cp:contentType/>
  <cp:contentStatus/>
</cp:coreProperties>
</file>