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1"/>
  </bookViews>
  <sheets>
    <sheet name="917 04" sheetId="2" r:id="rId1"/>
    <sheet name="P a V" sheetId="1" r:id="rId2"/>
  </sheets>
  <definedNames>
    <definedName name="_xlnm.Print_Area" localSheetId="0">'917 04'!$A$1:$S$328</definedName>
  </definedNames>
  <calcPr calcId="145621"/>
</workbook>
</file>

<file path=xl/calcChain.xml><?xml version="1.0" encoding="utf-8"?>
<calcChain xmlns="http://schemas.openxmlformats.org/spreadsheetml/2006/main">
  <c r="R326" i="2" l="1"/>
  <c r="P326" i="2"/>
  <c r="O325" i="2"/>
  <c r="O324" i="2" s="1"/>
  <c r="P324" i="2" s="1"/>
  <c r="R324" i="2" s="1"/>
  <c r="R323" i="2"/>
  <c r="P323" i="2"/>
  <c r="P322" i="2"/>
  <c r="R322" i="2" s="1"/>
  <c r="O322" i="2"/>
  <c r="O321" i="2" s="1"/>
  <c r="P321" i="2" s="1"/>
  <c r="R321" i="2" s="1"/>
  <c r="J320" i="2"/>
  <c r="L320" i="2" s="1"/>
  <c r="N320" i="2" s="1"/>
  <c r="P320" i="2" s="1"/>
  <c r="R320" i="2" s="1"/>
  <c r="H320" i="2"/>
  <c r="G319" i="2"/>
  <c r="H319" i="2" s="1"/>
  <c r="J319" i="2" s="1"/>
  <c r="L319" i="2" s="1"/>
  <c r="N319" i="2" s="1"/>
  <c r="P319" i="2" s="1"/>
  <c r="R319" i="2" s="1"/>
  <c r="N318" i="2"/>
  <c r="P318" i="2" s="1"/>
  <c r="R318" i="2" s="1"/>
  <c r="H318" i="2"/>
  <c r="J318" i="2" s="1"/>
  <c r="L318" i="2" s="1"/>
  <c r="G317" i="2"/>
  <c r="H317" i="2" s="1"/>
  <c r="J317" i="2" s="1"/>
  <c r="L317" i="2" s="1"/>
  <c r="N317" i="2" s="1"/>
  <c r="P317" i="2" s="1"/>
  <c r="R317" i="2" s="1"/>
  <c r="H316" i="2"/>
  <c r="J316" i="2" s="1"/>
  <c r="L316" i="2" s="1"/>
  <c r="N316" i="2" s="1"/>
  <c r="P316" i="2" s="1"/>
  <c r="R316" i="2" s="1"/>
  <c r="G315" i="2"/>
  <c r="H315" i="2" s="1"/>
  <c r="J315" i="2" s="1"/>
  <c r="L315" i="2" s="1"/>
  <c r="N315" i="2" s="1"/>
  <c r="P315" i="2" s="1"/>
  <c r="R315" i="2" s="1"/>
  <c r="H314" i="2"/>
  <c r="J314" i="2" s="1"/>
  <c r="L314" i="2" s="1"/>
  <c r="N314" i="2" s="1"/>
  <c r="P314" i="2" s="1"/>
  <c r="R314" i="2" s="1"/>
  <c r="G313" i="2"/>
  <c r="H313" i="2" s="1"/>
  <c r="J313" i="2" s="1"/>
  <c r="L313" i="2" s="1"/>
  <c r="N313" i="2" s="1"/>
  <c r="P313" i="2" s="1"/>
  <c r="R313" i="2" s="1"/>
  <c r="H312" i="2"/>
  <c r="J312" i="2" s="1"/>
  <c r="L312" i="2" s="1"/>
  <c r="N312" i="2" s="1"/>
  <c r="P312" i="2" s="1"/>
  <c r="R312" i="2" s="1"/>
  <c r="H311" i="2"/>
  <c r="J311" i="2" s="1"/>
  <c r="L311" i="2" s="1"/>
  <c r="N311" i="2" s="1"/>
  <c r="P311" i="2" s="1"/>
  <c r="R311" i="2" s="1"/>
  <c r="G311" i="2"/>
  <c r="H310" i="2"/>
  <c r="J310" i="2" s="1"/>
  <c r="L310" i="2" s="1"/>
  <c r="N310" i="2" s="1"/>
  <c r="P310" i="2" s="1"/>
  <c r="R310" i="2" s="1"/>
  <c r="H309" i="2"/>
  <c r="J309" i="2" s="1"/>
  <c r="L309" i="2" s="1"/>
  <c r="N309" i="2" s="1"/>
  <c r="P309" i="2" s="1"/>
  <c r="R309" i="2" s="1"/>
  <c r="G309" i="2"/>
  <c r="H308" i="2"/>
  <c r="J308" i="2" s="1"/>
  <c r="L308" i="2" s="1"/>
  <c r="N308" i="2" s="1"/>
  <c r="P308" i="2" s="1"/>
  <c r="R308" i="2" s="1"/>
  <c r="L307" i="2"/>
  <c r="N307" i="2" s="1"/>
  <c r="P307" i="2" s="1"/>
  <c r="R307" i="2" s="1"/>
  <c r="G307" i="2"/>
  <c r="H307" i="2" s="1"/>
  <c r="J307" i="2" s="1"/>
  <c r="J306" i="2"/>
  <c r="L306" i="2" s="1"/>
  <c r="N306" i="2" s="1"/>
  <c r="P306" i="2" s="1"/>
  <c r="R306" i="2" s="1"/>
  <c r="H306" i="2"/>
  <c r="H305" i="2"/>
  <c r="J305" i="2" s="1"/>
  <c r="L305" i="2" s="1"/>
  <c r="N305" i="2" s="1"/>
  <c r="P305" i="2" s="1"/>
  <c r="R305" i="2" s="1"/>
  <c r="G305" i="2"/>
  <c r="J304" i="2"/>
  <c r="L304" i="2" s="1"/>
  <c r="N304" i="2" s="1"/>
  <c r="P304" i="2" s="1"/>
  <c r="R304" i="2" s="1"/>
  <c r="H304" i="2"/>
  <c r="G303" i="2"/>
  <c r="H303" i="2" s="1"/>
  <c r="J303" i="2" s="1"/>
  <c r="L303" i="2" s="1"/>
  <c r="N303" i="2" s="1"/>
  <c r="P303" i="2" s="1"/>
  <c r="R303" i="2" s="1"/>
  <c r="F303" i="2"/>
  <c r="L301" i="2"/>
  <c r="N301" i="2" s="1"/>
  <c r="P301" i="2" s="1"/>
  <c r="R301" i="2" s="1"/>
  <c r="K300" i="2"/>
  <c r="L300" i="2" s="1"/>
  <c r="N300" i="2" s="1"/>
  <c r="P300" i="2" s="1"/>
  <c r="R300" i="2" s="1"/>
  <c r="L299" i="2"/>
  <c r="N299" i="2" s="1"/>
  <c r="P299" i="2" s="1"/>
  <c r="R299" i="2" s="1"/>
  <c r="P298" i="2"/>
  <c r="R298" i="2" s="1"/>
  <c r="K298" i="2"/>
  <c r="L298" i="2" s="1"/>
  <c r="N298" i="2" s="1"/>
  <c r="R297" i="2"/>
  <c r="L297" i="2"/>
  <c r="N297" i="2" s="1"/>
  <c r="P297" i="2" s="1"/>
  <c r="K296" i="2"/>
  <c r="L296" i="2" s="1"/>
  <c r="N296" i="2" s="1"/>
  <c r="P296" i="2" s="1"/>
  <c r="R296" i="2" s="1"/>
  <c r="L295" i="2"/>
  <c r="N295" i="2" s="1"/>
  <c r="P295" i="2" s="1"/>
  <c r="R295" i="2" s="1"/>
  <c r="K294" i="2"/>
  <c r="L294" i="2" s="1"/>
  <c r="N294" i="2" s="1"/>
  <c r="P294" i="2" s="1"/>
  <c r="R294" i="2" s="1"/>
  <c r="N293" i="2"/>
  <c r="P293" i="2" s="1"/>
  <c r="R293" i="2" s="1"/>
  <c r="L293" i="2"/>
  <c r="L292" i="2"/>
  <c r="N292" i="2" s="1"/>
  <c r="P292" i="2" s="1"/>
  <c r="R292" i="2" s="1"/>
  <c r="K292" i="2"/>
  <c r="N291" i="2"/>
  <c r="P291" i="2" s="1"/>
  <c r="R291" i="2" s="1"/>
  <c r="L291" i="2"/>
  <c r="K290" i="2"/>
  <c r="L290" i="2" s="1"/>
  <c r="N290" i="2" s="1"/>
  <c r="P290" i="2" s="1"/>
  <c r="R290" i="2" s="1"/>
  <c r="L289" i="2"/>
  <c r="N289" i="2" s="1"/>
  <c r="P289" i="2" s="1"/>
  <c r="R289" i="2" s="1"/>
  <c r="K288" i="2"/>
  <c r="L288" i="2" s="1"/>
  <c r="N288" i="2" s="1"/>
  <c r="P288" i="2" s="1"/>
  <c r="R288" i="2" s="1"/>
  <c r="L287" i="2"/>
  <c r="N287" i="2" s="1"/>
  <c r="P287" i="2" s="1"/>
  <c r="R287" i="2" s="1"/>
  <c r="K286" i="2"/>
  <c r="L286" i="2" s="1"/>
  <c r="N286" i="2" s="1"/>
  <c r="P286" i="2" s="1"/>
  <c r="R286" i="2" s="1"/>
  <c r="H285" i="2"/>
  <c r="J285" i="2" s="1"/>
  <c r="L285" i="2" s="1"/>
  <c r="N285" i="2" s="1"/>
  <c r="P285" i="2" s="1"/>
  <c r="R285" i="2" s="1"/>
  <c r="G284" i="2"/>
  <c r="H284" i="2" s="1"/>
  <c r="J284" i="2" s="1"/>
  <c r="L284" i="2" s="1"/>
  <c r="N284" i="2" s="1"/>
  <c r="P284" i="2" s="1"/>
  <c r="R284" i="2" s="1"/>
  <c r="H283" i="2"/>
  <c r="J283" i="2" s="1"/>
  <c r="L283" i="2" s="1"/>
  <c r="N283" i="2" s="1"/>
  <c r="P283" i="2" s="1"/>
  <c r="R283" i="2" s="1"/>
  <c r="G282" i="2"/>
  <c r="J281" i="2"/>
  <c r="L281" i="2" s="1"/>
  <c r="N281" i="2" s="1"/>
  <c r="P281" i="2" s="1"/>
  <c r="R281" i="2" s="1"/>
  <c r="H281" i="2"/>
  <c r="G280" i="2"/>
  <c r="H280" i="2" s="1"/>
  <c r="J280" i="2" s="1"/>
  <c r="L280" i="2" s="1"/>
  <c r="N280" i="2" s="1"/>
  <c r="P280" i="2" s="1"/>
  <c r="R280" i="2" s="1"/>
  <c r="H279" i="2"/>
  <c r="J279" i="2" s="1"/>
  <c r="L279" i="2" s="1"/>
  <c r="N279" i="2" s="1"/>
  <c r="P279" i="2" s="1"/>
  <c r="R279" i="2" s="1"/>
  <c r="K278" i="2"/>
  <c r="G278" i="2"/>
  <c r="F278" i="2"/>
  <c r="H278" i="2" s="1"/>
  <c r="J278" i="2" s="1"/>
  <c r="N276" i="2"/>
  <c r="P276" i="2" s="1"/>
  <c r="R276" i="2" s="1"/>
  <c r="M275" i="2"/>
  <c r="N275" i="2" s="1"/>
  <c r="P275" i="2" s="1"/>
  <c r="R275" i="2" s="1"/>
  <c r="J274" i="2"/>
  <c r="L274" i="2" s="1"/>
  <c r="N274" i="2" s="1"/>
  <c r="P274" i="2" s="1"/>
  <c r="R274" i="2" s="1"/>
  <c r="H274" i="2"/>
  <c r="L273" i="2"/>
  <c r="N273" i="2" s="1"/>
  <c r="P273" i="2" s="1"/>
  <c r="R273" i="2" s="1"/>
  <c r="G273" i="2"/>
  <c r="H273" i="2" s="1"/>
  <c r="J273" i="2" s="1"/>
  <c r="H272" i="2"/>
  <c r="J272" i="2" s="1"/>
  <c r="L272" i="2" s="1"/>
  <c r="N272" i="2" s="1"/>
  <c r="P272" i="2" s="1"/>
  <c r="R272" i="2" s="1"/>
  <c r="G271" i="2"/>
  <c r="H271" i="2" s="1"/>
  <c r="J271" i="2" s="1"/>
  <c r="L271" i="2" s="1"/>
  <c r="N271" i="2" s="1"/>
  <c r="P271" i="2" s="1"/>
  <c r="R271" i="2" s="1"/>
  <c r="J270" i="2"/>
  <c r="L270" i="2" s="1"/>
  <c r="N270" i="2" s="1"/>
  <c r="P270" i="2" s="1"/>
  <c r="R270" i="2" s="1"/>
  <c r="H270" i="2"/>
  <c r="G269" i="2"/>
  <c r="H268" i="2"/>
  <c r="J268" i="2" s="1"/>
  <c r="L268" i="2" s="1"/>
  <c r="N268" i="2" s="1"/>
  <c r="P268" i="2" s="1"/>
  <c r="R268" i="2" s="1"/>
  <c r="J267" i="2"/>
  <c r="L267" i="2" s="1"/>
  <c r="N267" i="2" s="1"/>
  <c r="P267" i="2" s="1"/>
  <c r="R267" i="2" s="1"/>
  <c r="G267" i="2"/>
  <c r="H267" i="2" s="1"/>
  <c r="J266" i="2"/>
  <c r="L266" i="2" s="1"/>
  <c r="N266" i="2" s="1"/>
  <c r="P266" i="2" s="1"/>
  <c r="R266" i="2" s="1"/>
  <c r="H266" i="2"/>
  <c r="N265" i="2"/>
  <c r="P265" i="2" s="1"/>
  <c r="R265" i="2" s="1"/>
  <c r="G265" i="2"/>
  <c r="H265" i="2" s="1"/>
  <c r="J265" i="2" s="1"/>
  <c r="L265" i="2" s="1"/>
  <c r="R264" i="2"/>
  <c r="H264" i="2"/>
  <c r="J264" i="2" s="1"/>
  <c r="L264" i="2" s="1"/>
  <c r="N264" i="2" s="1"/>
  <c r="P264" i="2" s="1"/>
  <c r="H263" i="2"/>
  <c r="J263" i="2" s="1"/>
  <c r="L263" i="2" s="1"/>
  <c r="N263" i="2" s="1"/>
  <c r="P263" i="2" s="1"/>
  <c r="R263" i="2" s="1"/>
  <c r="G263" i="2"/>
  <c r="N262" i="2"/>
  <c r="P262" i="2" s="1"/>
  <c r="R262" i="2" s="1"/>
  <c r="J262" i="2"/>
  <c r="L262" i="2" s="1"/>
  <c r="H262" i="2"/>
  <c r="G261" i="2"/>
  <c r="H261" i="2" s="1"/>
  <c r="J261" i="2" s="1"/>
  <c r="L261" i="2" s="1"/>
  <c r="N261" i="2" s="1"/>
  <c r="P261" i="2" s="1"/>
  <c r="R261" i="2" s="1"/>
  <c r="H260" i="2"/>
  <c r="J260" i="2" s="1"/>
  <c r="L260" i="2" s="1"/>
  <c r="N260" i="2" s="1"/>
  <c r="P260" i="2" s="1"/>
  <c r="R260" i="2" s="1"/>
  <c r="J259" i="2"/>
  <c r="L259" i="2" s="1"/>
  <c r="N259" i="2" s="1"/>
  <c r="P259" i="2" s="1"/>
  <c r="R259" i="2" s="1"/>
  <c r="G259" i="2"/>
  <c r="H259" i="2" s="1"/>
  <c r="H258" i="2"/>
  <c r="J258" i="2" s="1"/>
  <c r="L258" i="2" s="1"/>
  <c r="N258" i="2" s="1"/>
  <c r="P258" i="2" s="1"/>
  <c r="R258" i="2" s="1"/>
  <c r="G257" i="2"/>
  <c r="F257" i="2"/>
  <c r="M256" i="2"/>
  <c r="J255" i="2"/>
  <c r="L255" i="2" s="1"/>
  <c r="N255" i="2" s="1"/>
  <c r="P255" i="2" s="1"/>
  <c r="R255" i="2" s="1"/>
  <c r="H255" i="2"/>
  <c r="J254" i="2"/>
  <c r="L254" i="2" s="1"/>
  <c r="N254" i="2" s="1"/>
  <c r="P254" i="2" s="1"/>
  <c r="R254" i="2" s="1"/>
  <c r="G254" i="2"/>
  <c r="H254" i="2" s="1"/>
  <c r="L253" i="2"/>
  <c r="N253" i="2" s="1"/>
  <c r="P253" i="2" s="1"/>
  <c r="R253" i="2" s="1"/>
  <c r="H253" i="2"/>
  <c r="J253" i="2" s="1"/>
  <c r="P252" i="2"/>
  <c r="R252" i="2" s="1"/>
  <c r="G252" i="2"/>
  <c r="H252" i="2" s="1"/>
  <c r="J252" i="2" s="1"/>
  <c r="L252" i="2" s="1"/>
  <c r="N252" i="2" s="1"/>
  <c r="H251" i="2"/>
  <c r="J251" i="2" s="1"/>
  <c r="L251" i="2" s="1"/>
  <c r="N251" i="2" s="1"/>
  <c r="P251" i="2" s="1"/>
  <c r="R251" i="2" s="1"/>
  <c r="G250" i="2"/>
  <c r="H250" i="2" s="1"/>
  <c r="J250" i="2" s="1"/>
  <c r="L250" i="2" s="1"/>
  <c r="N250" i="2" s="1"/>
  <c r="P250" i="2" s="1"/>
  <c r="R250" i="2" s="1"/>
  <c r="H249" i="2"/>
  <c r="J249" i="2" s="1"/>
  <c r="L249" i="2" s="1"/>
  <c r="N249" i="2" s="1"/>
  <c r="P249" i="2" s="1"/>
  <c r="R249" i="2" s="1"/>
  <c r="G248" i="2"/>
  <c r="H248" i="2" s="1"/>
  <c r="J248" i="2" s="1"/>
  <c r="L248" i="2" s="1"/>
  <c r="N248" i="2" s="1"/>
  <c r="P248" i="2" s="1"/>
  <c r="R248" i="2" s="1"/>
  <c r="J247" i="2"/>
  <c r="L247" i="2" s="1"/>
  <c r="N247" i="2" s="1"/>
  <c r="P247" i="2" s="1"/>
  <c r="R247" i="2" s="1"/>
  <c r="H247" i="2"/>
  <c r="G246" i="2"/>
  <c r="J245" i="2"/>
  <c r="L245" i="2" s="1"/>
  <c r="N245" i="2" s="1"/>
  <c r="P245" i="2" s="1"/>
  <c r="R245" i="2" s="1"/>
  <c r="H245" i="2"/>
  <c r="H244" i="2"/>
  <c r="J244" i="2" s="1"/>
  <c r="L244" i="2" s="1"/>
  <c r="N244" i="2" s="1"/>
  <c r="P244" i="2" s="1"/>
  <c r="R244" i="2" s="1"/>
  <c r="G244" i="2"/>
  <c r="F244" i="2"/>
  <c r="H242" i="2"/>
  <c r="J242" i="2" s="1"/>
  <c r="L242" i="2" s="1"/>
  <c r="N242" i="2" s="1"/>
  <c r="P242" i="2" s="1"/>
  <c r="R242" i="2" s="1"/>
  <c r="H241" i="2"/>
  <c r="J241" i="2" s="1"/>
  <c r="L241" i="2" s="1"/>
  <c r="N241" i="2" s="1"/>
  <c r="P241" i="2" s="1"/>
  <c r="R241" i="2" s="1"/>
  <c r="G241" i="2"/>
  <c r="H240" i="2"/>
  <c r="J240" i="2" s="1"/>
  <c r="L240" i="2" s="1"/>
  <c r="N240" i="2" s="1"/>
  <c r="P240" i="2" s="1"/>
  <c r="R240" i="2" s="1"/>
  <c r="G239" i="2"/>
  <c r="H239" i="2" s="1"/>
  <c r="J239" i="2" s="1"/>
  <c r="L239" i="2" s="1"/>
  <c r="N239" i="2" s="1"/>
  <c r="P239" i="2" s="1"/>
  <c r="R239" i="2" s="1"/>
  <c r="H238" i="2"/>
  <c r="J238" i="2" s="1"/>
  <c r="L238" i="2" s="1"/>
  <c r="N238" i="2" s="1"/>
  <c r="P238" i="2" s="1"/>
  <c r="R238" i="2" s="1"/>
  <c r="G237" i="2"/>
  <c r="H237" i="2" s="1"/>
  <c r="J237" i="2" s="1"/>
  <c r="L237" i="2" s="1"/>
  <c r="N237" i="2" s="1"/>
  <c r="P237" i="2" s="1"/>
  <c r="R237" i="2" s="1"/>
  <c r="L236" i="2"/>
  <c r="N236" i="2" s="1"/>
  <c r="P236" i="2" s="1"/>
  <c r="R236" i="2" s="1"/>
  <c r="H236" i="2"/>
  <c r="J236" i="2" s="1"/>
  <c r="J235" i="2"/>
  <c r="L235" i="2" s="1"/>
  <c r="N235" i="2" s="1"/>
  <c r="P235" i="2" s="1"/>
  <c r="R235" i="2" s="1"/>
  <c r="G235" i="2"/>
  <c r="H235" i="2" s="1"/>
  <c r="H234" i="2"/>
  <c r="J234" i="2" s="1"/>
  <c r="L234" i="2" s="1"/>
  <c r="N234" i="2" s="1"/>
  <c r="P234" i="2" s="1"/>
  <c r="R234" i="2" s="1"/>
  <c r="H233" i="2"/>
  <c r="J233" i="2" s="1"/>
  <c r="L233" i="2" s="1"/>
  <c r="N233" i="2" s="1"/>
  <c r="P233" i="2" s="1"/>
  <c r="R233" i="2" s="1"/>
  <c r="G233" i="2"/>
  <c r="H232" i="2"/>
  <c r="J232" i="2" s="1"/>
  <c r="L232" i="2" s="1"/>
  <c r="N232" i="2" s="1"/>
  <c r="P232" i="2" s="1"/>
  <c r="R232" i="2" s="1"/>
  <c r="G231" i="2"/>
  <c r="H231" i="2" s="1"/>
  <c r="J231" i="2" s="1"/>
  <c r="L231" i="2" s="1"/>
  <c r="N231" i="2" s="1"/>
  <c r="P231" i="2" s="1"/>
  <c r="R231" i="2" s="1"/>
  <c r="H230" i="2"/>
  <c r="J230" i="2" s="1"/>
  <c r="L230" i="2" s="1"/>
  <c r="N230" i="2" s="1"/>
  <c r="P230" i="2" s="1"/>
  <c r="R230" i="2" s="1"/>
  <c r="G229" i="2"/>
  <c r="H229" i="2" s="1"/>
  <c r="J229" i="2" s="1"/>
  <c r="L229" i="2" s="1"/>
  <c r="N229" i="2" s="1"/>
  <c r="P229" i="2" s="1"/>
  <c r="R229" i="2" s="1"/>
  <c r="H228" i="2"/>
  <c r="J228" i="2" s="1"/>
  <c r="L228" i="2" s="1"/>
  <c r="N228" i="2" s="1"/>
  <c r="P228" i="2" s="1"/>
  <c r="R228" i="2" s="1"/>
  <c r="G227" i="2"/>
  <c r="H227" i="2" s="1"/>
  <c r="J227" i="2" s="1"/>
  <c r="L227" i="2" s="1"/>
  <c r="N227" i="2" s="1"/>
  <c r="P227" i="2" s="1"/>
  <c r="R227" i="2" s="1"/>
  <c r="H226" i="2"/>
  <c r="J226" i="2" s="1"/>
  <c r="L226" i="2" s="1"/>
  <c r="N226" i="2" s="1"/>
  <c r="P226" i="2" s="1"/>
  <c r="R226" i="2" s="1"/>
  <c r="H225" i="2"/>
  <c r="J225" i="2" s="1"/>
  <c r="L225" i="2" s="1"/>
  <c r="N225" i="2" s="1"/>
  <c r="P225" i="2" s="1"/>
  <c r="R225" i="2" s="1"/>
  <c r="G225" i="2"/>
  <c r="H224" i="2"/>
  <c r="J224" i="2" s="1"/>
  <c r="L224" i="2" s="1"/>
  <c r="N224" i="2" s="1"/>
  <c r="P224" i="2" s="1"/>
  <c r="R224" i="2" s="1"/>
  <c r="G223" i="2"/>
  <c r="H223" i="2" s="1"/>
  <c r="J223" i="2" s="1"/>
  <c r="L223" i="2" s="1"/>
  <c r="N223" i="2" s="1"/>
  <c r="P223" i="2" s="1"/>
  <c r="R223" i="2" s="1"/>
  <c r="H222" i="2"/>
  <c r="J222" i="2" s="1"/>
  <c r="L222" i="2" s="1"/>
  <c r="N222" i="2" s="1"/>
  <c r="P222" i="2" s="1"/>
  <c r="R222" i="2" s="1"/>
  <c r="G221" i="2"/>
  <c r="H221" i="2" s="1"/>
  <c r="J221" i="2" s="1"/>
  <c r="L221" i="2" s="1"/>
  <c r="N221" i="2" s="1"/>
  <c r="P221" i="2" s="1"/>
  <c r="R221" i="2" s="1"/>
  <c r="L220" i="2"/>
  <c r="N220" i="2" s="1"/>
  <c r="P220" i="2" s="1"/>
  <c r="R220" i="2" s="1"/>
  <c r="H220" i="2"/>
  <c r="J220" i="2" s="1"/>
  <c r="O219" i="2"/>
  <c r="G219" i="2"/>
  <c r="H219" i="2" s="1"/>
  <c r="J219" i="2" s="1"/>
  <c r="L219" i="2" s="1"/>
  <c r="N219" i="2" s="1"/>
  <c r="P219" i="2" s="1"/>
  <c r="R219" i="2" s="1"/>
  <c r="H218" i="2"/>
  <c r="J218" i="2" s="1"/>
  <c r="L218" i="2" s="1"/>
  <c r="N218" i="2" s="1"/>
  <c r="P218" i="2" s="1"/>
  <c r="R218" i="2" s="1"/>
  <c r="O217" i="2"/>
  <c r="G217" i="2"/>
  <c r="H217" i="2" s="1"/>
  <c r="J217" i="2" s="1"/>
  <c r="L217" i="2" s="1"/>
  <c r="N217" i="2" s="1"/>
  <c r="J216" i="2"/>
  <c r="L216" i="2" s="1"/>
  <c r="N216" i="2" s="1"/>
  <c r="P216" i="2" s="1"/>
  <c r="R216" i="2" s="1"/>
  <c r="H216" i="2"/>
  <c r="H215" i="2"/>
  <c r="J215" i="2" s="1"/>
  <c r="L215" i="2" s="1"/>
  <c r="N215" i="2" s="1"/>
  <c r="P215" i="2" s="1"/>
  <c r="R215" i="2" s="1"/>
  <c r="G215" i="2"/>
  <c r="P214" i="2"/>
  <c r="R214" i="2" s="1"/>
  <c r="H214" i="2"/>
  <c r="J214" i="2" s="1"/>
  <c r="L214" i="2" s="1"/>
  <c r="N214" i="2" s="1"/>
  <c r="L213" i="2"/>
  <c r="N213" i="2" s="1"/>
  <c r="P213" i="2" s="1"/>
  <c r="R213" i="2" s="1"/>
  <c r="H213" i="2"/>
  <c r="J213" i="2" s="1"/>
  <c r="G213" i="2"/>
  <c r="J212" i="2"/>
  <c r="L212" i="2" s="1"/>
  <c r="N212" i="2" s="1"/>
  <c r="P212" i="2" s="1"/>
  <c r="R212" i="2" s="1"/>
  <c r="H212" i="2"/>
  <c r="G211" i="2"/>
  <c r="H211" i="2" s="1"/>
  <c r="J211" i="2" s="1"/>
  <c r="L211" i="2" s="1"/>
  <c r="N211" i="2" s="1"/>
  <c r="P211" i="2" s="1"/>
  <c r="R211" i="2" s="1"/>
  <c r="J210" i="2"/>
  <c r="L210" i="2" s="1"/>
  <c r="N210" i="2" s="1"/>
  <c r="P210" i="2" s="1"/>
  <c r="R210" i="2" s="1"/>
  <c r="H210" i="2"/>
  <c r="O209" i="2"/>
  <c r="G209" i="2"/>
  <c r="H209" i="2" s="1"/>
  <c r="J209" i="2" s="1"/>
  <c r="L209" i="2" s="1"/>
  <c r="N209" i="2" s="1"/>
  <c r="H208" i="2"/>
  <c r="J208" i="2" s="1"/>
  <c r="L208" i="2" s="1"/>
  <c r="N208" i="2" s="1"/>
  <c r="P208" i="2" s="1"/>
  <c r="R208" i="2" s="1"/>
  <c r="G207" i="2"/>
  <c r="H207" i="2" s="1"/>
  <c r="J207" i="2" s="1"/>
  <c r="L207" i="2" s="1"/>
  <c r="N207" i="2" s="1"/>
  <c r="P207" i="2" s="1"/>
  <c r="R207" i="2" s="1"/>
  <c r="H206" i="2"/>
  <c r="J206" i="2" s="1"/>
  <c r="L206" i="2" s="1"/>
  <c r="N206" i="2" s="1"/>
  <c r="P206" i="2" s="1"/>
  <c r="R206" i="2" s="1"/>
  <c r="O205" i="2"/>
  <c r="G205" i="2"/>
  <c r="H205" i="2" s="1"/>
  <c r="J205" i="2" s="1"/>
  <c r="L205" i="2" s="1"/>
  <c r="N205" i="2" s="1"/>
  <c r="H204" i="2"/>
  <c r="J204" i="2" s="1"/>
  <c r="L204" i="2" s="1"/>
  <c r="N204" i="2" s="1"/>
  <c r="P204" i="2" s="1"/>
  <c r="R204" i="2" s="1"/>
  <c r="G203" i="2"/>
  <c r="H203" i="2" s="1"/>
  <c r="J203" i="2" s="1"/>
  <c r="L203" i="2" s="1"/>
  <c r="N203" i="2" s="1"/>
  <c r="P203" i="2" s="1"/>
  <c r="R203" i="2" s="1"/>
  <c r="H202" i="2"/>
  <c r="J202" i="2" s="1"/>
  <c r="L202" i="2" s="1"/>
  <c r="N202" i="2" s="1"/>
  <c r="P202" i="2" s="1"/>
  <c r="R202" i="2" s="1"/>
  <c r="G201" i="2"/>
  <c r="H201" i="2" s="1"/>
  <c r="J201" i="2" s="1"/>
  <c r="L201" i="2" s="1"/>
  <c r="N201" i="2" s="1"/>
  <c r="P201" i="2" s="1"/>
  <c r="R201" i="2" s="1"/>
  <c r="H200" i="2"/>
  <c r="J200" i="2" s="1"/>
  <c r="L200" i="2" s="1"/>
  <c r="N200" i="2" s="1"/>
  <c r="P200" i="2" s="1"/>
  <c r="R200" i="2" s="1"/>
  <c r="N199" i="2"/>
  <c r="P199" i="2" s="1"/>
  <c r="R199" i="2" s="1"/>
  <c r="G199" i="2"/>
  <c r="H199" i="2" s="1"/>
  <c r="J199" i="2" s="1"/>
  <c r="L199" i="2" s="1"/>
  <c r="H198" i="2"/>
  <c r="J198" i="2" s="1"/>
  <c r="L198" i="2" s="1"/>
  <c r="N198" i="2" s="1"/>
  <c r="P198" i="2" s="1"/>
  <c r="R198" i="2" s="1"/>
  <c r="G197" i="2"/>
  <c r="H197" i="2" s="1"/>
  <c r="J197" i="2" s="1"/>
  <c r="L197" i="2" s="1"/>
  <c r="N197" i="2" s="1"/>
  <c r="P197" i="2" s="1"/>
  <c r="R197" i="2" s="1"/>
  <c r="L196" i="2"/>
  <c r="N196" i="2" s="1"/>
  <c r="P196" i="2" s="1"/>
  <c r="R196" i="2" s="1"/>
  <c r="H196" i="2"/>
  <c r="J196" i="2" s="1"/>
  <c r="G195" i="2"/>
  <c r="H195" i="2" s="1"/>
  <c r="J195" i="2" s="1"/>
  <c r="L195" i="2" s="1"/>
  <c r="N195" i="2" s="1"/>
  <c r="P195" i="2" s="1"/>
  <c r="R195" i="2" s="1"/>
  <c r="N194" i="2"/>
  <c r="P194" i="2" s="1"/>
  <c r="R194" i="2" s="1"/>
  <c r="H194" i="2"/>
  <c r="J194" i="2" s="1"/>
  <c r="L194" i="2" s="1"/>
  <c r="O193" i="2"/>
  <c r="J193" i="2"/>
  <c r="L193" i="2" s="1"/>
  <c r="N193" i="2" s="1"/>
  <c r="P193" i="2" s="1"/>
  <c r="R193" i="2" s="1"/>
  <c r="G193" i="2"/>
  <c r="H193" i="2" s="1"/>
  <c r="L192" i="2"/>
  <c r="N192" i="2" s="1"/>
  <c r="P192" i="2" s="1"/>
  <c r="R192" i="2" s="1"/>
  <c r="H192" i="2"/>
  <c r="J192" i="2" s="1"/>
  <c r="H191" i="2"/>
  <c r="J191" i="2" s="1"/>
  <c r="L191" i="2" s="1"/>
  <c r="N191" i="2" s="1"/>
  <c r="P191" i="2" s="1"/>
  <c r="R191" i="2" s="1"/>
  <c r="G191" i="2"/>
  <c r="R190" i="2"/>
  <c r="J190" i="2"/>
  <c r="L190" i="2" s="1"/>
  <c r="N190" i="2" s="1"/>
  <c r="P190" i="2" s="1"/>
  <c r="H190" i="2"/>
  <c r="G189" i="2"/>
  <c r="H189" i="2" s="1"/>
  <c r="J189" i="2" s="1"/>
  <c r="L189" i="2" s="1"/>
  <c r="N189" i="2" s="1"/>
  <c r="P189" i="2" s="1"/>
  <c r="R189" i="2" s="1"/>
  <c r="H188" i="2"/>
  <c r="J188" i="2" s="1"/>
  <c r="L188" i="2" s="1"/>
  <c r="N188" i="2" s="1"/>
  <c r="P188" i="2" s="1"/>
  <c r="R188" i="2" s="1"/>
  <c r="H187" i="2"/>
  <c r="J187" i="2" s="1"/>
  <c r="L187" i="2" s="1"/>
  <c r="N187" i="2" s="1"/>
  <c r="P187" i="2" s="1"/>
  <c r="R187" i="2" s="1"/>
  <c r="G187" i="2"/>
  <c r="J186" i="2"/>
  <c r="L186" i="2" s="1"/>
  <c r="N186" i="2" s="1"/>
  <c r="P186" i="2" s="1"/>
  <c r="R186" i="2" s="1"/>
  <c r="H186" i="2"/>
  <c r="O185" i="2"/>
  <c r="H185" i="2"/>
  <c r="J185" i="2" s="1"/>
  <c r="L185" i="2" s="1"/>
  <c r="N185" i="2" s="1"/>
  <c r="P185" i="2" s="1"/>
  <c r="R185" i="2" s="1"/>
  <c r="G185" i="2"/>
  <c r="L184" i="2"/>
  <c r="N184" i="2" s="1"/>
  <c r="P184" i="2" s="1"/>
  <c r="R184" i="2" s="1"/>
  <c r="H184" i="2"/>
  <c r="J184" i="2" s="1"/>
  <c r="G183" i="2"/>
  <c r="H183" i="2" s="1"/>
  <c r="J183" i="2" s="1"/>
  <c r="L183" i="2" s="1"/>
  <c r="N183" i="2" s="1"/>
  <c r="P183" i="2" s="1"/>
  <c r="R183" i="2" s="1"/>
  <c r="N182" i="2"/>
  <c r="P182" i="2" s="1"/>
  <c r="R182" i="2" s="1"/>
  <c r="H182" i="2"/>
  <c r="J182" i="2" s="1"/>
  <c r="L182" i="2" s="1"/>
  <c r="G181" i="2"/>
  <c r="H181" i="2" s="1"/>
  <c r="J181" i="2" s="1"/>
  <c r="L181" i="2" s="1"/>
  <c r="N181" i="2" s="1"/>
  <c r="P181" i="2" s="1"/>
  <c r="R181" i="2" s="1"/>
  <c r="H180" i="2"/>
  <c r="J180" i="2" s="1"/>
  <c r="L180" i="2" s="1"/>
  <c r="N180" i="2" s="1"/>
  <c r="P180" i="2" s="1"/>
  <c r="R180" i="2" s="1"/>
  <c r="G179" i="2"/>
  <c r="H178" i="2"/>
  <c r="J178" i="2" s="1"/>
  <c r="L178" i="2" s="1"/>
  <c r="N178" i="2" s="1"/>
  <c r="P178" i="2" s="1"/>
  <c r="R178" i="2" s="1"/>
  <c r="L177" i="2"/>
  <c r="N177" i="2" s="1"/>
  <c r="P177" i="2" s="1"/>
  <c r="R177" i="2" s="1"/>
  <c r="G177" i="2"/>
  <c r="H177" i="2" s="1"/>
  <c r="J177" i="2" s="1"/>
  <c r="H176" i="2"/>
  <c r="J176" i="2" s="1"/>
  <c r="L176" i="2" s="1"/>
  <c r="N176" i="2" s="1"/>
  <c r="P176" i="2" s="1"/>
  <c r="R176" i="2" s="1"/>
  <c r="H175" i="2"/>
  <c r="J175" i="2" s="1"/>
  <c r="L175" i="2" s="1"/>
  <c r="N175" i="2" s="1"/>
  <c r="P175" i="2" s="1"/>
  <c r="R175" i="2" s="1"/>
  <c r="G175" i="2"/>
  <c r="P174" i="2"/>
  <c r="R174" i="2" s="1"/>
  <c r="N174" i="2"/>
  <c r="R173" i="2"/>
  <c r="M173" i="2"/>
  <c r="N173" i="2" s="1"/>
  <c r="P173" i="2" s="1"/>
  <c r="N172" i="2"/>
  <c r="P172" i="2" s="1"/>
  <c r="R172" i="2" s="1"/>
  <c r="M171" i="2"/>
  <c r="N171" i="2" s="1"/>
  <c r="P171" i="2" s="1"/>
  <c r="R171" i="2" s="1"/>
  <c r="H170" i="2"/>
  <c r="J170" i="2" s="1"/>
  <c r="L170" i="2" s="1"/>
  <c r="N170" i="2" s="1"/>
  <c r="P170" i="2" s="1"/>
  <c r="R170" i="2" s="1"/>
  <c r="O169" i="2"/>
  <c r="M169" i="2"/>
  <c r="J169" i="2"/>
  <c r="L169" i="2" s="1"/>
  <c r="N169" i="2" s="1"/>
  <c r="G169" i="2"/>
  <c r="F169" i="2"/>
  <c r="H169" i="2" s="1"/>
  <c r="I167" i="2"/>
  <c r="I10" i="2" s="1"/>
  <c r="F167" i="2"/>
  <c r="J166" i="2"/>
  <c r="L166" i="2" s="1"/>
  <c r="N166" i="2" s="1"/>
  <c r="P166" i="2" s="1"/>
  <c r="R166" i="2" s="1"/>
  <c r="H166" i="2"/>
  <c r="G165" i="2"/>
  <c r="J164" i="2"/>
  <c r="L164" i="2" s="1"/>
  <c r="N164" i="2" s="1"/>
  <c r="P164" i="2" s="1"/>
  <c r="R164" i="2" s="1"/>
  <c r="H164" i="2"/>
  <c r="M163" i="2"/>
  <c r="G163" i="2"/>
  <c r="F163" i="2"/>
  <c r="H163" i="2" s="1"/>
  <c r="J163" i="2" s="1"/>
  <c r="L163" i="2" s="1"/>
  <c r="N163" i="2" s="1"/>
  <c r="P163" i="2" s="1"/>
  <c r="R163" i="2" s="1"/>
  <c r="P162" i="2"/>
  <c r="R162" i="2" s="1"/>
  <c r="N162" i="2"/>
  <c r="M161" i="2"/>
  <c r="N161" i="2" s="1"/>
  <c r="P161" i="2" s="1"/>
  <c r="R161" i="2" s="1"/>
  <c r="N160" i="2"/>
  <c r="P160" i="2" s="1"/>
  <c r="R160" i="2" s="1"/>
  <c r="N159" i="2"/>
  <c r="P159" i="2" s="1"/>
  <c r="R159" i="2" s="1"/>
  <c r="M159" i="2"/>
  <c r="L158" i="2"/>
  <c r="N158" i="2" s="1"/>
  <c r="P158" i="2" s="1"/>
  <c r="R158" i="2" s="1"/>
  <c r="H158" i="2"/>
  <c r="J158" i="2" s="1"/>
  <c r="M157" i="2"/>
  <c r="F157" i="2"/>
  <c r="H157" i="2" s="1"/>
  <c r="J157" i="2" s="1"/>
  <c r="L157" i="2" s="1"/>
  <c r="N157" i="2" s="1"/>
  <c r="P157" i="2" s="1"/>
  <c r="R157" i="2" s="1"/>
  <c r="H156" i="2"/>
  <c r="J156" i="2" s="1"/>
  <c r="L156" i="2" s="1"/>
  <c r="N156" i="2" s="1"/>
  <c r="P156" i="2" s="1"/>
  <c r="R156" i="2" s="1"/>
  <c r="F155" i="2"/>
  <c r="H155" i="2" s="1"/>
  <c r="J155" i="2" s="1"/>
  <c r="L155" i="2" s="1"/>
  <c r="N155" i="2" s="1"/>
  <c r="P155" i="2" s="1"/>
  <c r="R155" i="2" s="1"/>
  <c r="P154" i="2"/>
  <c r="R154" i="2" s="1"/>
  <c r="N154" i="2"/>
  <c r="N153" i="2"/>
  <c r="P153" i="2" s="1"/>
  <c r="R153" i="2" s="1"/>
  <c r="M153" i="2"/>
  <c r="R152" i="2"/>
  <c r="N152" i="2"/>
  <c r="P152" i="2" s="1"/>
  <c r="M151" i="2"/>
  <c r="N151" i="2" s="1"/>
  <c r="P151" i="2" s="1"/>
  <c r="R151" i="2" s="1"/>
  <c r="H150" i="2"/>
  <c r="J150" i="2" s="1"/>
  <c r="L150" i="2" s="1"/>
  <c r="N150" i="2" s="1"/>
  <c r="P150" i="2" s="1"/>
  <c r="R150" i="2" s="1"/>
  <c r="M149" i="2"/>
  <c r="F149" i="2"/>
  <c r="H149" i="2" s="1"/>
  <c r="J149" i="2" s="1"/>
  <c r="L149" i="2" s="1"/>
  <c r="N149" i="2" s="1"/>
  <c r="P149" i="2" s="1"/>
  <c r="R149" i="2" s="1"/>
  <c r="H148" i="2"/>
  <c r="J148" i="2" s="1"/>
  <c r="L148" i="2" s="1"/>
  <c r="N148" i="2" s="1"/>
  <c r="P148" i="2" s="1"/>
  <c r="R148" i="2" s="1"/>
  <c r="F147" i="2"/>
  <c r="H147" i="2" s="1"/>
  <c r="J147" i="2" s="1"/>
  <c r="L147" i="2" s="1"/>
  <c r="N147" i="2" s="1"/>
  <c r="P147" i="2" s="1"/>
  <c r="R147" i="2" s="1"/>
  <c r="H145" i="2"/>
  <c r="J145" i="2" s="1"/>
  <c r="L145" i="2" s="1"/>
  <c r="N145" i="2" s="1"/>
  <c r="P145" i="2" s="1"/>
  <c r="R145" i="2" s="1"/>
  <c r="M144" i="2"/>
  <c r="J144" i="2"/>
  <c r="L144" i="2" s="1"/>
  <c r="N144" i="2" s="1"/>
  <c r="P144" i="2" s="1"/>
  <c r="R144" i="2" s="1"/>
  <c r="F144" i="2"/>
  <c r="H144" i="2" s="1"/>
  <c r="P143" i="2"/>
  <c r="R143" i="2" s="1"/>
  <c r="N143" i="2"/>
  <c r="N142" i="2"/>
  <c r="P142" i="2" s="1"/>
  <c r="R142" i="2" s="1"/>
  <c r="M142" i="2"/>
  <c r="R141" i="2"/>
  <c r="P141" i="2"/>
  <c r="R140" i="2"/>
  <c r="O140" i="2"/>
  <c r="P140" i="2" s="1"/>
  <c r="J139" i="2"/>
  <c r="L139" i="2" s="1"/>
  <c r="N139" i="2" s="1"/>
  <c r="P139" i="2" s="1"/>
  <c r="R139" i="2" s="1"/>
  <c r="H139" i="2"/>
  <c r="O138" i="2"/>
  <c r="O11" i="2" s="1"/>
  <c r="F138" i="2"/>
  <c r="H138" i="2" s="1"/>
  <c r="J138" i="2" s="1"/>
  <c r="L138" i="2" s="1"/>
  <c r="N138" i="2" s="1"/>
  <c r="P138" i="2" s="1"/>
  <c r="R138" i="2" s="1"/>
  <c r="P137" i="2"/>
  <c r="R137" i="2" s="1"/>
  <c r="H137" i="2"/>
  <c r="J137" i="2" s="1"/>
  <c r="L137" i="2" s="1"/>
  <c r="N137" i="2" s="1"/>
  <c r="H136" i="2"/>
  <c r="J136" i="2" s="1"/>
  <c r="L136" i="2" s="1"/>
  <c r="N136" i="2" s="1"/>
  <c r="P136" i="2" s="1"/>
  <c r="R136" i="2" s="1"/>
  <c r="F136" i="2"/>
  <c r="N135" i="2"/>
  <c r="P135" i="2" s="1"/>
  <c r="R135" i="2" s="1"/>
  <c r="L135" i="2"/>
  <c r="J135" i="2"/>
  <c r="J134" i="2"/>
  <c r="L134" i="2" s="1"/>
  <c r="N134" i="2" s="1"/>
  <c r="P134" i="2" s="1"/>
  <c r="R134" i="2" s="1"/>
  <c r="I134" i="2"/>
  <c r="L133" i="2"/>
  <c r="N133" i="2" s="1"/>
  <c r="P133" i="2" s="1"/>
  <c r="R133" i="2" s="1"/>
  <c r="J133" i="2"/>
  <c r="H133" i="2"/>
  <c r="J132" i="2"/>
  <c r="L132" i="2" s="1"/>
  <c r="N132" i="2" s="1"/>
  <c r="P132" i="2" s="1"/>
  <c r="R132" i="2" s="1"/>
  <c r="I132" i="2"/>
  <c r="I11" i="2" s="1"/>
  <c r="H132" i="2"/>
  <c r="F132" i="2"/>
  <c r="H131" i="2"/>
  <c r="J131" i="2" s="1"/>
  <c r="L131" i="2" s="1"/>
  <c r="N131" i="2" s="1"/>
  <c r="P131" i="2" s="1"/>
  <c r="R131" i="2" s="1"/>
  <c r="N130" i="2"/>
  <c r="P130" i="2" s="1"/>
  <c r="R130" i="2" s="1"/>
  <c r="L130" i="2"/>
  <c r="F130" i="2"/>
  <c r="H130" i="2" s="1"/>
  <c r="J130" i="2" s="1"/>
  <c r="L129" i="2"/>
  <c r="N129" i="2" s="1"/>
  <c r="P129" i="2" s="1"/>
  <c r="R129" i="2" s="1"/>
  <c r="J129" i="2"/>
  <c r="L128" i="2"/>
  <c r="N128" i="2" s="1"/>
  <c r="P128" i="2" s="1"/>
  <c r="R128" i="2" s="1"/>
  <c r="J128" i="2"/>
  <c r="H128" i="2"/>
  <c r="J127" i="2"/>
  <c r="L127" i="2" s="1"/>
  <c r="N127" i="2" s="1"/>
  <c r="P127" i="2" s="1"/>
  <c r="R127" i="2" s="1"/>
  <c r="H127" i="2"/>
  <c r="L126" i="2"/>
  <c r="N126" i="2" s="1"/>
  <c r="P126" i="2" s="1"/>
  <c r="R126" i="2" s="1"/>
  <c r="I126" i="2"/>
  <c r="H126" i="2"/>
  <c r="J126" i="2" s="1"/>
  <c r="F126" i="2"/>
  <c r="L125" i="2"/>
  <c r="N125" i="2" s="1"/>
  <c r="P125" i="2" s="1"/>
  <c r="R125" i="2" s="1"/>
  <c r="J125" i="2"/>
  <c r="H125" i="2"/>
  <c r="P124" i="2"/>
  <c r="R124" i="2" s="1"/>
  <c r="J124" i="2"/>
  <c r="L124" i="2" s="1"/>
  <c r="N124" i="2" s="1"/>
  <c r="H124" i="2"/>
  <c r="F124" i="2"/>
  <c r="P123" i="2"/>
  <c r="R123" i="2" s="1"/>
  <c r="N123" i="2"/>
  <c r="H123" i="2"/>
  <c r="J123" i="2" s="1"/>
  <c r="L123" i="2" s="1"/>
  <c r="L122" i="2"/>
  <c r="N122" i="2" s="1"/>
  <c r="P122" i="2" s="1"/>
  <c r="R122" i="2" s="1"/>
  <c r="J122" i="2"/>
  <c r="H122" i="2"/>
  <c r="G122" i="2"/>
  <c r="H121" i="2"/>
  <c r="J121" i="2" s="1"/>
  <c r="L121" i="2" s="1"/>
  <c r="N121" i="2" s="1"/>
  <c r="P121" i="2" s="1"/>
  <c r="R121" i="2" s="1"/>
  <c r="N120" i="2"/>
  <c r="P120" i="2" s="1"/>
  <c r="R120" i="2" s="1"/>
  <c r="L120" i="2"/>
  <c r="G120" i="2"/>
  <c r="H120" i="2" s="1"/>
  <c r="J120" i="2" s="1"/>
  <c r="L119" i="2"/>
  <c r="N119" i="2" s="1"/>
  <c r="P119" i="2" s="1"/>
  <c r="R119" i="2" s="1"/>
  <c r="J119" i="2"/>
  <c r="H119" i="2"/>
  <c r="N118" i="2"/>
  <c r="P118" i="2" s="1"/>
  <c r="R118" i="2" s="1"/>
  <c r="H118" i="2"/>
  <c r="J118" i="2" s="1"/>
  <c r="L118" i="2" s="1"/>
  <c r="G118" i="2"/>
  <c r="L117" i="2"/>
  <c r="N117" i="2" s="1"/>
  <c r="P117" i="2" s="1"/>
  <c r="R117" i="2" s="1"/>
  <c r="J117" i="2"/>
  <c r="H117" i="2"/>
  <c r="P116" i="2"/>
  <c r="R116" i="2" s="1"/>
  <c r="J116" i="2"/>
  <c r="L116" i="2" s="1"/>
  <c r="N116" i="2" s="1"/>
  <c r="H116" i="2"/>
  <c r="G116" i="2"/>
  <c r="P115" i="2"/>
  <c r="R115" i="2" s="1"/>
  <c r="N115" i="2"/>
  <c r="H115" i="2"/>
  <c r="J115" i="2" s="1"/>
  <c r="L115" i="2" s="1"/>
  <c r="L114" i="2"/>
  <c r="N114" i="2" s="1"/>
  <c r="P114" i="2" s="1"/>
  <c r="R114" i="2" s="1"/>
  <c r="J114" i="2"/>
  <c r="H114" i="2"/>
  <c r="G114" i="2"/>
  <c r="H113" i="2"/>
  <c r="J113" i="2" s="1"/>
  <c r="L113" i="2" s="1"/>
  <c r="N113" i="2" s="1"/>
  <c r="P113" i="2" s="1"/>
  <c r="R113" i="2" s="1"/>
  <c r="N112" i="2"/>
  <c r="P112" i="2" s="1"/>
  <c r="R112" i="2" s="1"/>
  <c r="L112" i="2"/>
  <c r="G112" i="2"/>
  <c r="H112" i="2" s="1"/>
  <c r="J112" i="2" s="1"/>
  <c r="L111" i="2"/>
  <c r="N111" i="2" s="1"/>
  <c r="P111" i="2" s="1"/>
  <c r="R111" i="2" s="1"/>
  <c r="J111" i="2"/>
  <c r="H111" i="2"/>
  <c r="N110" i="2"/>
  <c r="P110" i="2" s="1"/>
  <c r="R110" i="2" s="1"/>
  <c r="H110" i="2"/>
  <c r="J110" i="2" s="1"/>
  <c r="L110" i="2" s="1"/>
  <c r="G110" i="2"/>
  <c r="L109" i="2"/>
  <c r="N109" i="2" s="1"/>
  <c r="P109" i="2" s="1"/>
  <c r="R109" i="2" s="1"/>
  <c r="J109" i="2"/>
  <c r="H109" i="2"/>
  <c r="P108" i="2"/>
  <c r="R108" i="2" s="1"/>
  <c r="J108" i="2"/>
  <c r="L108" i="2" s="1"/>
  <c r="N108" i="2" s="1"/>
  <c r="H108" i="2"/>
  <c r="G108" i="2"/>
  <c r="P107" i="2"/>
  <c r="R107" i="2" s="1"/>
  <c r="N107" i="2"/>
  <c r="H107" i="2"/>
  <c r="J107" i="2" s="1"/>
  <c r="L107" i="2" s="1"/>
  <c r="L106" i="2"/>
  <c r="N106" i="2" s="1"/>
  <c r="P106" i="2" s="1"/>
  <c r="R106" i="2" s="1"/>
  <c r="J106" i="2"/>
  <c r="H106" i="2"/>
  <c r="G106" i="2"/>
  <c r="H105" i="2"/>
  <c r="J105" i="2" s="1"/>
  <c r="L105" i="2" s="1"/>
  <c r="N105" i="2" s="1"/>
  <c r="P105" i="2" s="1"/>
  <c r="R105" i="2" s="1"/>
  <c r="N104" i="2"/>
  <c r="P104" i="2" s="1"/>
  <c r="R104" i="2" s="1"/>
  <c r="M104" i="2"/>
  <c r="I104" i="2"/>
  <c r="H104" i="2"/>
  <c r="J104" i="2" s="1"/>
  <c r="L104" i="2" s="1"/>
  <c r="G104" i="2"/>
  <c r="F104" i="2"/>
  <c r="J103" i="2"/>
  <c r="L103" i="2" s="1"/>
  <c r="N103" i="2" s="1"/>
  <c r="P103" i="2" s="1"/>
  <c r="R103" i="2" s="1"/>
  <c r="H103" i="2"/>
  <c r="G102" i="2"/>
  <c r="H102" i="2" s="1"/>
  <c r="J102" i="2" s="1"/>
  <c r="L102" i="2" s="1"/>
  <c r="N102" i="2" s="1"/>
  <c r="P102" i="2" s="1"/>
  <c r="R102" i="2" s="1"/>
  <c r="J101" i="2"/>
  <c r="L101" i="2" s="1"/>
  <c r="N101" i="2" s="1"/>
  <c r="P101" i="2" s="1"/>
  <c r="R101" i="2" s="1"/>
  <c r="H101" i="2"/>
  <c r="G100" i="2"/>
  <c r="G11" i="2" s="1"/>
  <c r="N99" i="2"/>
  <c r="P99" i="2" s="1"/>
  <c r="R99" i="2" s="1"/>
  <c r="L99" i="2"/>
  <c r="J99" i="2"/>
  <c r="H99" i="2"/>
  <c r="M98" i="2"/>
  <c r="L98" i="2"/>
  <c r="N98" i="2" s="1"/>
  <c r="P98" i="2" s="1"/>
  <c r="R98" i="2" s="1"/>
  <c r="J98" i="2"/>
  <c r="H98" i="2"/>
  <c r="G98" i="2"/>
  <c r="H97" i="2"/>
  <c r="J97" i="2" s="1"/>
  <c r="L97" i="2" s="1"/>
  <c r="N97" i="2" s="1"/>
  <c r="P97" i="2" s="1"/>
  <c r="R97" i="2" s="1"/>
  <c r="N96" i="2"/>
  <c r="P96" i="2" s="1"/>
  <c r="R96" i="2" s="1"/>
  <c r="L96" i="2"/>
  <c r="G96" i="2"/>
  <c r="H96" i="2" s="1"/>
  <c r="J96" i="2" s="1"/>
  <c r="L95" i="2"/>
  <c r="N95" i="2" s="1"/>
  <c r="P95" i="2" s="1"/>
  <c r="R95" i="2" s="1"/>
  <c r="J95" i="2"/>
  <c r="H95" i="2"/>
  <c r="N94" i="2"/>
  <c r="P94" i="2" s="1"/>
  <c r="R94" i="2" s="1"/>
  <c r="H94" i="2"/>
  <c r="J94" i="2" s="1"/>
  <c r="L94" i="2" s="1"/>
  <c r="M93" i="2"/>
  <c r="G93" i="2"/>
  <c r="F93" i="2"/>
  <c r="R92" i="2"/>
  <c r="Q91" i="2"/>
  <c r="R91" i="2" s="1"/>
  <c r="R90" i="2"/>
  <c r="R89" i="2"/>
  <c r="Q89" i="2"/>
  <c r="R88" i="2"/>
  <c r="R87" i="2"/>
  <c r="Q87" i="2"/>
  <c r="R86" i="2"/>
  <c r="R85" i="2"/>
  <c r="Q85" i="2"/>
  <c r="R84" i="2"/>
  <c r="Q83" i="2"/>
  <c r="R83" i="2" s="1"/>
  <c r="R82" i="2"/>
  <c r="R81" i="2"/>
  <c r="Q81" i="2"/>
  <c r="R80" i="2"/>
  <c r="R79" i="2"/>
  <c r="Q79" i="2"/>
  <c r="R78" i="2"/>
  <c r="Q77" i="2"/>
  <c r="R77" i="2" s="1"/>
  <c r="R76" i="2"/>
  <c r="Q75" i="2"/>
  <c r="R75" i="2" s="1"/>
  <c r="R74" i="2"/>
  <c r="R73" i="2"/>
  <c r="Q73" i="2"/>
  <c r="R72" i="2"/>
  <c r="R71" i="2"/>
  <c r="Q71" i="2"/>
  <c r="R70" i="2"/>
  <c r="Q69" i="2"/>
  <c r="R69" i="2" s="1"/>
  <c r="R68" i="2"/>
  <c r="Q67" i="2"/>
  <c r="R67" i="2" s="1"/>
  <c r="R66" i="2"/>
  <c r="R65" i="2"/>
  <c r="Q65" i="2"/>
  <c r="R64" i="2"/>
  <c r="R63" i="2"/>
  <c r="Q63" i="2"/>
  <c r="R62" i="2"/>
  <c r="R61" i="2"/>
  <c r="Q61" i="2"/>
  <c r="R60" i="2"/>
  <c r="Q59" i="2"/>
  <c r="R59" i="2" s="1"/>
  <c r="R58" i="2"/>
  <c r="R57" i="2"/>
  <c r="Q57" i="2"/>
  <c r="R56" i="2"/>
  <c r="R55" i="2"/>
  <c r="Q55" i="2"/>
  <c r="R54" i="2"/>
  <c r="R53" i="2"/>
  <c r="Q53" i="2"/>
  <c r="R52" i="2"/>
  <c r="Q51" i="2"/>
  <c r="R51" i="2" s="1"/>
  <c r="R50" i="2"/>
  <c r="R49" i="2"/>
  <c r="Q49" i="2"/>
  <c r="R48" i="2"/>
  <c r="R47" i="2"/>
  <c r="Q47" i="2"/>
  <c r="R46" i="2"/>
  <c r="Q45" i="2"/>
  <c r="R45" i="2" s="1"/>
  <c r="R44" i="2"/>
  <c r="Q43" i="2"/>
  <c r="R43" i="2" s="1"/>
  <c r="R42" i="2"/>
  <c r="R41" i="2"/>
  <c r="Q41" i="2"/>
  <c r="R40" i="2"/>
  <c r="R39" i="2"/>
  <c r="Q39" i="2"/>
  <c r="R38" i="2"/>
  <c r="Q37" i="2"/>
  <c r="R37" i="2" s="1"/>
  <c r="R36" i="2"/>
  <c r="Q35" i="2"/>
  <c r="R35" i="2" s="1"/>
  <c r="R34" i="2"/>
  <c r="R33" i="2"/>
  <c r="Q33" i="2"/>
  <c r="R32" i="2"/>
  <c r="R31" i="2"/>
  <c r="Q31" i="2"/>
  <c r="R30" i="2"/>
  <c r="R29" i="2"/>
  <c r="Q29" i="2"/>
  <c r="R28" i="2"/>
  <c r="Q27" i="2"/>
  <c r="R27" i="2" s="1"/>
  <c r="R26" i="2"/>
  <c r="R25" i="2"/>
  <c r="Q25" i="2"/>
  <c r="R24" i="2"/>
  <c r="R23" i="2"/>
  <c r="Q23" i="2"/>
  <c r="R22" i="2"/>
  <c r="R21" i="2"/>
  <c r="Q21" i="2"/>
  <c r="R20" i="2"/>
  <c r="Q19" i="2"/>
  <c r="R19" i="2" s="1"/>
  <c r="R18" i="2"/>
  <c r="R17" i="2"/>
  <c r="Q17" i="2"/>
  <c r="R16" i="2"/>
  <c r="R15" i="2"/>
  <c r="Q15" i="2"/>
  <c r="H14" i="2"/>
  <c r="J14" i="2" s="1"/>
  <c r="L14" i="2" s="1"/>
  <c r="N14" i="2" s="1"/>
  <c r="P14" i="2" s="1"/>
  <c r="R14" i="2" s="1"/>
  <c r="J13" i="2"/>
  <c r="L13" i="2" s="1"/>
  <c r="N13" i="2" s="1"/>
  <c r="P13" i="2" s="1"/>
  <c r="R13" i="2" s="1"/>
  <c r="H13" i="2"/>
  <c r="Q12" i="2"/>
  <c r="Q11" i="2" s="1"/>
  <c r="Q10" i="2" s="1"/>
  <c r="H12" i="2"/>
  <c r="J12" i="2" s="1"/>
  <c r="L12" i="2" s="1"/>
  <c r="N12" i="2" s="1"/>
  <c r="P12" i="2" s="1"/>
  <c r="R12" i="2" s="1"/>
  <c r="F12" i="2"/>
  <c r="M11" i="2"/>
  <c r="K10" i="2"/>
  <c r="P209" i="2" l="1"/>
  <c r="R209" i="2" s="1"/>
  <c r="P217" i="2"/>
  <c r="R217" i="2" s="1"/>
  <c r="L278" i="2"/>
  <c r="N278" i="2" s="1"/>
  <c r="P278" i="2" s="1"/>
  <c r="R278" i="2" s="1"/>
  <c r="P325" i="2"/>
  <c r="R325" i="2" s="1"/>
  <c r="G302" i="2"/>
  <c r="H302" i="2" s="1"/>
  <c r="J302" i="2" s="1"/>
  <c r="L302" i="2" s="1"/>
  <c r="N302" i="2" s="1"/>
  <c r="P302" i="2" s="1"/>
  <c r="R302" i="2" s="1"/>
  <c r="M146" i="2"/>
  <c r="H165" i="2"/>
  <c r="J165" i="2" s="1"/>
  <c r="L165" i="2" s="1"/>
  <c r="N165" i="2" s="1"/>
  <c r="P165" i="2" s="1"/>
  <c r="R165" i="2" s="1"/>
  <c r="G146" i="2"/>
  <c r="H100" i="2"/>
  <c r="J100" i="2" s="1"/>
  <c r="L100" i="2" s="1"/>
  <c r="N100" i="2" s="1"/>
  <c r="P100" i="2" s="1"/>
  <c r="R100" i="2" s="1"/>
  <c r="O168" i="2"/>
  <c r="O167" i="2" s="1"/>
  <c r="F11" i="2"/>
  <c r="H93" i="2"/>
  <c r="J93" i="2" s="1"/>
  <c r="L93" i="2" s="1"/>
  <c r="N93" i="2" s="1"/>
  <c r="P93" i="2" s="1"/>
  <c r="R93" i="2" s="1"/>
  <c r="F146" i="2"/>
  <c r="H146" i="2" s="1"/>
  <c r="J146" i="2" s="1"/>
  <c r="L146" i="2" s="1"/>
  <c r="H179" i="2"/>
  <c r="J179" i="2" s="1"/>
  <c r="L179" i="2" s="1"/>
  <c r="N179" i="2" s="1"/>
  <c r="P179" i="2" s="1"/>
  <c r="R179" i="2" s="1"/>
  <c r="G168" i="2"/>
  <c r="O10" i="2"/>
  <c r="G243" i="2"/>
  <c r="H243" i="2" s="1"/>
  <c r="J243" i="2" s="1"/>
  <c r="L243" i="2" s="1"/>
  <c r="N243" i="2" s="1"/>
  <c r="P243" i="2" s="1"/>
  <c r="R243" i="2" s="1"/>
  <c r="H246" i="2"/>
  <c r="J246" i="2" s="1"/>
  <c r="L246" i="2" s="1"/>
  <c r="N246" i="2" s="1"/>
  <c r="P246" i="2" s="1"/>
  <c r="R246" i="2" s="1"/>
  <c r="H269" i="2"/>
  <c r="J269" i="2" s="1"/>
  <c r="L269" i="2" s="1"/>
  <c r="N269" i="2" s="1"/>
  <c r="P269" i="2" s="1"/>
  <c r="R269" i="2" s="1"/>
  <c r="G256" i="2"/>
  <c r="H256" i="2" s="1"/>
  <c r="J256" i="2" s="1"/>
  <c r="L256" i="2" s="1"/>
  <c r="N256" i="2" s="1"/>
  <c r="P256" i="2" s="1"/>
  <c r="R256" i="2" s="1"/>
  <c r="P169" i="2"/>
  <c r="R169" i="2" s="1"/>
  <c r="P205" i="2"/>
  <c r="R205" i="2" s="1"/>
  <c r="K277" i="2"/>
  <c r="M168" i="2"/>
  <c r="M167" i="2" s="1"/>
  <c r="H282" i="2"/>
  <c r="J282" i="2" s="1"/>
  <c r="L282" i="2" s="1"/>
  <c r="N282" i="2" s="1"/>
  <c r="P282" i="2" s="1"/>
  <c r="R282" i="2" s="1"/>
  <c r="G277" i="2"/>
  <c r="H277" i="2" s="1"/>
  <c r="J277" i="2" s="1"/>
  <c r="H257" i="2"/>
  <c r="J257" i="2" s="1"/>
  <c r="L257" i="2" s="1"/>
  <c r="N257" i="2" s="1"/>
  <c r="P257" i="2" s="1"/>
  <c r="R257" i="2" s="1"/>
  <c r="E30" i="1"/>
  <c r="E10" i="1"/>
  <c r="E12" i="1"/>
  <c r="E11" i="1"/>
  <c r="E6" i="1"/>
  <c r="E5" i="1"/>
  <c r="C3" i="1"/>
  <c r="E38" i="1"/>
  <c r="E35" i="1"/>
  <c r="E33" i="1"/>
  <c r="E32" i="1"/>
  <c r="E31" i="1"/>
  <c r="E29" i="1"/>
  <c r="E28" i="1"/>
  <c r="E27" i="1"/>
  <c r="C42" i="1"/>
  <c r="E22" i="1"/>
  <c r="E21" i="1"/>
  <c r="E20" i="1"/>
  <c r="E19" i="1"/>
  <c r="E16" i="1"/>
  <c r="E15" i="1"/>
  <c r="E14" i="1"/>
  <c r="E41" i="1"/>
  <c r="E40" i="1"/>
  <c r="E39" i="1"/>
  <c r="E37" i="1"/>
  <c r="E36" i="1"/>
  <c r="E9" i="1"/>
  <c r="C8" i="1"/>
  <c r="E34" i="1"/>
  <c r="D3" i="1"/>
  <c r="D18" i="1"/>
  <c r="D13" i="1"/>
  <c r="D8" i="1"/>
  <c r="D7" i="1"/>
  <c r="D42" i="1"/>
  <c r="D17" i="1"/>
  <c r="D23" i="1"/>
  <c r="E4" i="1"/>
  <c r="C18" i="1"/>
  <c r="E18" i="1"/>
  <c r="E8" i="1"/>
  <c r="C7" i="1"/>
  <c r="E7" i="1"/>
  <c r="E3" i="1"/>
  <c r="E26" i="1"/>
  <c r="E42" i="1"/>
  <c r="C13" i="1"/>
  <c r="E13" i="1"/>
  <c r="C17" i="1"/>
  <c r="E17" i="1"/>
  <c r="C23" i="1"/>
  <c r="E23" i="1"/>
  <c r="N146" i="2" l="1"/>
  <c r="P146" i="2" s="1"/>
  <c r="R146" i="2" s="1"/>
  <c r="M10" i="2"/>
  <c r="G167" i="2"/>
  <c r="G10" i="2" s="1"/>
  <c r="H168" i="2"/>
  <c r="F10" i="2"/>
  <c r="H11" i="2"/>
  <c r="L277" i="2"/>
  <c r="N277" i="2" s="1"/>
  <c r="P277" i="2" s="1"/>
  <c r="R277" i="2" s="1"/>
  <c r="J168" i="2" l="1"/>
  <c r="H167" i="2"/>
  <c r="J11" i="2"/>
  <c r="H10" i="2"/>
  <c r="J167" i="2" l="1"/>
  <c r="L167" i="2" s="1"/>
  <c r="N167" i="2" s="1"/>
  <c r="P167" i="2" s="1"/>
  <c r="R167" i="2" s="1"/>
  <c r="L168" i="2"/>
  <c r="N168" i="2" s="1"/>
  <c r="P168" i="2" s="1"/>
  <c r="R168" i="2" s="1"/>
  <c r="L11" i="2"/>
  <c r="N11" i="2" s="1"/>
  <c r="P11" i="2" s="1"/>
  <c r="R11" i="2" s="1"/>
  <c r="J10" i="2" l="1"/>
  <c r="L10" i="2" s="1"/>
  <c r="N10" i="2" s="1"/>
  <c r="P10" i="2" s="1"/>
  <c r="R10" i="2" s="1"/>
</calcChain>
</file>

<file path=xl/sharedStrings.xml><?xml version="1.0" encoding="utf-8"?>
<sst xmlns="http://schemas.openxmlformats.org/spreadsheetml/2006/main" count="1302" uniqueCount="417">
  <si>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</si>
  <si>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</si>
  <si>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</si>
  <si>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</si>
  <si>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</si>
  <si>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</si>
  <si>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</si>
  <si>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</si>
  <si>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</si>
  <si>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</si>
  <si>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</si>
  <si>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</si>
  <si>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</si>
  <si>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</si>
  <si>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</si>
  <si>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</si>
  <si>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</si>
  <si>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</si>
  <si>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</si>
  <si>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</si>
  <si>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</si>
  <si>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</si>
  <si>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</si>
  <si>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</si>
  <si>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</si>
  <si>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</si>
  <si>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</si>
  <si>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</si>
  <si>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</si>
  <si>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</si>
  <si>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</si>
  <si>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</si>
  <si>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</si>
  <si>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</si>
  <si>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</si>
  <si>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</si>
  <si>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</si>
  <si>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</si>
  <si>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</si>
  <si>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</si>
  <si>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</si>
  <si>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</si>
  <si>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</si>
  <si>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</si>
  <si>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</si>
  <si>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</si>
  <si>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</si>
  <si>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</si>
  <si>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</si>
  <si>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</si>
  <si>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</si>
  <si>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</si>
  <si>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</si>
  <si>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</si>
  <si>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</si>
  <si>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</si>
  <si>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</si>
  <si>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</si>
  <si>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</si>
  <si>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</si>
  <si>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</si>
  <si>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ZR-RO č.246/15</t>
  </si>
  <si>
    <t>Změna rozpočtu - rozpočtové opatření č. 246/15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</si>
  <si>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</si>
  <si>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</si>
  <si>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</si>
  <si>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</si>
  <si>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</si>
  <si>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</si>
  <si>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</si>
  <si>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ZR-RO č. 246/15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</si>
  <si>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</si>
  <si>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</si>
  <si>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</si>
  <si>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</si>
  <si>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</si>
  <si>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</si>
  <si>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</si>
  <si>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</si>
  <si>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</si>
  <si>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</si>
  <si>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</si>
  <si>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</si>
  <si>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</si>
  <si>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</si>
  <si>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</si>
  <si>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</si>
  <si>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04700011424</t>
  </si>
  <si>
    <t>VOŠ a SŠ Nový Bor, Wolkerova 316, p.o.- Doprava žáků na veletrh EDUCA</t>
  </si>
  <si>
    <t>04700014442</t>
  </si>
  <si>
    <t>ZŠ Česká Lípa, Pátova 406,p.o.- Doprava žáků na veletrh EDUCA</t>
  </si>
  <si>
    <t>04700015443</t>
  </si>
  <si>
    <t>ZŠ Dr. Františka Ladislava Riegra Semily, Jizerská 564- Doprava žáků na veletrh EDUCA</t>
  </si>
  <si>
    <t>04700014443</t>
  </si>
  <si>
    <t>ZŠ Česká Lípa, 28. října 2733, p.o.- Doprava žáků na veletrh EDUCA 2015</t>
  </si>
  <si>
    <t>04700014438</t>
  </si>
  <si>
    <t>ZŠ Slovanka, Česká Lípa, Antonína Sovy 3056, p.o.- Doprava žáků na veletrh EDUCA</t>
  </si>
  <si>
    <t>04700012491</t>
  </si>
  <si>
    <t>04700011463</t>
  </si>
  <si>
    <t>ZŠ, Údolí Kamenice 238, Tanvald- Doprava žáků ze školy ZŠ Tanvald, Údolí Kamenice 238, na veletrh EDUCA 2015 LIBEREC</t>
  </si>
  <si>
    <t>04700014436</t>
  </si>
  <si>
    <t>04700013436</t>
  </si>
  <si>
    <t xml:space="preserve">ZŠ Smržovka, okres Jablonec nad Nisou, p.o., Komenského 964, Smržovka 468 51- Doprava žáků na veletrh vzdělávání EDUCA 2015 </t>
  </si>
  <si>
    <t>04700015471</t>
  </si>
  <si>
    <t>ZŠ Vysoké nad Jizerou, okres Semily- Doprava žáků na veletrh EDUCA</t>
  </si>
  <si>
    <t>04700013416</t>
  </si>
  <si>
    <t>ZŠ Jablonec nad Nisou - Mšeno, Mozartova 24- Doprava žáků na veletrh EDUCA 2015</t>
  </si>
  <si>
    <t>04700014451</t>
  </si>
  <si>
    <t>ZŠ a MŠ, Kamenický Šenov, náměstí Míru 616, p.o.- Doprava žáků na veletrh EDUCA</t>
  </si>
  <si>
    <t>04700014467</t>
  </si>
  <si>
    <t>ZŠ a MŠ, Mimoň, Mírová 81, okres Česká Lípa- Doprava žáků na veletrh EDUCA</t>
  </si>
  <si>
    <t>04700013441</t>
  </si>
  <si>
    <t>ZŠ Velké Hamry, Školní 541 - p.o. - EDUCA 2015 - doprava žáků ze ZŠ Velké Hamry</t>
  </si>
  <si>
    <t>04700013447</t>
  </si>
  <si>
    <t>ZŠ Železný Brod, Pelechovská 800, p.o.- Doprava žáků na veletrh EDUCA</t>
  </si>
  <si>
    <t>04700014481</t>
  </si>
  <si>
    <t>ZŠ a MŠ Bohumila Hynka Cvikov, p.o.- Doprava žáků na veletrh EDUCA</t>
  </si>
  <si>
    <t>04700015408</t>
  </si>
  <si>
    <t>ZŠ Dr. h. c. Jana Masaryka Harrachov- Doprava žáků na veletrh EDUCA 2015 LIBEREC</t>
  </si>
  <si>
    <t>04700012494</t>
  </si>
  <si>
    <t>ZŠ Nové Město pod Smrkem, p.o.- Doprava žáků na veletrh EDUCA 2015</t>
  </si>
  <si>
    <t>04700011438</t>
  </si>
  <si>
    <t>SŠ technická, Jablonec nad Nisou, Belgická 4852, p.o.- Doprava žáků na veletrh EDUCA</t>
  </si>
  <si>
    <t>04700014455</t>
  </si>
  <si>
    <t>ZŠ Dr.Miroslava Tyrše, Česká Lípa, Mánesova 1526, p.o.- Doprava žáků na veletrh EDUCA 2015</t>
  </si>
  <si>
    <t>04700015479</t>
  </si>
  <si>
    <t>ZŠ, Rokytnice nad Jizerou, okres Semily- Doprava žáků na veletrh EDUCA</t>
  </si>
  <si>
    <t>04700011448</t>
  </si>
  <si>
    <t>SŠ hospodářská a lesnická, Frýdlant, Bělíkova 1387, p.o.- Doprava žáků na veletrh EDUCA</t>
  </si>
  <si>
    <t>04700013446</t>
  </si>
  <si>
    <t>ZŠ Železný Brod, Školní 700, p.o.- Zajištění dopravy žáků 9.tříd na veletrh EDUCA LIBEREC 16.10. 2015</t>
  </si>
  <si>
    <t>04700014439</t>
  </si>
  <si>
    <t>04700014452</t>
  </si>
  <si>
    <t>ZŠ K.H.Máchy Doksy, Valdštejnská 253, okres Česká Lípa- Doprava žáků na veletrh EDUCA 2015</t>
  </si>
  <si>
    <t>04700014434</t>
  </si>
  <si>
    <t>ZŠ a MŠ Skalice u České Lípy okres Česká Lípa, p.o.- Doprava žáků na veletrh EDUCA</t>
  </si>
  <si>
    <t>04700015456</t>
  </si>
  <si>
    <t>ZŠ Turnov, Skálova 600, okres Semily- Doprava žáků na veletrh EDUCA</t>
  </si>
  <si>
    <t>04700012460</t>
  </si>
  <si>
    <t>ZŠ Chrastava, náměstí 1. máje 228, okres Liberec-p.o.- Doprava žáků na veletrh EDUCA</t>
  </si>
  <si>
    <t>04700015457</t>
  </si>
  <si>
    <t>04700015416</t>
  </si>
  <si>
    <t>Základní škola Jilemnice, Jana Harracha 97, okres Semily- Doprava žáků na veletrh Educa</t>
  </si>
  <si>
    <t>04700012314</t>
  </si>
  <si>
    <t>ZŠ praktická a ZŠ speciální, Frýdlant, okres Liberec- Doprava žáků na veletrh EDUCA 2015</t>
  </si>
  <si>
    <t>04700013412</t>
  </si>
  <si>
    <t>ZŠ Jablonec nad Nisou, Liberecká 26, p.o.- Doprava žáků na veletrh EDUCA 2015</t>
  </si>
  <si>
    <t>04700012495</t>
  </si>
  <si>
    <t>04700012325</t>
  </si>
  <si>
    <t>ZŠ a ZUŠ Jablonné v Podještědí, p.o.- EDUCA 2015 MY JOB LIBEREC</t>
  </si>
  <si>
    <t>04700013404</t>
  </si>
  <si>
    <t>ZŠ a MŠ Desná, okres Jablonec nad Nisou, p.o.- Veletrh vzdělávání EDUCA LIBEREC</t>
  </si>
  <si>
    <t>04700013415</t>
  </si>
  <si>
    <t>ZŠ Jablonec nad Nisou - Mšeno, Arbesova 30, p.o.- Doprava žáků na veletrh EDUCA</t>
  </si>
  <si>
    <t>04700014449</t>
  </si>
  <si>
    <t>04700015476</t>
  </si>
  <si>
    <t>ZŠ, MŠ a ZUŠ, Jablonec nad Jizerou- Doprava žáků na veletrh EDUCA</t>
  </si>
  <si>
    <t>ZŠ a MŠ, Osečná, okres Liberec, p.o. - Doprava žáků na veletrh EDUCA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</si>
  <si>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</si>
  <si>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</si>
  <si>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</si>
  <si>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</si>
  <si>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</si>
  <si>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</si>
  <si>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</si>
  <si>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</si>
  <si>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</si>
  <si>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</si>
  <si>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</si>
  <si>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</si>
  <si>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</si>
  <si>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</si>
  <si>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</si>
  <si>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</si>
  <si>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</si>
  <si>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</si>
  <si>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</si>
  <si>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</si>
  <si>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</si>
  <si>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</si>
  <si>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</si>
  <si>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</si>
  <si>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</si>
  <si>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</si>
  <si>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</si>
  <si>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</si>
  <si>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</si>
  <si>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</si>
  <si>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</si>
  <si>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</si>
  <si>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</si>
  <si>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</si>
  <si>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</si>
  <si>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</si>
  <si>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</si>
  <si>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</si>
  <si>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</si>
  <si>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</si>
  <si>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</si>
  <si>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</si>
  <si>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</si>
  <si>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</si>
  <si>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</si>
  <si>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</si>
  <si>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</si>
  <si>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</si>
  <si>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</si>
  <si>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</si>
  <si>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</si>
  <si>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</si>
  <si>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</si>
  <si>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</si>
  <si>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</si>
  <si>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</si>
  <si>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</si>
  <si>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</si>
  <si>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</si>
  <si>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</si>
  <si>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</si>
  <si>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</si>
  <si>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</si>
  <si>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</si>
  <si>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</si>
  <si>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</si>
  <si>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</si>
  <si>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</si>
  <si>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</si>
  <si>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</si>
  <si>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</si>
  <si>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</si>
  <si>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</si>
  <si>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</si>
  <si>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</si>
  <si>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</si>
  <si>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</si>
  <si>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</si>
  <si>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</si>
  <si>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</si>
  <si>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</si>
  <si>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</si>
  <si>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</si>
  <si>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</si>
  <si>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</si>
  <si>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</si>
  <si>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</si>
  <si>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</si>
  <si>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</si>
  <si>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</si>
  <si>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</si>
  <si>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</si>
  <si>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</si>
  <si>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</si>
  <si>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</si>
  <si>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</si>
  <si>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</si>
  <si>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</si>
  <si>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</si>
  <si>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</si>
  <si>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</si>
  <si>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</si>
  <si>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</si>
  <si>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</si>
  <si>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</si>
  <si>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</si>
  <si>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</si>
  <si>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</si>
  <si>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</si>
  <si>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</si>
  <si>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</si>
  <si>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</si>
  <si>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</si>
  <si>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</si>
  <si>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</si>
  <si>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</si>
  <si>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</si>
  <si>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</si>
  <si>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</si>
  <si>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</si>
  <si>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</si>
  <si>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</si>
  <si>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</si>
  <si>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</si>
  <si>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</si>
  <si>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</si>
  <si>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</si>
  <si>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</si>
  <si>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</si>
  <si>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</si>
  <si>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</si>
  <si>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</si>
  <si>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</si>
  <si>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</si>
  <si>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</si>
  <si>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</si>
  <si>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</si>
  <si>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</si>
  <si>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</si>
  <si>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</si>
  <si>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</si>
  <si>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</si>
  <si>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</si>
  <si>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</si>
  <si>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</si>
  <si>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</si>
  <si>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</si>
  <si>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</si>
  <si>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</si>
  <si>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</si>
  <si>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</si>
  <si>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</si>
  <si>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</si>
  <si>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</si>
  <si>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</si>
  <si>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</si>
  <si>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</si>
  <si>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</si>
  <si>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</si>
  <si>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</si>
  <si>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</si>
  <si>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</si>
  <si>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</si>
  <si>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</si>
  <si>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</si>
  <si>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</si>
  <si>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</si>
  <si>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</si>
  <si>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</si>
  <si>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</si>
  <si>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</si>
  <si>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</si>
  <si>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</si>
  <si>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</si>
  <si>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</si>
  <si>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</si>
  <si>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</si>
  <si>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</si>
  <si>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</si>
  <si>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</si>
  <si>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</si>
  <si>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</si>
  <si>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</si>
  <si>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</si>
  <si>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</si>
  <si>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</si>
  <si>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</si>
  <si>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</si>
  <si>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</si>
  <si>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</si>
  <si>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</si>
  <si>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</si>
  <si>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</si>
  <si>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</si>
  <si>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</si>
  <si>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</si>
  <si>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</si>
  <si>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</si>
  <si>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</si>
  <si>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</si>
  <si>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</si>
  <si>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</si>
  <si>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</si>
  <si>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</si>
  <si>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</si>
  <si>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</si>
  <si>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</si>
  <si>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</si>
  <si>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</si>
  <si>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</si>
  <si>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</si>
  <si>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</si>
  <si>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</si>
  <si>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</si>
  <si>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</si>
  <si>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</si>
  <si>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</si>
  <si>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</si>
  <si>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</si>
  <si>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</si>
  <si>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</si>
  <si>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</si>
  <si>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</si>
  <si>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</si>
  <si>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</si>
  <si>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</si>
  <si>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</si>
  <si>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</si>
  <si>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</si>
  <si>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</si>
  <si>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</si>
  <si>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</si>
  <si>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</si>
  <si>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</si>
  <si>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</si>
  <si>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</si>
  <si>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</si>
  <si>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</si>
  <si>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</si>
  <si>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</si>
  <si>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</si>
  <si>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</si>
  <si>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</si>
  <si>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</si>
  <si>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</si>
  <si>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</si>
  <si>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</si>
  <si>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</si>
  <si>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</si>
  <si>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</si>
  <si>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</si>
  <si>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ZŠ Lidická, Hrádek nad Nisou, Školní ul. 325, okres Liberec- Doprava žáků na veletrh EDUCA 2015</t>
  </si>
  <si>
    <t>ZŠ, Česká Lípa, Školní 2520, p.o.- Doprava žáků va veletrh EDUCA 2015</t>
  </si>
  <si>
    <t>ZŠ a MŠ, Česká Lípa, Jižní 1903, p.o.- Doprava žáků na veletrh EDUCA</t>
  </si>
  <si>
    <t>Základní škola Turnov, Žižkova 518, okres Semily- Doprava žáků na veletrh EDUCA 2015</t>
  </si>
  <si>
    <t>Základní škola Český Dub, okres Liberec, p.o.- Doprava žáků na veletrh EDUCA</t>
  </si>
  <si>
    <t>ZŠ a MŠ Jestřebí, p.o.- Doprava žáků na veletrh EDUCA</t>
  </si>
  <si>
    <t>Příloha č.1 - tab. k ZR-RO č. 246/15</t>
  </si>
  <si>
    <t>Příloha č.1-tab. k  ZR-RO č. 246/15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</si>
</sst>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0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9" fillId="3" borderId="0" xfId="1" applyFont="1" applyFill="1"/>
    <xf numFmtId="0" fontId="7" fillId="3" borderId="0" xfId="3" applyFill="1"/>
    <xf numFmtId="0" fontId="6" fillId="3" borderId="0" xfId="4" applyFill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0" fontId="6" fillId="3" borderId="0" xfId="1" applyFill="1" applyBorder="1"/>
    <xf numFmtId="0" fontId="9" fillId="3" borderId="0" xfId="1" applyFont="1" applyFill="1" applyBorder="1"/>
    <xf numFmtId="0" fontId="6" fillId="3" borderId="0" xfId="6" applyFill="1"/>
    <xf numFmtId="4" fontId="6" fillId="3" borderId="0" xfId="6" applyNumberFormat="1" applyFill="1"/>
    <xf numFmtId="0" fontId="12" fillId="3" borderId="0" xfId="6" applyFont="1" applyFill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5" applyFont="1" applyFill="1" applyBorder="1" applyAlignment="1">
      <alignment horizontal="center" vertical="center"/>
    </xf>
    <xf numFmtId="0" fontId="12" fillId="3" borderId="20" xfId="5" applyFont="1" applyFill="1" applyBorder="1" applyAlignment="1">
      <alignment horizontal="center" vertical="center"/>
    </xf>
    <xf numFmtId="0" fontId="12" fillId="3" borderId="21" xfId="5" applyFont="1" applyFill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165" fontId="12" fillId="3" borderId="14" xfId="1" applyNumberFormat="1" applyFont="1" applyFill="1" applyBorder="1"/>
    <xf numFmtId="165" fontId="12" fillId="3" borderId="18" xfId="1" applyNumberFormat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3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vertical="center"/>
    </xf>
    <xf numFmtId="4" fontId="15" fillId="3" borderId="18" xfId="6" applyNumberFormat="1" applyFont="1" applyFill="1" applyBorder="1" applyAlignment="1">
      <alignment horizontal="right"/>
    </xf>
    <xf numFmtId="4" fontId="15" fillId="3" borderId="18" xfId="1" applyNumberFormat="1" applyFont="1" applyFill="1" applyBorder="1"/>
    <xf numFmtId="165" fontId="15" fillId="3" borderId="18" xfId="1" applyNumberFormat="1" applyFont="1" applyFill="1" applyBorder="1"/>
    <xf numFmtId="0" fontId="9" fillId="3" borderId="32" xfId="6" applyFont="1" applyFill="1" applyBorder="1" applyAlignment="1">
      <alignment horizontal="center" vertical="center"/>
    </xf>
    <xf numFmtId="0" fontId="9" fillId="3" borderId="32" xfId="6" applyFont="1" applyFill="1" applyBorder="1" applyAlignment="1">
      <alignment vertical="center"/>
    </xf>
    <xf numFmtId="0" fontId="17" fillId="3" borderId="5" xfId="6" applyFont="1" applyFill="1" applyBorder="1" applyAlignment="1">
      <alignment horizontal="center" vertical="center"/>
    </xf>
    <xf numFmtId="0" fontId="12" fillId="3" borderId="1" xfId="6" applyFont="1" applyFill="1" applyBorder="1" applyAlignment="1">
      <alignment horizontal="center" vertical="center"/>
    </xf>
    <xf numFmtId="49" fontId="12" fillId="3" borderId="24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vertical="center" wrapText="1"/>
    </xf>
    <xf numFmtId="4" fontId="12" fillId="3" borderId="26" xfId="6" applyNumberFormat="1" applyFont="1" applyFill="1" applyBorder="1" applyAlignment="1">
      <alignment horizontal="right"/>
    </xf>
    <xf numFmtId="4" fontId="12" fillId="3" borderId="30" xfId="6" applyNumberFormat="1" applyFont="1" applyFill="1" applyBorder="1" applyAlignment="1">
      <alignment horizontal="right"/>
    </xf>
    <xf numFmtId="4" fontId="12" fillId="3" borderId="30" xfId="1" applyNumberFormat="1" applyFont="1" applyFill="1" applyBorder="1"/>
    <xf numFmtId="165" fontId="12" fillId="3" borderId="30" xfId="1" applyNumberFormat="1" applyFont="1" applyFill="1" applyBorder="1"/>
    <xf numFmtId="0" fontId="17" fillId="3" borderId="4" xfId="6" applyFont="1" applyFill="1" applyBorder="1" applyAlignment="1">
      <alignment horizontal="center" vertical="center"/>
    </xf>
    <xf numFmtId="49" fontId="17" fillId="3" borderId="27" xfId="6" applyNumberFormat="1" applyFont="1" applyFill="1" applyBorder="1" applyAlignment="1">
      <alignment horizontal="center" vertical="center"/>
    </xf>
    <xf numFmtId="0" fontId="9" fillId="3" borderId="25" xfId="6" applyFont="1" applyFill="1" applyBorder="1" applyAlignment="1">
      <alignment horizontal="center" vertical="center"/>
    </xf>
    <xf numFmtId="0" fontId="9" fillId="3" borderId="25" xfId="6" applyFont="1" applyFill="1" applyBorder="1" applyAlignment="1">
      <alignment vertical="center"/>
    </xf>
    <xf numFmtId="4" fontId="9" fillId="3" borderId="30" xfId="6" applyNumberFormat="1" applyFont="1" applyFill="1" applyBorder="1" applyAlignment="1">
      <alignment horizontal="right"/>
    </xf>
    <xf numFmtId="4" fontId="9" fillId="3" borderId="30" xfId="1" applyNumberFormat="1" applyFont="1" applyFill="1" applyBorder="1"/>
    <xf numFmtId="165" fontId="9" fillId="3" borderId="30" xfId="1" applyNumberFormat="1" applyFont="1" applyFill="1" applyBorder="1"/>
    <xf numFmtId="0" fontId="9" fillId="3" borderId="28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8" xfId="6" applyFont="1" applyFill="1" applyBorder="1" applyAlignment="1">
      <alignment wrapText="1"/>
    </xf>
    <xf numFmtId="4" fontId="12" fillId="3" borderId="30" xfId="0" applyNumberFormat="1" applyFont="1" applyFill="1" applyBorder="1" applyAlignment="1">
      <alignment horizontal="right" wrapText="1"/>
    </xf>
    <xf numFmtId="4" fontId="12" fillId="3" borderId="30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8" xfId="6" applyFont="1" applyFill="1" applyBorder="1" applyAlignment="1">
      <alignment wrapText="1"/>
    </xf>
    <xf numFmtId="4" fontId="9" fillId="3" borderId="30" xfId="0" applyNumberFormat="1" applyFont="1" applyFill="1" applyBorder="1" applyAlignment="1">
      <alignment horizontal="right" wrapText="1"/>
    </xf>
    <xf numFmtId="4" fontId="9" fillId="3" borderId="30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8" xfId="1" applyNumberFormat="1" applyFont="1" applyFill="1" applyBorder="1" applyAlignment="1">
      <alignment horizontal="center" vertical="center" wrapText="1"/>
    </xf>
    <xf numFmtId="0" fontId="12" fillId="3" borderId="28" xfId="1" applyFont="1" applyFill="1" applyBorder="1" applyAlignment="1">
      <alignment vertical="center" wrapText="1"/>
    </xf>
    <xf numFmtId="0" fontId="12" fillId="3" borderId="0" xfId="1" applyFont="1" applyFill="1" applyBorder="1"/>
    <xf numFmtId="0" fontId="9" fillId="3" borderId="4" xfId="1" applyFont="1" applyFill="1" applyBorder="1" applyAlignment="1">
      <alignment horizontal="center" vertical="center" wrapText="1"/>
    </xf>
    <xf numFmtId="49" fontId="9" fillId="3" borderId="28" xfId="1" applyNumberFormat="1" applyFont="1" applyFill="1" applyBorder="1" applyAlignment="1">
      <alignment horizontal="center" vertical="center" wrapText="1"/>
    </xf>
    <xf numFmtId="4" fontId="12" fillId="3" borderId="30" xfId="0" applyNumberFormat="1" applyFont="1" applyFill="1" applyBorder="1"/>
    <xf numFmtId="0" fontId="17" fillId="3" borderId="28" xfId="6" applyFont="1" applyFill="1" applyBorder="1" applyAlignment="1">
      <alignment horizontal="center" vertical="center"/>
    </xf>
    <xf numFmtId="4" fontId="9" fillId="3" borderId="30" xfId="0" applyNumberFormat="1" applyFont="1" applyFill="1" applyBorder="1"/>
    <xf numFmtId="0" fontId="12" fillId="3" borderId="33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4" xfId="1" applyFont="1" applyFill="1" applyBorder="1" applyAlignment="1">
      <alignment vertical="center" wrapText="1"/>
    </xf>
    <xf numFmtId="0" fontId="9" fillId="3" borderId="33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4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7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 wrapText="1"/>
    </xf>
    <xf numFmtId="49" fontId="17" fillId="3" borderId="34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4" fontId="9" fillId="3" borderId="29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0" fontId="12" fillId="3" borderId="7" xfId="6" applyFont="1" applyFill="1" applyBorder="1" applyAlignment="1">
      <alignment horizontal="center" vertical="center"/>
    </xf>
    <xf numFmtId="49" fontId="12" fillId="3" borderId="31" xfId="6" applyNumberFormat="1" applyFont="1" applyFill="1" applyBorder="1" applyAlignment="1">
      <alignment horizontal="center" vertical="center"/>
    </xf>
    <xf numFmtId="0" fontId="12" fillId="3" borderId="8" xfId="6" applyFont="1" applyFill="1" applyBorder="1" applyAlignment="1">
      <alignment horizontal="center" vertical="center"/>
    </xf>
    <xf numFmtId="0" fontId="12" fillId="3" borderId="32" xfId="6" applyFont="1" applyFill="1" applyBorder="1" applyAlignment="1">
      <alignment horizontal="center" vertical="center"/>
    </xf>
    <xf numFmtId="0" fontId="12" fillId="3" borderId="32" xfId="6" applyFont="1" applyFill="1" applyBorder="1" applyAlignment="1">
      <alignment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9" fillId="3" borderId="29" xfId="1" applyNumberFormat="1" applyFont="1" applyFill="1" applyBorder="1"/>
    <xf numFmtId="49" fontId="15" fillId="3" borderId="23" xfId="6" applyNumberFormat="1" applyFont="1" applyFill="1" applyBorder="1" applyAlignment="1">
      <alignment horizontal="center" vertical="center"/>
    </xf>
    <xf numFmtId="4" fontId="12" fillId="3" borderId="26" xfId="1" applyNumberFormat="1" applyFont="1" applyFill="1" applyBorder="1"/>
    <xf numFmtId="165" fontId="12" fillId="3" borderId="26" xfId="1" applyNumberFormat="1" applyFont="1" applyFill="1" applyBorder="1"/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5" xfId="6" applyFont="1" applyFill="1" applyBorder="1" applyAlignment="1">
      <alignment horizontal="center" vertical="center"/>
    </xf>
    <xf numFmtId="49" fontId="17" fillId="3" borderId="36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6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2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7" xfId="9" applyNumberFormat="1" applyFont="1" applyFill="1" applyBorder="1" applyAlignment="1">
      <alignment wrapText="1"/>
    </xf>
    <xf numFmtId="4" fontId="18" fillId="3" borderId="18" xfId="6" applyNumberFormat="1" applyFont="1" applyFill="1" applyBorder="1" applyAlignment="1">
      <alignment horizontal="right"/>
    </xf>
    <xf numFmtId="4" fontId="18" fillId="3" borderId="18" xfId="1" applyNumberFormat="1" applyFont="1" applyFill="1" applyBorder="1"/>
    <xf numFmtId="165" fontId="18" fillId="3" borderId="18" xfId="1" applyNumberFormat="1" applyFont="1" applyFill="1" applyBorder="1"/>
    <xf numFmtId="4" fontId="12" fillId="3" borderId="26" xfId="0" applyNumberFormat="1" applyFont="1" applyFill="1" applyBorder="1" applyAlignment="1">
      <alignment horizontal="right"/>
    </xf>
    <xf numFmtId="0" fontId="9" fillId="3" borderId="28" xfId="6" applyFont="1" applyFill="1" applyBorder="1" applyAlignment="1">
      <alignment vertical="center" wrapText="1"/>
    </xf>
    <xf numFmtId="0" fontId="12" fillId="3" borderId="7" xfId="8" applyFont="1" applyFill="1" applyBorder="1" applyAlignment="1">
      <alignment horizontal="center" wrapText="1"/>
    </xf>
    <xf numFmtId="49" fontId="12" fillId="3" borderId="32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2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2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2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8" fillId="3" borderId="18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8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8" xfId="9" applyFont="1" applyFill="1" applyBorder="1" applyAlignment="1">
      <alignment wrapText="1"/>
    </xf>
    <xf numFmtId="4" fontId="12" fillId="3" borderId="30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8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8" xfId="9" applyFont="1" applyFill="1" applyBorder="1" applyAlignment="1">
      <alignment wrapText="1"/>
    </xf>
    <xf numFmtId="4" fontId="9" fillId="3" borderId="30" xfId="9" applyNumberFormat="1" applyFont="1" applyFill="1" applyBorder="1" applyAlignment="1">
      <alignment horizontal="right" wrapText="1"/>
    </xf>
    <xf numFmtId="49" fontId="12" fillId="3" borderId="38" xfId="9" applyNumberFormat="1" applyFont="1" applyFill="1" applyBorder="1" applyAlignment="1">
      <alignment horizontal="center" wrapText="1"/>
    </xf>
    <xf numFmtId="49" fontId="9" fillId="3" borderId="32" xfId="9" applyNumberFormat="1" applyFont="1" applyFill="1" applyBorder="1" applyAlignment="1">
      <alignment horizontal="center" wrapText="1"/>
    </xf>
    <xf numFmtId="0" fontId="12" fillId="3" borderId="25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5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5" xfId="9" applyFont="1" applyFill="1" applyBorder="1" applyAlignment="1">
      <alignment wrapText="1"/>
    </xf>
    <xf numFmtId="4" fontId="12" fillId="3" borderId="26" xfId="9" applyNumberFormat="1" applyFont="1" applyFill="1" applyBorder="1" applyAlignment="1">
      <alignment horizontal="right" wrapText="1"/>
    </xf>
    <xf numFmtId="0" fontId="9" fillId="3" borderId="34" xfId="0" applyFont="1" applyFill="1" applyBorder="1" applyAlignment="1"/>
    <xf numFmtId="0" fontId="15" fillId="3" borderId="39" xfId="8" applyFont="1" applyFill="1" applyBorder="1" applyAlignment="1">
      <alignment horizontal="center" wrapText="1"/>
    </xf>
    <xf numFmtId="0" fontId="9" fillId="3" borderId="40" xfId="0" applyFont="1" applyFill="1" applyBorder="1" applyAlignment="1"/>
    <xf numFmtId="49" fontId="9" fillId="3" borderId="41" xfId="9" applyNumberFormat="1" applyFont="1" applyFill="1" applyBorder="1" applyAlignment="1">
      <alignment horizontal="center" wrapText="1"/>
    </xf>
    <xf numFmtId="0" fontId="9" fillId="3" borderId="40" xfId="9" applyFont="1" applyFill="1" applyBorder="1" applyAlignment="1">
      <alignment wrapText="1"/>
    </xf>
    <xf numFmtId="4" fontId="9" fillId="3" borderId="42" xfId="0" applyNumberFormat="1" applyFont="1" applyFill="1" applyBorder="1" applyAlignment="1">
      <alignment horizontal="right"/>
    </xf>
    <xf numFmtId="4" fontId="9" fillId="3" borderId="42" xfId="6" applyNumberFormat="1" applyFont="1" applyFill="1" applyBorder="1" applyAlignment="1">
      <alignment horizontal="right"/>
    </xf>
    <xf numFmtId="4" fontId="9" fillId="3" borderId="42" xfId="1" applyNumberFormat="1" applyFont="1" applyFill="1" applyBorder="1"/>
    <xf numFmtId="165" fontId="9" fillId="3" borderId="42" xfId="1" applyNumberFormat="1" applyFont="1" applyFill="1" applyBorder="1"/>
    <xf numFmtId="0" fontId="18" fillId="3" borderId="20" xfId="1" applyFont="1" applyFill="1" applyBorder="1" applyAlignment="1">
      <alignment wrapText="1"/>
    </xf>
    <xf numFmtId="0" fontId="6" fillId="3" borderId="18" xfId="1" applyFill="1" applyBorder="1"/>
    <xf numFmtId="0" fontId="12" fillId="3" borderId="10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11" xfId="9" applyNumberFormat="1" applyFont="1" applyFill="1" applyBorder="1" applyAlignment="1">
      <alignment horizontal="center" wrapText="1"/>
    </xf>
    <xf numFmtId="0" fontId="12" fillId="3" borderId="20" xfId="1" applyFont="1" applyFill="1" applyBorder="1" applyAlignment="1">
      <alignment wrapText="1"/>
    </xf>
    <xf numFmtId="0" fontId="6" fillId="3" borderId="14" xfId="1" applyFill="1" applyBorder="1"/>
    <xf numFmtId="165" fontId="12" fillId="3" borderId="43" xfId="1" applyNumberFormat="1" applyFont="1" applyFill="1" applyBorder="1"/>
    <xf numFmtId="0" fontId="9" fillId="3" borderId="38" xfId="9" applyFont="1" applyFill="1" applyBorder="1" applyAlignment="1">
      <alignment wrapText="1"/>
    </xf>
    <xf numFmtId="0" fontId="6" fillId="3" borderId="42" xfId="1" applyFill="1" applyBorder="1"/>
    <xf numFmtId="0" fontId="9" fillId="3" borderId="42" xfId="1" applyFont="1" applyFill="1" applyBorder="1"/>
    <xf numFmtId="165" fontId="9" fillId="3" borderId="19" xfId="1" applyNumberFormat="1" applyFont="1" applyFill="1" applyBorder="1"/>
    <xf numFmtId="0" fontId="18" fillId="3" borderId="12" xfId="1" applyFont="1" applyFill="1" applyBorder="1" applyAlignment="1">
      <alignment wrapText="1"/>
    </xf>
    <xf numFmtId="165" fontId="18" fillId="3" borderId="42" xfId="1" applyNumberFormat="1" applyFont="1" applyFill="1" applyBorder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1" applyFont="1" applyFill="1" applyBorder="1" applyAlignment="1">
      <alignment wrapText="1"/>
    </xf>
    <xf numFmtId="165" fontId="12" fillId="3" borderId="29" xfId="1" applyNumberFormat="1" applyFont="1" applyFill="1" applyBorder="1"/>
    <xf numFmtId="0" fontId="18" fillId="3" borderId="39" xfId="8" applyFont="1" applyFill="1" applyBorder="1" applyAlignment="1">
      <alignment horizontal="center" wrapText="1"/>
    </xf>
    <xf numFmtId="49" fontId="12" fillId="3" borderId="40" xfId="9" applyNumberFormat="1" applyFont="1" applyFill="1" applyBorder="1" applyAlignment="1">
      <alignment horizontal="center" wrapText="1"/>
    </xf>
    <xf numFmtId="0" fontId="9" fillId="3" borderId="46" xfId="9" applyFont="1" applyFill="1" applyBorder="1" applyAlignment="1">
      <alignment wrapText="1"/>
    </xf>
    <xf numFmtId="4" fontId="9" fillId="3" borderId="0" xfId="1" applyNumberFormat="1" applyFont="1" applyFill="1" applyBorder="1"/>
    <xf numFmtId="14" fontId="9" fillId="3" borderId="0" xfId="1" applyNumberFormat="1" applyFont="1" applyFill="1"/>
    <xf numFmtId="0" fontId="12" fillId="3" borderId="14" xfId="1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8" fillId="0" borderId="0" xfId="2" applyFont="1" applyAlignment="1">
      <alignment horizontal="right"/>
    </xf>
    <xf numFmtId="0" fontId="10" fillId="3" borderId="0" xfId="3" applyFont="1" applyFill="1" applyAlignment="1">
      <alignment horizontal="center"/>
    </xf>
    <xf numFmtId="0" fontId="11" fillId="3" borderId="0" xfId="4" applyFont="1" applyFill="1" applyAlignment="1">
      <alignment horizontal="center"/>
    </xf>
    <xf numFmtId="0" fontId="11" fillId="3" borderId="0" xfId="5" applyFont="1" applyFill="1" applyAlignment="1">
      <alignment horizontal="center"/>
    </xf>
    <xf numFmtId="0" fontId="12" fillId="3" borderId="14" xfId="5" applyFont="1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9"/>
  <sheetViews>
    <sheetView topLeftCell="A130" zoomScaleNormal="100" workbookViewId="0">
      <selection activeCell="V139" sqref="V139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hidden="1" customWidth="1"/>
    <col min="11" max="11" width="7.28515625" style="41" hidden="1" customWidth="1"/>
    <col min="12" max="12" width="9.28515625" style="38" hidden="1" customWidth="1"/>
    <col min="13" max="13" width="9.7109375" style="41" hidden="1" customWidth="1"/>
    <col min="14" max="14" width="9.28515625" style="38" hidden="1" customWidth="1"/>
    <col min="15" max="15" width="8.28515625" style="38" hidden="1" customWidth="1"/>
    <col min="16" max="18" width="9.28515625" style="38" customWidth="1"/>
    <col min="19" max="19" width="11.28515625" style="41" customWidth="1"/>
    <col min="20" max="252" width="9.28515625" style="38" customWidth="1"/>
    <col min="253" max="16384" width="3.28515625" style="38"/>
  </cols>
  <sheetData>
    <row r="1" spans="1:21" x14ac:dyDescent="0.2">
      <c r="G1" s="232"/>
      <c r="H1" s="232"/>
      <c r="J1" s="40"/>
      <c r="L1" s="40"/>
      <c r="N1" s="40"/>
      <c r="P1" s="42" t="s">
        <v>415</v>
      </c>
    </row>
    <row r="2" spans="1:21" ht="18" x14ac:dyDescent="0.25">
      <c r="A2" s="233" t="s">
        <v>62</v>
      </c>
      <c r="B2" s="233"/>
      <c r="C2" s="233"/>
      <c r="D2" s="233"/>
      <c r="E2" s="233"/>
      <c r="F2" s="233"/>
      <c r="G2" s="233"/>
      <c r="H2" s="233"/>
      <c r="J2" s="37"/>
      <c r="K2" s="42"/>
      <c r="L2" s="37"/>
      <c r="M2" s="42"/>
      <c r="N2" s="37"/>
      <c r="O2" s="37"/>
      <c r="P2" s="37"/>
      <c r="Q2" s="37"/>
      <c r="R2" s="37"/>
      <c r="S2" s="42"/>
      <c r="T2" s="37"/>
      <c r="U2" s="37"/>
    </row>
    <row r="3" spans="1:21" x14ac:dyDescent="0.2">
      <c r="A3" s="43"/>
      <c r="B3" s="43"/>
      <c r="C3" s="43"/>
      <c r="D3" s="43"/>
      <c r="E3" s="43"/>
      <c r="F3" s="43"/>
      <c r="G3" s="44"/>
      <c r="H3" s="44"/>
      <c r="J3" s="37"/>
      <c r="K3" s="42"/>
      <c r="L3" s="37"/>
      <c r="M3" s="42"/>
      <c r="N3" s="37"/>
      <c r="O3" s="37"/>
      <c r="P3" s="37"/>
      <c r="Q3" s="37"/>
      <c r="R3" s="37"/>
      <c r="S3" s="42"/>
      <c r="T3" s="37"/>
      <c r="U3" s="37"/>
    </row>
    <row r="4" spans="1:21" ht="15.75" x14ac:dyDescent="0.25">
      <c r="A4" s="234" t="s">
        <v>63</v>
      </c>
      <c r="B4" s="234"/>
      <c r="C4" s="234"/>
      <c r="D4" s="234"/>
      <c r="E4" s="234"/>
      <c r="F4" s="234"/>
      <c r="G4" s="234"/>
      <c r="H4" s="234"/>
      <c r="J4" s="37"/>
      <c r="K4" s="42"/>
      <c r="L4" s="37"/>
      <c r="M4" s="42"/>
      <c r="N4" s="37"/>
      <c r="O4" s="37"/>
      <c r="P4" s="37"/>
      <c r="Q4" s="37"/>
      <c r="R4" s="37"/>
      <c r="S4" s="42"/>
      <c r="T4" s="37"/>
      <c r="U4" s="37"/>
    </row>
    <row r="5" spans="1:21" ht="13.5" thickBot="1" x14ac:dyDescent="0.25">
      <c r="A5" s="43"/>
      <c r="B5" s="43"/>
      <c r="C5" s="43"/>
      <c r="D5" s="43"/>
      <c r="E5" s="43"/>
      <c r="F5" s="43"/>
      <c r="G5" s="44"/>
      <c r="H5" s="44"/>
      <c r="J5" s="37"/>
      <c r="K5" s="42"/>
      <c r="L5" s="37"/>
      <c r="M5" s="42"/>
      <c r="N5" s="37"/>
      <c r="O5" s="37"/>
      <c r="P5" s="37"/>
      <c r="Q5" s="37"/>
      <c r="R5" s="37"/>
      <c r="S5" s="42"/>
      <c r="T5" s="37"/>
      <c r="U5" s="37"/>
    </row>
    <row r="6" spans="1:21" ht="15.75" x14ac:dyDescent="0.25">
      <c r="A6" s="235" t="s">
        <v>64</v>
      </c>
      <c r="B6" s="235"/>
      <c r="C6" s="235"/>
      <c r="D6" s="235"/>
      <c r="E6" s="235"/>
      <c r="F6" s="235"/>
      <c r="G6" s="235"/>
      <c r="H6" s="235"/>
      <c r="J6" s="37"/>
      <c r="K6" s="42"/>
      <c r="L6" s="37"/>
      <c r="M6" s="236" t="s">
        <v>65</v>
      </c>
      <c r="N6" s="37"/>
      <c r="O6" s="37"/>
      <c r="P6" s="37"/>
      <c r="Q6" s="37"/>
      <c r="R6" s="37"/>
      <c r="S6" s="42"/>
      <c r="T6" s="37"/>
      <c r="U6" s="37"/>
    </row>
    <row r="7" spans="1:21" s="51" customFormat="1" ht="13.5" thickBot="1" x14ac:dyDescent="0.25">
      <c r="A7" s="45"/>
      <c r="B7" s="46"/>
      <c r="C7" s="47"/>
      <c r="D7" s="47"/>
      <c r="E7" s="48"/>
      <c r="F7" s="49"/>
      <c r="G7" s="50"/>
      <c r="H7" s="50"/>
      <c r="K7" s="52"/>
      <c r="M7" s="237"/>
      <c r="S7" s="52"/>
    </row>
    <row r="8" spans="1:21" s="51" customFormat="1" ht="13.9" customHeight="1" thickBot="1" x14ac:dyDescent="0.25">
      <c r="A8" s="53"/>
      <c r="B8" s="53"/>
      <c r="C8" s="53"/>
      <c r="D8" s="53"/>
      <c r="E8" s="53"/>
      <c r="F8" s="54"/>
      <c r="G8" s="236" t="s">
        <v>66</v>
      </c>
      <c r="H8" s="55"/>
      <c r="I8" s="236" t="s">
        <v>67</v>
      </c>
      <c r="J8" s="55"/>
      <c r="K8" s="236" t="s">
        <v>68</v>
      </c>
      <c r="L8" s="55"/>
      <c r="M8" s="237"/>
      <c r="N8" s="55"/>
      <c r="O8" s="230" t="s">
        <v>69</v>
      </c>
      <c r="P8" s="55"/>
      <c r="Q8" s="230" t="s">
        <v>70</v>
      </c>
      <c r="R8" s="55" t="s">
        <v>71</v>
      </c>
      <c r="S8" s="52"/>
    </row>
    <row r="9" spans="1:21" s="51" customFormat="1" ht="16.899999999999999" customHeight="1" thickBot="1" x14ac:dyDescent="0.25">
      <c r="A9" s="56" t="s">
        <v>72</v>
      </c>
      <c r="B9" s="57" t="s">
        <v>73</v>
      </c>
      <c r="C9" s="58" t="s">
        <v>74</v>
      </c>
      <c r="D9" s="57" t="s">
        <v>19</v>
      </c>
      <c r="E9" s="59" t="s">
        <v>75</v>
      </c>
      <c r="F9" s="60" t="s">
        <v>76</v>
      </c>
      <c r="G9" s="238"/>
      <c r="H9" s="61" t="s">
        <v>77</v>
      </c>
      <c r="I9" s="238"/>
      <c r="J9" s="61" t="s">
        <v>77</v>
      </c>
      <c r="K9" s="238"/>
      <c r="L9" s="62" t="s">
        <v>77</v>
      </c>
      <c r="M9" s="238"/>
      <c r="N9" s="62" t="s">
        <v>77</v>
      </c>
      <c r="O9" s="231"/>
      <c r="P9" s="61" t="s">
        <v>77</v>
      </c>
      <c r="Q9" s="231"/>
      <c r="R9" s="61" t="s">
        <v>77</v>
      </c>
      <c r="S9" s="52"/>
    </row>
    <row r="10" spans="1:21" s="51" customFormat="1" ht="13.5" thickBot="1" x14ac:dyDescent="0.25">
      <c r="A10" s="63" t="s">
        <v>78</v>
      </c>
      <c r="B10" s="64" t="s">
        <v>79</v>
      </c>
      <c r="C10" s="65" t="s">
        <v>79</v>
      </c>
      <c r="D10" s="65" t="s">
        <v>79</v>
      </c>
      <c r="E10" s="66" t="s">
        <v>80</v>
      </c>
      <c r="F10" s="67">
        <f t="shared" ref="F10:K10" si="0">+F11+F146+F167</f>
        <v>20428.98</v>
      </c>
      <c r="G10" s="67">
        <f t="shared" si="0"/>
        <v>0</v>
      </c>
      <c r="H10" s="68">
        <f t="shared" si="0"/>
        <v>20428.98</v>
      </c>
      <c r="I10" s="69">
        <f t="shared" si="0"/>
        <v>116.15</v>
      </c>
      <c r="J10" s="69">
        <f t="shared" si="0"/>
        <v>20545.129999999997</v>
      </c>
      <c r="K10" s="69">
        <f t="shared" si="0"/>
        <v>0</v>
      </c>
      <c r="L10" s="69">
        <f>+J10+K10</f>
        <v>20545.129999999997</v>
      </c>
      <c r="M10" s="69">
        <f>+M11+M146+M167</f>
        <v>6190</v>
      </c>
      <c r="N10" s="69">
        <f>+L10+M10</f>
        <v>26735.129999999997</v>
      </c>
      <c r="O10" s="70">
        <f>+O11+O146+O167</f>
        <v>2178.7640000000001</v>
      </c>
      <c r="P10" s="70">
        <f>+N10+O10</f>
        <v>28913.893999999997</v>
      </c>
      <c r="Q10" s="71">
        <f>+Q11+Q146+Q167</f>
        <v>7.9936057773011271E-15</v>
      </c>
      <c r="R10" s="71">
        <f>+P10+Q10</f>
        <v>28913.893999999997</v>
      </c>
      <c r="S10" s="52" t="s">
        <v>70</v>
      </c>
    </row>
    <row r="11" spans="1:21" s="51" customFormat="1" ht="13.5" thickBot="1" x14ac:dyDescent="0.25">
      <c r="A11" s="72" t="s">
        <v>78</v>
      </c>
      <c r="B11" s="73" t="s">
        <v>79</v>
      </c>
      <c r="C11" s="74" t="s">
        <v>79</v>
      </c>
      <c r="D11" s="75" t="s">
        <v>79</v>
      </c>
      <c r="E11" s="76" t="s">
        <v>81</v>
      </c>
      <c r="F11" s="77">
        <f>+F12+F93+F104+F124+F126+F130+F132+F136+F138</f>
        <v>2880</v>
      </c>
      <c r="G11" s="77">
        <f>+G12+G93+G96+G98+G100+G102+G104+G106+G108+G110+G112+G114+G116+G118+G120+G122+G124+G126+G130+G132+G136+G138</f>
        <v>0</v>
      </c>
      <c r="H11" s="77">
        <f t="shared" ref="H11:H175" si="1">+F11+G11</f>
        <v>2880</v>
      </c>
      <c r="I11" s="78">
        <f>+I126+I128+I132+I134+I104</f>
        <v>116.15</v>
      </c>
      <c r="J11" s="78">
        <f t="shared" ref="J11:J166" si="2">+H11+I11</f>
        <v>2996.15</v>
      </c>
      <c r="K11" s="78">
        <v>0</v>
      </c>
      <c r="L11" s="78">
        <f t="shared" ref="L11:L166" si="3">+J11+K11</f>
        <v>2996.15</v>
      </c>
      <c r="M11" s="78">
        <f>+M93+M98+M104+M142+M144</f>
        <v>1190</v>
      </c>
      <c r="N11" s="78">
        <f t="shared" ref="N11:N164" si="4">+L11+M11</f>
        <v>4186.1499999999996</v>
      </c>
      <c r="O11" s="79">
        <f>+O138+O140</f>
        <v>0</v>
      </c>
      <c r="P11" s="79">
        <f t="shared" ref="P11:P152" si="5">+N11+O11</f>
        <v>4186.1499999999996</v>
      </c>
      <c r="Q11" s="79">
        <f>+Q12+Q15+Q17+Q19+Q21+Q23+Q25+Q27+Q29+Q31+Q33+Q35+Q37+Q39+Q41+Q43+Q45+Q47+Q49+Q51+Q53+Q55+Q57+Q59+Q61+Q63+Q65+Q67+Q69+Q71+Q73+Q75+Q77+Q79+Q81+Q83+Q85+Q87+Q89+Q91</f>
        <v>7.9936057773011271E-15</v>
      </c>
      <c r="R11" s="79">
        <f t="shared" ref="R11:R14" si="6">+P11+Q11</f>
        <v>4186.1499999999996</v>
      </c>
      <c r="S11" s="52" t="s">
        <v>70</v>
      </c>
    </row>
    <row r="12" spans="1:21" s="51" customFormat="1" x14ac:dyDescent="0.2">
      <c r="A12" s="83" t="s">
        <v>78</v>
      </c>
      <c r="B12" s="84" t="s">
        <v>82</v>
      </c>
      <c r="C12" s="85" t="s">
        <v>79</v>
      </c>
      <c r="D12" s="86" t="s">
        <v>79</v>
      </c>
      <c r="E12" s="87" t="s">
        <v>83</v>
      </c>
      <c r="F12" s="88">
        <f>SUM(F13:F14)</f>
        <v>200</v>
      </c>
      <c r="G12" s="88">
        <v>0</v>
      </c>
      <c r="H12" s="88">
        <f t="shared" si="1"/>
        <v>200</v>
      </c>
      <c r="I12" s="149">
        <v>0</v>
      </c>
      <c r="J12" s="149">
        <f t="shared" si="2"/>
        <v>200</v>
      </c>
      <c r="K12" s="149">
        <v>0</v>
      </c>
      <c r="L12" s="149">
        <f t="shared" si="3"/>
        <v>200</v>
      </c>
      <c r="M12" s="149">
        <v>0</v>
      </c>
      <c r="N12" s="149">
        <f t="shared" si="4"/>
        <v>200</v>
      </c>
      <c r="O12" s="150">
        <v>0</v>
      </c>
      <c r="P12" s="150">
        <f t="shared" si="5"/>
        <v>200</v>
      </c>
      <c r="Q12" s="150">
        <f>SUM(Q13:Q14)</f>
        <v>-200</v>
      </c>
      <c r="R12" s="150">
        <f t="shared" si="6"/>
        <v>0</v>
      </c>
      <c r="S12" s="52" t="s">
        <v>70</v>
      </c>
    </row>
    <row r="13" spans="1:21" s="51" customFormat="1" x14ac:dyDescent="0.2">
      <c r="A13" s="92"/>
      <c r="B13" s="93" t="s">
        <v>84</v>
      </c>
      <c r="C13" s="82">
        <v>3299</v>
      </c>
      <c r="D13" s="99">
        <v>5321</v>
      </c>
      <c r="E13" s="100" t="s">
        <v>85</v>
      </c>
      <c r="F13" s="138">
        <v>180</v>
      </c>
      <c r="G13" s="138">
        <v>0</v>
      </c>
      <c r="H13" s="96">
        <f t="shared" si="1"/>
        <v>180</v>
      </c>
      <c r="I13" s="97">
        <v>0</v>
      </c>
      <c r="J13" s="97">
        <f t="shared" si="2"/>
        <v>180</v>
      </c>
      <c r="K13" s="97">
        <v>0</v>
      </c>
      <c r="L13" s="97">
        <f t="shared" si="3"/>
        <v>180</v>
      </c>
      <c r="M13" s="97">
        <v>0</v>
      </c>
      <c r="N13" s="97">
        <f t="shared" si="4"/>
        <v>180</v>
      </c>
      <c r="O13" s="98">
        <v>0</v>
      </c>
      <c r="P13" s="98">
        <f t="shared" si="5"/>
        <v>180</v>
      </c>
      <c r="Q13" s="98">
        <v>-180</v>
      </c>
      <c r="R13" s="98">
        <f t="shared" si="6"/>
        <v>0</v>
      </c>
      <c r="S13" s="52" t="s">
        <v>70</v>
      </c>
    </row>
    <row r="14" spans="1:21" s="51" customFormat="1" x14ac:dyDescent="0.2">
      <c r="A14" s="135"/>
      <c r="B14" s="136" t="s">
        <v>84</v>
      </c>
      <c r="C14" s="137">
        <v>3299</v>
      </c>
      <c r="D14" s="80">
        <v>5331</v>
      </c>
      <c r="E14" s="81" t="s">
        <v>86</v>
      </c>
      <c r="F14" s="138">
        <v>20</v>
      </c>
      <c r="G14" s="138">
        <v>0</v>
      </c>
      <c r="H14" s="138">
        <f t="shared" si="1"/>
        <v>20</v>
      </c>
      <c r="I14" s="139">
        <v>0</v>
      </c>
      <c r="J14" s="139">
        <f t="shared" si="2"/>
        <v>20</v>
      </c>
      <c r="K14" s="139">
        <v>0</v>
      </c>
      <c r="L14" s="139">
        <f t="shared" si="3"/>
        <v>20</v>
      </c>
      <c r="M14" s="139">
        <v>0</v>
      </c>
      <c r="N14" s="139">
        <f t="shared" si="4"/>
        <v>20</v>
      </c>
      <c r="O14" s="147">
        <v>0</v>
      </c>
      <c r="P14" s="147">
        <f t="shared" si="5"/>
        <v>20</v>
      </c>
      <c r="Q14" s="98">
        <v>-20</v>
      </c>
      <c r="R14" s="98">
        <f t="shared" si="6"/>
        <v>0</v>
      </c>
      <c r="S14" s="52" t="s">
        <v>70</v>
      </c>
    </row>
    <row r="15" spans="1:21" s="51" customFormat="1" ht="22.5" x14ac:dyDescent="0.2">
      <c r="A15" s="129" t="s">
        <v>78</v>
      </c>
      <c r="B15" s="130" t="s">
        <v>87</v>
      </c>
      <c r="C15" s="131" t="s">
        <v>79</v>
      </c>
      <c r="D15" s="132" t="s">
        <v>79</v>
      </c>
      <c r="E15" s="133" t="s">
        <v>88</v>
      </c>
      <c r="F15" s="89">
        <v>0</v>
      </c>
      <c r="G15" s="89"/>
      <c r="H15" s="89"/>
      <c r="I15" s="90"/>
      <c r="J15" s="90"/>
      <c r="K15" s="90"/>
      <c r="L15" s="90"/>
      <c r="M15" s="90"/>
      <c r="N15" s="90"/>
      <c r="O15" s="91"/>
      <c r="P15" s="91">
        <v>0</v>
      </c>
      <c r="Q15" s="91">
        <f>+Q16</f>
        <v>9</v>
      </c>
      <c r="R15" s="91">
        <f>+P15+Q15</f>
        <v>9</v>
      </c>
      <c r="S15" s="52" t="s">
        <v>70</v>
      </c>
    </row>
    <row r="16" spans="1:21" s="51" customFormat="1" x14ac:dyDescent="0.2">
      <c r="A16" s="92"/>
      <c r="B16" s="93"/>
      <c r="C16" s="82">
        <v>3122</v>
      </c>
      <c r="D16" s="80">
        <v>5331</v>
      </c>
      <c r="E16" s="81" t="s">
        <v>86</v>
      </c>
      <c r="F16" s="96">
        <v>0</v>
      </c>
      <c r="G16" s="96"/>
      <c r="H16" s="96"/>
      <c r="I16" s="97"/>
      <c r="J16" s="97"/>
      <c r="K16" s="97"/>
      <c r="L16" s="97"/>
      <c r="M16" s="97"/>
      <c r="N16" s="97"/>
      <c r="O16" s="98"/>
      <c r="P16" s="98">
        <v>0</v>
      </c>
      <c r="Q16" s="98">
        <v>9</v>
      </c>
      <c r="R16" s="98">
        <f>+P16+Q16</f>
        <v>9</v>
      </c>
      <c r="S16" s="52"/>
    </row>
    <row r="17" spans="1:19" s="51" customFormat="1" ht="22.5" x14ac:dyDescent="0.2">
      <c r="A17" s="129" t="s">
        <v>78</v>
      </c>
      <c r="B17" s="130" t="s">
        <v>89</v>
      </c>
      <c r="C17" s="131" t="s">
        <v>79</v>
      </c>
      <c r="D17" s="132" t="s">
        <v>79</v>
      </c>
      <c r="E17" s="133" t="s">
        <v>90</v>
      </c>
      <c r="F17" s="89">
        <v>0</v>
      </c>
      <c r="G17" s="89"/>
      <c r="H17" s="89"/>
      <c r="I17" s="90"/>
      <c r="J17" s="90"/>
      <c r="K17" s="90"/>
      <c r="L17" s="90"/>
      <c r="M17" s="90"/>
      <c r="N17" s="90"/>
      <c r="O17" s="91"/>
      <c r="P17" s="91">
        <v>0</v>
      </c>
      <c r="Q17" s="91">
        <f t="shared" ref="Q17" si="7">+Q18</f>
        <v>5</v>
      </c>
      <c r="R17" s="91">
        <f t="shared" ref="R17:R80" si="8">+P17+Q17</f>
        <v>5</v>
      </c>
      <c r="S17" s="52" t="s">
        <v>70</v>
      </c>
    </row>
    <row r="18" spans="1:19" s="51" customFormat="1" x14ac:dyDescent="0.2">
      <c r="A18" s="92"/>
      <c r="B18" s="93"/>
      <c r="C18" s="82">
        <v>3113</v>
      </c>
      <c r="D18" s="99">
        <v>5321</v>
      </c>
      <c r="E18" s="166" t="s">
        <v>85</v>
      </c>
      <c r="F18" s="96">
        <v>0</v>
      </c>
      <c r="G18" s="96"/>
      <c r="H18" s="96"/>
      <c r="I18" s="97"/>
      <c r="J18" s="97"/>
      <c r="K18" s="97"/>
      <c r="L18" s="97"/>
      <c r="M18" s="97"/>
      <c r="N18" s="97"/>
      <c r="O18" s="98"/>
      <c r="P18" s="98">
        <v>0</v>
      </c>
      <c r="Q18" s="98">
        <v>5</v>
      </c>
      <c r="R18" s="98">
        <f t="shared" si="8"/>
        <v>5</v>
      </c>
      <c r="S18" s="52"/>
    </row>
    <row r="19" spans="1:19" s="51" customFormat="1" ht="22.5" x14ac:dyDescent="0.2">
      <c r="A19" s="129" t="s">
        <v>78</v>
      </c>
      <c r="B19" s="130" t="s">
        <v>91</v>
      </c>
      <c r="C19" s="131" t="s">
        <v>79</v>
      </c>
      <c r="D19" s="132" t="s">
        <v>79</v>
      </c>
      <c r="E19" s="133" t="s">
        <v>92</v>
      </c>
      <c r="F19" s="89">
        <v>0</v>
      </c>
      <c r="G19" s="89"/>
      <c r="H19" s="89"/>
      <c r="I19" s="90"/>
      <c r="J19" s="90"/>
      <c r="K19" s="90"/>
      <c r="L19" s="90"/>
      <c r="M19" s="90"/>
      <c r="N19" s="90"/>
      <c r="O19" s="91"/>
      <c r="P19" s="91">
        <v>0</v>
      </c>
      <c r="Q19" s="91">
        <f t="shared" ref="Q19" si="9">+Q20</f>
        <v>10</v>
      </c>
      <c r="R19" s="91">
        <f t="shared" si="8"/>
        <v>10</v>
      </c>
      <c r="S19" s="52" t="s">
        <v>70</v>
      </c>
    </row>
    <row r="20" spans="1:19" s="51" customFormat="1" x14ac:dyDescent="0.2">
      <c r="A20" s="92"/>
      <c r="B20" s="93"/>
      <c r="C20" s="82">
        <v>3113</v>
      </c>
      <c r="D20" s="99">
        <v>5321</v>
      </c>
      <c r="E20" s="166" t="s">
        <v>85</v>
      </c>
      <c r="F20" s="96">
        <v>0</v>
      </c>
      <c r="G20" s="96"/>
      <c r="H20" s="96"/>
      <c r="I20" s="97"/>
      <c r="J20" s="97"/>
      <c r="K20" s="97"/>
      <c r="L20" s="97"/>
      <c r="M20" s="97"/>
      <c r="N20" s="97"/>
      <c r="O20" s="98"/>
      <c r="P20" s="98">
        <v>0</v>
      </c>
      <c r="Q20" s="98">
        <v>10</v>
      </c>
      <c r="R20" s="98">
        <f t="shared" si="8"/>
        <v>10</v>
      </c>
      <c r="S20" s="52"/>
    </row>
    <row r="21" spans="1:19" s="51" customFormat="1" ht="22.5" x14ac:dyDescent="0.2">
      <c r="A21" s="129" t="s">
        <v>78</v>
      </c>
      <c r="B21" s="130" t="s">
        <v>93</v>
      </c>
      <c r="C21" s="131" t="s">
        <v>79</v>
      </c>
      <c r="D21" s="132" t="s">
        <v>79</v>
      </c>
      <c r="E21" s="133" t="s">
        <v>94</v>
      </c>
      <c r="F21" s="89">
        <v>0</v>
      </c>
      <c r="G21" s="89"/>
      <c r="H21" s="89"/>
      <c r="I21" s="90"/>
      <c r="J21" s="90"/>
      <c r="K21" s="90"/>
      <c r="L21" s="90"/>
      <c r="M21" s="90"/>
      <c r="N21" s="90"/>
      <c r="O21" s="91"/>
      <c r="P21" s="91">
        <v>0</v>
      </c>
      <c r="Q21" s="91">
        <f t="shared" ref="Q21" si="10">+Q22</f>
        <v>10</v>
      </c>
      <c r="R21" s="91">
        <f t="shared" si="8"/>
        <v>10</v>
      </c>
      <c r="S21" s="52" t="s">
        <v>70</v>
      </c>
    </row>
    <row r="22" spans="1:19" s="51" customFormat="1" x14ac:dyDescent="0.2">
      <c r="A22" s="92"/>
      <c r="B22" s="93"/>
      <c r="C22" s="82">
        <v>3113</v>
      </c>
      <c r="D22" s="99">
        <v>5321</v>
      </c>
      <c r="E22" s="166" t="s">
        <v>85</v>
      </c>
      <c r="F22" s="96">
        <v>0</v>
      </c>
      <c r="G22" s="96"/>
      <c r="H22" s="96"/>
      <c r="I22" s="97"/>
      <c r="J22" s="97"/>
      <c r="K22" s="97"/>
      <c r="L22" s="97"/>
      <c r="M22" s="97"/>
      <c r="N22" s="97"/>
      <c r="O22" s="98"/>
      <c r="P22" s="98">
        <v>0</v>
      </c>
      <c r="Q22" s="98">
        <v>10</v>
      </c>
      <c r="R22" s="98">
        <f t="shared" si="8"/>
        <v>10</v>
      </c>
      <c r="S22" s="52"/>
    </row>
    <row r="23" spans="1:19" s="51" customFormat="1" ht="22.5" x14ac:dyDescent="0.2">
      <c r="A23" s="129" t="s">
        <v>78</v>
      </c>
      <c r="B23" s="130" t="s">
        <v>95</v>
      </c>
      <c r="C23" s="131" t="s">
        <v>79</v>
      </c>
      <c r="D23" s="132" t="s">
        <v>79</v>
      </c>
      <c r="E23" s="133" t="s">
        <v>96</v>
      </c>
      <c r="F23" s="89">
        <v>0</v>
      </c>
      <c r="G23" s="89"/>
      <c r="H23" s="89"/>
      <c r="I23" s="90"/>
      <c r="J23" s="90"/>
      <c r="K23" s="90"/>
      <c r="L23" s="90"/>
      <c r="M23" s="90"/>
      <c r="N23" s="90"/>
      <c r="O23" s="91"/>
      <c r="P23" s="91">
        <v>0</v>
      </c>
      <c r="Q23" s="91">
        <f t="shared" ref="Q23" si="11">+Q24</f>
        <v>10</v>
      </c>
      <c r="R23" s="91">
        <f t="shared" si="8"/>
        <v>10</v>
      </c>
      <c r="S23" s="52" t="s">
        <v>70</v>
      </c>
    </row>
    <row r="24" spans="1:19" s="51" customFormat="1" x14ac:dyDescent="0.2">
      <c r="A24" s="92"/>
      <c r="B24" s="93"/>
      <c r="C24" s="82">
        <v>3113</v>
      </c>
      <c r="D24" s="99">
        <v>5321</v>
      </c>
      <c r="E24" s="166" t="s">
        <v>85</v>
      </c>
      <c r="F24" s="96">
        <v>0</v>
      </c>
      <c r="G24" s="96"/>
      <c r="H24" s="96"/>
      <c r="I24" s="97"/>
      <c r="J24" s="97"/>
      <c r="K24" s="97"/>
      <c r="L24" s="97"/>
      <c r="M24" s="97"/>
      <c r="N24" s="97"/>
      <c r="O24" s="98"/>
      <c r="P24" s="98">
        <v>0</v>
      </c>
      <c r="Q24" s="98">
        <v>10</v>
      </c>
      <c r="R24" s="98">
        <f t="shared" si="8"/>
        <v>10</v>
      </c>
      <c r="S24" s="52"/>
    </row>
    <row r="25" spans="1:19" s="51" customFormat="1" ht="33.75" x14ac:dyDescent="0.2">
      <c r="A25" s="129" t="s">
        <v>78</v>
      </c>
      <c r="B25" s="130" t="s">
        <v>97</v>
      </c>
      <c r="C25" s="131" t="s">
        <v>79</v>
      </c>
      <c r="D25" s="132" t="s">
        <v>79</v>
      </c>
      <c r="E25" s="133" t="s">
        <v>409</v>
      </c>
      <c r="F25" s="89">
        <v>0</v>
      </c>
      <c r="G25" s="89"/>
      <c r="H25" s="89"/>
      <c r="I25" s="90"/>
      <c r="J25" s="90"/>
      <c r="K25" s="90"/>
      <c r="L25" s="90"/>
      <c r="M25" s="90"/>
      <c r="N25" s="90"/>
      <c r="O25" s="91"/>
      <c r="P25" s="91">
        <v>0</v>
      </c>
      <c r="Q25" s="91">
        <f t="shared" ref="Q25" si="12">+Q26</f>
        <v>4</v>
      </c>
      <c r="R25" s="91">
        <f t="shared" si="8"/>
        <v>4</v>
      </c>
      <c r="S25" s="52" t="s">
        <v>70</v>
      </c>
    </row>
    <row r="26" spans="1:19" s="51" customFormat="1" x14ac:dyDescent="0.2">
      <c r="A26" s="92"/>
      <c r="B26" s="93"/>
      <c r="C26" s="82">
        <v>3113</v>
      </c>
      <c r="D26" s="99">
        <v>5321</v>
      </c>
      <c r="E26" s="166" t="s">
        <v>85</v>
      </c>
      <c r="F26" s="96">
        <v>0</v>
      </c>
      <c r="G26" s="96"/>
      <c r="H26" s="96"/>
      <c r="I26" s="97"/>
      <c r="J26" s="97"/>
      <c r="K26" s="97"/>
      <c r="L26" s="97"/>
      <c r="M26" s="97"/>
      <c r="N26" s="97"/>
      <c r="O26" s="98"/>
      <c r="P26" s="98">
        <v>0</v>
      </c>
      <c r="Q26" s="98">
        <v>4</v>
      </c>
      <c r="R26" s="98">
        <f t="shared" si="8"/>
        <v>4</v>
      </c>
      <c r="S26" s="52"/>
    </row>
    <row r="27" spans="1:19" s="51" customFormat="1" ht="33.75" x14ac:dyDescent="0.2">
      <c r="A27" s="129" t="s">
        <v>78</v>
      </c>
      <c r="B27" s="130" t="s">
        <v>98</v>
      </c>
      <c r="C27" s="131" t="s">
        <v>79</v>
      </c>
      <c r="D27" s="132" t="s">
        <v>79</v>
      </c>
      <c r="E27" s="133" t="s">
        <v>99</v>
      </c>
      <c r="F27" s="89">
        <v>0</v>
      </c>
      <c r="G27" s="89"/>
      <c r="H27" s="89"/>
      <c r="I27" s="90"/>
      <c r="J27" s="90"/>
      <c r="K27" s="90"/>
      <c r="L27" s="90"/>
      <c r="M27" s="90"/>
      <c r="N27" s="90"/>
      <c r="O27" s="91"/>
      <c r="P27" s="91">
        <v>0</v>
      </c>
      <c r="Q27" s="91">
        <f t="shared" ref="Q27" si="13">+Q28</f>
        <v>4</v>
      </c>
      <c r="R27" s="91">
        <f t="shared" si="8"/>
        <v>4</v>
      </c>
      <c r="S27" s="52" t="s">
        <v>70</v>
      </c>
    </row>
    <row r="28" spans="1:19" s="51" customFormat="1" x14ac:dyDescent="0.2">
      <c r="A28" s="92"/>
      <c r="B28" s="93"/>
      <c r="C28" s="82">
        <v>3113</v>
      </c>
      <c r="D28" s="80">
        <v>5331</v>
      </c>
      <c r="E28" s="81" t="s">
        <v>86</v>
      </c>
      <c r="F28" s="96">
        <v>0</v>
      </c>
      <c r="G28" s="96"/>
      <c r="H28" s="96"/>
      <c r="I28" s="97"/>
      <c r="J28" s="97"/>
      <c r="K28" s="97"/>
      <c r="L28" s="97"/>
      <c r="M28" s="97"/>
      <c r="N28" s="97"/>
      <c r="O28" s="98"/>
      <c r="P28" s="98">
        <v>0</v>
      </c>
      <c r="Q28" s="98">
        <v>4</v>
      </c>
      <c r="R28" s="98">
        <f t="shared" si="8"/>
        <v>4</v>
      </c>
      <c r="S28" s="52"/>
    </row>
    <row r="29" spans="1:19" s="51" customFormat="1" ht="22.5" x14ac:dyDescent="0.2">
      <c r="A29" s="129" t="s">
        <v>78</v>
      </c>
      <c r="B29" s="130" t="s">
        <v>100</v>
      </c>
      <c r="C29" s="131" t="s">
        <v>79</v>
      </c>
      <c r="D29" s="132" t="s">
        <v>79</v>
      </c>
      <c r="E29" s="133" t="s">
        <v>410</v>
      </c>
      <c r="F29" s="89">
        <v>0</v>
      </c>
      <c r="G29" s="89"/>
      <c r="H29" s="89"/>
      <c r="I29" s="90"/>
      <c r="J29" s="90"/>
      <c r="K29" s="90"/>
      <c r="L29" s="90"/>
      <c r="M29" s="90"/>
      <c r="N29" s="90"/>
      <c r="O29" s="91"/>
      <c r="P29" s="91">
        <v>0</v>
      </c>
      <c r="Q29" s="91">
        <f t="shared" ref="Q29" si="14">+Q30</f>
        <v>7</v>
      </c>
      <c r="R29" s="91">
        <f t="shared" si="8"/>
        <v>7</v>
      </c>
      <c r="S29" s="52" t="s">
        <v>70</v>
      </c>
    </row>
    <row r="30" spans="1:19" s="51" customFormat="1" x14ac:dyDescent="0.2">
      <c r="A30" s="92"/>
      <c r="B30" s="93"/>
      <c r="C30" s="82">
        <v>3113</v>
      </c>
      <c r="D30" s="99">
        <v>5321</v>
      </c>
      <c r="E30" s="166" t="s">
        <v>85</v>
      </c>
      <c r="F30" s="96">
        <v>0</v>
      </c>
      <c r="G30" s="96"/>
      <c r="H30" s="96"/>
      <c r="I30" s="97"/>
      <c r="J30" s="97"/>
      <c r="K30" s="97"/>
      <c r="L30" s="97"/>
      <c r="M30" s="97"/>
      <c r="N30" s="97"/>
      <c r="O30" s="98"/>
      <c r="P30" s="98">
        <v>0</v>
      </c>
      <c r="Q30" s="98">
        <v>7</v>
      </c>
      <c r="R30" s="98">
        <f t="shared" si="8"/>
        <v>7</v>
      </c>
      <c r="S30" s="52"/>
    </row>
    <row r="31" spans="1:19" s="51" customFormat="1" ht="33.75" x14ac:dyDescent="0.2">
      <c r="A31" s="129" t="s">
        <v>78</v>
      </c>
      <c r="B31" s="130" t="s">
        <v>101</v>
      </c>
      <c r="C31" s="131" t="s">
        <v>79</v>
      </c>
      <c r="D31" s="132" t="s">
        <v>79</v>
      </c>
      <c r="E31" s="133" t="s">
        <v>102</v>
      </c>
      <c r="F31" s="89">
        <v>0</v>
      </c>
      <c r="G31" s="89"/>
      <c r="H31" s="89"/>
      <c r="I31" s="90"/>
      <c r="J31" s="90"/>
      <c r="K31" s="90"/>
      <c r="L31" s="90"/>
      <c r="M31" s="90"/>
      <c r="N31" s="90"/>
      <c r="O31" s="91"/>
      <c r="P31" s="91">
        <v>0</v>
      </c>
      <c r="Q31" s="91">
        <f t="shared" ref="Q31" si="15">+Q32</f>
        <v>2.8</v>
      </c>
      <c r="R31" s="91">
        <f t="shared" si="8"/>
        <v>2.8</v>
      </c>
      <c r="S31" s="52" t="s">
        <v>70</v>
      </c>
    </row>
    <row r="32" spans="1:19" s="51" customFormat="1" x14ac:dyDescent="0.2">
      <c r="A32" s="92"/>
      <c r="B32" s="93"/>
      <c r="C32" s="82">
        <v>3113</v>
      </c>
      <c r="D32" s="99">
        <v>5321</v>
      </c>
      <c r="E32" s="166" t="s">
        <v>85</v>
      </c>
      <c r="F32" s="96">
        <v>0</v>
      </c>
      <c r="G32" s="96"/>
      <c r="H32" s="96"/>
      <c r="I32" s="97"/>
      <c r="J32" s="97"/>
      <c r="K32" s="97"/>
      <c r="L32" s="97"/>
      <c r="M32" s="97"/>
      <c r="N32" s="97"/>
      <c r="O32" s="98"/>
      <c r="P32" s="98">
        <v>0</v>
      </c>
      <c r="Q32" s="98">
        <v>2.8</v>
      </c>
      <c r="R32" s="98">
        <f t="shared" si="8"/>
        <v>2.8</v>
      </c>
      <c r="S32" s="52"/>
    </row>
    <row r="33" spans="1:19" s="51" customFormat="1" ht="22.5" x14ac:dyDescent="0.2">
      <c r="A33" s="129" t="s">
        <v>78</v>
      </c>
      <c r="B33" s="130" t="s">
        <v>103</v>
      </c>
      <c r="C33" s="131" t="s">
        <v>79</v>
      </c>
      <c r="D33" s="132" t="s">
        <v>79</v>
      </c>
      <c r="E33" s="133" t="s">
        <v>104</v>
      </c>
      <c r="F33" s="89">
        <v>0</v>
      </c>
      <c r="G33" s="89"/>
      <c r="H33" s="89"/>
      <c r="I33" s="90"/>
      <c r="J33" s="90"/>
      <c r="K33" s="90"/>
      <c r="L33" s="90"/>
      <c r="M33" s="90"/>
      <c r="N33" s="90"/>
      <c r="O33" s="91"/>
      <c r="P33" s="91">
        <v>0</v>
      </c>
      <c r="Q33" s="91">
        <f t="shared" ref="Q33" si="16">+Q34</f>
        <v>4.5999999999999996</v>
      </c>
      <c r="R33" s="91">
        <f t="shared" si="8"/>
        <v>4.5999999999999996</v>
      </c>
      <c r="S33" s="52" t="s">
        <v>70</v>
      </c>
    </row>
    <row r="34" spans="1:19" s="51" customFormat="1" x14ac:dyDescent="0.2">
      <c r="A34" s="92"/>
      <c r="B34" s="93"/>
      <c r="C34" s="82">
        <v>3113</v>
      </c>
      <c r="D34" s="99">
        <v>5321</v>
      </c>
      <c r="E34" s="166" t="s">
        <v>85</v>
      </c>
      <c r="F34" s="96">
        <v>0</v>
      </c>
      <c r="G34" s="96"/>
      <c r="H34" s="96"/>
      <c r="I34" s="97"/>
      <c r="J34" s="97"/>
      <c r="K34" s="97"/>
      <c r="L34" s="97"/>
      <c r="M34" s="97"/>
      <c r="N34" s="97"/>
      <c r="O34" s="98"/>
      <c r="P34" s="98">
        <v>0</v>
      </c>
      <c r="Q34" s="98">
        <v>4.5999999999999996</v>
      </c>
      <c r="R34" s="98">
        <f t="shared" si="8"/>
        <v>4.5999999999999996</v>
      </c>
      <c r="S34" s="52"/>
    </row>
    <row r="35" spans="1:19" s="51" customFormat="1" ht="22.5" x14ac:dyDescent="0.2">
      <c r="A35" s="129" t="s">
        <v>78</v>
      </c>
      <c r="B35" s="130" t="s">
        <v>105</v>
      </c>
      <c r="C35" s="131" t="s">
        <v>79</v>
      </c>
      <c r="D35" s="132" t="s">
        <v>79</v>
      </c>
      <c r="E35" s="133" t="s">
        <v>106</v>
      </c>
      <c r="F35" s="89">
        <v>0</v>
      </c>
      <c r="G35" s="89"/>
      <c r="H35" s="89"/>
      <c r="I35" s="90"/>
      <c r="J35" s="90"/>
      <c r="K35" s="90"/>
      <c r="L35" s="90"/>
      <c r="M35" s="90"/>
      <c r="N35" s="90"/>
      <c r="O35" s="91"/>
      <c r="P35" s="91">
        <v>0</v>
      </c>
      <c r="Q35" s="91">
        <f t="shared" ref="Q35" si="17">+Q36</f>
        <v>4</v>
      </c>
      <c r="R35" s="91">
        <f t="shared" si="8"/>
        <v>4</v>
      </c>
      <c r="S35" s="52" t="s">
        <v>70</v>
      </c>
    </row>
    <row r="36" spans="1:19" s="51" customFormat="1" x14ac:dyDescent="0.2">
      <c r="A36" s="92"/>
      <c r="B36" s="93"/>
      <c r="C36" s="82">
        <v>3113</v>
      </c>
      <c r="D36" s="99">
        <v>5321</v>
      </c>
      <c r="E36" s="166" t="s">
        <v>85</v>
      </c>
      <c r="F36" s="96">
        <v>0</v>
      </c>
      <c r="G36" s="96"/>
      <c r="H36" s="96"/>
      <c r="I36" s="97"/>
      <c r="J36" s="97"/>
      <c r="K36" s="97"/>
      <c r="L36" s="97"/>
      <c r="M36" s="97"/>
      <c r="N36" s="97"/>
      <c r="O36" s="98"/>
      <c r="P36" s="98">
        <v>0</v>
      </c>
      <c r="Q36" s="98">
        <v>4</v>
      </c>
      <c r="R36" s="98">
        <f t="shared" si="8"/>
        <v>4</v>
      </c>
      <c r="S36" s="52"/>
    </row>
    <row r="37" spans="1:19" s="51" customFormat="1" ht="22.5" x14ac:dyDescent="0.2">
      <c r="A37" s="129" t="s">
        <v>78</v>
      </c>
      <c r="B37" s="130" t="s">
        <v>107</v>
      </c>
      <c r="C37" s="131" t="s">
        <v>79</v>
      </c>
      <c r="D37" s="132" t="s">
        <v>79</v>
      </c>
      <c r="E37" s="133" t="s">
        <v>108</v>
      </c>
      <c r="F37" s="89">
        <v>0</v>
      </c>
      <c r="G37" s="89"/>
      <c r="H37" s="89"/>
      <c r="I37" s="90"/>
      <c r="J37" s="90"/>
      <c r="K37" s="90"/>
      <c r="L37" s="90"/>
      <c r="M37" s="90"/>
      <c r="N37" s="90"/>
      <c r="O37" s="91"/>
      <c r="P37" s="91">
        <v>0</v>
      </c>
      <c r="Q37" s="91">
        <f t="shared" ref="Q37" si="18">+Q38</f>
        <v>5.5</v>
      </c>
      <c r="R37" s="91">
        <f t="shared" si="8"/>
        <v>5.5</v>
      </c>
      <c r="S37" s="52" t="s">
        <v>70</v>
      </c>
    </row>
    <row r="38" spans="1:19" s="51" customFormat="1" x14ac:dyDescent="0.2">
      <c r="A38" s="92"/>
      <c r="B38" s="93"/>
      <c r="C38" s="82">
        <v>3113</v>
      </c>
      <c r="D38" s="99">
        <v>5321</v>
      </c>
      <c r="E38" s="166" t="s">
        <v>85</v>
      </c>
      <c r="F38" s="96">
        <v>0</v>
      </c>
      <c r="G38" s="96"/>
      <c r="H38" s="96"/>
      <c r="I38" s="97"/>
      <c r="J38" s="97"/>
      <c r="K38" s="97"/>
      <c r="L38" s="97"/>
      <c r="M38" s="97"/>
      <c r="N38" s="97"/>
      <c r="O38" s="98"/>
      <c r="P38" s="98">
        <v>0</v>
      </c>
      <c r="Q38" s="98">
        <v>5.5</v>
      </c>
      <c r="R38" s="98">
        <f t="shared" si="8"/>
        <v>5.5</v>
      </c>
      <c r="S38" s="52"/>
    </row>
    <row r="39" spans="1:19" s="51" customFormat="1" ht="22.5" x14ac:dyDescent="0.2">
      <c r="A39" s="129" t="s">
        <v>78</v>
      </c>
      <c r="B39" s="130" t="s">
        <v>109</v>
      </c>
      <c r="C39" s="131" t="s">
        <v>79</v>
      </c>
      <c r="D39" s="132" t="s">
        <v>79</v>
      </c>
      <c r="E39" s="133" t="s">
        <v>110</v>
      </c>
      <c r="F39" s="89">
        <v>0</v>
      </c>
      <c r="G39" s="89"/>
      <c r="H39" s="89"/>
      <c r="I39" s="90"/>
      <c r="J39" s="90"/>
      <c r="K39" s="90"/>
      <c r="L39" s="90"/>
      <c r="M39" s="90"/>
      <c r="N39" s="90"/>
      <c r="O39" s="91"/>
      <c r="P39" s="91">
        <v>0</v>
      </c>
      <c r="Q39" s="91">
        <f t="shared" ref="Q39" si="19">+Q40</f>
        <v>4</v>
      </c>
      <c r="R39" s="91">
        <f t="shared" si="8"/>
        <v>4</v>
      </c>
      <c r="S39" s="52" t="s">
        <v>70</v>
      </c>
    </row>
    <row r="40" spans="1:19" s="51" customFormat="1" x14ac:dyDescent="0.2">
      <c r="A40" s="92"/>
      <c r="B40" s="93"/>
      <c r="C40" s="82">
        <v>3113</v>
      </c>
      <c r="D40" s="99">
        <v>5321</v>
      </c>
      <c r="E40" s="166" t="s">
        <v>85</v>
      </c>
      <c r="F40" s="96">
        <v>0</v>
      </c>
      <c r="G40" s="96"/>
      <c r="H40" s="96"/>
      <c r="I40" s="97"/>
      <c r="J40" s="97"/>
      <c r="K40" s="97"/>
      <c r="L40" s="97"/>
      <c r="M40" s="97"/>
      <c r="N40" s="97"/>
      <c r="O40" s="98"/>
      <c r="P40" s="98">
        <v>0</v>
      </c>
      <c r="Q40" s="98">
        <v>4</v>
      </c>
      <c r="R40" s="98">
        <f t="shared" si="8"/>
        <v>4</v>
      </c>
      <c r="S40" s="52"/>
    </row>
    <row r="41" spans="1:19" s="51" customFormat="1" ht="22.5" x14ac:dyDescent="0.2">
      <c r="A41" s="129" t="s">
        <v>78</v>
      </c>
      <c r="B41" s="130" t="s">
        <v>111</v>
      </c>
      <c r="C41" s="131" t="s">
        <v>79</v>
      </c>
      <c r="D41" s="132" t="s">
        <v>79</v>
      </c>
      <c r="E41" s="133" t="s">
        <v>112</v>
      </c>
      <c r="F41" s="89">
        <v>0</v>
      </c>
      <c r="G41" s="89"/>
      <c r="H41" s="89"/>
      <c r="I41" s="90"/>
      <c r="J41" s="90"/>
      <c r="K41" s="90"/>
      <c r="L41" s="90"/>
      <c r="M41" s="90"/>
      <c r="N41" s="90"/>
      <c r="O41" s="91"/>
      <c r="P41" s="91">
        <v>0</v>
      </c>
      <c r="Q41" s="91">
        <f t="shared" ref="Q41" si="20">+Q42</f>
        <v>3.5</v>
      </c>
      <c r="R41" s="91">
        <f t="shared" si="8"/>
        <v>3.5</v>
      </c>
      <c r="S41" s="52" t="s">
        <v>70</v>
      </c>
    </row>
    <row r="42" spans="1:19" s="51" customFormat="1" x14ac:dyDescent="0.2">
      <c r="A42" s="92"/>
      <c r="B42" s="93"/>
      <c r="C42" s="82">
        <v>3113</v>
      </c>
      <c r="D42" s="99">
        <v>5321</v>
      </c>
      <c r="E42" s="166" t="s">
        <v>85</v>
      </c>
      <c r="F42" s="96">
        <v>0</v>
      </c>
      <c r="G42" s="96"/>
      <c r="H42" s="96"/>
      <c r="I42" s="97"/>
      <c r="J42" s="97"/>
      <c r="K42" s="97"/>
      <c r="L42" s="97"/>
      <c r="M42" s="97"/>
      <c r="N42" s="97"/>
      <c r="O42" s="98"/>
      <c r="P42" s="98">
        <v>0</v>
      </c>
      <c r="Q42" s="98">
        <v>3.5</v>
      </c>
      <c r="R42" s="98">
        <f t="shared" si="8"/>
        <v>3.5</v>
      </c>
      <c r="S42" s="52"/>
    </row>
    <row r="43" spans="1:19" s="51" customFormat="1" ht="22.5" x14ac:dyDescent="0.2">
      <c r="A43" s="129" t="s">
        <v>78</v>
      </c>
      <c r="B43" s="130" t="s">
        <v>113</v>
      </c>
      <c r="C43" s="131" t="s">
        <v>79</v>
      </c>
      <c r="D43" s="132" t="s">
        <v>79</v>
      </c>
      <c r="E43" s="133" t="s">
        <v>114</v>
      </c>
      <c r="F43" s="89">
        <v>0</v>
      </c>
      <c r="G43" s="89"/>
      <c r="H43" s="89"/>
      <c r="I43" s="90"/>
      <c r="J43" s="90"/>
      <c r="K43" s="90"/>
      <c r="L43" s="90"/>
      <c r="M43" s="90"/>
      <c r="N43" s="90"/>
      <c r="O43" s="91"/>
      <c r="P43" s="91">
        <v>0</v>
      </c>
      <c r="Q43" s="91">
        <f t="shared" ref="Q43" si="21">+Q44</f>
        <v>4.8</v>
      </c>
      <c r="R43" s="91">
        <f t="shared" si="8"/>
        <v>4.8</v>
      </c>
      <c r="S43" s="52" t="s">
        <v>70</v>
      </c>
    </row>
    <row r="44" spans="1:19" s="51" customFormat="1" x14ac:dyDescent="0.2">
      <c r="A44" s="92"/>
      <c r="B44" s="93"/>
      <c r="C44" s="82">
        <v>3113</v>
      </c>
      <c r="D44" s="99">
        <v>5321</v>
      </c>
      <c r="E44" s="166" t="s">
        <v>85</v>
      </c>
      <c r="F44" s="96">
        <v>0</v>
      </c>
      <c r="G44" s="96"/>
      <c r="H44" s="96"/>
      <c r="I44" s="97"/>
      <c r="J44" s="97"/>
      <c r="K44" s="97"/>
      <c r="L44" s="97"/>
      <c r="M44" s="97"/>
      <c r="N44" s="97"/>
      <c r="O44" s="98"/>
      <c r="P44" s="98">
        <v>0</v>
      </c>
      <c r="Q44" s="98">
        <v>4.8</v>
      </c>
      <c r="R44" s="98">
        <f t="shared" si="8"/>
        <v>4.8</v>
      </c>
      <c r="S44" s="52"/>
    </row>
    <row r="45" spans="1:19" s="51" customFormat="1" ht="22.5" x14ac:dyDescent="0.2">
      <c r="A45" s="129" t="s">
        <v>78</v>
      </c>
      <c r="B45" s="130" t="s">
        <v>115</v>
      </c>
      <c r="C45" s="131" t="s">
        <v>79</v>
      </c>
      <c r="D45" s="132" t="s">
        <v>79</v>
      </c>
      <c r="E45" s="133" t="s">
        <v>116</v>
      </c>
      <c r="F45" s="89">
        <v>0</v>
      </c>
      <c r="G45" s="89"/>
      <c r="H45" s="89"/>
      <c r="I45" s="90"/>
      <c r="J45" s="90"/>
      <c r="K45" s="90"/>
      <c r="L45" s="90"/>
      <c r="M45" s="90"/>
      <c r="N45" s="90"/>
      <c r="O45" s="91"/>
      <c r="P45" s="91">
        <v>0</v>
      </c>
      <c r="Q45" s="91">
        <f t="shared" ref="Q45" si="22">+Q46</f>
        <v>4</v>
      </c>
      <c r="R45" s="91">
        <f t="shared" si="8"/>
        <v>4</v>
      </c>
      <c r="S45" s="52" t="s">
        <v>70</v>
      </c>
    </row>
    <row r="46" spans="1:19" s="51" customFormat="1" x14ac:dyDescent="0.2">
      <c r="A46" s="92"/>
      <c r="B46" s="93"/>
      <c r="C46" s="82">
        <v>3113</v>
      </c>
      <c r="D46" s="99">
        <v>5321</v>
      </c>
      <c r="E46" s="166" t="s">
        <v>85</v>
      </c>
      <c r="F46" s="96">
        <v>0</v>
      </c>
      <c r="G46" s="96"/>
      <c r="H46" s="96"/>
      <c r="I46" s="97"/>
      <c r="J46" s="97"/>
      <c r="K46" s="97"/>
      <c r="L46" s="97"/>
      <c r="M46" s="97"/>
      <c r="N46" s="97"/>
      <c r="O46" s="98"/>
      <c r="P46" s="98">
        <v>0</v>
      </c>
      <c r="Q46" s="98">
        <v>4</v>
      </c>
      <c r="R46" s="98">
        <f t="shared" si="8"/>
        <v>4</v>
      </c>
      <c r="S46" s="52"/>
    </row>
    <row r="47" spans="1:19" s="51" customFormat="1" ht="22.5" x14ac:dyDescent="0.2">
      <c r="A47" s="129" t="s">
        <v>78</v>
      </c>
      <c r="B47" s="130" t="s">
        <v>117</v>
      </c>
      <c r="C47" s="131" t="s">
        <v>79</v>
      </c>
      <c r="D47" s="132" t="s">
        <v>79</v>
      </c>
      <c r="E47" s="133" t="s">
        <v>118</v>
      </c>
      <c r="F47" s="89">
        <v>0</v>
      </c>
      <c r="G47" s="89"/>
      <c r="H47" s="89"/>
      <c r="I47" s="90"/>
      <c r="J47" s="90"/>
      <c r="K47" s="90"/>
      <c r="L47" s="90"/>
      <c r="M47" s="90"/>
      <c r="N47" s="90"/>
      <c r="O47" s="91"/>
      <c r="P47" s="91">
        <v>0</v>
      </c>
      <c r="Q47" s="91">
        <f t="shared" ref="Q47" si="23">+Q48</f>
        <v>7</v>
      </c>
      <c r="R47" s="91">
        <f t="shared" si="8"/>
        <v>7</v>
      </c>
      <c r="S47" s="52" t="s">
        <v>70</v>
      </c>
    </row>
    <row r="48" spans="1:19" s="51" customFormat="1" x14ac:dyDescent="0.2">
      <c r="A48" s="92"/>
      <c r="B48" s="93"/>
      <c r="C48" s="82">
        <v>3113</v>
      </c>
      <c r="D48" s="99">
        <v>5321</v>
      </c>
      <c r="E48" s="166" t="s">
        <v>85</v>
      </c>
      <c r="F48" s="96">
        <v>0</v>
      </c>
      <c r="G48" s="96"/>
      <c r="H48" s="96"/>
      <c r="I48" s="97"/>
      <c r="J48" s="97"/>
      <c r="K48" s="97"/>
      <c r="L48" s="97"/>
      <c r="M48" s="97"/>
      <c r="N48" s="97"/>
      <c r="O48" s="98"/>
      <c r="P48" s="98">
        <v>0</v>
      </c>
      <c r="Q48" s="98">
        <v>7</v>
      </c>
      <c r="R48" s="98">
        <f t="shared" si="8"/>
        <v>7</v>
      </c>
      <c r="S48" s="52"/>
    </row>
    <row r="49" spans="1:19" s="51" customFormat="1" ht="22.5" x14ac:dyDescent="0.2">
      <c r="A49" s="129" t="s">
        <v>78</v>
      </c>
      <c r="B49" s="130" t="s">
        <v>119</v>
      </c>
      <c r="C49" s="131" t="s">
        <v>79</v>
      </c>
      <c r="D49" s="132" t="s">
        <v>79</v>
      </c>
      <c r="E49" s="133" t="s">
        <v>120</v>
      </c>
      <c r="F49" s="89">
        <v>0</v>
      </c>
      <c r="G49" s="89"/>
      <c r="H49" s="89"/>
      <c r="I49" s="90"/>
      <c r="J49" s="90"/>
      <c r="K49" s="90"/>
      <c r="L49" s="90"/>
      <c r="M49" s="90"/>
      <c r="N49" s="90"/>
      <c r="O49" s="91"/>
      <c r="P49" s="91">
        <v>0</v>
      </c>
      <c r="Q49" s="91">
        <f t="shared" ref="Q49" si="24">+Q50</f>
        <v>5</v>
      </c>
      <c r="R49" s="91">
        <f t="shared" si="8"/>
        <v>5</v>
      </c>
      <c r="S49" s="52" t="s">
        <v>70</v>
      </c>
    </row>
    <row r="50" spans="1:19" s="51" customFormat="1" x14ac:dyDescent="0.2">
      <c r="A50" s="92"/>
      <c r="B50" s="93"/>
      <c r="C50" s="82">
        <v>3113</v>
      </c>
      <c r="D50" s="99">
        <v>5321</v>
      </c>
      <c r="E50" s="166" t="s">
        <v>85</v>
      </c>
      <c r="F50" s="96">
        <v>0</v>
      </c>
      <c r="G50" s="96"/>
      <c r="H50" s="96"/>
      <c r="I50" s="97"/>
      <c r="J50" s="97"/>
      <c r="K50" s="97"/>
      <c r="L50" s="97"/>
      <c r="M50" s="97"/>
      <c r="N50" s="97"/>
      <c r="O50" s="98"/>
      <c r="P50" s="98">
        <v>0</v>
      </c>
      <c r="Q50" s="98">
        <v>5</v>
      </c>
      <c r="R50" s="98">
        <f t="shared" si="8"/>
        <v>5</v>
      </c>
      <c r="S50" s="52"/>
    </row>
    <row r="51" spans="1:19" s="51" customFormat="1" ht="22.5" x14ac:dyDescent="0.2">
      <c r="A51" s="129" t="s">
        <v>78</v>
      </c>
      <c r="B51" s="130" t="s">
        <v>121</v>
      </c>
      <c r="C51" s="131" t="s">
        <v>79</v>
      </c>
      <c r="D51" s="132" t="s">
        <v>79</v>
      </c>
      <c r="E51" s="133" t="s">
        <v>122</v>
      </c>
      <c r="F51" s="89">
        <v>0</v>
      </c>
      <c r="G51" s="89"/>
      <c r="H51" s="89"/>
      <c r="I51" s="90"/>
      <c r="J51" s="90"/>
      <c r="K51" s="90"/>
      <c r="L51" s="90"/>
      <c r="M51" s="90"/>
      <c r="N51" s="90"/>
      <c r="O51" s="91"/>
      <c r="P51" s="91">
        <v>0</v>
      </c>
      <c r="Q51" s="91">
        <f t="shared" ref="Q51" si="25">+Q52</f>
        <v>3</v>
      </c>
      <c r="R51" s="91">
        <f t="shared" si="8"/>
        <v>3</v>
      </c>
      <c r="S51" s="52" t="s">
        <v>70</v>
      </c>
    </row>
    <row r="52" spans="1:19" s="51" customFormat="1" x14ac:dyDescent="0.2">
      <c r="A52" s="92"/>
      <c r="B52" s="93"/>
      <c r="C52" s="82">
        <v>3123</v>
      </c>
      <c r="D52" s="80">
        <v>5331</v>
      </c>
      <c r="E52" s="81" t="s">
        <v>86</v>
      </c>
      <c r="F52" s="96">
        <v>0</v>
      </c>
      <c r="G52" s="96"/>
      <c r="H52" s="96"/>
      <c r="I52" s="97"/>
      <c r="J52" s="97"/>
      <c r="K52" s="97"/>
      <c r="L52" s="97"/>
      <c r="M52" s="97"/>
      <c r="N52" s="97"/>
      <c r="O52" s="98"/>
      <c r="P52" s="98">
        <v>0</v>
      </c>
      <c r="Q52" s="98">
        <v>3</v>
      </c>
      <c r="R52" s="98">
        <f t="shared" si="8"/>
        <v>3</v>
      </c>
      <c r="S52" s="52"/>
    </row>
    <row r="53" spans="1:19" s="51" customFormat="1" ht="22.5" x14ac:dyDescent="0.2">
      <c r="A53" s="129" t="s">
        <v>78</v>
      </c>
      <c r="B53" s="130" t="s">
        <v>123</v>
      </c>
      <c r="C53" s="131" t="s">
        <v>79</v>
      </c>
      <c r="D53" s="132" t="s">
        <v>79</v>
      </c>
      <c r="E53" s="133" t="s">
        <v>124</v>
      </c>
      <c r="F53" s="89">
        <v>0</v>
      </c>
      <c r="G53" s="89"/>
      <c r="H53" s="89"/>
      <c r="I53" s="90"/>
      <c r="J53" s="90"/>
      <c r="K53" s="90"/>
      <c r="L53" s="90"/>
      <c r="M53" s="90"/>
      <c r="N53" s="90"/>
      <c r="O53" s="91"/>
      <c r="P53" s="91">
        <v>0</v>
      </c>
      <c r="Q53" s="91">
        <f t="shared" ref="Q53" si="26">+Q54</f>
        <v>10</v>
      </c>
      <c r="R53" s="91">
        <f t="shared" si="8"/>
        <v>10</v>
      </c>
      <c r="S53" s="52" t="s">
        <v>70</v>
      </c>
    </row>
    <row r="54" spans="1:19" s="51" customFormat="1" x14ac:dyDescent="0.2">
      <c r="A54" s="92"/>
      <c r="B54" s="93"/>
      <c r="C54" s="82">
        <v>3113</v>
      </c>
      <c r="D54" s="99">
        <v>5321</v>
      </c>
      <c r="E54" s="166" t="s">
        <v>85</v>
      </c>
      <c r="F54" s="96">
        <v>0</v>
      </c>
      <c r="G54" s="96"/>
      <c r="H54" s="96"/>
      <c r="I54" s="97"/>
      <c r="J54" s="97"/>
      <c r="K54" s="97"/>
      <c r="L54" s="97"/>
      <c r="M54" s="97"/>
      <c r="N54" s="97"/>
      <c r="O54" s="98"/>
      <c r="P54" s="98">
        <v>0</v>
      </c>
      <c r="Q54" s="98">
        <v>10</v>
      </c>
      <c r="R54" s="98">
        <f t="shared" si="8"/>
        <v>10</v>
      </c>
      <c r="S54" s="52"/>
    </row>
    <row r="55" spans="1:19" s="51" customFormat="1" ht="22.5" x14ac:dyDescent="0.2">
      <c r="A55" s="129" t="s">
        <v>78</v>
      </c>
      <c r="B55" s="130" t="s">
        <v>125</v>
      </c>
      <c r="C55" s="131" t="s">
        <v>79</v>
      </c>
      <c r="D55" s="132" t="s">
        <v>79</v>
      </c>
      <c r="E55" s="133" t="s">
        <v>126</v>
      </c>
      <c r="F55" s="89">
        <v>0</v>
      </c>
      <c r="G55" s="89"/>
      <c r="H55" s="89"/>
      <c r="I55" s="90"/>
      <c r="J55" s="90"/>
      <c r="K55" s="90"/>
      <c r="L55" s="90"/>
      <c r="M55" s="90"/>
      <c r="N55" s="90"/>
      <c r="O55" s="91"/>
      <c r="P55" s="91">
        <v>0</v>
      </c>
      <c r="Q55" s="91">
        <f t="shared" ref="Q55" si="27">+Q56</f>
        <v>4.7</v>
      </c>
      <c r="R55" s="91">
        <f t="shared" si="8"/>
        <v>4.7</v>
      </c>
      <c r="S55" s="52" t="s">
        <v>70</v>
      </c>
    </row>
    <row r="56" spans="1:19" s="51" customFormat="1" x14ac:dyDescent="0.2">
      <c r="A56" s="92"/>
      <c r="B56" s="93"/>
      <c r="C56" s="82">
        <v>3113</v>
      </c>
      <c r="D56" s="99">
        <v>5321</v>
      </c>
      <c r="E56" s="166" t="s">
        <v>85</v>
      </c>
      <c r="F56" s="96">
        <v>0</v>
      </c>
      <c r="G56" s="96"/>
      <c r="H56" s="96"/>
      <c r="I56" s="97"/>
      <c r="J56" s="97"/>
      <c r="K56" s="97"/>
      <c r="L56" s="97"/>
      <c r="M56" s="97"/>
      <c r="N56" s="97"/>
      <c r="O56" s="98"/>
      <c r="P56" s="98">
        <v>0</v>
      </c>
      <c r="Q56" s="98">
        <v>4.7</v>
      </c>
      <c r="R56" s="98">
        <f t="shared" si="8"/>
        <v>4.7</v>
      </c>
      <c r="S56" s="52"/>
    </row>
    <row r="57" spans="1:19" s="51" customFormat="1" ht="22.5" x14ac:dyDescent="0.2">
      <c r="A57" s="129" t="s">
        <v>78</v>
      </c>
      <c r="B57" s="130" t="s">
        <v>127</v>
      </c>
      <c r="C57" s="131" t="s">
        <v>79</v>
      </c>
      <c r="D57" s="132" t="s">
        <v>79</v>
      </c>
      <c r="E57" s="133" t="s">
        <v>128</v>
      </c>
      <c r="F57" s="89">
        <v>0</v>
      </c>
      <c r="G57" s="89"/>
      <c r="H57" s="89"/>
      <c r="I57" s="90"/>
      <c r="J57" s="90"/>
      <c r="K57" s="90"/>
      <c r="L57" s="90"/>
      <c r="M57" s="90"/>
      <c r="N57" s="90"/>
      <c r="O57" s="91"/>
      <c r="P57" s="91">
        <v>0</v>
      </c>
      <c r="Q57" s="91">
        <f t="shared" ref="Q57" si="28">+Q58</f>
        <v>7</v>
      </c>
      <c r="R57" s="91">
        <f t="shared" si="8"/>
        <v>7</v>
      </c>
      <c r="S57" s="52" t="s">
        <v>70</v>
      </c>
    </row>
    <row r="58" spans="1:19" s="51" customFormat="1" x14ac:dyDescent="0.2">
      <c r="A58" s="92"/>
      <c r="B58" s="93"/>
      <c r="C58" s="82">
        <v>3123</v>
      </c>
      <c r="D58" s="80">
        <v>5331</v>
      </c>
      <c r="E58" s="81" t="s">
        <v>86</v>
      </c>
      <c r="F58" s="96">
        <v>0</v>
      </c>
      <c r="G58" s="96"/>
      <c r="H58" s="96"/>
      <c r="I58" s="97"/>
      <c r="J58" s="97"/>
      <c r="K58" s="97"/>
      <c r="L58" s="97"/>
      <c r="M58" s="97"/>
      <c r="N58" s="97"/>
      <c r="O58" s="98"/>
      <c r="P58" s="98">
        <v>0</v>
      </c>
      <c r="Q58" s="98">
        <v>7</v>
      </c>
      <c r="R58" s="98">
        <f t="shared" si="8"/>
        <v>7</v>
      </c>
      <c r="S58" s="52"/>
    </row>
    <row r="59" spans="1:19" s="51" customFormat="1" ht="33.75" x14ac:dyDescent="0.2">
      <c r="A59" s="129" t="s">
        <v>78</v>
      </c>
      <c r="B59" s="130" t="s">
        <v>129</v>
      </c>
      <c r="C59" s="131" t="s">
        <v>79</v>
      </c>
      <c r="D59" s="132" t="s">
        <v>79</v>
      </c>
      <c r="E59" s="133" t="s">
        <v>130</v>
      </c>
      <c r="F59" s="89">
        <v>0</v>
      </c>
      <c r="G59" s="89"/>
      <c r="H59" s="89"/>
      <c r="I59" s="90"/>
      <c r="J59" s="90"/>
      <c r="K59" s="90"/>
      <c r="L59" s="90"/>
      <c r="M59" s="90"/>
      <c r="N59" s="90"/>
      <c r="O59" s="91"/>
      <c r="P59" s="91">
        <v>0</v>
      </c>
      <c r="Q59" s="91">
        <f t="shared" ref="Q59" si="29">+Q60</f>
        <v>6</v>
      </c>
      <c r="R59" s="91">
        <f t="shared" si="8"/>
        <v>6</v>
      </c>
      <c r="S59" s="52" t="s">
        <v>70</v>
      </c>
    </row>
    <row r="60" spans="1:19" s="51" customFormat="1" x14ac:dyDescent="0.2">
      <c r="A60" s="92"/>
      <c r="B60" s="93"/>
      <c r="C60" s="82">
        <v>3113</v>
      </c>
      <c r="D60" s="99">
        <v>5321</v>
      </c>
      <c r="E60" s="166" t="s">
        <v>85</v>
      </c>
      <c r="F60" s="96">
        <v>0</v>
      </c>
      <c r="G60" s="96"/>
      <c r="H60" s="96"/>
      <c r="I60" s="97"/>
      <c r="J60" s="97"/>
      <c r="K60" s="97"/>
      <c r="L60" s="97"/>
      <c r="M60" s="97"/>
      <c r="N60" s="97"/>
      <c r="O60" s="98"/>
      <c r="P60" s="98">
        <v>0</v>
      </c>
      <c r="Q60" s="98">
        <v>6</v>
      </c>
      <c r="R60" s="98">
        <f t="shared" si="8"/>
        <v>6</v>
      </c>
      <c r="S60" s="52"/>
    </row>
    <row r="61" spans="1:19" s="51" customFormat="1" ht="22.5" x14ac:dyDescent="0.2">
      <c r="A61" s="129" t="s">
        <v>78</v>
      </c>
      <c r="B61" s="130" t="s">
        <v>131</v>
      </c>
      <c r="C61" s="131" t="s">
        <v>79</v>
      </c>
      <c r="D61" s="132" t="s">
        <v>79</v>
      </c>
      <c r="E61" s="133" t="s">
        <v>411</v>
      </c>
      <c r="F61" s="89">
        <v>0</v>
      </c>
      <c r="G61" s="89"/>
      <c r="H61" s="89"/>
      <c r="I61" s="90"/>
      <c r="J61" s="90"/>
      <c r="K61" s="90"/>
      <c r="L61" s="90"/>
      <c r="M61" s="90"/>
      <c r="N61" s="90"/>
      <c r="O61" s="91"/>
      <c r="P61" s="91">
        <v>0</v>
      </c>
      <c r="Q61" s="91">
        <f t="shared" ref="Q61" si="30">+Q62</f>
        <v>4.84</v>
      </c>
      <c r="R61" s="91">
        <f t="shared" si="8"/>
        <v>4.84</v>
      </c>
      <c r="S61" s="52" t="s">
        <v>70</v>
      </c>
    </row>
    <row r="62" spans="1:19" s="51" customFormat="1" x14ac:dyDescent="0.2">
      <c r="A62" s="92"/>
      <c r="B62" s="93"/>
      <c r="C62" s="82">
        <v>3113</v>
      </c>
      <c r="D62" s="99">
        <v>5321</v>
      </c>
      <c r="E62" s="166" t="s">
        <v>85</v>
      </c>
      <c r="F62" s="96">
        <v>0</v>
      </c>
      <c r="G62" s="96"/>
      <c r="H62" s="96"/>
      <c r="I62" s="97"/>
      <c r="J62" s="97"/>
      <c r="K62" s="97"/>
      <c r="L62" s="97"/>
      <c r="M62" s="97"/>
      <c r="N62" s="97"/>
      <c r="O62" s="98"/>
      <c r="P62" s="98">
        <v>0</v>
      </c>
      <c r="Q62" s="98">
        <v>4.84</v>
      </c>
      <c r="R62" s="98">
        <f t="shared" si="8"/>
        <v>4.84</v>
      </c>
      <c r="S62" s="52"/>
    </row>
    <row r="63" spans="1:19" s="51" customFormat="1" ht="22.5" x14ac:dyDescent="0.2">
      <c r="A63" s="129" t="s">
        <v>78</v>
      </c>
      <c r="B63" s="130" t="s">
        <v>132</v>
      </c>
      <c r="C63" s="131" t="s">
        <v>79</v>
      </c>
      <c r="D63" s="132" t="s">
        <v>79</v>
      </c>
      <c r="E63" s="133" t="s">
        <v>133</v>
      </c>
      <c r="F63" s="89">
        <v>0</v>
      </c>
      <c r="G63" s="89"/>
      <c r="H63" s="89"/>
      <c r="I63" s="90"/>
      <c r="J63" s="90"/>
      <c r="K63" s="90"/>
      <c r="L63" s="90"/>
      <c r="M63" s="90"/>
      <c r="N63" s="90"/>
      <c r="O63" s="91"/>
      <c r="P63" s="91">
        <v>0</v>
      </c>
      <c r="Q63" s="91">
        <f t="shared" ref="Q63" si="31">+Q64</f>
        <v>7</v>
      </c>
      <c r="R63" s="91">
        <f t="shared" si="8"/>
        <v>7</v>
      </c>
      <c r="S63" s="52" t="s">
        <v>70</v>
      </c>
    </row>
    <row r="64" spans="1:19" s="51" customFormat="1" x14ac:dyDescent="0.2">
      <c r="A64" s="92"/>
      <c r="B64" s="93"/>
      <c r="C64" s="82">
        <v>3113</v>
      </c>
      <c r="D64" s="99">
        <v>5321</v>
      </c>
      <c r="E64" s="166" t="s">
        <v>85</v>
      </c>
      <c r="F64" s="96">
        <v>0</v>
      </c>
      <c r="G64" s="96"/>
      <c r="H64" s="96"/>
      <c r="I64" s="97"/>
      <c r="J64" s="97"/>
      <c r="K64" s="97"/>
      <c r="L64" s="97"/>
      <c r="M64" s="97"/>
      <c r="N64" s="97"/>
      <c r="O64" s="98"/>
      <c r="P64" s="98">
        <v>0</v>
      </c>
      <c r="Q64" s="98">
        <v>7</v>
      </c>
      <c r="R64" s="98">
        <f t="shared" si="8"/>
        <v>7</v>
      </c>
      <c r="S64" s="52"/>
    </row>
    <row r="65" spans="1:19" s="51" customFormat="1" ht="22.5" x14ac:dyDescent="0.2">
      <c r="A65" s="129" t="s">
        <v>78</v>
      </c>
      <c r="B65" s="130" t="s">
        <v>134</v>
      </c>
      <c r="C65" s="131" t="s">
        <v>79</v>
      </c>
      <c r="D65" s="132" t="s">
        <v>79</v>
      </c>
      <c r="E65" s="133" t="s">
        <v>135</v>
      </c>
      <c r="F65" s="89">
        <v>0</v>
      </c>
      <c r="G65" s="89"/>
      <c r="H65" s="89"/>
      <c r="I65" s="90"/>
      <c r="J65" s="90"/>
      <c r="K65" s="90"/>
      <c r="L65" s="90"/>
      <c r="M65" s="90"/>
      <c r="N65" s="90"/>
      <c r="O65" s="91"/>
      <c r="P65" s="91">
        <v>0</v>
      </c>
      <c r="Q65" s="91">
        <f t="shared" ref="Q65" si="32">+Q66</f>
        <v>7</v>
      </c>
      <c r="R65" s="91">
        <f t="shared" si="8"/>
        <v>7</v>
      </c>
      <c r="S65" s="52" t="s">
        <v>70</v>
      </c>
    </row>
    <row r="66" spans="1:19" s="51" customFormat="1" x14ac:dyDescent="0.2">
      <c r="A66" s="92"/>
      <c r="B66" s="93"/>
      <c r="C66" s="82">
        <v>3113</v>
      </c>
      <c r="D66" s="99">
        <v>5321</v>
      </c>
      <c r="E66" s="166" t="s">
        <v>85</v>
      </c>
      <c r="F66" s="96">
        <v>0</v>
      </c>
      <c r="G66" s="96"/>
      <c r="H66" s="96"/>
      <c r="I66" s="97"/>
      <c r="J66" s="97"/>
      <c r="K66" s="97"/>
      <c r="L66" s="97"/>
      <c r="M66" s="97"/>
      <c r="N66" s="97"/>
      <c r="O66" s="98"/>
      <c r="P66" s="98">
        <v>0</v>
      </c>
      <c r="Q66" s="98">
        <v>7</v>
      </c>
      <c r="R66" s="98">
        <f t="shared" si="8"/>
        <v>7</v>
      </c>
      <c r="S66" s="52"/>
    </row>
    <row r="67" spans="1:19" s="51" customFormat="1" ht="22.5" x14ac:dyDescent="0.2">
      <c r="A67" s="129" t="s">
        <v>78</v>
      </c>
      <c r="B67" s="130" t="s">
        <v>136</v>
      </c>
      <c r="C67" s="131" t="s">
        <v>79</v>
      </c>
      <c r="D67" s="132" t="s">
        <v>79</v>
      </c>
      <c r="E67" s="133" t="s">
        <v>137</v>
      </c>
      <c r="F67" s="89">
        <v>0</v>
      </c>
      <c r="G67" s="89"/>
      <c r="H67" s="89"/>
      <c r="I67" s="90"/>
      <c r="J67" s="90"/>
      <c r="K67" s="90"/>
      <c r="L67" s="90"/>
      <c r="M67" s="90"/>
      <c r="N67" s="90"/>
      <c r="O67" s="91"/>
      <c r="P67" s="91">
        <v>0</v>
      </c>
      <c r="Q67" s="91">
        <f t="shared" ref="Q67" si="33">+Q68</f>
        <v>2.5</v>
      </c>
      <c r="R67" s="91">
        <f t="shared" si="8"/>
        <v>2.5</v>
      </c>
      <c r="S67" s="52" t="s">
        <v>70</v>
      </c>
    </row>
    <row r="68" spans="1:19" s="51" customFormat="1" x14ac:dyDescent="0.2">
      <c r="A68" s="92"/>
      <c r="B68" s="93"/>
      <c r="C68" s="82">
        <v>3113</v>
      </c>
      <c r="D68" s="99">
        <v>5321</v>
      </c>
      <c r="E68" s="166" t="s">
        <v>85</v>
      </c>
      <c r="F68" s="96">
        <v>0</v>
      </c>
      <c r="G68" s="96"/>
      <c r="H68" s="96"/>
      <c r="I68" s="97"/>
      <c r="J68" s="97"/>
      <c r="K68" s="97"/>
      <c r="L68" s="97"/>
      <c r="M68" s="97"/>
      <c r="N68" s="97"/>
      <c r="O68" s="98"/>
      <c r="P68" s="98">
        <v>0</v>
      </c>
      <c r="Q68" s="98">
        <v>2.5</v>
      </c>
      <c r="R68" s="98">
        <f t="shared" si="8"/>
        <v>2.5</v>
      </c>
      <c r="S68" s="52"/>
    </row>
    <row r="69" spans="1:19" s="51" customFormat="1" ht="22.5" x14ac:dyDescent="0.2">
      <c r="A69" s="129" t="s">
        <v>78</v>
      </c>
      <c r="B69" s="130" t="s">
        <v>138</v>
      </c>
      <c r="C69" s="131" t="s">
        <v>79</v>
      </c>
      <c r="D69" s="132" t="s">
        <v>79</v>
      </c>
      <c r="E69" s="133" t="s">
        <v>139</v>
      </c>
      <c r="F69" s="89">
        <v>0</v>
      </c>
      <c r="G69" s="89"/>
      <c r="H69" s="89"/>
      <c r="I69" s="90"/>
      <c r="J69" s="90"/>
      <c r="K69" s="90"/>
      <c r="L69" s="90"/>
      <c r="M69" s="90"/>
      <c r="N69" s="90"/>
      <c r="O69" s="91"/>
      <c r="P69" s="91">
        <v>0</v>
      </c>
      <c r="Q69" s="91">
        <f t="shared" ref="Q69" si="34">+Q70</f>
        <v>3.8719999999999999</v>
      </c>
      <c r="R69" s="91">
        <f t="shared" si="8"/>
        <v>3.8719999999999999</v>
      </c>
      <c r="S69" s="52" t="s">
        <v>70</v>
      </c>
    </row>
    <row r="70" spans="1:19" s="51" customFormat="1" x14ac:dyDescent="0.2">
      <c r="A70" s="92"/>
      <c r="B70" s="93"/>
      <c r="C70" s="82">
        <v>3113</v>
      </c>
      <c r="D70" s="99">
        <v>5321</v>
      </c>
      <c r="E70" s="166" t="s">
        <v>85</v>
      </c>
      <c r="F70" s="96">
        <v>0</v>
      </c>
      <c r="G70" s="96"/>
      <c r="H70" s="96"/>
      <c r="I70" s="97"/>
      <c r="J70" s="97"/>
      <c r="K70" s="97"/>
      <c r="L70" s="97"/>
      <c r="M70" s="97"/>
      <c r="N70" s="97"/>
      <c r="O70" s="98"/>
      <c r="P70" s="98">
        <v>0</v>
      </c>
      <c r="Q70" s="98">
        <v>3.8719999999999999</v>
      </c>
      <c r="R70" s="98">
        <f t="shared" si="8"/>
        <v>3.8719999999999999</v>
      </c>
      <c r="S70" s="52"/>
    </row>
    <row r="71" spans="1:19" s="51" customFormat="1" ht="22.5" x14ac:dyDescent="0.2">
      <c r="A71" s="129" t="s">
        <v>78</v>
      </c>
      <c r="B71" s="130" t="s">
        <v>140</v>
      </c>
      <c r="C71" s="131" t="s">
        <v>79</v>
      </c>
      <c r="D71" s="132" t="s">
        <v>79</v>
      </c>
      <c r="E71" s="133" t="s">
        <v>412</v>
      </c>
      <c r="F71" s="89">
        <v>0</v>
      </c>
      <c r="G71" s="89"/>
      <c r="H71" s="89"/>
      <c r="I71" s="90"/>
      <c r="J71" s="90"/>
      <c r="K71" s="90"/>
      <c r="L71" s="90"/>
      <c r="M71" s="90"/>
      <c r="N71" s="90"/>
      <c r="O71" s="91"/>
      <c r="P71" s="91">
        <v>0</v>
      </c>
      <c r="Q71" s="91">
        <f t="shared" ref="Q71" si="35">+Q72</f>
        <v>3.4</v>
      </c>
      <c r="R71" s="91">
        <f t="shared" si="8"/>
        <v>3.4</v>
      </c>
      <c r="S71" s="52" t="s">
        <v>70</v>
      </c>
    </row>
    <row r="72" spans="1:19" s="51" customFormat="1" x14ac:dyDescent="0.2">
      <c r="A72" s="92"/>
      <c r="B72" s="93"/>
      <c r="C72" s="82">
        <v>3113</v>
      </c>
      <c r="D72" s="99">
        <v>5321</v>
      </c>
      <c r="E72" s="166" t="s">
        <v>85</v>
      </c>
      <c r="F72" s="96">
        <v>0</v>
      </c>
      <c r="G72" s="96"/>
      <c r="H72" s="96"/>
      <c r="I72" s="97"/>
      <c r="J72" s="97"/>
      <c r="K72" s="97"/>
      <c r="L72" s="97"/>
      <c r="M72" s="97"/>
      <c r="N72" s="97"/>
      <c r="O72" s="98"/>
      <c r="P72" s="98">
        <v>0</v>
      </c>
      <c r="Q72" s="98">
        <v>3.4</v>
      </c>
      <c r="R72" s="98">
        <f t="shared" si="8"/>
        <v>3.4</v>
      </c>
      <c r="S72" s="52"/>
    </row>
    <row r="73" spans="1:19" s="51" customFormat="1" ht="22.5" x14ac:dyDescent="0.2">
      <c r="A73" s="129" t="s">
        <v>78</v>
      </c>
      <c r="B73" s="130" t="s">
        <v>141</v>
      </c>
      <c r="C73" s="131" t="s">
        <v>79</v>
      </c>
      <c r="D73" s="132" t="s">
        <v>79</v>
      </c>
      <c r="E73" s="133" t="s">
        <v>142</v>
      </c>
      <c r="F73" s="89">
        <v>0</v>
      </c>
      <c r="G73" s="89"/>
      <c r="H73" s="89"/>
      <c r="I73" s="90"/>
      <c r="J73" s="90"/>
      <c r="K73" s="90"/>
      <c r="L73" s="90"/>
      <c r="M73" s="90"/>
      <c r="N73" s="90"/>
      <c r="O73" s="91"/>
      <c r="P73" s="91">
        <v>0</v>
      </c>
      <c r="Q73" s="91">
        <f t="shared" ref="Q73" si="36">+Q74</f>
        <v>4.5</v>
      </c>
      <c r="R73" s="91">
        <f t="shared" si="8"/>
        <v>4.5</v>
      </c>
      <c r="S73" s="52" t="s">
        <v>70</v>
      </c>
    </row>
    <row r="74" spans="1:19" s="51" customFormat="1" x14ac:dyDescent="0.2">
      <c r="A74" s="92"/>
      <c r="B74" s="93"/>
      <c r="C74" s="82">
        <v>3113</v>
      </c>
      <c r="D74" s="99">
        <v>5321</v>
      </c>
      <c r="E74" s="166" t="s">
        <v>85</v>
      </c>
      <c r="F74" s="96">
        <v>0</v>
      </c>
      <c r="G74" s="96"/>
      <c r="H74" s="96"/>
      <c r="I74" s="97"/>
      <c r="J74" s="97"/>
      <c r="K74" s="97"/>
      <c r="L74" s="97"/>
      <c r="M74" s="97"/>
      <c r="N74" s="97"/>
      <c r="O74" s="98"/>
      <c r="P74" s="98">
        <v>0</v>
      </c>
      <c r="Q74" s="98">
        <v>4.5</v>
      </c>
      <c r="R74" s="98">
        <f t="shared" si="8"/>
        <v>4.5</v>
      </c>
      <c r="S74" s="52"/>
    </row>
    <row r="75" spans="1:19" s="51" customFormat="1" ht="22.5" x14ac:dyDescent="0.2">
      <c r="A75" s="129" t="s">
        <v>78</v>
      </c>
      <c r="B75" s="130" t="s">
        <v>143</v>
      </c>
      <c r="C75" s="131" t="s">
        <v>79</v>
      </c>
      <c r="D75" s="132" t="s">
        <v>79</v>
      </c>
      <c r="E75" s="133" t="s">
        <v>144</v>
      </c>
      <c r="F75" s="89">
        <v>0</v>
      </c>
      <c r="G75" s="89"/>
      <c r="H75" s="89"/>
      <c r="I75" s="90"/>
      <c r="J75" s="90"/>
      <c r="K75" s="90"/>
      <c r="L75" s="90"/>
      <c r="M75" s="90"/>
      <c r="N75" s="90"/>
      <c r="O75" s="91"/>
      <c r="P75" s="91">
        <v>0</v>
      </c>
      <c r="Q75" s="91">
        <f t="shared" ref="Q75" si="37">+Q76</f>
        <v>1.008</v>
      </c>
      <c r="R75" s="91">
        <f t="shared" si="8"/>
        <v>1.008</v>
      </c>
      <c r="S75" s="52" t="s">
        <v>70</v>
      </c>
    </row>
    <row r="76" spans="1:19" s="51" customFormat="1" x14ac:dyDescent="0.2">
      <c r="A76" s="92"/>
      <c r="B76" s="93"/>
      <c r="C76" s="82">
        <v>3114</v>
      </c>
      <c r="D76" s="99">
        <v>5321</v>
      </c>
      <c r="E76" s="166" t="s">
        <v>85</v>
      </c>
      <c r="F76" s="96">
        <v>0</v>
      </c>
      <c r="G76" s="96"/>
      <c r="H76" s="96"/>
      <c r="I76" s="97"/>
      <c r="J76" s="97"/>
      <c r="K76" s="97"/>
      <c r="L76" s="97"/>
      <c r="M76" s="97"/>
      <c r="N76" s="97"/>
      <c r="O76" s="98"/>
      <c r="P76" s="98">
        <v>0</v>
      </c>
      <c r="Q76" s="98">
        <v>1.008</v>
      </c>
      <c r="R76" s="98">
        <f t="shared" si="8"/>
        <v>1.008</v>
      </c>
      <c r="S76" s="52"/>
    </row>
    <row r="77" spans="1:19" s="51" customFormat="1" ht="22.5" x14ac:dyDescent="0.2">
      <c r="A77" s="129" t="s">
        <v>78</v>
      </c>
      <c r="B77" s="130" t="s">
        <v>145</v>
      </c>
      <c r="C77" s="131" t="s">
        <v>79</v>
      </c>
      <c r="D77" s="132" t="s">
        <v>79</v>
      </c>
      <c r="E77" s="133" t="s">
        <v>146</v>
      </c>
      <c r="F77" s="89">
        <v>0</v>
      </c>
      <c r="G77" s="89"/>
      <c r="H77" s="89"/>
      <c r="I77" s="90"/>
      <c r="J77" s="90"/>
      <c r="K77" s="90"/>
      <c r="L77" s="90"/>
      <c r="M77" s="90"/>
      <c r="N77" s="90"/>
      <c r="O77" s="91"/>
      <c r="P77" s="91">
        <v>0</v>
      </c>
      <c r="Q77" s="91">
        <f t="shared" ref="Q77" si="38">+Q78</f>
        <v>4</v>
      </c>
      <c r="R77" s="91">
        <f t="shared" si="8"/>
        <v>4</v>
      </c>
      <c r="S77" s="52" t="s">
        <v>70</v>
      </c>
    </row>
    <row r="78" spans="1:19" s="51" customFormat="1" x14ac:dyDescent="0.2">
      <c r="A78" s="92"/>
      <c r="B78" s="93"/>
      <c r="C78" s="82">
        <v>3113</v>
      </c>
      <c r="D78" s="99">
        <v>5321</v>
      </c>
      <c r="E78" s="166" t="s">
        <v>85</v>
      </c>
      <c r="F78" s="96">
        <v>0</v>
      </c>
      <c r="G78" s="96"/>
      <c r="H78" s="96"/>
      <c r="I78" s="97"/>
      <c r="J78" s="97"/>
      <c r="K78" s="97"/>
      <c r="L78" s="97"/>
      <c r="M78" s="97"/>
      <c r="N78" s="97"/>
      <c r="O78" s="98"/>
      <c r="P78" s="98">
        <v>0</v>
      </c>
      <c r="Q78" s="98">
        <v>4</v>
      </c>
      <c r="R78" s="98">
        <f t="shared" si="8"/>
        <v>4</v>
      </c>
      <c r="S78" s="52"/>
    </row>
    <row r="79" spans="1:19" s="51" customFormat="1" ht="22.5" x14ac:dyDescent="0.2">
      <c r="A79" s="129" t="s">
        <v>78</v>
      </c>
      <c r="B79" s="130" t="s">
        <v>147</v>
      </c>
      <c r="C79" s="131" t="s">
        <v>79</v>
      </c>
      <c r="D79" s="132" t="s">
        <v>79</v>
      </c>
      <c r="E79" s="133" t="s">
        <v>413</v>
      </c>
      <c r="F79" s="89">
        <v>0</v>
      </c>
      <c r="G79" s="89"/>
      <c r="H79" s="89"/>
      <c r="I79" s="90"/>
      <c r="J79" s="90"/>
      <c r="K79" s="90"/>
      <c r="L79" s="90"/>
      <c r="M79" s="90"/>
      <c r="N79" s="90"/>
      <c r="O79" s="91"/>
      <c r="P79" s="91">
        <v>0</v>
      </c>
      <c r="Q79" s="91">
        <f t="shared" ref="Q79" si="39">+Q80</f>
        <v>3.3879999999999999</v>
      </c>
      <c r="R79" s="91">
        <f t="shared" si="8"/>
        <v>3.3879999999999999</v>
      </c>
      <c r="S79" s="52" t="s">
        <v>70</v>
      </c>
    </row>
    <row r="80" spans="1:19" s="51" customFormat="1" x14ac:dyDescent="0.2">
      <c r="A80" s="92"/>
      <c r="B80" s="93"/>
      <c r="C80" s="82">
        <v>3113</v>
      </c>
      <c r="D80" s="99">
        <v>5321</v>
      </c>
      <c r="E80" s="166" t="s">
        <v>85</v>
      </c>
      <c r="F80" s="96">
        <v>0</v>
      </c>
      <c r="G80" s="96"/>
      <c r="H80" s="96"/>
      <c r="I80" s="97"/>
      <c r="J80" s="97"/>
      <c r="K80" s="97"/>
      <c r="L80" s="97"/>
      <c r="M80" s="97"/>
      <c r="N80" s="97"/>
      <c r="O80" s="98"/>
      <c r="P80" s="98">
        <v>0</v>
      </c>
      <c r="Q80" s="98">
        <v>3.3879999999999999</v>
      </c>
      <c r="R80" s="98">
        <f t="shared" si="8"/>
        <v>3.3879999999999999</v>
      </c>
      <c r="S80" s="52"/>
    </row>
    <row r="81" spans="1:19" s="51" customFormat="1" ht="22.5" x14ac:dyDescent="0.2">
      <c r="A81" s="129" t="s">
        <v>78</v>
      </c>
      <c r="B81" s="130" t="s">
        <v>148</v>
      </c>
      <c r="C81" s="131" t="s">
        <v>79</v>
      </c>
      <c r="D81" s="132" t="s">
        <v>79</v>
      </c>
      <c r="E81" s="133" t="s">
        <v>149</v>
      </c>
      <c r="F81" s="89">
        <v>0</v>
      </c>
      <c r="G81" s="89"/>
      <c r="H81" s="89"/>
      <c r="I81" s="90"/>
      <c r="J81" s="90"/>
      <c r="K81" s="90"/>
      <c r="L81" s="90"/>
      <c r="M81" s="90"/>
      <c r="N81" s="90"/>
      <c r="O81" s="91"/>
      <c r="P81" s="91">
        <v>0</v>
      </c>
      <c r="Q81" s="91">
        <f t="shared" ref="Q81" si="40">+Q82</f>
        <v>5</v>
      </c>
      <c r="R81" s="91">
        <f t="shared" ref="R81:R144" si="41">+P81+Q81</f>
        <v>5</v>
      </c>
      <c r="S81" s="52" t="s">
        <v>70</v>
      </c>
    </row>
    <row r="82" spans="1:19" s="51" customFormat="1" x14ac:dyDescent="0.2">
      <c r="A82" s="92"/>
      <c r="B82" s="93"/>
      <c r="C82" s="82">
        <v>3113</v>
      </c>
      <c r="D82" s="99">
        <v>5321</v>
      </c>
      <c r="E82" s="166" t="s">
        <v>85</v>
      </c>
      <c r="F82" s="96">
        <v>0</v>
      </c>
      <c r="G82" s="96"/>
      <c r="H82" s="96"/>
      <c r="I82" s="97"/>
      <c r="J82" s="97"/>
      <c r="K82" s="97"/>
      <c r="L82" s="97"/>
      <c r="M82" s="97"/>
      <c r="N82" s="97"/>
      <c r="O82" s="98"/>
      <c r="P82" s="98">
        <v>0</v>
      </c>
      <c r="Q82" s="98">
        <v>5</v>
      </c>
      <c r="R82" s="98">
        <f t="shared" si="41"/>
        <v>5</v>
      </c>
      <c r="S82" s="52"/>
    </row>
    <row r="83" spans="1:19" s="51" customFormat="1" ht="22.5" x14ac:dyDescent="0.2">
      <c r="A83" s="129" t="s">
        <v>78</v>
      </c>
      <c r="B83" s="130" t="s">
        <v>150</v>
      </c>
      <c r="C83" s="131" t="s">
        <v>79</v>
      </c>
      <c r="D83" s="132" t="s">
        <v>79</v>
      </c>
      <c r="E83" s="133" t="s">
        <v>151</v>
      </c>
      <c r="F83" s="89">
        <v>0</v>
      </c>
      <c r="G83" s="89"/>
      <c r="H83" s="89"/>
      <c r="I83" s="90"/>
      <c r="J83" s="90"/>
      <c r="K83" s="90"/>
      <c r="L83" s="90"/>
      <c r="M83" s="90"/>
      <c r="N83" s="90"/>
      <c r="O83" s="91"/>
      <c r="P83" s="91">
        <v>0</v>
      </c>
      <c r="Q83" s="91">
        <f t="shared" ref="Q83" si="42">+Q84</f>
        <v>3</v>
      </c>
      <c r="R83" s="91">
        <f t="shared" si="41"/>
        <v>3</v>
      </c>
      <c r="S83" s="52" t="s">
        <v>70</v>
      </c>
    </row>
    <row r="84" spans="1:19" s="51" customFormat="1" x14ac:dyDescent="0.2">
      <c r="A84" s="92"/>
      <c r="B84" s="93"/>
      <c r="C84" s="82">
        <v>3113</v>
      </c>
      <c r="D84" s="99">
        <v>5321</v>
      </c>
      <c r="E84" s="166" t="s">
        <v>85</v>
      </c>
      <c r="F84" s="96">
        <v>0</v>
      </c>
      <c r="G84" s="96"/>
      <c r="H84" s="96"/>
      <c r="I84" s="97"/>
      <c r="J84" s="97"/>
      <c r="K84" s="97"/>
      <c r="L84" s="97"/>
      <c r="M84" s="97"/>
      <c r="N84" s="97"/>
      <c r="O84" s="98"/>
      <c r="P84" s="98">
        <v>0</v>
      </c>
      <c r="Q84" s="98">
        <v>3</v>
      </c>
      <c r="R84" s="98">
        <f t="shared" si="41"/>
        <v>3</v>
      </c>
      <c r="S84" s="52"/>
    </row>
    <row r="85" spans="1:19" s="51" customFormat="1" ht="22.5" x14ac:dyDescent="0.2">
      <c r="A85" s="129" t="s">
        <v>78</v>
      </c>
      <c r="B85" s="130" t="s">
        <v>152</v>
      </c>
      <c r="C85" s="131" t="s">
        <v>79</v>
      </c>
      <c r="D85" s="132" t="s">
        <v>79</v>
      </c>
      <c r="E85" s="133" t="s">
        <v>153</v>
      </c>
      <c r="F85" s="89">
        <v>0</v>
      </c>
      <c r="G85" s="89"/>
      <c r="H85" s="89"/>
      <c r="I85" s="90"/>
      <c r="J85" s="90"/>
      <c r="K85" s="90"/>
      <c r="L85" s="90"/>
      <c r="M85" s="90"/>
      <c r="N85" s="90"/>
      <c r="O85" s="91"/>
      <c r="P85" s="91">
        <v>0</v>
      </c>
      <c r="Q85" s="91">
        <f t="shared" ref="Q85" si="43">+Q86</f>
        <v>3.1</v>
      </c>
      <c r="R85" s="91">
        <f t="shared" si="41"/>
        <v>3.1</v>
      </c>
      <c r="S85" s="52" t="s">
        <v>70</v>
      </c>
    </row>
    <row r="86" spans="1:19" s="51" customFormat="1" x14ac:dyDescent="0.2">
      <c r="A86" s="92"/>
      <c r="B86" s="93"/>
      <c r="C86" s="82">
        <v>3113</v>
      </c>
      <c r="D86" s="99">
        <v>5321</v>
      </c>
      <c r="E86" s="166" t="s">
        <v>85</v>
      </c>
      <c r="F86" s="96">
        <v>0</v>
      </c>
      <c r="G86" s="96"/>
      <c r="H86" s="96"/>
      <c r="I86" s="97"/>
      <c r="J86" s="97"/>
      <c r="K86" s="97"/>
      <c r="L86" s="97"/>
      <c r="M86" s="97"/>
      <c r="N86" s="97"/>
      <c r="O86" s="98"/>
      <c r="P86" s="98">
        <v>0</v>
      </c>
      <c r="Q86" s="98">
        <v>3.1</v>
      </c>
      <c r="R86" s="98">
        <f t="shared" si="41"/>
        <v>3.1</v>
      </c>
      <c r="S86" s="52"/>
    </row>
    <row r="87" spans="1:19" s="51" customFormat="1" ht="22.5" x14ac:dyDescent="0.2">
      <c r="A87" s="129" t="s">
        <v>78</v>
      </c>
      <c r="B87" s="130" t="s">
        <v>154</v>
      </c>
      <c r="C87" s="131" t="s">
        <v>79</v>
      </c>
      <c r="D87" s="132" t="s">
        <v>79</v>
      </c>
      <c r="E87" s="133" t="s">
        <v>414</v>
      </c>
      <c r="F87" s="89">
        <v>0</v>
      </c>
      <c r="G87" s="89"/>
      <c r="H87" s="89"/>
      <c r="I87" s="90"/>
      <c r="J87" s="90"/>
      <c r="K87" s="90"/>
      <c r="L87" s="90"/>
      <c r="M87" s="90"/>
      <c r="N87" s="90"/>
      <c r="O87" s="91"/>
      <c r="P87" s="91">
        <v>0</v>
      </c>
      <c r="Q87" s="91">
        <f t="shared" ref="Q87" si="44">+Q88</f>
        <v>2</v>
      </c>
      <c r="R87" s="91">
        <f t="shared" si="41"/>
        <v>2</v>
      </c>
      <c r="S87" s="52" t="s">
        <v>70</v>
      </c>
    </row>
    <row r="88" spans="1:19" s="51" customFormat="1" x14ac:dyDescent="0.2">
      <c r="A88" s="92"/>
      <c r="B88" s="93"/>
      <c r="C88" s="82">
        <v>3113</v>
      </c>
      <c r="D88" s="99">
        <v>5321</v>
      </c>
      <c r="E88" s="166" t="s">
        <v>85</v>
      </c>
      <c r="F88" s="96">
        <v>0</v>
      </c>
      <c r="G88" s="96"/>
      <c r="H88" s="96"/>
      <c r="I88" s="97"/>
      <c r="J88" s="97"/>
      <c r="K88" s="97"/>
      <c r="L88" s="97"/>
      <c r="M88" s="97"/>
      <c r="N88" s="97"/>
      <c r="O88" s="98"/>
      <c r="P88" s="98">
        <v>0</v>
      </c>
      <c r="Q88" s="98">
        <v>2</v>
      </c>
      <c r="R88" s="98">
        <f t="shared" si="41"/>
        <v>2</v>
      </c>
      <c r="S88" s="52"/>
    </row>
    <row r="89" spans="1:19" s="51" customFormat="1" ht="22.5" x14ac:dyDescent="0.2">
      <c r="A89" s="129" t="s">
        <v>78</v>
      </c>
      <c r="B89" s="130" t="s">
        <v>155</v>
      </c>
      <c r="C89" s="131" t="s">
        <v>79</v>
      </c>
      <c r="D89" s="132" t="s">
        <v>79</v>
      </c>
      <c r="E89" s="133" t="s">
        <v>156</v>
      </c>
      <c r="F89" s="89">
        <v>0</v>
      </c>
      <c r="G89" s="89"/>
      <c r="H89" s="89"/>
      <c r="I89" s="90"/>
      <c r="J89" s="90"/>
      <c r="K89" s="90"/>
      <c r="L89" s="90"/>
      <c r="M89" s="90"/>
      <c r="N89" s="90"/>
      <c r="O89" s="91"/>
      <c r="P89" s="91">
        <v>0</v>
      </c>
      <c r="Q89" s="91">
        <f t="shared" ref="Q89" si="45">+Q90</f>
        <v>7</v>
      </c>
      <c r="R89" s="91">
        <f t="shared" si="41"/>
        <v>7</v>
      </c>
      <c r="S89" s="52" t="s">
        <v>70</v>
      </c>
    </row>
    <row r="90" spans="1:19" s="51" customFormat="1" x14ac:dyDescent="0.2">
      <c r="A90" s="92"/>
      <c r="B90" s="93"/>
      <c r="C90" s="82">
        <v>3113</v>
      </c>
      <c r="D90" s="99">
        <v>5321</v>
      </c>
      <c r="E90" s="166" t="s">
        <v>85</v>
      </c>
      <c r="F90" s="96">
        <v>0</v>
      </c>
      <c r="G90" s="96"/>
      <c r="H90" s="96"/>
      <c r="I90" s="97"/>
      <c r="J90" s="97"/>
      <c r="K90" s="97"/>
      <c r="L90" s="97"/>
      <c r="M90" s="97"/>
      <c r="N90" s="97"/>
      <c r="O90" s="98"/>
      <c r="P90" s="98">
        <v>0</v>
      </c>
      <c r="Q90" s="98">
        <v>7</v>
      </c>
      <c r="R90" s="98">
        <f t="shared" si="41"/>
        <v>7</v>
      </c>
      <c r="S90" s="52"/>
    </row>
    <row r="91" spans="1:19" s="51" customFormat="1" ht="22.5" x14ac:dyDescent="0.2">
      <c r="A91" s="129" t="s">
        <v>78</v>
      </c>
      <c r="B91" s="130" t="s">
        <v>147</v>
      </c>
      <c r="C91" s="131" t="s">
        <v>79</v>
      </c>
      <c r="D91" s="132" t="s">
        <v>79</v>
      </c>
      <c r="E91" s="133" t="s">
        <v>157</v>
      </c>
      <c r="F91" s="89">
        <v>0</v>
      </c>
      <c r="G91" s="89"/>
      <c r="H91" s="89"/>
      <c r="I91" s="90"/>
      <c r="J91" s="90"/>
      <c r="K91" s="90"/>
      <c r="L91" s="90"/>
      <c r="M91" s="90"/>
      <c r="N91" s="90"/>
      <c r="O91" s="91"/>
      <c r="P91" s="91">
        <v>0</v>
      </c>
      <c r="Q91" s="91">
        <f t="shared" ref="Q91" si="46">+Q92</f>
        <v>3.492</v>
      </c>
      <c r="R91" s="91">
        <f t="shared" si="41"/>
        <v>3.492</v>
      </c>
      <c r="S91" s="52" t="s">
        <v>70</v>
      </c>
    </row>
    <row r="92" spans="1:19" s="51" customFormat="1" x14ac:dyDescent="0.2">
      <c r="A92" s="92"/>
      <c r="B92" s="93"/>
      <c r="C92" s="82">
        <v>3113</v>
      </c>
      <c r="D92" s="99">
        <v>5321</v>
      </c>
      <c r="E92" s="100" t="s">
        <v>85</v>
      </c>
      <c r="F92" s="96">
        <v>0</v>
      </c>
      <c r="G92" s="96"/>
      <c r="H92" s="96"/>
      <c r="I92" s="97"/>
      <c r="J92" s="97"/>
      <c r="K92" s="97"/>
      <c r="L92" s="97"/>
      <c r="M92" s="97"/>
      <c r="N92" s="97"/>
      <c r="O92" s="98"/>
      <c r="P92" s="98">
        <v>0</v>
      </c>
      <c r="Q92" s="98">
        <v>3.492</v>
      </c>
      <c r="R92" s="98">
        <f t="shared" si="41"/>
        <v>3.492</v>
      </c>
      <c r="S92" s="52"/>
    </row>
    <row r="93" spans="1:19" s="51" customFormat="1" x14ac:dyDescent="0.2">
      <c r="A93" s="83" t="s">
        <v>78</v>
      </c>
      <c r="B93" s="84" t="s">
        <v>158</v>
      </c>
      <c r="C93" s="85" t="s">
        <v>79</v>
      </c>
      <c r="D93" s="86" t="s">
        <v>79</v>
      </c>
      <c r="E93" s="87" t="s">
        <v>159</v>
      </c>
      <c r="F93" s="88">
        <f>SUM(F94:F95)</f>
        <v>120</v>
      </c>
      <c r="G93" s="88">
        <f>SUM(G94:G95)</f>
        <v>-60</v>
      </c>
      <c r="H93" s="89">
        <f t="shared" si="1"/>
        <v>60</v>
      </c>
      <c r="I93" s="90">
        <v>0</v>
      </c>
      <c r="J93" s="90">
        <f t="shared" si="2"/>
        <v>60</v>
      </c>
      <c r="K93" s="90">
        <v>0</v>
      </c>
      <c r="L93" s="90">
        <f t="shared" si="3"/>
        <v>60</v>
      </c>
      <c r="M93" s="91">
        <f>SUM(M94:M95)</f>
        <v>-10</v>
      </c>
      <c r="N93" s="91">
        <f t="shared" si="4"/>
        <v>50</v>
      </c>
      <c r="O93" s="91">
        <v>0</v>
      </c>
      <c r="P93" s="91">
        <f t="shared" si="5"/>
        <v>50</v>
      </c>
      <c r="Q93" s="91">
        <v>0</v>
      </c>
      <c r="R93" s="91">
        <f t="shared" si="41"/>
        <v>50</v>
      </c>
      <c r="S93" s="52"/>
    </row>
    <row r="94" spans="1:19" s="51" customFormat="1" x14ac:dyDescent="0.2">
      <c r="A94" s="92"/>
      <c r="B94" s="93" t="s">
        <v>84</v>
      </c>
      <c r="C94" s="82">
        <v>3299</v>
      </c>
      <c r="D94" s="94">
        <v>5321</v>
      </c>
      <c r="E94" s="95" t="s">
        <v>85</v>
      </c>
      <c r="F94" s="96">
        <v>60</v>
      </c>
      <c r="G94" s="96">
        <v>-30</v>
      </c>
      <c r="H94" s="96">
        <f t="shared" si="1"/>
        <v>30</v>
      </c>
      <c r="I94" s="97">
        <v>0</v>
      </c>
      <c r="J94" s="97">
        <f t="shared" si="2"/>
        <v>30</v>
      </c>
      <c r="K94" s="97">
        <v>0</v>
      </c>
      <c r="L94" s="97">
        <f t="shared" si="3"/>
        <v>30</v>
      </c>
      <c r="M94" s="98">
        <v>0</v>
      </c>
      <c r="N94" s="98">
        <f t="shared" si="4"/>
        <v>30</v>
      </c>
      <c r="O94" s="98">
        <v>0</v>
      </c>
      <c r="P94" s="98">
        <f t="shared" si="5"/>
        <v>30</v>
      </c>
      <c r="Q94" s="98">
        <v>0</v>
      </c>
      <c r="R94" s="98">
        <f t="shared" si="41"/>
        <v>30</v>
      </c>
      <c r="S94" s="52"/>
    </row>
    <row r="95" spans="1:19" s="51" customFormat="1" x14ac:dyDescent="0.2">
      <c r="A95" s="92"/>
      <c r="B95" s="93" t="s">
        <v>84</v>
      </c>
      <c r="C95" s="82">
        <v>3299</v>
      </c>
      <c r="D95" s="99">
        <v>5331</v>
      </c>
      <c r="E95" s="100" t="s">
        <v>86</v>
      </c>
      <c r="F95" s="96">
        <v>60</v>
      </c>
      <c r="G95" s="96">
        <v>-30</v>
      </c>
      <c r="H95" s="96">
        <f t="shared" si="1"/>
        <v>30</v>
      </c>
      <c r="I95" s="97">
        <v>0</v>
      </c>
      <c r="J95" s="97">
        <f t="shared" si="2"/>
        <v>30</v>
      </c>
      <c r="K95" s="97">
        <v>0</v>
      </c>
      <c r="L95" s="97">
        <f t="shared" si="3"/>
        <v>30</v>
      </c>
      <c r="M95" s="98">
        <v>-10</v>
      </c>
      <c r="N95" s="98">
        <f t="shared" si="4"/>
        <v>20</v>
      </c>
      <c r="O95" s="98">
        <v>0</v>
      </c>
      <c r="P95" s="98">
        <f t="shared" si="5"/>
        <v>20</v>
      </c>
      <c r="Q95" s="98">
        <v>0</v>
      </c>
      <c r="R95" s="98">
        <f t="shared" si="41"/>
        <v>20</v>
      </c>
      <c r="S95" s="52"/>
    </row>
    <row r="96" spans="1:19" s="51" customFormat="1" ht="33.75" x14ac:dyDescent="0.2">
      <c r="A96" s="101" t="s">
        <v>78</v>
      </c>
      <c r="B96" s="102" t="s">
        <v>160</v>
      </c>
      <c r="C96" s="103" t="s">
        <v>79</v>
      </c>
      <c r="D96" s="103" t="s">
        <v>79</v>
      </c>
      <c r="E96" s="104" t="s">
        <v>161</v>
      </c>
      <c r="F96" s="105">
        <v>0</v>
      </c>
      <c r="G96" s="106">
        <f>+G97</f>
        <v>10</v>
      </c>
      <c r="H96" s="89">
        <f t="shared" si="1"/>
        <v>10</v>
      </c>
      <c r="I96" s="90">
        <v>0</v>
      </c>
      <c r="J96" s="90">
        <f t="shared" si="2"/>
        <v>10</v>
      </c>
      <c r="K96" s="90">
        <v>0</v>
      </c>
      <c r="L96" s="90">
        <f t="shared" si="3"/>
        <v>10</v>
      </c>
      <c r="M96" s="90">
        <v>0</v>
      </c>
      <c r="N96" s="90">
        <f t="shared" si="4"/>
        <v>10</v>
      </c>
      <c r="O96" s="91">
        <v>0</v>
      </c>
      <c r="P96" s="91">
        <f t="shared" si="5"/>
        <v>10</v>
      </c>
      <c r="Q96" s="91">
        <v>0</v>
      </c>
      <c r="R96" s="91">
        <f t="shared" si="41"/>
        <v>10</v>
      </c>
      <c r="S96" s="52"/>
    </row>
    <row r="97" spans="1:19" s="51" customFormat="1" x14ac:dyDescent="0.2">
      <c r="A97" s="107"/>
      <c r="B97" s="108"/>
      <c r="C97" s="109">
        <v>3421</v>
      </c>
      <c r="D97" s="110">
        <v>5321</v>
      </c>
      <c r="E97" s="111" t="s">
        <v>85</v>
      </c>
      <c r="F97" s="112">
        <v>0</v>
      </c>
      <c r="G97" s="113">
        <v>10</v>
      </c>
      <c r="H97" s="96">
        <f t="shared" si="1"/>
        <v>10</v>
      </c>
      <c r="I97" s="97">
        <v>0</v>
      </c>
      <c r="J97" s="97">
        <f t="shared" si="2"/>
        <v>10</v>
      </c>
      <c r="K97" s="97">
        <v>0</v>
      </c>
      <c r="L97" s="97">
        <f t="shared" si="3"/>
        <v>10</v>
      </c>
      <c r="M97" s="97">
        <v>0</v>
      </c>
      <c r="N97" s="97">
        <f t="shared" si="4"/>
        <v>10</v>
      </c>
      <c r="O97" s="98">
        <v>0</v>
      </c>
      <c r="P97" s="98">
        <f t="shared" si="5"/>
        <v>10</v>
      </c>
      <c r="Q97" s="98">
        <v>0</v>
      </c>
      <c r="R97" s="98">
        <f t="shared" si="41"/>
        <v>10</v>
      </c>
      <c r="S97" s="52"/>
    </row>
    <row r="98" spans="1:19" s="51" customFormat="1" ht="22.5" x14ac:dyDescent="0.2">
      <c r="A98" s="101" t="s">
        <v>78</v>
      </c>
      <c r="B98" s="102" t="s">
        <v>162</v>
      </c>
      <c r="C98" s="103" t="s">
        <v>79</v>
      </c>
      <c r="D98" s="103" t="s">
        <v>79</v>
      </c>
      <c r="E98" s="104" t="s">
        <v>163</v>
      </c>
      <c r="F98" s="105">
        <v>0</v>
      </c>
      <c r="G98" s="106">
        <f>+G99</f>
        <v>30</v>
      </c>
      <c r="H98" s="89">
        <f t="shared" si="1"/>
        <v>30</v>
      </c>
      <c r="I98" s="90">
        <v>0</v>
      </c>
      <c r="J98" s="90">
        <f t="shared" si="2"/>
        <v>30</v>
      </c>
      <c r="K98" s="90">
        <v>0</v>
      </c>
      <c r="L98" s="90">
        <f t="shared" si="3"/>
        <v>30</v>
      </c>
      <c r="M98" s="91">
        <f>+M99</f>
        <v>10</v>
      </c>
      <c r="N98" s="91">
        <f t="shared" si="4"/>
        <v>40</v>
      </c>
      <c r="O98" s="91">
        <v>0</v>
      </c>
      <c r="P98" s="91">
        <f t="shared" si="5"/>
        <v>40</v>
      </c>
      <c r="Q98" s="91">
        <v>0</v>
      </c>
      <c r="R98" s="91">
        <f t="shared" si="41"/>
        <v>40</v>
      </c>
      <c r="S98" s="52"/>
    </row>
    <row r="99" spans="1:19" s="51" customFormat="1" ht="22.5" x14ac:dyDescent="0.2">
      <c r="A99" s="107"/>
      <c r="B99" s="108"/>
      <c r="C99" s="109">
        <v>3421</v>
      </c>
      <c r="D99" s="110">
        <v>5331</v>
      </c>
      <c r="E99" s="111" t="s">
        <v>86</v>
      </c>
      <c r="F99" s="112">
        <v>0</v>
      </c>
      <c r="G99" s="113">
        <v>30</v>
      </c>
      <c r="H99" s="96">
        <f t="shared" si="1"/>
        <v>30</v>
      </c>
      <c r="I99" s="97">
        <v>0</v>
      </c>
      <c r="J99" s="97">
        <f t="shared" si="2"/>
        <v>30</v>
      </c>
      <c r="K99" s="97">
        <v>0</v>
      </c>
      <c r="L99" s="97">
        <f t="shared" si="3"/>
        <v>30</v>
      </c>
      <c r="M99" s="98">
        <v>10</v>
      </c>
      <c r="N99" s="98">
        <f t="shared" si="4"/>
        <v>40</v>
      </c>
      <c r="O99" s="98">
        <v>0</v>
      </c>
      <c r="P99" s="98">
        <f t="shared" si="5"/>
        <v>40</v>
      </c>
      <c r="Q99" s="98">
        <v>0</v>
      </c>
      <c r="R99" s="98">
        <f t="shared" si="41"/>
        <v>40</v>
      </c>
      <c r="S99" s="52"/>
    </row>
    <row r="100" spans="1:19" s="51" customFormat="1" ht="33.75" x14ac:dyDescent="0.2">
      <c r="A100" s="101" t="s">
        <v>78</v>
      </c>
      <c r="B100" s="102" t="s">
        <v>164</v>
      </c>
      <c r="C100" s="103" t="s">
        <v>79</v>
      </c>
      <c r="D100" s="103" t="s">
        <v>79</v>
      </c>
      <c r="E100" s="104" t="s">
        <v>165</v>
      </c>
      <c r="F100" s="105">
        <v>0</v>
      </c>
      <c r="G100" s="106">
        <f>+G101</f>
        <v>10</v>
      </c>
      <c r="H100" s="89">
        <f t="shared" si="1"/>
        <v>10</v>
      </c>
      <c r="I100" s="90">
        <v>0</v>
      </c>
      <c r="J100" s="90">
        <f t="shared" si="2"/>
        <v>10</v>
      </c>
      <c r="K100" s="90">
        <v>0</v>
      </c>
      <c r="L100" s="90">
        <f t="shared" si="3"/>
        <v>10</v>
      </c>
      <c r="M100" s="90">
        <v>0</v>
      </c>
      <c r="N100" s="90">
        <f t="shared" si="4"/>
        <v>10</v>
      </c>
      <c r="O100" s="91">
        <v>0</v>
      </c>
      <c r="P100" s="91">
        <f t="shared" si="5"/>
        <v>10</v>
      </c>
      <c r="Q100" s="91">
        <v>0</v>
      </c>
      <c r="R100" s="91">
        <f t="shared" si="41"/>
        <v>10</v>
      </c>
      <c r="S100" s="52"/>
    </row>
    <row r="101" spans="1:19" s="51" customFormat="1" x14ac:dyDescent="0.2">
      <c r="A101" s="107"/>
      <c r="B101" s="114"/>
      <c r="C101" s="109">
        <v>3421</v>
      </c>
      <c r="D101" s="110">
        <v>5321</v>
      </c>
      <c r="E101" s="111" t="s">
        <v>85</v>
      </c>
      <c r="F101" s="112">
        <v>0</v>
      </c>
      <c r="G101" s="113">
        <v>10</v>
      </c>
      <c r="H101" s="96">
        <f t="shared" si="1"/>
        <v>10</v>
      </c>
      <c r="I101" s="97">
        <v>0</v>
      </c>
      <c r="J101" s="97">
        <f t="shared" si="2"/>
        <v>10</v>
      </c>
      <c r="K101" s="97">
        <v>0</v>
      </c>
      <c r="L101" s="97">
        <f t="shared" si="3"/>
        <v>10</v>
      </c>
      <c r="M101" s="97">
        <v>0</v>
      </c>
      <c r="N101" s="97">
        <f t="shared" si="4"/>
        <v>10</v>
      </c>
      <c r="O101" s="98">
        <v>0</v>
      </c>
      <c r="P101" s="98">
        <f t="shared" si="5"/>
        <v>10</v>
      </c>
      <c r="Q101" s="98">
        <v>0</v>
      </c>
      <c r="R101" s="98">
        <f t="shared" si="41"/>
        <v>10</v>
      </c>
      <c r="S101" s="52"/>
    </row>
    <row r="102" spans="1:19" s="51" customFormat="1" ht="22.5" x14ac:dyDescent="0.2">
      <c r="A102" s="101" t="s">
        <v>78</v>
      </c>
      <c r="B102" s="115" t="s">
        <v>166</v>
      </c>
      <c r="C102" s="103" t="s">
        <v>79</v>
      </c>
      <c r="D102" s="103" t="s">
        <v>79</v>
      </c>
      <c r="E102" s="116" t="s">
        <v>167</v>
      </c>
      <c r="F102" s="105">
        <v>0</v>
      </c>
      <c r="G102" s="106">
        <f>+G103</f>
        <v>10</v>
      </c>
      <c r="H102" s="89">
        <f t="shared" si="1"/>
        <v>10</v>
      </c>
      <c r="I102" s="90">
        <v>0</v>
      </c>
      <c r="J102" s="90">
        <f t="shared" si="2"/>
        <v>10</v>
      </c>
      <c r="K102" s="90">
        <v>0</v>
      </c>
      <c r="L102" s="90">
        <f t="shared" si="3"/>
        <v>10</v>
      </c>
      <c r="M102" s="90">
        <v>0</v>
      </c>
      <c r="N102" s="90">
        <f t="shared" si="4"/>
        <v>10</v>
      </c>
      <c r="O102" s="91">
        <v>0</v>
      </c>
      <c r="P102" s="91">
        <f t="shared" si="5"/>
        <v>10</v>
      </c>
      <c r="Q102" s="91">
        <v>0</v>
      </c>
      <c r="R102" s="91">
        <f t="shared" si="41"/>
        <v>10</v>
      </c>
      <c r="S102" s="117"/>
    </row>
    <row r="103" spans="1:19" s="51" customFormat="1" x14ac:dyDescent="0.2">
      <c r="A103" s="118"/>
      <c r="B103" s="119"/>
      <c r="C103" s="109">
        <v>3113</v>
      </c>
      <c r="D103" s="110">
        <v>5321</v>
      </c>
      <c r="E103" s="111" t="s">
        <v>85</v>
      </c>
      <c r="F103" s="112">
        <v>0</v>
      </c>
      <c r="G103" s="113">
        <v>10</v>
      </c>
      <c r="H103" s="96">
        <f t="shared" si="1"/>
        <v>10</v>
      </c>
      <c r="I103" s="97">
        <v>0</v>
      </c>
      <c r="J103" s="97">
        <f t="shared" si="2"/>
        <v>10</v>
      </c>
      <c r="K103" s="97">
        <v>0</v>
      </c>
      <c r="L103" s="97">
        <f t="shared" si="3"/>
        <v>10</v>
      </c>
      <c r="M103" s="97">
        <v>0</v>
      </c>
      <c r="N103" s="97">
        <f t="shared" si="4"/>
        <v>10</v>
      </c>
      <c r="O103" s="98">
        <v>0</v>
      </c>
      <c r="P103" s="98">
        <f t="shared" si="5"/>
        <v>10</v>
      </c>
      <c r="Q103" s="98">
        <v>0</v>
      </c>
      <c r="R103" s="98">
        <f t="shared" si="41"/>
        <v>10</v>
      </c>
      <c r="S103" s="52"/>
    </row>
    <row r="104" spans="1:19" s="51" customFormat="1" x14ac:dyDescent="0.2">
      <c r="A104" s="83" t="s">
        <v>78</v>
      </c>
      <c r="B104" s="84" t="s">
        <v>168</v>
      </c>
      <c r="C104" s="85" t="s">
        <v>79</v>
      </c>
      <c r="D104" s="86" t="s">
        <v>79</v>
      </c>
      <c r="E104" s="87" t="s">
        <v>169</v>
      </c>
      <c r="F104" s="88">
        <f>+F105</f>
        <v>2300</v>
      </c>
      <c r="G104" s="88">
        <f>+G105</f>
        <v>-2300</v>
      </c>
      <c r="H104" s="89">
        <f t="shared" si="1"/>
        <v>0</v>
      </c>
      <c r="I104" s="120">
        <f>+I105</f>
        <v>116.15</v>
      </c>
      <c r="J104" s="90">
        <f t="shared" si="2"/>
        <v>116.15</v>
      </c>
      <c r="K104" s="90">
        <v>0</v>
      </c>
      <c r="L104" s="90">
        <f t="shared" si="3"/>
        <v>116.15</v>
      </c>
      <c r="M104" s="90">
        <f>+M105</f>
        <v>500</v>
      </c>
      <c r="N104" s="90">
        <f t="shared" si="4"/>
        <v>616.15</v>
      </c>
      <c r="O104" s="91">
        <v>0</v>
      </c>
      <c r="P104" s="91">
        <f t="shared" si="5"/>
        <v>616.15</v>
      </c>
      <c r="Q104" s="91">
        <v>0</v>
      </c>
      <c r="R104" s="91">
        <f t="shared" si="41"/>
        <v>616.15</v>
      </c>
      <c r="S104" s="52"/>
    </row>
    <row r="105" spans="1:19" s="51" customFormat="1" x14ac:dyDescent="0.2">
      <c r="A105" s="92"/>
      <c r="B105" s="93" t="s">
        <v>84</v>
      </c>
      <c r="C105" s="82">
        <v>3299</v>
      </c>
      <c r="D105" s="121">
        <v>5331</v>
      </c>
      <c r="E105" s="100" t="s">
        <v>86</v>
      </c>
      <c r="F105" s="96">
        <v>2300</v>
      </c>
      <c r="G105" s="96">
        <v>-2300</v>
      </c>
      <c r="H105" s="96">
        <f t="shared" si="1"/>
        <v>0</v>
      </c>
      <c r="I105" s="122">
        <v>116.15</v>
      </c>
      <c r="J105" s="97">
        <f t="shared" si="2"/>
        <v>116.15</v>
      </c>
      <c r="K105" s="97">
        <v>0</v>
      </c>
      <c r="L105" s="97">
        <f t="shared" si="3"/>
        <v>116.15</v>
      </c>
      <c r="M105" s="97">
        <v>500</v>
      </c>
      <c r="N105" s="97">
        <f t="shared" si="4"/>
        <v>616.15</v>
      </c>
      <c r="O105" s="98">
        <v>0</v>
      </c>
      <c r="P105" s="98">
        <f t="shared" si="5"/>
        <v>616.15</v>
      </c>
      <c r="Q105" s="98">
        <v>0</v>
      </c>
      <c r="R105" s="98">
        <f t="shared" si="41"/>
        <v>616.15</v>
      </c>
      <c r="S105" s="52"/>
    </row>
    <row r="106" spans="1:19" s="51" customFormat="1" ht="33.75" x14ac:dyDescent="0.2">
      <c r="A106" s="123" t="s">
        <v>78</v>
      </c>
      <c r="B106" s="124" t="s">
        <v>170</v>
      </c>
      <c r="C106" s="124" t="s">
        <v>79</v>
      </c>
      <c r="D106" s="124" t="s">
        <v>79</v>
      </c>
      <c r="E106" s="125" t="s">
        <v>171</v>
      </c>
      <c r="F106" s="105">
        <v>0</v>
      </c>
      <c r="G106" s="106">
        <f>+G107</f>
        <v>450</v>
      </c>
      <c r="H106" s="89">
        <f t="shared" si="1"/>
        <v>450</v>
      </c>
      <c r="I106" s="90">
        <v>0</v>
      </c>
      <c r="J106" s="90">
        <f t="shared" si="2"/>
        <v>450</v>
      </c>
      <c r="K106" s="90">
        <v>0</v>
      </c>
      <c r="L106" s="90">
        <f t="shared" si="3"/>
        <v>450</v>
      </c>
      <c r="M106" s="90">
        <v>0</v>
      </c>
      <c r="N106" s="90">
        <f t="shared" si="4"/>
        <v>450</v>
      </c>
      <c r="O106" s="91">
        <v>0</v>
      </c>
      <c r="P106" s="91">
        <f t="shared" si="5"/>
        <v>450</v>
      </c>
      <c r="Q106" s="91">
        <v>0</v>
      </c>
      <c r="R106" s="91">
        <f t="shared" si="41"/>
        <v>450</v>
      </c>
      <c r="S106" s="52"/>
    </row>
    <row r="107" spans="1:19" s="51" customFormat="1" ht="22.5" x14ac:dyDescent="0.2">
      <c r="A107" s="126"/>
      <c r="B107" s="127"/>
      <c r="C107" s="127" t="s">
        <v>172</v>
      </c>
      <c r="D107" s="127" t="s">
        <v>173</v>
      </c>
      <c r="E107" s="128" t="s">
        <v>86</v>
      </c>
      <c r="F107" s="112">
        <v>0</v>
      </c>
      <c r="G107" s="113">
        <v>450</v>
      </c>
      <c r="H107" s="96">
        <f t="shared" si="1"/>
        <v>450</v>
      </c>
      <c r="I107" s="97">
        <v>0</v>
      </c>
      <c r="J107" s="97">
        <f t="shared" si="2"/>
        <v>450</v>
      </c>
      <c r="K107" s="97">
        <v>0</v>
      </c>
      <c r="L107" s="97">
        <f t="shared" si="3"/>
        <v>450</v>
      </c>
      <c r="M107" s="97">
        <v>0</v>
      </c>
      <c r="N107" s="97">
        <f t="shared" si="4"/>
        <v>450</v>
      </c>
      <c r="O107" s="98">
        <v>0</v>
      </c>
      <c r="P107" s="98">
        <f t="shared" si="5"/>
        <v>450</v>
      </c>
      <c r="Q107" s="98">
        <v>0</v>
      </c>
      <c r="R107" s="98">
        <f t="shared" si="41"/>
        <v>450</v>
      </c>
      <c r="S107" s="52"/>
    </row>
    <row r="108" spans="1:19" s="51" customFormat="1" ht="33.75" x14ac:dyDescent="0.2">
      <c r="A108" s="123" t="s">
        <v>78</v>
      </c>
      <c r="B108" s="124" t="s">
        <v>174</v>
      </c>
      <c r="C108" s="124" t="s">
        <v>79</v>
      </c>
      <c r="D108" s="124" t="s">
        <v>79</v>
      </c>
      <c r="E108" s="125" t="s">
        <v>175</v>
      </c>
      <c r="F108" s="105">
        <v>0</v>
      </c>
      <c r="G108" s="106">
        <f t="shared" ref="G108" si="47">+G109</f>
        <v>490</v>
      </c>
      <c r="H108" s="89">
        <f t="shared" si="1"/>
        <v>490</v>
      </c>
      <c r="I108" s="90">
        <v>0</v>
      </c>
      <c r="J108" s="90">
        <f t="shared" si="2"/>
        <v>490</v>
      </c>
      <c r="K108" s="90">
        <v>0</v>
      </c>
      <c r="L108" s="90">
        <f t="shared" si="3"/>
        <v>490</v>
      </c>
      <c r="M108" s="90">
        <v>0</v>
      </c>
      <c r="N108" s="90">
        <f t="shared" si="4"/>
        <v>490</v>
      </c>
      <c r="O108" s="91">
        <v>0</v>
      </c>
      <c r="P108" s="91">
        <f t="shared" si="5"/>
        <v>490</v>
      </c>
      <c r="Q108" s="91">
        <v>0</v>
      </c>
      <c r="R108" s="91">
        <f t="shared" si="41"/>
        <v>490</v>
      </c>
      <c r="S108" s="52"/>
    </row>
    <row r="109" spans="1:19" s="51" customFormat="1" ht="22.5" x14ac:dyDescent="0.2">
      <c r="A109" s="126"/>
      <c r="B109" s="127"/>
      <c r="C109" s="127" t="s">
        <v>172</v>
      </c>
      <c r="D109" s="127" t="s">
        <v>173</v>
      </c>
      <c r="E109" s="128" t="s">
        <v>86</v>
      </c>
      <c r="F109" s="112">
        <v>0</v>
      </c>
      <c r="G109" s="113">
        <v>490</v>
      </c>
      <c r="H109" s="96">
        <f t="shared" si="1"/>
        <v>490</v>
      </c>
      <c r="I109" s="97">
        <v>0</v>
      </c>
      <c r="J109" s="97">
        <f t="shared" si="2"/>
        <v>490</v>
      </c>
      <c r="K109" s="97">
        <v>0</v>
      </c>
      <c r="L109" s="97">
        <f t="shared" si="3"/>
        <v>490</v>
      </c>
      <c r="M109" s="97">
        <v>0</v>
      </c>
      <c r="N109" s="97">
        <f t="shared" si="4"/>
        <v>490</v>
      </c>
      <c r="O109" s="98">
        <v>0</v>
      </c>
      <c r="P109" s="98">
        <f t="shared" si="5"/>
        <v>490</v>
      </c>
      <c r="Q109" s="98">
        <v>0</v>
      </c>
      <c r="R109" s="98">
        <f t="shared" si="41"/>
        <v>490</v>
      </c>
      <c r="S109" s="52"/>
    </row>
    <row r="110" spans="1:19" s="51" customFormat="1" ht="33.75" x14ac:dyDescent="0.2">
      <c r="A110" s="123" t="s">
        <v>78</v>
      </c>
      <c r="B110" s="124" t="s">
        <v>176</v>
      </c>
      <c r="C110" s="124" t="s">
        <v>79</v>
      </c>
      <c r="D110" s="124" t="s">
        <v>79</v>
      </c>
      <c r="E110" s="125" t="s">
        <v>177</v>
      </c>
      <c r="F110" s="105">
        <v>0</v>
      </c>
      <c r="G110" s="106">
        <f t="shared" ref="G110" si="48">+G111</f>
        <v>80</v>
      </c>
      <c r="H110" s="89">
        <f t="shared" si="1"/>
        <v>80</v>
      </c>
      <c r="I110" s="90">
        <v>0</v>
      </c>
      <c r="J110" s="90">
        <f t="shared" si="2"/>
        <v>80</v>
      </c>
      <c r="K110" s="90">
        <v>0</v>
      </c>
      <c r="L110" s="90">
        <f t="shared" si="3"/>
        <v>80</v>
      </c>
      <c r="M110" s="90">
        <v>0</v>
      </c>
      <c r="N110" s="90">
        <f t="shared" si="4"/>
        <v>80</v>
      </c>
      <c r="O110" s="91">
        <v>0</v>
      </c>
      <c r="P110" s="91">
        <f t="shared" si="5"/>
        <v>80</v>
      </c>
      <c r="Q110" s="91">
        <v>0</v>
      </c>
      <c r="R110" s="91">
        <f t="shared" si="41"/>
        <v>80</v>
      </c>
      <c r="S110" s="52"/>
    </row>
    <row r="111" spans="1:19" s="51" customFormat="1" ht="22.5" x14ac:dyDescent="0.2">
      <c r="A111" s="126"/>
      <c r="B111" s="127"/>
      <c r="C111" s="127" t="s">
        <v>172</v>
      </c>
      <c r="D111" s="127" t="s">
        <v>173</v>
      </c>
      <c r="E111" s="128" t="s">
        <v>86</v>
      </c>
      <c r="F111" s="112">
        <v>0</v>
      </c>
      <c r="G111" s="113">
        <v>80</v>
      </c>
      <c r="H111" s="96">
        <f t="shared" si="1"/>
        <v>80</v>
      </c>
      <c r="I111" s="97">
        <v>0</v>
      </c>
      <c r="J111" s="97">
        <f t="shared" si="2"/>
        <v>80</v>
      </c>
      <c r="K111" s="97">
        <v>0</v>
      </c>
      <c r="L111" s="97">
        <f t="shared" si="3"/>
        <v>80</v>
      </c>
      <c r="M111" s="97">
        <v>0</v>
      </c>
      <c r="N111" s="97">
        <f t="shared" si="4"/>
        <v>80</v>
      </c>
      <c r="O111" s="98">
        <v>0</v>
      </c>
      <c r="P111" s="98">
        <f t="shared" si="5"/>
        <v>80</v>
      </c>
      <c r="Q111" s="98">
        <v>0</v>
      </c>
      <c r="R111" s="98">
        <f t="shared" si="41"/>
        <v>80</v>
      </c>
      <c r="S111" s="52"/>
    </row>
    <row r="112" spans="1:19" s="51" customFormat="1" ht="33.75" x14ac:dyDescent="0.2">
      <c r="A112" s="123" t="s">
        <v>78</v>
      </c>
      <c r="B112" s="124" t="s">
        <v>178</v>
      </c>
      <c r="C112" s="124" t="s">
        <v>79</v>
      </c>
      <c r="D112" s="124" t="s">
        <v>79</v>
      </c>
      <c r="E112" s="125" t="s">
        <v>179</v>
      </c>
      <c r="F112" s="105">
        <v>0</v>
      </c>
      <c r="G112" s="106">
        <f t="shared" ref="G112" si="49">+G113</f>
        <v>135</v>
      </c>
      <c r="H112" s="89">
        <f t="shared" si="1"/>
        <v>135</v>
      </c>
      <c r="I112" s="90">
        <v>0</v>
      </c>
      <c r="J112" s="90">
        <f t="shared" si="2"/>
        <v>135</v>
      </c>
      <c r="K112" s="90">
        <v>0</v>
      </c>
      <c r="L112" s="90">
        <f t="shared" si="3"/>
        <v>135</v>
      </c>
      <c r="M112" s="90">
        <v>0</v>
      </c>
      <c r="N112" s="90">
        <f t="shared" si="4"/>
        <v>135</v>
      </c>
      <c r="O112" s="91">
        <v>0</v>
      </c>
      <c r="P112" s="91">
        <f t="shared" si="5"/>
        <v>135</v>
      </c>
      <c r="Q112" s="91">
        <v>0</v>
      </c>
      <c r="R112" s="91">
        <f t="shared" si="41"/>
        <v>135</v>
      </c>
      <c r="S112" s="52"/>
    </row>
    <row r="113" spans="1:19" s="51" customFormat="1" ht="22.5" x14ac:dyDescent="0.2">
      <c r="A113" s="126"/>
      <c r="B113" s="127"/>
      <c r="C113" s="127" t="s">
        <v>172</v>
      </c>
      <c r="D113" s="127" t="s">
        <v>173</v>
      </c>
      <c r="E113" s="128" t="s">
        <v>86</v>
      </c>
      <c r="F113" s="112">
        <v>0</v>
      </c>
      <c r="G113" s="113">
        <v>135</v>
      </c>
      <c r="H113" s="96">
        <f t="shared" si="1"/>
        <v>135</v>
      </c>
      <c r="I113" s="97">
        <v>0</v>
      </c>
      <c r="J113" s="97">
        <f t="shared" si="2"/>
        <v>135</v>
      </c>
      <c r="K113" s="97">
        <v>0</v>
      </c>
      <c r="L113" s="97">
        <f t="shared" si="3"/>
        <v>135</v>
      </c>
      <c r="M113" s="97">
        <v>0</v>
      </c>
      <c r="N113" s="97">
        <f t="shared" si="4"/>
        <v>135</v>
      </c>
      <c r="O113" s="98">
        <v>0</v>
      </c>
      <c r="P113" s="98">
        <f t="shared" si="5"/>
        <v>135</v>
      </c>
      <c r="Q113" s="98">
        <v>0</v>
      </c>
      <c r="R113" s="98">
        <f t="shared" si="41"/>
        <v>135</v>
      </c>
      <c r="S113" s="52"/>
    </row>
    <row r="114" spans="1:19" s="51" customFormat="1" ht="33.75" x14ac:dyDescent="0.2">
      <c r="A114" s="123" t="s">
        <v>78</v>
      </c>
      <c r="B114" s="124" t="s">
        <v>180</v>
      </c>
      <c r="C114" s="124" t="s">
        <v>79</v>
      </c>
      <c r="D114" s="124" t="s">
        <v>79</v>
      </c>
      <c r="E114" s="125" t="s">
        <v>181</v>
      </c>
      <c r="F114" s="105">
        <v>0</v>
      </c>
      <c r="G114" s="106">
        <f t="shared" ref="G114" si="50">+G115</f>
        <v>400</v>
      </c>
      <c r="H114" s="89">
        <f t="shared" si="1"/>
        <v>400</v>
      </c>
      <c r="I114" s="90">
        <v>0</v>
      </c>
      <c r="J114" s="90">
        <f t="shared" si="2"/>
        <v>400</v>
      </c>
      <c r="K114" s="90">
        <v>0</v>
      </c>
      <c r="L114" s="90">
        <f t="shared" si="3"/>
        <v>400</v>
      </c>
      <c r="M114" s="90">
        <v>0</v>
      </c>
      <c r="N114" s="90">
        <f t="shared" si="4"/>
        <v>400</v>
      </c>
      <c r="O114" s="91">
        <v>0</v>
      </c>
      <c r="P114" s="91">
        <f t="shared" si="5"/>
        <v>400</v>
      </c>
      <c r="Q114" s="91">
        <v>0</v>
      </c>
      <c r="R114" s="91">
        <f t="shared" si="41"/>
        <v>400</v>
      </c>
      <c r="S114" s="52"/>
    </row>
    <row r="115" spans="1:19" s="51" customFormat="1" ht="22.5" x14ac:dyDescent="0.2">
      <c r="A115" s="126"/>
      <c r="B115" s="127"/>
      <c r="C115" s="127" t="s">
        <v>172</v>
      </c>
      <c r="D115" s="127" t="s">
        <v>173</v>
      </c>
      <c r="E115" s="128" t="s">
        <v>86</v>
      </c>
      <c r="F115" s="112">
        <v>0</v>
      </c>
      <c r="G115" s="113">
        <v>400</v>
      </c>
      <c r="H115" s="96">
        <f t="shared" si="1"/>
        <v>400</v>
      </c>
      <c r="I115" s="97">
        <v>0</v>
      </c>
      <c r="J115" s="97">
        <f t="shared" si="2"/>
        <v>400</v>
      </c>
      <c r="K115" s="97">
        <v>0</v>
      </c>
      <c r="L115" s="97">
        <f t="shared" si="3"/>
        <v>400</v>
      </c>
      <c r="M115" s="97">
        <v>0</v>
      </c>
      <c r="N115" s="97">
        <f t="shared" si="4"/>
        <v>400</v>
      </c>
      <c r="O115" s="98">
        <v>0</v>
      </c>
      <c r="P115" s="98">
        <f t="shared" si="5"/>
        <v>400</v>
      </c>
      <c r="Q115" s="98">
        <v>0</v>
      </c>
      <c r="R115" s="98">
        <f t="shared" si="41"/>
        <v>400</v>
      </c>
      <c r="S115" s="52"/>
    </row>
    <row r="116" spans="1:19" s="51" customFormat="1" ht="33.75" x14ac:dyDescent="0.2">
      <c r="A116" s="123" t="s">
        <v>78</v>
      </c>
      <c r="B116" s="124" t="s">
        <v>182</v>
      </c>
      <c r="C116" s="124" t="s">
        <v>79</v>
      </c>
      <c r="D116" s="124" t="s">
        <v>79</v>
      </c>
      <c r="E116" s="125" t="s">
        <v>183</v>
      </c>
      <c r="F116" s="105">
        <v>0</v>
      </c>
      <c r="G116" s="106">
        <f t="shared" ref="G116" si="51">+G117</f>
        <v>300</v>
      </c>
      <c r="H116" s="89">
        <f t="shared" si="1"/>
        <v>300</v>
      </c>
      <c r="I116" s="90">
        <v>0</v>
      </c>
      <c r="J116" s="90">
        <f t="shared" si="2"/>
        <v>300</v>
      </c>
      <c r="K116" s="90">
        <v>0</v>
      </c>
      <c r="L116" s="90">
        <f t="shared" si="3"/>
        <v>300</v>
      </c>
      <c r="M116" s="90">
        <v>0</v>
      </c>
      <c r="N116" s="90">
        <f t="shared" si="4"/>
        <v>300</v>
      </c>
      <c r="O116" s="91">
        <v>0</v>
      </c>
      <c r="P116" s="91">
        <f t="shared" si="5"/>
        <v>300</v>
      </c>
      <c r="Q116" s="91">
        <v>0</v>
      </c>
      <c r="R116" s="91">
        <f t="shared" si="41"/>
        <v>300</v>
      </c>
      <c r="S116" s="52"/>
    </row>
    <row r="117" spans="1:19" s="51" customFormat="1" ht="22.5" x14ac:dyDescent="0.2">
      <c r="A117" s="126"/>
      <c r="B117" s="127"/>
      <c r="C117" s="127" t="s">
        <v>184</v>
      </c>
      <c r="D117" s="127" t="s">
        <v>173</v>
      </c>
      <c r="E117" s="128" t="s">
        <v>86</v>
      </c>
      <c r="F117" s="112">
        <v>0</v>
      </c>
      <c r="G117" s="113">
        <v>300</v>
      </c>
      <c r="H117" s="96">
        <f t="shared" si="1"/>
        <v>300</v>
      </c>
      <c r="I117" s="97">
        <v>0</v>
      </c>
      <c r="J117" s="97">
        <f t="shared" si="2"/>
        <v>300</v>
      </c>
      <c r="K117" s="97">
        <v>0</v>
      </c>
      <c r="L117" s="97">
        <f t="shared" si="3"/>
        <v>300</v>
      </c>
      <c r="M117" s="97">
        <v>0</v>
      </c>
      <c r="N117" s="97">
        <f t="shared" si="4"/>
        <v>300</v>
      </c>
      <c r="O117" s="98">
        <v>0</v>
      </c>
      <c r="P117" s="98">
        <f t="shared" si="5"/>
        <v>300</v>
      </c>
      <c r="Q117" s="98">
        <v>0</v>
      </c>
      <c r="R117" s="98">
        <f t="shared" si="41"/>
        <v>300</v>
      </c>
      <c r="S117" s="52"/>
    </row>
    <row r="118" spans="1:19" s="51" customFormat="1" ht="33.75" x14ac:dyDescent="0.2">
      <c r="A118" s="123" t="s">
        <v>78</v>
      </c>
      <c r="B118" s="124" t="s">
        <v>185</v>
      </c>
      <c r="C118" s="124" t="s">
        <v>79</v>
      </c>
      <c r="D118" s="124" t="s">
        <v>79</v>
      </c>
      <c r="E118" s="125" t="s">
        <v>186</v>
      </c>
      <c r="F118" s="105">
        <v>0</v>
      </c>
      <c r="G118" s="106">
        <f t="shared" ref="G118" si="52">+G119</f>
        <v>170</v>
      </c>
      <c r="H118" s="89">
        <f t="shared" si="1"/>
        <v>170</v>
      </c>
      <c r="I118" s="90">
        <v>0</v>
      </c>
      <c r="J118" s="90">
        <f t="shared" si="2"/>
        <v>170</v>
      </c>
      <c r="K118" s="90">
        <v>0</v>
      </c>
      <c r="L118" s="90">
        <f t="shared" si="3"/>
        <v>170</v>
      </c>
      <c r="M118" s="90">
        <v>0</v>
      </c>
      <c r="N118" s="90">
        <f t="shared" si="4"/>
        <v>170</v>
      </c>
      <c r="O118" s="91">
        <v>0</v>
      </c>
      <c r="P118" s="91">
        <f t="shared" si="5"/>
        <v>170</v>
      </c>
      <c r="Q118" s="91">
        <v>0</v>
      </c>
      <c r="R118" s="91">
        <f t="shared" si="41"/>
        <v>170</v>
      </c>
      <c r="S118" s="52"/>
    </row>
    <row r="119" spans="1:19" s="51" customFormat="1" ht="22.5" x14ac:dyDescent="0.2">
      <c r="A119" s="126"/>
      <c r="B119" s="127"/>
      <c r="C119" s="127" t="s">
        <v>184</v>
      </c>
      <c r="D119" s="127" t="s">
        <v>173</v>
      </c>
      <c r="E119" s="128" t="s">
        <v>86</v>
      </c>
      <c r="F119" s="112">
        <v>0</v>
      </c>
      <c r="G119" s="113">
        <v>170</v>
      </c>
      <c r="H119" s="96">
        <f t="shared" si="1"/>
        <v>170</v>
      </c>
      <c r="I119" s="97">
        <v>0</v>
      </c>
      <c r="J119" s="97">
        <f t="shared" si="2"/>
        <v>170</v>
      </c>
      <c r="K119" s="97">
        <v>0</v>
      </c>
      <c r="L119" s="97">
        <f t="shared" si="3"/>
        <v>170</v>
      </c>
      <c r="M119" s="97">
        <v>0</v>
      </c>
      <c r="N119" s="97">
        <f t="shared" si="4"/>
        <v>170</v>
      </c>
      <c r="O119" s="98">
        <v>0</v>
      </c>
      <c r="P119" s="98">
        <f t="shared" si="5"/>
        <v>170</v>
      </c>
      <c r="Q119" s="98">
        <v>0</v>
      </c>
      <c r="R119" s="98">
        <f t="shared" si="41"/>
        <v>170</v>
      </c>
      <c r="S119" s="52"/>
    </row>
    <row r="120" spans="1:19" s="51" customFormat="1" ht="33.75" x14ac:dyDescent="0.2">
      <c r="A120" s="123" t="s">
        <v>78</v>
      </c>
      <c r="B120" s="124" t="s">
        <v>187</v>
      </c>
      <c r="C120" s="124" t="s">
        <v>79</v>
      </c>
      <c r="D120" s="124" t="s">
        <v>79</v>
      </c>
      <c r="E120" s="125" t="s">
        <v>188</v>
      </c>
      <c r="F120" s="105">
        <v>0</v>
      </c>
      <c r="G120" s="106">
        <f t="shared" ref="G120" si="53">+G121</f>
        <v>240</v>
      </c>
      <c r="H120" s="89">
        <f t="shared" si="1"/>
        <v>240</v>
      </c>
      <c r="I120" s="90">
        <v>0</v>
      </c>
      <c r="J120" s="90">
        <f t="shared" si="2"/>
        <v>240</v>
      </c>
      <c r="K120" s="90">
        <v>0</v>
      </c>
      <c r="L120" s="90">
        <f t="shared" si="3"/>
        <v>240</v>
      </c>
      <c r="M120" s="90">
        <v>0</v>
      </c>
      <c r="N120" s="90">
        <f t="shared" si="4"/>
        <v>240</v>
      </c>
      <c r="O120" s="91">
        <v>0</v>
      </c>
      <c r="P120" s="91">
        <f t="shared" si="5"/>
        <v>240</v>
      </c>
      <c r="Q120" s="91">
        <v>0</v>
      </c>
      <c r="R120" s="91">
        <f t="shared" si="41"/>
        <v>240</v>
      </c>
      <c r="S120" s="52"/>
    </row>
    <row r="121" spans="1:19" s="51" customFormat="1" ht="22.5" x14ac:dyDescent="0.2">
      <c r="A121" s="126"/>
      <c r="B121" s="127"/>
      <c r="C121" s="127" t="s">
        <v>172</v>
      </c>
      <c r="D121" s="127" t="s">
        <v>173</v>
      </c>
      <c r="E121" s="128" t="s">
        <v>86</v>
      </c>
      <c r="F121" s="112">
        <v>0</v>
      </c>
      <c r="G121" s="113">
        <v>240</v>
      </c>
      <c r="H121" s="96">
        <f t="shared" si="1"/>
        <v>240</v>
      </c>
      <c r="I121" s="97">
        <v>0</v>
      </c>
      <c r="J121" s="97">
        <f t="shared" si="2"/>
        <v>240</v>
      </c>
      <c r="K121" s="97">
        <v>0</v>
      </c>
      <c r="L121" s="97">
        <f t="shared" si="3"/>
        <v>240</v>
      </c>
      <c r="M121" s="97">
        <v>0</v>
      </c>
      <c r="N121" s="97">
        <f t="shared" si="4"/>
        <v>240</v>
      </c>
      <c r="O121" s="98">
        <v>0</v>
      </c>
      <c r="P121" s="98">
        <f t="shared" si="5"/>
        <v>240</v>
      </c>
      <c r="Q121" s="98">
        <v>0</v>
      </c>
      <c r="R121" s="98">
        <f t="shared" si="41"/>
        <v>240</v>
      </c>
      <c r="S121" s="52"/>
    </row>
    <row r="122" spans="1:19" s="51" customFormat="1" ht="33.75" x14ac:dyDescent="0.2">
      <c r="A122" s="123" t="s">
        <v>78</v>
      </c>
      <c r="B122" s="124" t="s">
        <v>189</v>
      </c>
      <c r="C122" s="124" t="s">
        <v>79</v>
      </c>
      <c r="D122" s="124" t="s">
        <v>79</v>
      </c>
      <c r="E122" s="125" t="s">
        <v>190</v>
      </c>
      <c r="F122" s="105">
        <v>0</v>
      </c>
      <c r="G122" s="106">
        <f t="shared" ref="G122" si="54">+G123</f>
        <v>35</v>
      </c>
      <c r="H122" s="89">
        <f t="shared" si="1"/>
        <v>35</v>
      </c>
      <c r="I122" s="90">
        <v>0</v>
      </c>
      <c r="J122" s="90">
        <f t="shared" si="2"/>
        <v>35</v>
      </c>
      <c r="K122" s="90">
        <v>0</v>
      </c>
      <c r="L122" s="90">
        <f t="shared" si="3"/>
        <v>35</v>
      </c>
      <c r="M122" s="90">
        <v>0</v>
      </c>
      <c r="N122" s="90">
        <f t="shared" si="4"/>
        <v>35</v>
      </c>
      <c r="O122" s="91">
        <v>0</v>
      </c>
      <c r="P122" s="91">
        <f t="shared" si="5"/>
        <v>35</v>
      </c>
      <c r="Q122" s="91">
        <v>0</v>
      </c>
      <c r="R122" s="91">
        <f t="shared" si="41"/>
        <v>35</v>
      </c>
      <c r="S122" s="52"/>
    </row>
    <row r="123" spans="1:19" s="51" customFormat="1" ht="22.5" x14ac:dyDescent="0.2">
      <c r="A123" s="126"/>
      <c r="B123" s="127"/>
      <c r="C123" s="127" t="s">
        <v>172</v>
      </c>
      <c r="D123" s="127" t="s">
        <v>173</v>
      </c>
      <c r="E123" s="128" t="s">
        <v>86</v>
      </c>
      <c r="F123" s="112">
        <v>0</v>
      </c>
      <c r="G123" s="113">
        <v>35</v>
      </c>
      <c r="H123" s="96">
        <f t="shared" si="1"/>
        <v>35</v>
      </c>
      <c r="I123" s="97">
        <v>0</v>
      </c>
      <c r="J123" s="97">
        <f t="shared" si="2"/>
        <v>35</v>
      </c>
      <c r="K123" s="97">
        <v>0</v>
      </c>
      <c r="L123" s="97">
        <f t="shared" si="3"/>
        <v>35</v>
      </c>
      <c r="M123" s="97">
        <v>0</v>
      </c>
      <c r="N123" s="97">
        <f t="shared" si="4"/>
        <v>35</v>
      </c>
      <c r="O123" s="98">
        <v>0</v>
      </c>
      <c r="P123" s="98">
        <f t="shared" si="5"/>
        <v>35</v>
      </c>
      <c r="Q123" s="98">
        <v>0</v>
      </c>
      <c r="R123" s="98">
        <f t="shared" si="41"/>
        <v>35</v>
      </c>
      <c r="S123" s="52"/>
    </row>
    <row r="124" spans="1:19" s="51" customFormat="1" x14ac:dyDescent="0.2">
      <c r="A124" s="129" t="s">
        <v>78</v>
      </c>
      <c r="B124" s="130" t="s">
        <v>191</v>
      </c>
      <c r="C124" s="131" t="s">
        <v>79</v>
      </c>
      <c r="D124" s="132" t="s">
        <v>79</v>
      </c>
      <c r="E124" s="133" t="s">
        <v>192</v>
      </c>
      <c r="F124" s="89">
        <f>+F125</f>
        <v>60</v>
      </c>
      <c r="G124" s="89">
        <v>0</v>
      </c>
      <c r="H124" s="89">
        <f t="shared" si="1"/>
        <v>60</v>
      </c>
      <c r="I124" s="90">
        <v>0</v>
      </c>
      <c r="J124" s="90">
        <f t="shared" si="2"/>
        <v>60</v>
      </c>
      <c r="K124" s="90">
        <v>0</v>
      </c>
      <c r="L124" s="90">
        <f t="shared" si="3"/>
        <v>60</v>
      </c>
      <c r="M124" s="90">
        <v>0</v>
      </c>
      <c r="N124" s="90">
        <f t="shared" si="4"/>
        <v>60</v>
      </c>
      <c r="O124" s="91">
        <v>0</v>
      </c>
      <c r="P124" s="91">
        <f t="shared" si="5"/>
        <v>60</v>
      </c>
      <c r="Q124" s="91">
        <v>0</v>
      </c>
      <c r="R124" s="91">
        <f t="shared" si="41"/>
        <v>60</v>
      </c>
      <c r="S124" s="52"/>
    </row>
    <row r="125" spans="1:19" s="51" customFormat="1" x14ac:dyDescent="0.2">
      <c r="A125" s="92"/>
      <c r="B125" s="134" t="s">
        <v>84</v>
      </c>
      <c r="C125" s="121">
        <v>3299</v>
      </c>
      <c r="D125" s="121">
        <v>5331</v>
      </c>
      <c r="E125" s="100" t="s">
        <v>86</v>
      </c>
      <c r="F125" s="96">
        <v>60</v>
      </c>
      <c r="G125" s="96">
        <v>0</v>
      </c>
      <c r="H125" s="96">
        <f t="shared" si="1"/>
        <v>60</v>
      </c>
      <c r="I125" s="97">
        <v>0</v>
      </c>
      <c r="J125" s="97">
        <f t="shared" si="2"/>
        <v>60</v>
      </c>
      <c r="K125" s="97">
        <v>0</v>
      </c>
      <c r="L125" s="97">
        <f t="shared" si="3"/>
        <v>60</v>
      </c>
      <c r="M125" s="97">
        <v>0</v>
      </c>
      <c r="N125" s="97">
        <f t="shared" si="4"/>
        <v>60</v>
      </c>
      <c r="O125" s="98">
        <v>0</v>
      </c>
      <c r="P125" s="98">
        <f t="shared" si="5"/>
        <v>60</v>
      </c>
      <c r="Q125" s="98">
        <v>0</v>
      </c>
      <c r="R125" s="98">
        <f t="shared" si="41"/>
        <v>60</v>
      </c>
      <c r="S125" s="52"/>
    </row>
    <row r="126" spans="1:19" s="51" customFormat="1" x14ac:dyDescent="0.2">
      <c r="A126" s="129" t="s">
        <v>78</v>
      </c>
      <c r="B126" s="130" t="s">
        <v>193</v>
      </c>
      <c r="C126" s="131" t="s">
        <v>79</v>
      </c>
      <c r="D126" s="132" t="s">
        <v>79</v>
      </c>
      <c r="E126" s="133" t="s">
        <v>194</v>
      </c>
      <c r="F126" s="89">
        <f>+F127</f>
        <v>50</v>
      </c>
      <c r="G126" s="89">
        <v>0</v>
      </c>
      <c r="H126" s="89">
        <f t="shared" si="1"/>
        <v>50</v>
      </c>
      <c r="I126" s="90">
        <f>+I127</f>
        <v>-50</v>
      </c>
      <c r="J126" s="90">
        <f t="shared" si="2"/>
        <v>0</v>
      </c>
      <c r="K126" s="90">
        <v>0</v>
      </c>
      <c r="L126" s="90">
        <f t="shared" si="3"/>
        <v>0</v>
      </c>
      <c r="M126" s="90">
        <v>0</v>
      </c>
      <c r="N126" s="90">
        <f t="shared" si="4"/>
        <v>0</v>
      </c>
      <c r="O126" s="91">
        <v>0</v>
      </c>
      <c r="P126" s="91">
        <f t="shared" si="5"/>
        <v>0</v>
      </c>
      <c r="Q126" s="91">
        <v>0</v>
      </c>
      <c r="R126" s="91">
        <f t="shared" si="41"/>
        <v>0</v>
      </c>
      <c r="S126" s="52"/>
    </row>
    <row r="127" spans="1:19" s="51" customFormat="1" x14ac:dyDescent="0.2">
      <c r="A127" s="92"/>
      <c r="B127" s="93" t="s">
        <v>84</v>
      </c>
      <c r="C127" s="82">
        <v>3299</v>
      </c>
      <c r="D127" s="99">
        <v>5332</v>
      </c>
      <c r="E127" s="100" t="s">
        <v>195</v>
      </c>
      <c r="F127" s="96">
        <v>50</v>
      </c>
      <c r="G127" s="96">
        <v>0</v>
      </c>
      <c r="H127" s="96">
        <f t="shared" si="1"/>
        <v>50</v>
      </c>
      <c r="I127" s="97">
        <v>-50</v>
      </c>
      <c r="J127" s="97">
        <f t="shared" si="2"/>
        <v>0</v>
      </c>
      <c r="K127" s="97">
        <v>0</v>
      </c>
      <c r="L127" s="97">
        <f t="shared" si="3"/>
        <v>0</v>
      </c>
      <c r="M127" s="97">
        <v>0</v>
      </c>
      <c r="N127" s="97">
        <f t="shared" si="4"/>
        <v>0</v>
      </c>
      <c r="O127" s="98">
        <v>0</v>
      </c>
      <c r="P127" s="98">
        <f t="shared" si="5"/>
        <v>0</v>
      </c>
      <c r="Q127" s="98">
        <v>0</v>
      </c>
      <c r="R127" s="98">
        <f t="shared" si="41"/>
        <v>0</v>
      </c>
      <c r="S127" s="52"/>
    </row>
    <row r="128" spans="1:19" s="51" customFormat="1" ht="22.5" x14ac:dyDescent="0.2">
      <c r="A128" s="129" t="s">
        <v>78</v>
      </c>
      <c r="B128" s="130" t="s">
        <v>196</v>
      </c>
      <c r="C128" s="131" t="s">
        <v>79</v>
      </c>
      <c r="D128" s="132" t="s">
        <v>79</v>
      </c>
      <c r="E128" s="133" t="s">
        <v>197</v>
      </c>
      <c r="F128" s="89">
        <v>0</v>
      </c>
      <c r="G128" s="89">
        <v>0</v>
      </c>
      <c r="H128" s="89">
        <f t="shared" si="1"/>
        <v>0</v>
      </c>
      <c r="I128" s="90">
        <v>50</v>
      </c>
      <c r="J128" s="90">
        <f t="shared" si="2"/>
        <v>50</v>
      </c>
      <c r="K128" s="90">
        <v>0</v>
      </c>
      <c r="L128" s="90">
        <f t="shared" si="3"/>
        <v>50</v>
      </c>
      <c r="M128" s="90">
        <v>0</v>
      </c>
      <c r="N128" s="90">
        <f t="shared" si="4"/>
        <v>50</v>
      </c>
      <c r="O128" s="91">
        <v>0</v>
      </c>
      <c r="P128" s="91">
        <f t="shared" si="5"/>
        <v>50</v>
      </c>
      <c r="Q128" s="91">
        <v>0</v>
      </c>
      <c r="R128" s="91">
        <f t="shared" si="41"/>
        <v>50</v>
      </c>
      <c r="S128" s="52"/>
    </row>
    <row r="129" spans="1:19" s="51" customFormat="1" x14ac:dyDescent="0.2">
      <c r="A129" s="92"/>
      <c r="B129" s="93"/>
      <c r="C129" s="82">
        <v>3299</v>
      </c>
      <c r="D129" s="99">
        <v>5332</v>
      </c>
      <c r="E129" s="100" t="s">
        <v>195</v>
      </c>
      <c r="F129" s="96">
        <v>0</v>
      </c>
      <c r="G129" s="96">
        <v>0</v>
      </c>
      <c r="H129" s="96">
        <v>0</v>
      </c>
      <c r="I129" s="97">
        <v>50</v>
      </c>
      <c r="J129" s="97">
        <f t="shared" si="2"/>
        <v>50</v>
      </c>
      <c r="K129" s="97">
        <v>0</v>
      </c>
      <c r="L129" s="97">
        <f t="shared" si="3"/>
        <v>50</v>
      </c>
      <c r="M129" s="97">
        <v>0</v>
      </c>
      <c r="N129" s="97">
        <f t="shared" si="4"/>
        <v>50</v>
      </c>
      <c r="O129" s="98">
        <v>0</v>
      </c>
      <c r="P129" s="98">
        <f t="shared" si="5"/>
        <v>50</v>
      </c>
      <c r="Q129" s="98">
        <v>0</v>
      </c>
      <c r="R129" s="98">
        <f t="shared" si="41"/>
        <v>50</v>
      </c>
      <c r="S129" s="52"/>
    </row>
    <row r="130" spans="1:19" s="51" customFormat="1" x14ac:dyDescent="0.2">
      <c r="A130" s="129" t="s">
        <v>78</v>
      </c>
      <c r="B130" s="130" t="s">
        <v>198</v>
      </c>
      <c r="C130" s="131" t="s">
        <v>79</v>
      </c>
      <c r="D130" s="132" t="s">
        <v>79</v>
      </c>
      <c r="E130" s="133" t="s">
        <v>199</v>
      </c>
      <c r="F130" s="89">
        <f>+F131</f>
        <v>50</v>
      </c>
      <c r="G130" s="89">
        <v>0</v>
      </c>
      <c r="H130" s="89">
        <f t="shared" si="1"/>
        <v>50</v>
      </c>
      <c r="I130" s="90">
        <v>0</v>
      </c>
      <c r="J130" s="90">
        <f t="shared" si="2"/>
        <v>50</v>
      </c>
      <c r="K130" s="90">
        <v>0</v>
      </c>
      <c r="L130" s="90">
        <f t="shared" si="3"/>
        <v>50</v>
      </c>
      <c r="M130" s="90">
        <v>0</v>
      </c>
      <c r="N130" s="90">
        <f t="shared" si="4"/>
        <v>50</v>
      </c>
      <c r="O130" s="91">
        <v>0</v>
      </c>
      <c r="P130" s="91">
        <f t="shared" si="5"/>
        <v>50</v>
      </c>
      <c r="Q130" s="91">
        <v>0</v>
      </c>
      <c r="R130" s="91">
        <f t="shared" si="41"/>
        <v>50</v>
      </c>
      <c r="S130" s="52"/>
    </row>
    <row r="131" spans="1:19" s="51" customFormat="1" x14ac:dyDescent="0.2">
      <c r="A131" s="92"/>
      <c r="B131" s="93" t="s">
        <v>84</v>
      </c>
      <c r="C131" s="82">
        <v>3299</v>
      </c>
      <c r="D131" s="99">
        <v>5321</v>
      </c>
      <c r="E131" s="100" t="s">
        <v>85</v>
      </c>
      <c r="F131" s="96">
        <v>50</v>
      </c>
      <c r="G131" s="96">
        <v>0</v>
      </c>
      <c r="H131" s="96">
        <f t="shared" si="1"/>
        <v>50</v>
      </c>
      <c r="I131" s="97">
        <v>0</v>
      </c>
      <c r="J131" s="97">
        <f t="shared" si="2"/>
        <v>50</v>
      </c>
      <c r="K131" s="97">
        <v>0</v>
      </c>
      <c r="L131" s="97">
        <f t="shared" si="3"/>
        <v>50</v>
      </c>
      <c r="M131" s="97">
        <v>0</v>
      </c>
      <c r="N131" s="97">
        <f t="shared" si="4"/>
        <v>50</v>
      </c>
      <c r="O131" s="98">
        <v>0</v>
      </c>
      <c r="P131" s="98">
        <f t="shared" si="5"/>
        <v>50</v>
      </c>
      <c r="Q131" s="98">
        <v>0</v>
      </c>
      <c r="R131" s="98">
        <f t="shared" si="41"/>
        <v>50</v>
      </c>
      <c r="S131" s="52"/>
    </row>
    <row r="132" spans="1:19" s="51" customFormat="1" x14ac:dyDescent="0.2">
      <c r="A132" s="129" t="s">
        <v>78</v>
      </c>
      <c r="B132" s="130" t="s">
        <v>200</v>
      </c>
      <c r="C132" s="131" t="s">
        <v>79</v>
      </c>
      <c r="D132" s="132" t="s">
        <v>79</v>
      </c>
      <c r="E132" s="133" t="s">
        <v>201</v>
      </c>
      <c r="F132" s="89">
        <f>+F133</f>
        <v>20</v>
      </c>
      <c r="G132" s="89">
        <v>0</v>
      </c>
      <c r="H132" s="89">
        <f t="shared" si="1"/>
        <v>20</v>
      </c>
      <c r="I132" s="90">
        <f>+I133</f>
        <v>-20</v>
      </c>
      <c r="J132" s="90">
        <f t="shared" si="2"/>
        <v>0</v>
      </c>
      <c r="K132" s="90">
        <v>0</v>
      </c>
      <c r="L132" s="90">
        <f t="shared" si="3"/>
        <v>0</v>
      </c>
      <c r="M132" s="90">
        <v>0</v>
      </c>
      <c r="N132" s="90">
        <f t="shared" si="4"/>
        <v>0</v>
      </c>
      <c r="O132" s="91">
        <v>0</v>
      </c>
      <c r="P132" s="91">
        <f t="shared" si="5"/>
        <v>0</v>
      </c>
      <c r="Q132" s="91">
        <v>0</v>
      </c>
      <c r="R132" s="91">
        <f t="shared" si="41"/>
        <v>0</v>
      </c>
      <c r="S132" s="52"/>
    </row>
    <row r="133" spans="1:19" s="51" customFormat="1" x14ac:dyDescent="0.2">
      <c r="A133" s="92"/>
      <c r="B133" s="93" t="s">
        <v>84</v>
      </c>
      <c r="C133" s="82">
        <v>3299</v>
      </c>
      <c r="D133" s="99">
        <v>5321</v>
      </c>
      <c r="E133" s="100" t="s">
        <v>85</v>
      </c>
      <c r="F133" s="96">
        <v>20</v>
      </c>
      <c r="G133" s="96">
        <v>0</v>
      </c>
      <c r="H133" s="96">
        <f t="shared" si="1"/>
        <v>20</v>
      </c>
      <c r="I133" s="97">
        <v>-20</v>
      </c>
      <c r="J133" s="97">
        <f t="shared" si="2"/>
        <v>0</v>
      </c>
      <c r="K133" s="97">
        <v>0</v>
      </c>
      <c r="L133" s="97">
        <f t="shared" si="3"/>
        <v>0</v>
      </c>
      <c r="M133" s="97">
        <v>0</v>
      </c>
      <c r="N133" s="97">
        <f t="shared" si="4"/>
        <v>0</v>
      </c>
      <c r="O133" s="98">
        <v>0</v>
      </c>
      <c r="P133" s="98">
        <f t="shared" si="5"/>
        <v>0</v>
      </c>
      <c r="Q133" s="98">
        <v>0</v>
      </c>
      <c r="R133" s="98">
        <f t="shared" si="41"/>
        <v>0</v>
      </c>
      <c r="S133" s="52"/>
    </row>
    <row r="134" spans="1:19" s="51" customFormat="1" ht="22.5" x14ac:dyDescent="0.2">
      <c r="A134" s="129" t="s">
        <v>78</v>
      </c>
      <c r="B134" s="130" t="s">
        <v>202</v>
      </c>
      <c r="C134" s="131" t="s">
        <v>79</v>
      </c>
      <c r="D134" s="132" t="s">
        <v>79</v>
      </c>
      <c r="E134" s="133" t="s">
        <v>203</v>
      </c>
      <c r="F134" s="89">
        <v>0</v>
      </c>
      <c r="G134" s="89">
        <v>0</v>
      </c>
      <c r="H134" s="89">
        <v>0</v>
      </c>
      <c r="I134" s="90">
        <f>+I135</f>
        <v>20</v>
      </c>
      <c r="J134" s="90">
        <f t="shared" si="2"/>
        <v>20</v>
      </c>
      <c r="K134" s="90">
        <v>0</v>
      </c>
      <c r="L134" s="90">
        <f t="shared" si="3"/>
        <v>20</v>
      </c>
      <c r="M134" s="90">
        <v>0</v>
      </c>
      <c r="N134" s="90">
        <f t="shared" si="4"/>
        <v>20</v>
      </c>
      <c r="O134" s="91">
        <v>0</v>
      </c>
      <c r="P134" s="91">
        <f t="shared" si="5"/>
        <v>20</v>
      </c>
      <c r="Q134" s="91">
        <v>0</v>
      </c>
      <c r="R134" s="91">
        <f t="shared" si="41"/>
        <v>20</v>
      </c>
      <c r="S134" s="52"/>
    </row>
    <row r="135" spans="1:19" s="51" customFormat="1" x14ac:dyDescent="0.2">
      <c r="A135" s="92"/>
      <c r="B135" s="93"/>
      <c r="C135" s="82">
        <v>3299</v>
      </c>
      <c r="D135" s="99">
        <v>5321</v>
      </c>
      <c r="E135" s="100" t="s">
        <v>85</v>
      </c>
      <c r="F135" s="96">
        <v>0</v>
      </c>
      <c r="G135" s="96">
        <v>0</v>
      </c>
      <c r="H135" s="96">
        <v>0</v>
      </c>
      <c r="I135" s="97">
        <v>20</v>
      </c>
      <c r="J135" s="97">
        <f t="shared" si="2"/>
        <v>20</v>
      </c>
      <c r="K135" s="97">
        <v>0</v>
      </c>
      <c r="L135" s="97">
        <f t="shared" si="3"/>
        <v>20</v>
      </c>
      <c r="M135" s="97">
        <v>0</v>
      </c>
      <c r="N135" s="97">
        <f t="shared" si="4"/>
        <v>20</v>
      </c>
      <c r="O135" s="98">
        <v>0</v>
      </c>
      <c r="P135" s="98">
        <f t="shared" si="5"/>
        <v>20</v>
      </c>
      <c r="Q135" s="98">
        <v>0</v>
      </c>
      <c r="R135" s="98">
        <f t="shared" si="41"/>
        <v>20</v>
      </c>
      <c r="S135" s="52"/>
    </row>
    <row r="136" spans="1:19" s="51" customFormat="1" x14ac:dyDescent="0.2">
      <c r="A136" s="129" t="s">
        <v>78</v>
      </c>
      <c r="B136" s="130" t="s">
        <v>204</v>
      </c>
      <c r="C136" s="131" t="s">
        <v>79</v>
      </c>
      <c r="D136" s="132" t="s">
        <v>79</v>
      </c>
      <c r="E136" s="133" t="s">
        <v>205</v>
      </c>
      <c r="F136" s="89">
        <f>+F137</f>
        <v>30</v>
      </c>
      <c r="G136" s="89">
        <v>0</v>
      </c>
      <c r="H136" s="89">
        <f t="shared" si="1"/>
        <v>30</v>
      </c>
      <c r="I136" s="90">
        <v>0</v>
      </c>
      <c r="J136" s="90">
        <f t="shared" si="2"/>
        <v>30</v>
      </c>
      <c r="K136" s="90">
        <v>0</v>
      </c>
      <c r="L136" s="90">
        <f t="shared" si="3"/>
        <v>30</v>
      </c>
      <c r="M136" s="90">
        <v>0</v>
      </c>
      <c r="N136" s="90">
        <f t="shared" si="4"/>
        <v>30</v>
      </c>
      <c r="O136" s="91">
        <v>0</v>
      </c>
      <c r="P136" s="91">
        <f t="shared" si="5"/>
        <v>30</v>
      </c>
      <c r="Q136" s="91">
        <v>0</v>
      </c>
      <c r="R136" s="91">
        <f t="shared" si="41"/>
        <v>30</v>
      </c>
      <c r="S136" s="52"/>
    </row>
    <row r="137" spans="1:19" s="51" customFormat="1" x14ac:dyDescent="0.2">
      <c r="A137" s="92"/>
      <c r="B137" s="93" t="s">
        <v>84</v>
      </c>
      <c r="C137" s="82">
        <v>3299</v>
      </c>
      <c r="D137" s="99">
        <v>5222</v>
      </c>
      <c r="E137" s="100" t="s">
        <v>206</v>
      </c>
      <c r="F137" s="96">
        <v>30</v>
      </c>
      <c r="G137" s="96">
        <v>0</v>
      </c>
      <c r="H137" s="96">
        <f t="shared" si="1"/>
        <v>30</v>
      </c>
      <c r="I137" s="97">
        <v>0</v>
      </c>
      <c r="J137" s="97">
        <f t="shared" si="2"/>
        <v>30</v>
      </c>
      <c r="K137" s="97">
        <v>0</v>
      </c>
      <c r="L137" s="97">
        <f t="shared" si="3"/>
        <v>30</v>
      </c>
      <c r="M137" s="97">
        <v>0</v>
      </c>
      <c r="N137" s="97">
        <f t="shared" si="4"/>
        <v>30</v>
      </c>
      <c r="O137" s="98">
        <v>0</v>
      </c>
      <c r="P137" s="98">
        <f t="shared" si="5"/>
        <v>30</v>
      </c>
      <c r="Q137" s="98">
        <v>0</v>
      </c>
      <c r="R137" s="98">
        <f t="shared" si="41"/>
        <v>30</v>
      </c>
      <c r="S137" s="52"/>
    </row>
    <row r="138" spans="1:19" s="51" customFormat="1" x14ac:dyDescent="0.2">
      <c r="A138" s="129" t="s">
        <v>78</v>
      </c>
      <c r="B138" s="130" t="s">
        <v>207</v>
      </c>
      <c r="C138" s="131" t="s">
        <v>79</v>
      </c>
      <c r="D138" s="132" t="s">
        <v>79</v>
      </c>
      <c r="E138" s="133" t="s">
        <v>208</v>
      </c>
      <c r="F138" s="89">
        <f>+F139</f>
        <v>50</v>
      </c>
      <c r="G138" s="89">
        <v>0</v>
      </c>
      <c r="H138" s="89">
        <f t="shared" si="1"/>
        <v>50</v>
      </c>
      <c r="I138" s="90">
        <v>0</v>
      </c>
      <c r="J138" s="90">
        <f t="shared" si="2"/>
        <v>50</v>
      </c>
      <c r="K138" s="90">
        <v>0</v>
      </c>
      <c r="L138" s="90">
        <f t="shared" si="3"/>
        <v>50</v>
      </c>
      <c r="M138" s="90">
        <v>0</v>
      </c>
      <c r="N138" s="90">
        <f t="shared" si="4"/>
        <v>50</v>
      </c>
      <c r="O138" s="91">
        <f>+O139</f>
        <v>-50</v>
      </c>
      <c r="P138" s="91">
        <f t="shared" si="5"/>
        <v>0</v>
      </c>
      <c r="Q138" s="91">
        <v>0</v>
      </c>
      <c r="R138" s="91">
        <f t="shared" si="41"/>
        <v>0</v>
      </c>
      <c r="S138" s="52"/>
    </row>
    <row r="139" spans="1:19" s="51" customFormat="1" x14ac:dyDescent="0.2">
      <c r="A139" s="135"/>
      <c r="B139" s="136" t="s">
        <v>84</v>
      </c>
      <c r="C139" s="137">
        <v>3299</v>
      </c>
      <c r="D139" s="80">
        <v>5213</v>
      </c>
      <c r="E139" s="81" t="s">
        <v>209</v>
      </c>
      <c r="F139" s="138">
        <v>50</v>
      </c>
      <c r="G139" s="138">
        <v>0</v>
      </c>
      <c r="H139" s="138">
        <f t="shared" si="1"/>
        <v>50</v>
      </c>
      <c r="I139" s="139">
        <v>0</v>
      </c>
      <c r="J139" s="139">
        <f t="shared" si="2"/>
        <v>50</v>
      </c>
      <c r="K139" s="139">
        <v>0</v>
      </c>
      <c r="L139" s="139">
        <f t="shared" si="3"/>
        <v>50</v>
      </c>
      <c r="M139" s="97">
        <v>0</v>
      </c>
      <c r="N139" s="97">
        <f t="shared" si="4"/>
        <v>50</v>
      </c>
      <c r="O139" s="98">
        <v>-50</v>
      </c>
      <c r="P139" s="98">
        <f t="shared" si="5"/>
        <v>0</v>
      </c>
      <c r="Q139" s="98">
        <v>0</v>
      </c>
      <c r="R139" s="98">
        <f t="shared" si="41"/>
        <v>0</v>
      </c>
      <c r="S139" s="52"/>
    </row>
    <row r="140" spans="1:19" s="51" customFormat="1" ht="22.5" x14ac:dyDescent="0.2">
      <c r="A140" s="140" t="s">
        <v>78</v>
      </c>
      <c r="B140" s="141" t="s">
        <v>210</v>
      </c>
      <c r="C140" s="142" t="s">
        <v>79</v>
      </c>
      <c r="D140" s="143" t="s">
        <v>79</v>
      </c>
      <c r="E140" s="144" t="s">
        <v>211</v>
      </c>
      <c r="F140" s="145">
        <v>0</v>
      </c>
      <c r="G140" s="145"/>
      <c r="H140" s="145"/>
      <c r="I140" s="146"/>
      <c r="J140" s="146"/>
      <c r="K140" s="146"/>
      <c r="L140" s="146">
        <v>0</v>
      </c>
      <c r="M140" s="90">
        <v>0</v>
      </c>
      <c r="N140" s="90">
        <v>0</v>
      </c>
      <c r="O140" s="91">
        <f>+O141</f>
        <v>50</v>
      </c>
      <c r="P140" s="91">
        <f t="shared" si="5"/>
        <v>50</v>
      </c>
      <c r="Q140" s="91">
        <v>0</v>
      </c>
      <c r="R140" s="91">
        <f t="shared" si="41"/>
        <v>50</v>
      </c>
      <c r="S140" s="52"/>
    </row>
    <row r="141" spans="1:19" s="51" customFormat="1" x14ac:dyDescent="0.2">
      <c r="A141" s="135"/>
      <c r="B141" s="136"/>
      <c r="C141" s="137">
        <v>3299</v>
      </c>
      <c r="D141" s="80">
        <v>5213</v>
      </c>
      <c r="E141" s="81" t="s">
        <v>209</v>
      </c>
      <c r="F141" s="138">
        <v>0</v>
      </c>
      <c r="G141" s="138"/>
      <c r="H141" s="138"/>
      <c r="I141" s="139"/>
      <c r="J141" s="139"/>
      <c r="K141" s="139"/>
      <c r="L141" s="139">
        <v>0</v>
      </c>
      <c r="M141" s="97">
        <v>0</v>
      </c>
      <c r="N141" s="97">
        <v>0</v>
      </c>
      <c r="O141" s="98">
        <v>50</v>
      </c>
      <c r="P141" s="98">
        <f t="shared" si="5"/>
        <v>50</v>
      </c>
      <c r="Q141" s="98">
        <v>0</v>
      </c>
      <c r="R141" s="98">
        <f t="shared" si="41"/>
        <v>50</v>
      </c>
      <c r="S141" s="52"/>
    </row>
    <row r="142" spans="1:19" s="51" customFormat="1" ht="22.5" x14ac:dyDescent="0.2">
      <c r="A142" s="129" t="s">
        <v>78</v>
      </c>
      <c r="B142" s="130" t="s">
        <v>212</v>
      </c>
      <c r="C142" s="131" t="s">
        <v>79</v>
      </c>
      <c r="D142" s="132" t="s">
        <v>79</v>
      </c>
      <c r="E142" s="133" t="s">
        <v>213</v>
      </c>
      <c r="F142" s="138"/>
      <c r="G142" s="138"/>
      <c r="H142" s="138"/>
      <c r="I142" s="139"/>
      <c r="J142" s="139"/>
      <c r="K142" s="139"/>
      <c r="L142" s="139"/>
      <c r="M142" s="90">
        <f>+M143</f>
        <v>500</v>
      </c>
      <c r="N142" s="90">
        <f t="shared" si="4"/>
        <v>500</v>
      </c>
      <c r="O142" s="91">
        <v>0</v>
      </c>
      <c r="P142" s="91">
        <f t="shared" si="5"/>
        <v>500</v>
      </c>
      <c r="Q142" s="91">
        <v>0</v>
      </c>
      <c r="R142" s="91">
        <f t="shared" si="41"/>
        <v>500</v>
      </c>
      <c r="S142" s="52"/>
    </row>
    <row r="143" spans="1:19" s="51" customFormat="1" x14ac:dyDescent="0.2">
      <c r="A143" s="135"/>
      <c r="B143" s="136" t="s">
        <v>84</v>
      </c>
      <c r="C143" s="137">
        <v>3299</v>
      </c>
      <c r="D143" s="80">
        <v>5332</v>
      </c>
      <c r="E143" s="81" t="s">
        <v>195</v>
      </c>
      <c r="F143" s="138"/>
      <c r="G143" s="138"/>
      <c r="H143" s="138"/>
      <c r="I143" s="139"/>
      <c r="J143" s="139"/>
      <c r="K143" s="139"/>
      <c r="L143" s="139"/>
      <c r="M143" s="139">
        <v>500</v>
      </c>
      <c r="N143" s="139">
        <f t="shared" si="4"/>
        <v>500</v>
      </c>
      <c r="O143" s="98">
        <v>0</v>
      </c>
      <c r="P143" s="98">
        <f t="shared" si="5"/>
        <v>500</v>
      </c>
      <c r="Q143" s="98">
        <v>0</v>
      </c>
      <c r="R143" s="98">
        <f t="shared" si="41"/>
        <v>500</v>
      </c>
      <c r="S143" s="52"/>
    </row>
    <row r="144" spans="1:19" s="51" customFormat="1" ht="33.75" x14ac:dyDescent="0.2">
      <c r="A144" s="129" t="s">
        <v>78</v>
      </c>
      <c r="B144" s="130" t="s">
        <v>214</v>
      </c>
      <c r="C144" s="131" t="s">
        <v>79</v>
      </c>
      <c r="D144" s="132" t="s">
        <v>79</v>
      </c>
      <c r="E144" s="133" t="s">
        <v>215</v>
      </c>
      <c r="F144" s="89">
        <f>+F145</f>
        <v>0</v>
      </c>
      <c r="G144" s="89">
        <v>0</v>
      </c>
      <c r="H144" s="89">
        <f t="shared" si="1"/>
        <v>0</v>
      </c>
      <c r="I144" s="90">
        <v>0</v>
      </c>
      <c r="J144" s="90">
        <f t="shared" si="2"/>
        <v>0</v>
      </c>
      <c r="K144" s="90">
        <v>0</v>
      </c>
      <c r="L144" s="90">
        <f t="shared" si="3"/>
        <v>0</v>
      </c>
      <c r="M144" s="90">
        <f>+M145</f>
        <v>190</v>
      </c>
      <c r="N144" s="90">
        <f t="shared" si="4"/>
        <v>190</v>
      </c>
      <c r="O144" s="91">
        <v>0</v>
      </c>
      <c r="P144" s="91">
        <f t="shared" si="5"/>
        <v>190</v>
      </c>
      <c r="Q144" s="91">
        <v>0</v>
      </c>
      <c r="R144" s="91">
        <f t="shared" si="41"/>
        <v>190</v>
      </c>
      <c r="S144" s="52"/>
    </row>
    <row r="145" spans="1:19" s="51" customFormat="1" ht="13.5" thickBot="1" x14ac:dyDescent="0.25">
      <c r="A145" s="135"/>
      <c r="B145" s="136" t="s">
        <v>84</v>
      </c>
      <c r="C145" s="137">
        <v>3299</v>
      </c>
      <c r="D145" s="80">
        <v>5221</v>
      </c>
      <c r="E145" s="81" t="s">
        <v>216</v>
      </c>
      <c r="F145" s="138">
        <v>0</v>
      </c>
      <c r="G145" s="138">
        <v>0</v>
      </c>
      <c r="H145" s="138">
        <f t="shared" si="1"/>
        <v>0</v>
      </c>
      <c r="I145" s="139">
        <v>0</v>
      </c>
      <c r="J145" s="139">
        <f t="shared" si="2"/>
        <v>0</v>
      </c>
      <c r="K145" s="139">
        <v>0</v>
      </c>
      <c r="L145" s="139">
        <f t="shared" si="3"/>
        <v>0</v>
      </c>
      <c r="M145" s="139">
        <v>190</v>
      </c>
      <c r="N145" s="139">
        <f t="shared" si="4"/>
        <v>190</v>
      </c>
      <c r="O145" s="147">
        <v>0</v>
      </c>
      <c r="P145" s="147">
        <f t="shared" si="5"/>
        <v>190</v>
      </c>
      <c r="Q145" s="147">
        <v>0</v>
      </c>
      <c r="R145" s="147">
        <f t="shared" ref="R145:R208" si="55">+P145+Q145</f>
        <v>190</v>
      </c>
      <c r="S145" s="52"/>
    </row>
    <row r="146" spans="1:19" s="51" customFormat="1" ht="13.5" thickBot="1" x14ac:dyDescent="0.25">
      <c r="A146" s="72" t="s">
        <v>78</v>
      </c>
      <c r="B146" s="148" t="s">
        <v>79</v>
      </c>
      <c r="C146" s="74" t="s">
        <v>79</v>
      </c>
      <c r="D146" s="75" t="s">
        <v>79</v>
      </c>
      <c r="E146" s="76" t="s">
        <v>217</v>
      </c>
      <c r="F146" s="77">
        <f>+F147+F149+F155+F157+F163</f>
        <v>4548.9799999999996</v>
      </c>
      <c r="G146" s="77">
        <f>+G147+G149+G155+G157+G163+G165</f>
        <v>0</v>
      </c>
      <c r="H146" s="77">
        <f t="shared" si="1"/>
        <v>4548.9799999999996</v>
      </c>
      <c r="I146" s="78">
        <v>0</v>
      </c>
      <c r="J146" s="78">
        <f t="shared" si="2"/>
        <v>4548.9799999999996</v>
      </c>
      <c r="K146" s="78">
        <v>0</v>
      </c>
      <c r="L146" s="78">
        <f t="shared" si="3"/>
        <v>4548.9799999999996</v>
      </c>
      <c r="M146" s="78">
        <f>+M149+M151+M153+M157+M159+M161+M163</f>
        <v>5.6843418860808015E-14</v>
      </c>
      <c r="N146" s="78">
        <f t="shared" si="4"/>
        <v>4548.9799999999996</v>
      </c>
      <c r="O146" s="79">
        <v>0</v>
      </c>
      <c r="P146" s="79">
        <f t="shared" si="5"/>
        <v>4548.9799999999996</v>
      </c>
      <c r="Q146" s="79">
        <v>0</v>
      </c>
      <c r="R146" s="79">
        <f t="shared" si="55"/>
        <v>4548.9799999999996</v>
      </c>
      <c r="S146" s="52"/>
    </row>
    <row r="147" spans="1:19" s="51" customFormat="1" hidden="1" x14ac:dyDescent="0.2">
      <c r="A147" s="83" t="s">
        <v>78</v>
      </c>
      <c r="B147" s="84" t="s">
        <v>218</v>
      </c>
      <c r="C147" s="85" t="s">
        <v>79</v>
      </c>
      <c r="D147" s="85" t="s">
        <v>79</v>
      </c>
      <c r="E147" s="87" t="s">
        <v>219</v>
      </c>
      <c r="F147" s="88">
        <f>+F148</f>
        <v>1200</v>
      </c>
      <c r="G147" s="88">
        <v>0</v>
      </c>
      <c r="H147" s="88">
        <f t="shared" si="1"/>
        <v>1200</v>
      </c>
      <c r="I147" s="149">
        <v>0</v>
      </c>
      <c r="J147" s="149">
        <f t="shared" si="2"/>
        <v>1200</v>
      </c>
      <c r="K147" s="149">
        <v>0</v>
      </c>
      <c r="L147" s="149">
        <f t="shared" si="3"/>
        <v>1200</v>
      </c>
      <c r="M147" s="149">
        <v>0</v>
      </c>
      <c r="N147" s="149">
        <f t="shared" si="4"/>
        <v>1200</v>
      </c>
      <c r="O147" s="150">
        <v>0</v>
      </c>
      <c r="P147" s="150">
        <f t="shared" si="5"/>
        <v>1200</v>
      </c>
      <c r="Q147" s="150">
        <v>0</v>
      </c>
      <c r="R147" s="150">
        <f t="shared" si="55"/>
        <v>1200</v>
      </c>
      <c r="S147" s="52"/>
    </row>
    <row r="148" spans="1:19" s="51" customFormat="1" hidden="1" x14ac:dyDescent="0.2">
      <c r="A148" s="92"/>
      <c r="B148" s="93" t="s">
        <v>84</v>
      </c>
      <c r="C148" s="82">
        <v>3299</v>
      </c>
      <c r="D148" s="151">
        <v>5321</v>
      </c>
      <c r="E148" s="100" t="s">
        <v>85</v>
      </c>
      <c r="F148" s="96">
        <v>1200</v>
      </c>
      <c r="G148" s="96">
        <v>0</v>
      </c>
      <c r="H148" s="96">
        <f t="shared" si="1"/>
        <v>1200</v>
      </c>
      <c r="I148" s="97">
        <v>0</v>
      </c>
      <c r="J148" s="97">
        <f t="shared" si="2"/>
        <v>1200</v>
      </c>
      <c r="K148" s="97">
        <v>0</v>
      </c>
      <c r="L148" s="97">
        <f t="shared" si="3"/>
        <v>1200</v>
      </c>
      <c r="M148" s="97">
        <v>0</v>
      </c>
      <c r="N148" s="97">
        <f t="shared" si="4"/>
        <v>1200</v>
      </c>
      <c r="O148" s="98">
        <v>0</v>
      </c>
      <c r="P148" s="98">
        <f t="shared" si="5"/>
        <v>1200</v>
      </c>
      <c r="Q148" s="98">
        <v>0</v>
      </c>
      <c r="R148" s="98">
        <f t="shared" si="55"/>
        <v>1200</v>
      </c>
      <c r="S148" s="52"/>
    </row>
    <row r="149" spans="1:19" s="51" customFormat="1" ht="22.5" hidden="1" x14ac:dyDescent="0.2">
      <c r="A149" s="129" t="s">
        <v>78</v>
      </c>
      <c r="B149" s="130" t="s">
        <v>220</v>
      </c>
      <c r="C149" s="131" t="s">
        <v>79</v>
      </c>
      <c r="D149" s="131" t="s">
        <v>79</v>
      </c>
      <c r="E149" s="87" t="s">
        <v>221</v>
      </c>
      <c r="F149" s="89">
        <f>+F150</f>
        <v>259.04000000000002</v>
      </c>
      <c r="G149" s="89">
        <v>0</v>
      </c>
      <c r="H149" s="89">
        <f t="shared" si="1"/>
        <v>259.04000000000002</v>
      </c>
      <c r="I149" s="90">
        <v>0</v>
      </c>
      <c r="J149" s="90">
        <f t="shared" si="2"/>
        <v>259.04000000000002</v>
      </c>
      <c r="K149" s="90">
        <v>0</v>
      </c>
      <c r="L149" s="90">
        <f t="shared" si="3"/>
        <v>259.04000000000002</v>
      </c>
      <c r="M149" s="91">
        <f>+M150</f>
        <v>-259.03699999999998</v>
      </c>
      <c r="N149" s="91">
        <f t="shared" si="4"/>
        <v>3.0000000000427463E-3</v>
      </c>
      <c r="O149" s="91">
        <v>0</v>
      </c>
      <c r="P149" s="91">
        <f t="shared" si="5"/>
        <v>3.0000000000427463E-3</v>
      </c>
      <c r="Q149" s="91">
        <v>0</v>
      </c>
      <c r="R149" s="91">
        <f t="shared" si="55"/>
        <v>3.0000000000427463E-3</v>
      </c>
      <c r="S149" s="52"/>
    </row>
    <row r="150" spans="1:19" s="51" customFormat="1" hidden="1" x14ac:dyDescent="0.2">
      <c r="A150" s="92"/>
      <c r="B150" s="93" t="s">
        <v>84</v>
      </c>
      <c r="C150" s="82">
        <v>3113</v>
      </c>
      <c r="D150" s="151">
        <v>5321</v>
      </c>
      <c r="E150" s="100" t="s">
        <v>85</v>
      </c>
      <c r="F150" s="96">
        <v>259.04000000000002</v>
      </c>
      <c r="G150" s="96">
        <v>0</v>
      </c>
      <c r="H150" s="96">
        <f t="shared" si="1"/>
        <v>259.04000000000002</v>
      </c>
      <c r="I150" s="97">
        <v>0</v>
      </c>
      <c r="J150" s="97">
        <f t="shared" si="2"/>
        <v>259.04000000000002</v>
      </c>
      <c r="K150" s="97">
        <v>0</v>
      </c>
      <c r="L150" s="97">
        <f t="shared" si="3"/>
        <v>259.04000000000002</v>
      </c>
      <c r="M150" s="98">
        <v>-259.03699999999998</v>
      </c>
      <c r="N150" s="98">
        <f t="shared" si="4"/>
        <v>3.0000000000427463E-3</v>
      </c>
      <c r="O150" s="98">
        <v>0</v>
      </c>
      <c r="P150" s="98">
        <f t="shared" si="5"/>
        <v>3.0000000000427463E-3</v>
      </c>
      <c r="Q150" s="98">
        <v>0</v>
      </c>
      <c r="R150" s="98">
        <f t="shared" si="55"/>
        <v>3.0000000000427463E-3</v>
      </c>
      <c r="S150" s="52"/>
    </row>
    <row r="151" spans="1:19" s="51" customFormat="1" ht="33.75" hidden="1" x14ac:dyDescent="0.2">
      <c r="A151" s="129" t="s">
        <v>78</v>
      </c>
      <c r="B151" s="130" t="s">
        <v>222</v>
      </c>
      <c r="C151" s="131" t="s">
        <v>79</v>
      </c>
      <c r="D151" s="131" t="s">
        <v>79</v>
      </c>
      <c r="E151" s="87" t="s">
        <v>223</v>
      </c>
      <c r="F151" s="89">
        <v>0</v>
      </c>
      <c r="G151" s="96"/>
      <c r="H151" s="96"/>
      <c r="I151" s="97"/>
      <c r="J151" s="97"/>
      <c r="K151" s="97"/>
      <c r="L151" s="97"/>
      <c r="M151" s="91">
        <f>+M152</f>
        <v>224.03700000000001</v>
      </c>
      <c r="N151" s="91">
        <f t="shared" si="4"/>
        <v>224.03700000000001</v>
      </c>
      <c r="O151" s="91">
        <v>0</v>
      </c>
      <c r="P151" s="91">
        <f t="shared" si="5"/>
        <v>224.03700000000001</v>
      </c>
      <c r="Q151" s="91">
        <v>0</v>
      </c>
      <c r="R151" s="91">
        <f t="shared" si="55"/>
        <v>224.03700000000001</v>
      </c>
      <c r="S151" s="52"/>
    </row>
    <row r="152" spans="1:19" s="51" customFormat="1" hidden="1" x14ac:dyDescent="0.2">
      <c r="A152" s="92"/>
      <c r="B152" s="93" t="s">
        <v>84</v>
      </c>
      <c r="C152" s="82">
        <v>3113</v>
      </c>
      <c r="D152" s="151">
        <v>5321</v>
      </c>
      <c r="E152" s="100" t="s">
        <v>85</v>
      </c>
      <c r="F152" s="96">
        <v>0</v>
      </c>
      <c r="G152" s="96"/>
      <c r="H152" s="96"/>
      <c r="I152" s="97"/>
      <c r="J152" s="97"/>
      <c r="K152" s="97"/>
      <c r="L152" s="97"/>
      <c r="M152" s="98">
        <v>224.03700000000001</v>
      </c>
      <c r="N152" s="98">
        <f t="shared" si="4"/>
        <v>224.03700000000001</v>
      </c>
      <c r="O152" s="98">
        <v>0</v>
      </c>
      <c r="P152" s="98">
        <f t="shared" si="5"/>
        <v>224.03700000000001</v>
      </c>
      <c r="Q152" s="98">
        <v>0</v>
      </c>
      <c r="R152" s="98">
        <f t="shared" si="55"/>
        <v>224.03700000000001</v>
      </c>
      <c r="S152" s="52"/>
    </row>
    <row r="153" spans="1:19" s="51" customFormat="1" ht="33.75" hidden="1" x14ac:dyDescent="0.2">
      <c r="A153" s="129" t="s">
        <v>78</v>
      </c>
      <c r="B153" s="130" t="s">
        <v>224</v>
      </c>
      <c r="C153" s="131" t="s">
        <v>79</v>
      </c>
      <c r="D153" s="131" t="s">
        <v>79</v>
      </c>
      <c r="E153" s="87" t="s">
        <v>225</v>
      </c>
      <c r="F153" s="89">
        <v>0</v>
      </c>
      <c r="G153" s="96"/>
      <c r="H153" s="96"/>
      <c r="I153" s="97"/>
      <c r="J153" s="97"/>
      <c r="K153" s="97"/>
      <c r="L153" s="97"/>
      <c r="M153" s="91">
        <f>+M154</f>
        <v>50</v>
      </c>
      <c r="N153" s="91">
        <f t="shared" si="4"/>
        <v>50</v>
      </c>
      <c r="O153" s="91">
        <v>0</v>
      </c>
      <c r="P153" s="91">
        <f t="shared" ref="P153:P216" si="56">+N153+O153</f>
        <v>50</v>
      </c>
      <c r="Q153" s="91">
        <v>0</v>
      </c>
      <c r="R153" s="91">
        <f t="shared" si="55"/>
        <v>50</v>
      </c>
      <c r="S153" s="52"/>
    </row>
    <row r="154" spans="1:19" s="51" customFormat="1" hidden="1" x14ac:dyDescent="0.2">
      <c r="A154" s="92"/>
      <c r="B154" s="93" t="s">
        <v>84</v>
      </c>
      <c r="C154" s="82">
        <v>3113</v>
      </c>
      <c r="D154" s="151">
        <v>5321</v>
      </c>
      <c r="E154" s="100" t="s">
        <v>85</v>
      </c>
      <c r="F154" s="96">
        <v>0</v>
      </c>
      <c r="G154" s="96"/>
      <c r="H154" s="96"/>
      <c r="I154" s="97"/>
      <c r="J154" s="97"/>
      <c r="K154" s="97"/>
      <c r="L154" s="97"/>
      <c r="M154" s="98">
        <v>50</v>
      </c>
      <c r="N154" s="98">
        <f t="shared" si="4"/>
        <v>50</v>
      </c>
      <c r="O154" s="98">
        <v>0</v>
      </c>
      <c r="P154" s="98">
        <f t="shared" si="56"/>
        <v>50</v>
      </c>
      <c r="Q154" s="98">
        <v>0</v>
      </c>
      <c r="R154" s="98">
        <f t="shared" si="55"/>
        <v>50</v>
      </c>
      <c r="S154" s="52"/>
    </row>
    <row r="155" spans="1:19" s="51" customFormat="1" hidden="1" x14ac:dyDescent="0.2">
      <c r="A155" s="129" t="s">
        <v>78</v>
      </c>
      <c r="B155" s="130" t="s">
        <v>226</v>
      </c>
      <c r="C155" s="131" t="s">
        <v>79</v>
      </c>
      <c r="D155" s="131" t="s">
        <v>79</v>
      </c>
      <c r="E155" s="87" t="s">
        <v>227</v>
      </c>
      <c r="F155" s="89">
        <f>+F156</f>
        <v>2007.02</v>
      </c>
      <c r="G155" s="89">
        <v>0</v>
      </c>
      <c r="H155" s="89">
        <f t="shared" si="1"/>
        <v>2007.02</v>
      </c>
      <c r="I155" s="90">
        <v>0</v>
      </c>
      <c r="J155" s="90">
        <f t="shared" si="2"/>
        <v>2007.02</v>
      </c>
      <c r="K155" s="90">
        <v>0</v>
      </c>
      <c r="L155" s="90">
        <f t="shared" si="3"/>
        <v>2007.02</v>
      </c>
      <c r="M155" s="90">
        <v>0</v>
      </c>
      <c r="N155" s="90">
        <f t="shared" si="4"/>
        <v>2007.02</v>
      </c>
      <c r="O155" s="91">
        <v>0</v>
      </c>
      <c r="P155" s="91">
        <f t="shared" si="56"/>
        <v>2007.02</v>
      </c>
      <c r="Q155" s="91">
        <v>0</v>
      </c>
      <c r="R155" s="91">
        <f t="shared" si="55"/>
        <v>2007.02</v>
      </c>
      <c r="S155" s="52"/>
    </row>
    <row r="156" spans="1:19" s="51" customFormat="1" hidden="1" x14ac:dyDescent="0.2">
      <c r="A156" s="92"/>
      <c r="B156" s="93" t="s">
        <v>84</v>
      </c>
      <c r="C156" s="82">
        <v>3299</v>
      </c>
      <c r="D156" s="151">
        <v>5321</v>
      </c>
      <c r="E156" s="100" t="s">
        <v>85</v>
      </c>
      <c r="F156" s="96">
        <v>2007.02</v>
      </c>
      <c r="G156" s="96">
        <v>0</v>
      </c>
      <c r="H156" s="96">
        <f t="shared" si="1"/>
        <v>2007.02</v>
      </c>
      <c r="I156" s="97">
        <v>0</v>
      </c>
      <c r="J156" s="97">
        <f t="shared" si="2"/>
        <v>2007.02</v>
      </c>
      <c r="K156" s="97">
        <v>0</v>
      </c>
      <c r="L156" s="97">
        <f t="shared" si="3"/>
        <v>2007.02</v>
      </c>
      <c r="M156" s="97">
        <v>0</v>
      </c>
      <c r="N156" s="97">
        <f t="shared" si="4"/>
        <v>2007.02</v>
      </c>
      <c r="O156" s="98">
        <v>0</v>
      </c>
      <c r="P156" s="98">
        <f t="shared" si="56"/>
        <v>2007.02</v>
      </c>
      <c r="Q156" s="98">
        <v>0</v>
      </c>
      <c r="R156" s="98">
        <f t="shared" si="55"/>
        <v>2007.02</v>
      </c>
      <c r="S156" s="52"/>
    </row>
    <row r="157" spans="1:19" s="51" customFormat="1" hidden="1" x14ac:dyDescent="0.2">
      <c r="A157" s="129" t="s">
        <v>78</v>
      </c>
      <c r="B157" s="130" t="s">
        <v>228</v>
      </c>
      <c r="C157" s="131" t="s">
        <v>79</v>
      </c>
      <c r="D157" s="131" t="s">
        <v>79</v>
      </c>
      <c r="E157" s="87" t="s">
        <v>229</v>
      </c>
      <c r="F157" s="89">
        <f>+F158</f>
        <v>541.79</v>
      </c>
      <c r="G157" s="89">
        <v>0</v>
      </c>
      <c r="H157" s="89">
        <f t="shared" si="1"/>
        <v>541.79</v>
      </c>
      <c r="I157" s="90">
        <v>0</v>
      </c>
      <c r="J157" s="90">
        <f t="shared" si="2"/>
        <v>541.79</v>
      </c>
      <c r="K157" s="90">
        <v>0</v>
      </c>
      <c r="L157" s="90">
        <f t="shared" si="3"/>
        <v>541.79</v>
      </c>
      <c r="M157" s="91">
        <f>+M158</f>
        <v>-541.79</v>
      </c>
      <c r="N157" s="91">
        <f t="shared" si="4"/>
        <v>0</v>
      </c>
      <c r="O157" s="91">
        <v>0</v>
      </c>
      <c r="P157" s="91">
        <f t="shared" si="56"/>
        <v>0</v>
      </c>
      <c r="Q157" s="91">
        <v>0</v>
      </c>
      <c r="R157" s="91">
        <f t="shared" si="55"/>
        <v>0</v>
      </c>
      <c r="S157" s="52"/>
    </row>
    <row r="158" spans="1:19" s="51" customFormat="1" hidden="1" x14ac:dyDescent="0.2">
      <c r="A158" s="92"/>
      <c r="B158" s="93" t="s">
        <v>84</v>
      </c>
      <c r="C158" s="82">
        <v>3113</v>
      </c>
      <c r="D158" s="151">
        <v>5321</v>
      </c>
      <c r="E158" s="100" t="s">
        <v>85</v>
      </c>
      <c r="F158" s="96">
        <v>541.79</v>
      </c>
      <c r="G158" s="96">
        <v>0</v>
      </c>
      <c r="H158" s="96">
        <f t="shared" si="1"/>
        <v>541.79</v>
      </c>
      <c r="I158" s="97">
        <v>0</v>
      </c>
      <c r="J158" s="97">
        <f t="shared" si="2"/>
        <v>541.79</v>
      </c>
      <c r="K158" s="97">
        <v>0</v>
      </c>
      <c r="L158" s="97">
        <f t="shared" si="3"/>
        <v>541.79</v>
      </c>
      <c r="M158" s="98">
        <v>-541.79</v>
      </c>
      <c r="N158" s="98">
        <f t="shared" si="4"/>
        <v>0</v>
      </c>
      <c r="O158" s="98">
        <v>0</v>
      </c>
      <c r="P158" s="98">
        <f t="shared" si="56"/>
        <v>0</v>
      </c>
      <c r="Q158" s="98">
        <v>0</v>
      </c>
      <c r="R158" s="98">
        <f t="shared" si="55"/>
        <v>0</v>
      </c>
      <c r="S158" s="52"/>
    </row>
    <row r="159" spans="1:19" s="51" customFormat="1" ht="33.75" hidden="1" x14ac:dyDescent="0.2">
      <c r="A159" s="129" t="s">
        <v>78</v>
      </c>
      <c r="B159" s="130" t="s">
        <v>230</v>
      </c>
      <c r="C159" s="131" t="s">
        <v>79</v>
      </c>
      <c r="D159" s="131" t="s">
        <v>79</v>
      </c>
      <c r="E159" s="87" t="s">
        <v>231</v>
      </c>
      <c r="F159" s="89">
        <v>0</v>
      </c>
      <c r="G159" s="96"/>
      <c r="H159" s="96"/>
      <c r="I159" s="97"/>
      <c r="J159" s="97"/>
      <c r="K159" s="97"/>
      <c r="L159" s="97"/>
      <c r="M159" s="91">
        <f>+M160</f>
        <v>461.79</v>
      </c>
      <c r="N159" s="91">
        <f t="shared" si="4"/>
        <v>461.79</v>
      </c>
      <c r="O159" s="91">
        <v>0</v>
      </c>
      <c r="P159" s="91">
        <f t="shared" si="56"/>
        <v>461.79</v>
      </c>
      <c r="Q159" s="91">
        <v>0</v>
      </c>
      <c r="R159" s="91">
        <f t="shared" si="55"/>
        <v>461.79</v>
      </c>
      <c r="S159" s="52"/>
    </row>
    <row r="160" spans="1:19" s="51" customFormat="1" hidden="1" x14ac:dyDescent="0.2">
      <c r="A160" s="92"/>
      <c r="B160" s="93" t="s">
        <v>84</v>
      </c>
      <c r="C160" s="82">
        <v>3113</v>
      </c>
      <c r="D160" s="151">
        <v>5321</v>
      </c>
      <c r="E160" s="100" t="s">
        <v>85</v>
      </c>
      <c r="F160" s="96">
        <v>0</v>
      </c>
      <c r="G160" s="96"/>
      <c r="H160" s="96"/>
      <c r="I160" s="97"/>
      <c r="J160" s="97"/>
      <c r="K160" s="97"/>
      <c r="L160" s="97"/>
      <c r="M160" s="98">
        <v>461.79</v>
      </c>
      <c r="N160" s="98">
        <f t="shared" si="4"/>
        <v>461.79</v>
      </c>
      <c r="O160" s="98">
        <v>0</v>
      </c>
      <c r="P160" s="98">
        <f t="shared" si="56"/>
        <v>461.79</v>
      </c>
      <c r="Q160" s="98">
        <v>0</v>
      </c>
      <c r="R160" s="98">
        <f t="shared" si="55"/>
        <v>461.79</v>
      </c>
      <c r="S160" s="52"/>
    </row>
    <row r="161" spans="1:19" s="51" customFormat="1" ht="33.75" hidden="1" x14ac:dyDescent="0.2">
      <c r="A161" s="129" t="s">
        <v>78</v>
      </c>
      <c r="B161" s="130" t="s">
        <v>232</v>
      </c>
      <c r="C161" s="131" t="s">
        <v>79</v>
      </c>
      <c r="D161" s="131" t="s">
        <v>79</v>
      </c>
      <c r="E161" s="87" t="s">
        <v>233</v>
      </c>
      <c r="F161" s="89">
        <v>0</v>
      </c>
      <c r="G161" s="96"/>
      <c r="H161" s="96"/>
      <c r="I161" s="97"/>
      <c r="J161" s="97"/>
      <c r="K161" s="97"/>
      <c r="L161" s="97"/>
      <c r="M161" s="91">
        <f>+M162</f>
        <v>80</v>
      </c>
      <c r="N161" s="91">
        <f t="shared" si="4"/>
        <v>80</v>
      </c>
      <c r="O161" s="91">
        <v>0</v>
      </c>
      <c r="P161" s="91">
        <f t="shared" si="56"/>
        <v>80</v>
      </c>
      <c r="Q161" s="91">
        <v>0</v>
      </c>
      <c r="R161" s="91">
        <f t="shared" si="55"/>
        <v>80</v>
      </c>
      <c r="S161" s="52"/>
    </row>
    <row r="162" spans="1:19" s="51" customFormat="1" hidden="1" x14ac:dyDescent="0.2">
      <c r="A162" s="92"/>
      <c r="B162" s="93" t="s">
        <v>84</v>
      </c>
      <c r="C162" s="82">
        <v>3113</v>
      </c>
      <c r="D162" s="151">
        <v>5321</v>
      </c>
      <c r="E162" s="100" t="s">
        <v>85</v>
      </c>
      <c r="F162" s="96">
        <v>0</v>
      </c>
      <c r="G162" s="96"/>
      <c r="H162" s="96"/>
      <c r="I162" s="97"/>
      <c r="J162" s="97"/>
      <c r="K162" s="97"/>
      <c r="L162" s="97"/>
      <c r="M162" s="98">
        <v>80</v>
      </c>
      <c r="N162" s="98">
        <f t="shared" si="4"/>
        <v>80</v>
      </c>
      <c r="O162" s="98">
        <v>0</v>
      </c>
      <c r="P162" s="98">
        <f t="shared" si="56"/>
        <v>80</v>
      </c>
      <c r="Q162" s="98">
        <v>0</v>
      </c>
      <c r="R162" s="98">
        <f t="shared" si="55"/>
        <v>80</v>
      </c>
      <c r="S162" s="52"/>
    </row>
    <row r="163" spans="1:19" s="51" customFormat="1" ht="22.5" hidden="1" x14ac:dyDescent="0.2">
      <c r="A163" s="129" t="s">
        <v>78</v>
      </c>
      <c r="B163" s="130" t="s">
        <v>234</v>
      </c>
      <c r="C163" s="131" t="s">
        <v>79</v>
      </c>
      <c r="D163" s="131" t="s">
        <v>79</v>
      </c>
      <c r="E163" s="87" t="s">
        <v>235</v>
      </c>
      <c r="F163" s="89">
        <f>+F164</f>
        <v>541.13</v>
      </c>
      <c r="G163" s="89">
        <f>+G164</f>
        <v>-250</v>
      </c>
      <c r="H163" s="89">
        <f t="shared" si="1"/>
        <v>291.13</v>
      </c>
      <c r="I163" s="90">
        <v>0</v>
      </c>
      <c r="J163" s="90">
        <f t="shared" si="2"/>
        <v>291.13</v>
      </c>
      <c r="K163" s="90">
        <v>0</v>
      </c>
      <c r="L163" s="90">
        <f t="shared" si="3"/>
        <v>291.13</v>
      </c>
      <c r="M163" s="91">
        <f>+M164</f>
        <v>-15</v>
      </c>
      <c r="N163" s="91">
        <f t="shared" si="4"/>
        <v>276.13</v>
      </c>
      <c r="O163" s="91">
        <v>0</v>
      </c>
      <c r="P163" s="91">
        <f t="shared" si="56"/>
        <v>276.13</v>
      </c>
      <c r="Q163" s="91">
        <v>0</v>
      </c>
      <c r="R163" s="91">
        <f t="shared" si="55"/>
        <v>276.13</v>
      </c>
      <c r="S163" s="52"/>
    </row>
    <row r="164" spans="1:19" s="51" customFormat="1" hidden="1" x14ac:dyDescent="0.2">
      <c r="A164" s="135"/>
      <c r="B164" s="136" t="s">
        <v>84</v>
      </c>
      <c r="C164" s="137">
        <v>3299</v>
      </c>
      <c r="D164" s="80">
        <v>5321</v>
      </c>
      <c r="E164" s="100" t="s">
        <v>85</v>
      </c>
      <c r="F164" s="96">
        <v>541.13</v>
      </c>
      <c r="G164" s="96">
        <v>-250</v>
      </c>
      <c r="H164" s="96">
        <f t="shared" si="1"/>
        <v>291.13</v>
      </c>
      <c r="I164" s="97">
        <v>0</v>
      </c>
      <c r="J164" s="97">
        <f t="shared" si="2"/>
        <v>291.13</v>
      </c>
      <c r="K164" s="97">
        <v>0</v>
      </c>
      <c r="L164" s="97">
        <f t="shared" si="3"/>
        <v>291.13</v>
      </c>
      <c r="M164" s="98">
        <v>-15</v>
      </c>
      <c r="N164" s="98">
        <f t="shared" si="4"/>
        <v>276.13</v>
      </c>
      <c r="O164" s="98">
        <v>0</v>
      </c>
      <c r="P164" s="98">
        <f t="shared" si="56"/>
        <v>276.13</v>
      </c>
      <c r="Q164" s="98">
        <v>0</v>
      </c>
      <c r="R164" s="98">
        <f t="shared" si="55"/>
        <v>276.13</v>
      </c>
      <c r="S164" s="52"/>
    </row>
    <row r="165" spans="1:19" s="51" customFormat="1" ht="33.75" hidden="1" x14ac:dyDescent="0.2">
      <c r="A165" s="129" t="s">
        <v>78</v>
      </c>
      <c r="B165" s="152" t="s">
        <v>236</v>
      </c>
      <c r="C165" s="152" t="s">
        <v>79</v>
      </c>
      <c r="D165" s="131" t="s">
        <v>79</v>
      </c>
      <c r="E165" s="133" t="s">
        <v>237</v>
      </c>
      <c r="F165" s="89">
        <v>0</v>
      </c>
      <c r="G165" s="89">
        <f>+G166</f>
        <v>250</v>
      </c>
      <c r="H165" s="89">
        <f t="shared" si="1"/>
        <v>250</v>
      </c>
      <c r="I165" s="90">
        <v>0</v>
      </c>
      <c r="J165" s="90">
        <f t="shared" si="2"/>
        <v>250</v>
      </c>
      <c r="K165" s="90">
        <v>0</v>
      </c>
      <c r="L165" s="90">
        <f t="shared" si="3"/>
        <v>250</v>
      </c>
      <c r="M165" s="90">
        <v>0</v>
      </c>
      <c r="N165" s="90">
        <f t="shared" ref="N165:N232" si="57">+L165+M165</f>
        <v>250</v>
      </c>
      <c r="O165" s="91">
        <v>0</v>
      </c>
      <c r="P165" s="91">
        <f t="shared" si="56"/>
        <v>250</v>
      </c>
      <c r="Q165" s="91">
        <v>0</v>
      </c>
      <c r="R165" s="91">
        <f t="shared" si="55"/>
        <v>250</v>
      </c>
      <c r="S165" s="52"/>
    </row>
    <row r="166" spans="1:19" s="51" customFormat="1" ht="13.5" hidden="1" thickBot="1" x14ac:dyDescent="0.25">
      <c r="A166" s="153"/>
      <c r="B166" s="154"/>
      <c r="C166" s="137">
        <v>3299</v>
      </c>
      <c r="D166" s="155">
        <v>5339</v>
      </c>
      <c r="E166" s="156" t="s">
        <v>238</v>
      </c>
      <c r="F166" s="138">
        <v>0</v>
      </c>
      <c r="G166" s="138">
        <v>250</v>
      </c>
      <c r="H166" s="138">
        <f t="shared" si="1"/>
        <v>250</v>
      </c>
      <c r="I166" s="139">
        <v>0</v>
      </c>
      <c r="J166" s="139">
        <f t="shared" si="2"/>
        <v>250</v>
      </c>
      <c r="K166" s="139">
        <v>0</v>
      </c>
      <c r="L166" s="139">
        <f t="shared" si="3"/>
        <v>250</v>
      </c>
      <c r="M166" s="139">
        <v>0</v>
      </c>
      <c r="N166" s="139">
        <f t="shared" si="57"/>
        <v>250</v>
      </c>
      <c r="O166" s="147">
        <v>0</v>
      </c>
      <c r="P166" s="147">
        <f t="shared" si="56"/>
        <v>250</v>
      </c>
      <c r="Q166" s="147">
        <v>0</v>
      </c>
      <c r="R166" s="147">
        <f t="shared" si="55"/>
        <v>250</v>
      </c>
      <c r="S166" s="52"/>
    </row>
    <row r="167" spans="1:19" s="51" customFormat="1" ht="13.5" thickBot="1" x14ac:dyDescent="0.25">
      <c r="A167" s="72" t="s">
        <v>78</v>
      </c>
      <c r="B167" s="73" t="s">
        <v>79</v>
      </c>
      <c r="C167" s="74" t="s">
        <v>79</v>
      </c>
      <c r="D167" s="75" t="s">
        <v>79</v>
      </c>
      <c r="E167" s="76" t="s">
        <v>239</v>
      </c>
      <c r="F167" s="77">
        <f>+F168+F243+F256+F277+F302</f>
        <v>13000</v>
      </c>
      <c r="G167" s="77">
        <f>+G168+G243+G256+G277+G302</f>
        <v>0</v>
      </c>
      <c r="H167" s="77">
        <f>+H168+H243+H256+H277+H302</f>
        <v>13000</v>
      </c>
      <c r="I167" s="77">
        <f>+I168+I243+I256+I277+I302</f>
        <v>0</v>
      </c>
      <c r="J167" s="77">
        <f>+J168+J243+J256+J277+J302</f>
        <v>13000</v>
      </c>
      <c r="K167" s="78">
        <v>0</v>
      </c>
      <c r="L167" s="78">
        <f t="shared" ref="L167:L234" si="58">+J167+K167</f>
        <v>13000</v>
      </c>
      <c r="M167" s="78">
        <f>+M168+M243+M256+M277+M302</f>
        <v>5000</v>
      </c>
      <c r="N167" s="78">
        <f t="shared" si="57"/>
        <v>18000</v>
      </c>
      <c r="O167" s="79">
        <f>+O168+O243+O256+O277+O302+O321+O324</f>
        <v>2178.7640000000001</v>
      </c>
      <c r="P167" s="79">
        <f t="shared" si="56"/>
        <v>20178.763999999999</v>
      </c>
      <c r="Q167" s="79">
        <v>0</v>
      </c>
      <c r="R167" s="79">
        <f t="shared" si="55"/>
        <v>20178.763999999999</v>
      </c>
      <c r="S167" s="52"/>
    </row>
    <row r="168" spans="1:19" s="51" customFormat="1" ht="13.5" hidden="1" thickBot="1" x14ac:dyDescent="0.25">
      <c r="A168" s="157" t="s">
        <v>78</v>
      </c>
      <c r="B168" s="158" t="s">
        <v>79</v>
      </c>
      <c r="C168" s="159" t="s">
        <v>79</v>
      </c>
      <c r="D168" s="159" t="s">
        <v>79</v>
      </c>
      <c r="E168" s="160" t="s">
        <v>240</v>
      </c>
      <c r="F168" s="161">
        <v>5000</v>
      </c>
      <c r="G168" s="162">
        <f>+G169+G175+G177+G179+G181+G183+G185+G187+G189+G191+G193+G195+G197+G199+G201+G203+G205+G207+G209+G211+G213+G215+G217+G219+G221+G223+G225+G227+G229+G231+G233+G235+G237+G239+G241</f>
        <v>0</v>
      </c>
      <c r="H168" s="162">
        <f>+F168+G168</f>
        <v>5000</v>
      </c>
      <c r="I168" s="163">
        <v>0</v>
      </c>
      <c r="J168" s="163">
        <f>+H168+I168</f>
        <v>5000</v>
      </c>
      <c r="K168" s="163">
        <v>0</v>
      </c>
      <c r="L168" s="163">
        <f t="shared" si="58"/>
        <v>5000</v>
      </c>
      <c r="M168" s="163">
        <f>+M169+M171+M173</f>
        <v>0</v>
      </c>
      <c r="N168" s="163">
        <f t="shared" si="57"/>
        <v>5000</v>
      </c>
      <c r="O168" s="164">
        <f>+O169+O185+O193+O205+O209+O217+O219</f>
        <v>-500</v>
      </c>
      <c r="P168" s="164">
        <f t="shared" si="56"/>
        <v>4500</v>
      </c>
      <c r="Q168" s="164">
        <v>0</v>
      </c>
      <c r="R168" s="164">
        <f t="shared" si="55"/>
        <v>4500</v>
      </c>
      <c r="S168" s="52"/>
    </row>
    <row r="169" spans="1:19" s="51" customFormat="1" hidden="1" x14ac:dyDescent="0.2">
      <c r="A169" s="83" t="s">
        <v>78</v>
      </c>
      <c r="B169" s="84" t="s">
        <v>241</v>
      </c>
      <c r="C169" s="85" t="s">
        <v>79</v>
      </c>
      <c r="D169" s="86" t="s">
        <v>79</v>
      </c>
      <c r="E169" s="87" t="s">
        <v>242</v>
      </c>
      <c r="F169" s="88">
        <f>+F170</f>
        <v>5000</v>
      </c>
      <c r="G169" s="165">
        <f>+G170</f>
        <v>-4700</v>
      </c>
      <c r="H169" s="88">
        <f t="shared" si="1"/>
        <v>300</v>
      </c>
      <c r="I169" s="149">
        <v>0</v>
      </c>
      <c r="J169" s="149">
        <f t="shared" ref="J169:J237" si="59">+H169+I169</f>
        <v>300</v>
      </c>
      <c r="K169" s="149">
        <v>0</v>
      </c>
      <c r="L169" s="149">
        <f t="shared" si="58"/>
        <v>300</v>
      </c>
      <c r="M169" s="150">
        <f>+M170</f>
        <v>-200</v>
      </c>
      <c r="N169" s="150">
        <f t="shared" si="57"/>
        <v>100</v>
      </c>
      <c r="O169" s="150">
        <f>+O170</f>
        <v>250</v>
      </c>
      <c r="P169" s="150">
        <f t="shared" si="56"/>
        <v>350</v>
      </c>
      <c r="Q169" s="150">
        <v>0</v>
      </c>
      <c r="R169" s="150">
        <f t="shared" si="55"/>
        <v>350</v>
      </c>
      <c r="S169" s="52"/>
    </row>
    <row r="170" spans="1:19" s="51" customFormat="1" hidden="1" x14ac:dyDescent="0.2">
      <c r="A170" s="92"/>
      <c r="B170" s="93" t="s">
        <v>84</v>
      </c>
      <c r="C170" s="82">
        <v>3419</v>
      </c>
      <c r="D170" s="99">
        <v>5222</v>
      </c>
      <c r="E170" s="100" t="s">
        <v>206</v>
      </c>
      <c r="F170" s="96">
        <v>5000</v>
      </c>
      <c r="G170" s="113">
        <v>-4700</v>
      </c>
      <c r="H170" s="96">
        <f t="shared" si="1"/>
        <v>300</v>
      </c>
      <c r="I170" s="97">
        <v>0</v>
      </c>
      <c r="J170" s="97">
        <f t="shared" si="59"/>
        <v>300</v>
      </c>
      <c r="K170" s="97">
        <v>0</v>
      </c>
      <c r="L170" s="97">
        <f t="shared" si="58"/>
        <v>300</v>
      </c>
      <c r="M170" s="98">
        <v>-200</v>
      </c>
      <c r="N170" s="98">
        <f t="shared" si="57"/>
        <v>100</v>
      </c>
      <c r="O170" s="98">
        <v>250</v>
      </c>
      <c r="P170" s="98">
        <f t="shared" si="56"/>
        <v>350</v>
      </c>
      <c r="Q170" s="98">
        <v>0</v>
      </c>
      <c r="R170" s="98">
        <f t="shared" si="55"/>
        <v>350</v>
      </c>
      <c r="S170" s="52"/>
    </row>
    <row r="171" spans="1:19" s="51" customFormat="1" ht="22.5" hidden="1" x14ac:dyDescent="0.2">
      <c r="A171" s="83" t="s">
        <v>78</v>
      </c>
      <c r="B171" s="84" t="s">
        <v>243</v>
      </c>
      <c r="C171" s="85" t="s">
        <v>79</v>
      </c>
      <c r="D171" s="86" t="s">
        <v>79</v>
      </c>
      <c r="E171" s="87" t="s">
        <v>244</v>
      </c>
      <c r="F171" s="145">
        <v>0</v>
      </c>
      <c r="G171" s="113"/>
      <c r="H171" s="96"/>
      <c r="I171" s="97"/>
      <c r="J171" s="97"/>
      <c r="K171" s="97"/>
      <c r="L171" s="97">
        <v>0</v>
      </c>
      <c r="M171" s="91">
        <f>+M172</f>
        <v>100</v>
      </c>
      <c r="N171" s="91">
        <f t="shared" si="57"/>
        <v>100</v>
      </c>
      <c r="O171" s="91">
        <v>0</v>
      </c>
      <c r="P171" s="91">
        <f t="shared" si="56"/>
        <v>100</v>
      </c>
      <c r="Q171" s="91">
        <v>0</v>
      </c>
      <c r="R171" s="91">
        <f t="shared" si="55"/>
        <v>100</v>
      </c>
      <c r="S171" s="52"/>
    </row>
    <row r="172" spans="1:19" s="51" customFormat="1" ht="22.5" hidden="1" x14ac:dyDescent="0.2">
      <c r="A172" s="92"/>
      <c r="B172" s="93"/>
      <c r="C172" s="82">
        <v>3419</v>
      </c>
      <c r="D172" s="99">
        <v>5213</v>
      </c>
      <c r="E172" s="166" t="s">
        <v>245</v>
      </c>
      <c r="F172" s="138">
        <v>0</v>
      </c>
      <c r="G172" s="113"/>
      <c r="H172" s="96"/>
      <c r="I172" s="97"/>
      <c r="J172" s="97"/>
      <c r="K172" s="97"/>
      <c r="L172" s="97">
        <v>0</v>
      </c>
      <c r="M172" s="98">
        <v>100</v>
      </c>
      <c r="N172" s="98">
        <f t="shared" si="57"/>
        <v>100</v>
      </c>
      <c r="O172" s="98">
        <v>0</v>
      </c>
      <c r="P172" s="98">
        <f t="shared" si="56"/>
        <v>100</v>
      </c>
      <c r="Q172" s="98">
        <v>0</v>
      </c>
      <c r="R172" s="98">
        <f t="shared" si="55"/>
        <v>100</v>
      </c>
      <c r="S172" s="52"/>
    </row>
    <row r="173" spans="1:19" s="51" customFormat="1" ht="33.75" hidden="1" x14ac:dyDescent="0.2">
      <c r="A173" s="83" t="s">
        <v>78</v>
      </c>
      <c r="B173" s="84" t="s">
        <v>246</v>
      </c>
      <c r="C173" s="85" t="s">
        <v>79</v>
      </c>
      <c r="D173" s="86" t="s">
        <v>79</v>
      </c>
      <c r="E173" s="87" t="s">
        <v>247</v>
      </c>
      <c r="F173" s="145">
        <v>0</v>
      </c>
      <c r="G173" s="113"/>
      <c r="H173" s="96"/>
      <c r="I173" s="97"/>
      <c r="J173" s="97"/>
      <c r="K173" s="97"/>
      <c r="L173" s="97">
        <v>0</v>
      </c>
      <c r="M173" s="91">
        <f>+M174</f>
        <v>100</v>
      </c>
      <c r="N173" s="91">
        <f t="shared" si="57"/>
        <v>100</v>
      </c>
      <c r="O173" s="91">
        <v>0</v>
      </c>
      <c r="P173" s="91">
        <f t="shared" si="56"/>
        <v>100</v>
      </c>
      <c r="Q173" s="91">
        <v>0</v>
      </c>
      <c r="R173" s="91">
        <f t="shared" si="55"/>
        <v>100</v>
      </c>
      <c r="S173" s="52"/>
    </row>
    <row r="174" spans="1:19" s="51" customFormat="1" hidden="1" x14ac:dyDescent="0.2">
      <c r="A174" s="92"/>
      <c r="B174" s="93" t="s">
        <v>84</v>
      </c>
      <c r="C174" s="82">
        <v>3419</v>
      </c>
      <c r="D174" s="99">
        <v>5222</v>
      </c>
      <c r="E174" s="100" t="s">
        <v>206</v>
      </c>
      <c r="F174" s="138">
        <v>0</v>
      </c>
      <c r="G174" s="113"/>
      <c r="H174" s="96"/>
      <c r="I174" s="97"/>
      <c r="J174" s="97"/>
      <c r="K174" s="97"/>
      <c r="L174" s="97">
        <v>0</v>
      </c>
      <c r="M174" s="98">
        <v>100</v>
      </c>
      <c r="N174" s="98">
        <f t="shared" si="57"/>
        <v>100</v>
      </c>
      <c r="O174" s="98">
        <v>0</v>
      </c>
      <c r="P174" s="98">
        <f t="shared" si="56"/>
        <v>100</v>
      </c>
      <c r="Q174" s="98">
        <v>0</v>
      </c>
      <c r="R174" s="98">
        <f t="shared" si="55"/>
        <v>100</v>
      </c>
      <c r="S174" s="52"/>
    </row>
    <row r="175" spans="1:19" s="51" customFormat="1" ht="22.5" hidden="1" x14ac:dyDescent="0.2">
      <c r="A175" s="167" t="s">
        <v>248</v>
      </c>
      <c r="B175" s="168" t="s">
        <v>249</v>
      </c>
      <c r="C175" s="169" t="s">
        <v>79</v>
      </c>
      <c r="D175" s="169" t="s">
        <v>79</v>
      </c>
      <c r="E175" s="170" t="s">
        <v>250</v>
      </c>
      <c r="F175" s="171">
        <v>0</v>
      </c>
      <c r="G175" s="106">
        <f t="shared" ref="G175:G237" si="60">+G176</f>
        <v>100</v>
      </c>
      <c r="H175" s="89">
        <f t="shared" si="1"/>
        <v>100</v>
      </c>
      <c r="I175" s="90">
        <v>0</v>
      </c>
      <c r="J175" s="90">
        <f t="shared" si="59"/>
        <v>100</v>
      </c>
      <c r="K175" s="90">
        <v>0</v>
      </c>
      <c r="L175" s="90">
        <f t="shared" si="58"/>
        <v>100</v>
      </c>
      <c r="M175" s="90">
        <v>0</v>
      </c>
      <c r="N175" s="90">
        <f t="shared" si="57"/>
        <v>100</v>
      </c>
      <c r="O175" s="91">
        <v>0</v>
      </c>
      <c r="P175" s="91">
        <f t="shared" si="56"/>
        <v>100</v>
      </c>
      <c r="Q175" s="91">
        <v>0</v>
      </c>
      <c r="R175" s="91">
        <f t="shared" si="55"/>
        <v>100</v>
      </c>
      <c r="S175" s="52"/>
    </row>
    <row r="176" spans="1:19" s="51" customFormat="1" hidden="1" x14ac:dyDescent="0.2">
      <c r="A176" s="172"/>
      <c r="B176" s="173"/>
      <c r="C176" s="174" t="s">
        <v>251</v>
      </c>
      <c r="D176" s="174" t="s">
        <v>252</v>
      </c>
      <c r="E176" s="175" t="s">
        <v>206</v>
      </c>
      <c r="F176" s="176">
        <v>0</v>
      </c>
      <c r="G176" s="113">
        <v>100</v>
      </c>
      <c r="H176" s="96">
        <f t="shared" ref="H176:H239" si="61">+F176+G176</f>
        <v>100</v>
      </c>
      <c r="I176" s="97">
        <v>0</v>
      </c>
      <c r="J176" s="97">
        <f t="shared" si="59"/>
        <v>100</v>
      </c>
      <c r="K176" s="97">
        <v>0</v>
      </c>
      <c r="L176" s="97">
        <f t="shared" si="58"/>
        <v>100</v>
      </c>
      <c r="M176" s="97">
        <v>0</v>
      </c>
      <c r="N176" s="97">
        <f t="shared" si="57"/>
        <v>100</v>
      </c>
      <c r="O176" s="98">
        <v>0</v>
      </c>
      <c r="P176" s="98">
        <f t="shared" si="56"/>
        <v>100</v>
      </c>
      <c r="Q176" s="98">
        <v>0</v>
      </c>
      <c r="R176" s="98">
        <f t="shared" si="55"/>
        <v>100</v>
      </c>
      <c r="S176" s="52"/>
    </row>
    <row r="177" spans="1:19" s="51" customFormat="1" ht="33.75" hidden="1" x14ac:dyDescent="0.2">
      <c r="A177" s="167" t="s">
        <v>248</v>
      </c>
      <c r="B177" s="168" t="s">
        <v>253</v>
      </c>
      <c r="C177" s="169" t="s">
        <v>79</v>
      </c>
      <c r="D177" s="169" t="s">
        <v>79</v>
      </c>
      <c r="E177" s="170" t="s">
        <v>254</v>
      </c>
      <c r="F177" s="171">
        <v>0</v>
      </c>
      <c r="G177" s="106">
        <f t="shared" si="60"/>
        <v>100</v>
      </c>
      <c r="H177" s="89">
        <f t="shared" si="61"/>
        <v>100</v>
      </c>
      <c r="I177" s="90">
        <v>0</v>
      </c>
      <c r="J177" s="90">
        <f t="shared" si="59"/>
        <v>100</v>
      </c>
      <c r="K177" s="90">
        <v>0</v>
      </c>
      <c r="L177" s="90">
        <f t="shared" si="58"/>
        <v>100</v>
      </c>
      <c r="M177" s="90">
        <v>0</v>
      </c>
      <c r="N177" s="90">
        <f t="shared" si="57"/>
        <v>100</v>
      </c>
      <c r="O177" s="91">
        <v>0</v>
      </c>
      <c r="P177" s="91">
        <f t="shared" si="56"/>
        <v>100</v>
      </c>
      <c r="Q177" s="91">
        <v>0</v>
      </c>
      <c r="R177" s="91">
        <f t="shared" si="55"/>
        <v>100</v>
      </c>
      <c r="S177" s="52"/>
    </row>
    <row r="178" spans="1:19" s="51" customFormat="1" hidden="1" x14ac:dyDescent="0.2">
      <c r="A178" s="172"/>
      <c r="B178" s="173"/>
      <c r="C178" s="174" t="s">
        <v>251</v>
      </c>
      <c r="D178" s="174" t="s">
        <v>252</v>
      </c>
      <c r="E178" s="175" t="s">
        <v>206</v>
      </c>
      <c r="F178" s="176">
        <v>0</v>
      </c>
      <c r="G178" s="113">
        <v>100</v>
      </c>
      <c r="H178" s="96">
        <f t="shared" si="61"/>
        <v>100</v>
      </c>
      <c r="I178" s="97">
        <v>0</v>
      </c>
      <c r="J178" s="97">
        <f t="shared" si="59"/>
        <v>100</v>
      </c>
      <c r="K178" s="97">
        <v>0</v>
      </c>
      <c r="L178" s="97">
        <f t="shared" si="58"/>
        <v>100</v>
      </c>
      <c r="M178" s="97">
        <v>0</v>
      </c>
      <c r="N178" s="97">
        <f t="shared" si="57"/>
        <v>100</v>
      </c>
      <c r="O178" s="98">
        <v>0</v>
      </c>
      <c r="P178" s="98">
        <f t="shared" si="56"/>
        <v>100</v>
      </c>
      <c r="Q178" s="98">
        <v>0</v>
      </c>
      <c r="R178" s="98">
        <f t="shared" si="55"/>
        <v>100</v>
      </c>
      <c r="S178" s="52"/>
    </row>
    <row r="179" spans="1:19" s="51" customFormat="1" ht="22.5" hidden="1" x14ac:dyDescent="0.2">
      <c r="A179" s="167" t="s">
        <v>248</v>
      </c>
      <c r="B179" s="168" t="s">
        <v>255</v>
      </c>
      <c r="C179" s="169" t="s">
        <v>79</v>
      </c>
      <c r="D179" s="169" t="s">
        <v>79</v>
      </c>
      <c r="E179" s="170" t="s">
        <v>256</v>
      </c>
      <c r="F179" s="171">
        <v>0</v>
      </c>
      <c r="G179" s="106">
        <f t="shared" si="60"/>
        <v>250</v>
      </c>
      <c r="H179" s="89">
        <f t="shared" si="61"/>
        <v>250</v>
      </c>
      <c r="I179" s="90">
        <v>0</v>
      </c>
      <c r="J179" s="90">
        <f t="shared" si="59"/>
        <v>250</v>
      </c>
      <c r="K179" s="90">
        <v>0</v>
      </c>
      <c r="L179" s="90">
        <f t="shared" si="58"/>
        <v>250</v>
      </c>
      <c r="M179" s="90">
        <v>0</v>
      </c>
      <c r="N179" s="90">
        <f t="shared" si="57"/>
        <v>250</v>
      </c>
      <c r="O179" s="91">
        <v>0</v>
      </c>
      <c r="P179" s="91">
        <f t="shared" si="56"/>
        <v>250</v>
      </c>
      <c r="Q179" s="91">
        <v>0</v>
      </c>
      <c r="R179" s="91">
        <f t="shared" si="55"/>
        <v>250</v>
      </c>
      <c r="S179" s="52"/>
    </row>
    <row r="180" spans="1:19" s="51" customFormat="1" hidden="1" x14ac:dyDescent="0.2">
      <c r="A180" s="172"/>
      <c r="B180" s="173"/>
      <c r="C180" s="174" t="s">
        <v>251</v>
      </c>
      <c r="D180" s="174" t="s">
        <v>252</v>
      </c>
      <c r="E180" s="175" t="s">
        <v>206</v>
      </c>
      <c r="F180" s="176">
        <v>0</v>
      </c>
      <c r="G180" s="113">
        <v>250</v>
      </c>
      <c r="H180" s="96">
        <f t="shared" si="61"/>
        <v>250</v>
      </c>
      <c r="I180" s="97">
        <v>0</v>
      </c>
      <c r="J180" s="97">
        <f t="shared" si="59"/>
        <v>250</v>
      </c>
      <c r="K180" s="97">
        <v>0</v>
      </c>
      <c r="L180" s="97">
        <f t="shared" si="58"/>
        <v>250</v>
      </c>
      <c r="M180" s="97">
        <v>0</v>
      </c>
      <c r="N180" s="97">
        <f t="shared" si="57"/>
        <v>250</v>
      </c>
      <c r="O180" s="98">
        <v>0</v>
      </c>
      <c r="P180" s="98">
        <f t="shared" si="56"/>
        <v>250</v>
      </c>
      <c r="Q180" s="98">
        <v>0</v>
      </c>
      <c r="R180" s="98">
        <f t="shared" si="55"/>
        <v>250</v>
      </c>
      <c r="S180" s="52"/>
    </row>
    <row r="181" spans="1:19" s="51" customFormat="1" hidden="1" x14ac:dyDescent="0.2">
      <c r="A181" s="167" t="s">
        <v>248</v>
      </c>
      <c r="B181" s="168" t="s">
        <v>257</v>
      </c>
      <c r="C181" s="169" t="s">
        <v>79</v>
      </c>
      <c r="D181" s="169" t="s">
        <v>79</v>
      </c>
      <c r="E181" s="170" t="s">
        <v>258</v>
      </c>
      <c r="F181" s="171">
        <v>0</v>
      </c>
      <c r="G181" s="106">
        <f t="shared" si="60"/>
        <v>100</v>
      </c>
      <c r="H181" s="89">
        <f t="shared" si="61"/>
        <v>100</v>
      </c>
      <c r="I181" s="90">
        <v>0</v>
      </c>
      <c r="J181" s="90">
        <f t="shared" si="59"/>
        <v>100</v>
      </c>
      <c r="K181" s="90">
        <v>0</v>
      </c>
      <c r="L181" s="90">
        <f t="shared" si="58"/>
        <v>100</v>
      </c>
      <c r="M181" s="90">
        <v>0</v>
      </c>
      <c r="N181" s="90">
        <f t="shared" si="57"/>
        <v>100</v>
      </c>
      <c r="O181" s="91">
        <v>0</v>
      </c>
      <c r="P181" s="91">
        <f t="shared" si="56"/>
        <v>100</v>
      </c>
      <c r="Q181" s="91">
        <v>0</v>
      </c>
      <c r="R181" s="91">
        <f t="shared" si="55"/>
        <v>100</v>
      </c>
      <c r="S181" s="52"/>
    </row>
    <row r="182" spans="1:19" s="51" customFormat="1" hidden="1" x14ac:dyDescent="0.2">
      <c r="A182" s="172"/>
      <c r="B182" s="173"/>
      <c r="C182" s="174" t="s">
        <v>251</v>
      </c>
      <c r="D182" s="174" t="s">
        <v>252</v>
      </c>
      <c r="E182" s="175" t="s">
        <v>206</v>
      </c>
      <c r="F182" s="176">
        <v>0</v>
      </c>
      <c r="G182" s="113">
        <v>100</v>
      </c>
      <c r="H182" s="96">
        <f t="shared" si="61"/>
        <v>100</v>
      </c>
      <c r="I182" s="97">
        <v>0</v>
      </c>
      <c r="J182" s="97">
        <f t="shared" si="59"/>
        <v>100</v>
      </c>
      <c r="K182" s="97">
        <v>0</v>
      </c>
      <c r="L182" s="97">
        <f t="shared" si="58"/>
        <v>100</v>
      </c>
      <c r="M182" s="97">
        <v>0</v>
      </c>
      <c r="N182" s="97">
        <f t="shared" si="57"/>
        <v>100</v>
      </c>
      <c r="O182" s="98">
        <v>0</v>
      </c>
      <c r="P182" s="98">
        <f t="shared" si="56"/>
        <v>100</v>
      </c>
      <c r="Q182" s="98">
        <v>0</v>
      </c>
      <c r="R182" s="98">
        <f t="shared" si="55"/>
        <v>100</v>
      </c>
      <c r="S182" s="52"/>
    </row>
    <row r="183" spans="1:19" s="51" customFormat="1" ht="22.5" hidden="1" x14ac:dyDescent="0.2">
      <c r="A183" s="167" t="s">
        <v>248</v>
      </c>
      <c r="B183" s="168" t="s">
        <v>259</v>
      </c>
      <c r="C183" s="169" t="s">
        <v>79</v>
      </c>
      <c r="D183" s="169" t="s">
        <v>79</v>
      </c>
      <c r="E183" s="170" t="s">
        <v>260</v>
      </c>
      <c r="F183" s="171">
        <v>0</v>
      </c>
      <c r="G183" s="106">
        <f t="shared" si="60"/>
        <v>100</v>
      </c>
      <c r="H183" s="89">
        <f t="shared" si="61"/>
        <v>100</v>
      </c>
      <c r="I183" s="90">
        <v>0</v>
      </c>
      <c r="J183" s="90">
        <f t="shared" si="59"/>
        <v>100</v>
      </c>
      <c r="K183" s="90">
        <v>0</v>
      </c>
      <c r="L183" s="90">
        <f t="shared" si="58"/>
        <v>100</v>
      </c>
      <c r="M183" s="90">
        <v>0</v>
      </c>
      <c r="N183" s="90">
        <f t="shared" si="57"/>
        <v>100</v>
      </c>
      <c r="O183" s="91">
        <v>0</v>
      </c>
      <c r="P183" s="91">
        <f t="shared" si="56"/>
        <v>100</v>
      </c>
      <c r="Q183" s="91">
        <v>0</v>
      </c>
      <c r="R183" s="91">
        <f t="shared" si="55"/>
        <v>100</v>
      </c>
      <c r="S183" s="52"/>
    </row>
    <row r="184" spans="1:19" s="51" customFormat="1" hidden="1" x14ac:dyDescent="0.2">
      <c r="A184" s="172"/>
      <c r="B184" s="173"/>
      <c r="C184" s="174" t="s">
        <v>251</v>
      </c>
      <c r="D184" s="174" t="s">
        <v>252</v>
      </c>
      <c r="E184" s="175" t="s">
        <v>206</v>
      </c>
      <c r="F184" s="176">
        <v>0</v>
      </c>
      <c r="G184" s="113">
        <v>100</v>
      </c>
      <c r="H184" s="96">
        <f t="shared" si="61"/>
        <v>100</v>
      </c>
      <c r="I184" s="97">
        <v>0</v>
      </c>
      <c r="J184" s="97">
        <f t="shared" si="59"/>
        <v>100</v>
      </c>
      <c r="K184" s="97">
        <v>0</v>
      </c>
      <c r="L184" s="97">
        <f t="shared" si="58"/>
        <v>100</v>
      </c>
      <c r="M184" s="97">
        <v>0</v>
      </c>
      <c r="N184" s="97">
        <f t="shared" si="57"/>
        <v>100</v>
      </c>
      <c r="O184" s="98">
        <v>0</v>
      </c>
      <c r="P184" s="98">
        <f t="shared" si="56"/>
        <v>100</v>
      </c>
      <c r="Q184" s="98">
        <v>0</v>
      </c>
      <c r="R184" s="98">
        <f t="shared" si="55"/>
        <v>100</v>
      </c>
      <c r="S184" s="52"/>
    </row>
    <row r="185" spans="1:19" s="51" customFormat="1" ht="22.5" hidden="1" x14ac:dyDescent="0.2">
      <c r="A185" s="167" t="s">
        <v>248</v>
      </c>
      <c r="B185" s="168" t="s">
        <v>261</v>
      </c>
      <c r="C185" s="169" t="s">
        <v>79</v>
      </c>
      <c r="D185" s="169" t="s">
        <v>79</v>
      </c>
      <c r="E185" s="170" t="s">
        <v>262</v>
      </c>
      <c r="F185" s="171">
        <v>0</v>
      </c>
      <c r="G185" s="106">
        <f t="shared" si="60"/>
        <v>200</v>
      </c>
      <c r="H185" s="89">
        <f t="shared" si="61"/>
        <v>200</v>
      </c>
      <c r="I185" s="90">
        <v>0</v>
      </c>
      <c r="J185" s="90">
        <f t="shared" si="59"/>
        <v>200</v>
      </c>
      <c r="K185" s="90">
        <v>0</v>
      </c>
      <c r="L185" s="90">
        <f t="shared" si="58"/>
        <v>200</v>
      </c>
      <c r="M185" s="90">
        <v>0</v>
      </c>
      <c r="N185" s="90">
        <f t="shared" si="57"/>
        <v>200</v>
      </c>
      <c r="O185" s="91">
        <f>+O186</f>
        <v>-200</v>
      </c>
      <c r="P185" s="91">
        <f t="shared" si="56"/>
        <v>0</v>
      </c>
      <c r="Q185" s="91">
        <v>0</v>
      </c>
      <c r="R185" s="91">
        <f t="shared" si="55"/>
        <v>0</v>
      </c>
      <c r="S185" s="52"/>
    </row>
    <row r="186" spans="1:19" s="51" customFormat="1" hidden="1" x14ac:dyDescent="0.2">
      <c r="A186" s="172"/>
      <c r="B186" s="173"/>
      <c r="C186" s="174" t="s">
        <v>251</v>
      </c>
      <c r="D186" s="174" t="s">
        <v>252</v>
      </c>
      <c r="E186" s="175" t="s">
        <v>206</v>
      </c>
      <c r="F186" s="176">
        <v>0</v>
      </c>
      <c r="G186" s="113">
        <v>200</v>
      </c>
      <c r="H186" s="96">
        <f t="shared" si="61"/>
        <v>200</v>
      </c>
      <c r="I186" s="97">
        <v>0</v>
      </c>
      <c r="J186" s="97">
        <f t="shared" si="59"/>
        <v>200</v>
      </c>
      <c r="K186" s="97">
        <v>0</v>
      </c>
      <c r="L186" s="97">
        <f t="shared" si="58"/>
        <v>200</v>
      </c>
      <c r="M186" s="97">
        <v>0</v>
      </c>
      <c r="N186" s="97">
        <f t="shared" si="57"/>
        <v>200</v>
      </c>
      <c r="O186" s="98">
        <v>-200</v>
      </c>
      <c r="P186" s="98">
        <f t="shared" si="56"/>
        <v>0</v>
      </c>
      <c r="Q186" s="98">
        <v>0</v>
      </c>
      <c r="R186" s="98">
        <f t="shared" si="55"/>
        <v>0</v>
      </c>
      <c r="S186" s="52"/>
    </row>
    <row r="187" spans="1:19" s="51" customFormat="1" ht="22.5" hidden="1" x14ac:dyDescent="0.2">
      <c r="A187" s="167" t="s">
        <v>248</v>
      </c>
      <c r="B187" s="168" t="s">
        <v>263</v>
      </c>
      <c r="C187" s="169" t="s">
        <v>79</v>
      </c>
      <c r="D187" s="169" t="s">
        <v>79</v>
      </c>
      <c r="E187" s="170" t="s">
        <v>264</v>
      </c>
      <c r="F187" s="171">
        <v>0</v>
      </c>
      <c r="G187" s="106">
        <f t="shared" si="60"/>
        <v>100</v>
      </c>
      <c r="H187" s="89">
        <f t="shared" si="61"/>
        <v>100</v>
      </c>
      <c r="I187" s="90">
        <v>0</v>
      </c>
      <c r="J187" s="90">
        <f t="shared" si="59"/>
        <v>100</v>
      </c>
      <c r="K187" s="90">
        <v>0</v>
      </c>
      <c r="L187" s="90">
        <f t="shared" si="58"/>
        <v>100</v>
      </c>
      <c r="M187" s="90">
        <v>0</v>
      </c>
      <c r="N187" s="90">
        <f t="shared" si="57"/>
        <v>100</v>
      </c>
      <c r="O187" s="91">
        <v>0</v>
      </c>
      <c r="P187" s="91">
        <f t="shared" si="56"/>
        <v>100</v>
      </c>
      <c r="Q187" s="91">
        <v>0</v>
      </c>
      <c r="R187" s="91">
        <f t="shared" si="55"/>
        <v>100</v>
      </c>
      <c r="S187" s="52"/>
    </row>
    <row r="188" spans="1:19" s="51" customFormat="1" hidden="1" x14ac:dyDescent="0.2">
      <c r="A188" s="172"/>
      <c r="B188" s="173"/>
      <c r="C188" s="174" t="s">
        <v>251</v>
      </c>
      <c r="D188" s="174" t="s">
        <v>252</v>
      </c>
      <c r="E188" s="175" t="s">
        <v>206</v>
      </c>
      <c r="F188" s="176">
        <v>0</v>
      </c>
      <c r="G188" s="113">
        <v>100</v>
      </c>
      <c r="H188" s="96">
        <f t="shared" si="61"/>
        <v>100</v>
      </c>
      <c r="I188" s="97">
        <v>0</v>
      </c>
      <c r="J188" s="97">
        <f t="shared" si="59"/>
        <v>100</v>
      </c>
      <c r="K188" s="97">
        <v>0</v>
      </c>
      <c r="L188" s="97">
        <f t="shared" si="58"/>
        <v>100</v>
      </c>
      <c r="M188" s="97">
        <v>0</v>
      </c>
      <c r="N188" s="97">
        <f t="shared" si="57"/>
        <v>100</v>
      </c>
      <c r="O188" s="98">
        <v>0</v>
      </c>
      <c r="P188" s="98">
        <f t="shared" si="56"/>
        <v>100</v>
      </c>
      <c r="Q188" s="98">
        <v>0</v>
      </c>
      <c r="R188" s="98">
        <f t="shared" si="55"/>
        <v>100</v>
      </c>
      <c r="S188" s="52"/>
    </row>
    <row r="189" spans="1:19" s="51" customFormat="1" hidden="1" x14ac:dyDescent="0.2">
      <c r="A189" s="167" t="s">
        <v>248</v>
      </c>
      <c r="B189" s="168" t="s">
        <v>265</v>
      </c>
      <c r="C189" s="169" t="s">
        <v>79</v>
      </c>
      <c r="D189" s="169" t="s">
        <v>79</v>
      </c>
      <c r="E189" s="170" t="s">
        <v>266</v>
      </c>
      <c r="F189" s="171">
        <v>0</v>
      </c>
      <c r="G189" s="106">
        <f t="shared" si="60"/>
        <v>100</v>
      </c>
      <c r="H189" s="89">
        <f t="shared" si="61"/>
        <v>100</v>
      </c>
      <c r="I189" s="90">
        <v>0</v>
      </c>
      <c r="J189" s="90">
        <f t="shared" si="59"/>
        <v>100</v>
      </c>
      <c r="K189" s="90">
        <v>0</v>
      </c>
      <c r="L189" s="90">
        <f t="shared" si="58"/>
        <v>100</v>
      </c>
      <c r="M189" s="90">
        <v>0</v>
      </c>
      <c r="N189" s="90">
        <f t="shared" si="57"/>
        <v>100</v>
      </c>
      <c r="O189" s="91">
        <v>0</v>
      </c>
      <c r="P189" s="91">
        <f t="shared" si="56"/>
        <v>100</v>
      </c>
      <c r="Q189" s="91">
        <v>0</v>
      </c>
      <c r="R189" s="91">
        <f t="shared" si="55"/>
        <v>100</v>
      </c>
      <c r="S189" s="52"/>
    </row>
    <row r="190" spans="1:19" s="51" customFormat="1" hidden="1" x14ac:dyDescent="0.2">
      <c r="A190" s="172"/>
      <c r="B190" s="173"/>
      <c r="C190" s="174" t="s">
        <v>251</v>
      </c>
      <c r="D190" s="174" t="s">
        <v>252</v>
      </c>
      <c r="E190" s="175" t="s">
        <v>206</v>
      </c>
      <c r="F190" s="176">
        <v>0</v>
      </c>
      <c r="G190" s="113">
        <v>100</v>
      </c>
      <c r="H190" s="96">
        <f t="shared" si="61"/>
        <v>100</v>
      </c>
      <c r="I190" s="97">
        <v>0</v>
      </c>
      <c r="J190" s="97">
        <f t="shared" si="59"/>
        <v>100</v>
      </c>
      <c r="K190" s="97">
        <v>0</v>
      </c>
      <c r="L190" s="97">
        <f t="shared" si="58"/>
        <v>100</v>
      </c>
      <c r="M190" s="97">
        <v>0</v>
      </c>
      <c r="N190" s="97">
        <f t="shared" si="57"/>
        <v>100</v>
      </c>
      <c r="O190" s="98">
        <v>0</v>
      </c>
      <c r="P190" s="98">
        <f t="shared" si="56"/>
        <v>100</v>
      </c>
      <c r="Q190" s="98">
        <v>0</v>
      </c>
      <c r="R190" s="98">
        <f t="shared" si="55"/>
        <v>100</v>
      </c>
      <c r="S190" s="52"/>
    </row>
    <row r="191" spans="1:19" s="51" customFormat="1" ht="22.5" hidden="1" x14ac:dyDescent="0.2">
      <c r="A191" s="167" t="s">
        <v>248</v>
      </c>
      <c r="B191" s="168" t="s">
        <v>267</v>
      </c>
      <c r="C191" s="169" t="s">
        <v>79</v>
      </c>
      <c r="D191" s="169" t="s">
        <v>79</v>
      </c>
      <c r="E191" s="170" t="s">
        <v>268</v>
      </c>
      <c r="F191" s="171">
        <v>0</v>
      </c>
      <c r="G191" s="106">
        <f t="shared" si="60"/>
        <v>100</v>
      </c>
      <c r="H191" s="89">
        <f t="shared" si="61"/>
        <v>100</v>
      </c>
      <c r="I191" s="90">
        <v>0</v>
      </c>
      <c r="J191" s="90">
        <f t="shared" si="59"/>
        <v>100</v>
      </c>
      <c r="K191" s="90">
        <v>0</v>
      </c>
      <c r="L191" s="90">
        <f t="shared" si="58"/>
        <v>100</v>
      </c>
      <c r="M191" s="90">
        <v>0</v>
      </c>
      <c r="N191" s="90">
        <f t="shared" si="57"/>
        <v>100</v>
      </c>
      <c r="O191" s="91">
        <v>0</v>
      </c>
      <c r="P191" s="91">
        <f t="shared" si="56"/>
        <v>100</v>
      </c>
      <c r="Q191" s="91">
        <v>0</v>
      </c>
      <c r="R191" s="91">
        <f t="shared" si="55"/>
        <v>100</v>
      </c>
      <c r="S191" s="52"/>
    </row>
    <row r="192" spans="1:19" s="51" customFormat="1" hidden="1" x14ac:dyDescent="0.2">
      <c r="A192" s="172"/>
      <c r="B192" s="173"/>
      <c r="C192" s="174" t="s">
        <v>251</v>
      </c>
      <c r="D192" s="174" t="s">
        <v>252</v>
      </c>
      <c r="E192" s="175" t="s">
        <v>206</v>
      </c>
      <c r="F192" s="176">
        <v>0</v>
      </c>
      <c r="G192" s="113">
        <v>100</v>
      </c>
      <c r="H192" s="96">
        <f t="shared" si="61"/>
        <v>100</v>
      </c>
      <c r="I192" s="97">
        <v>0</v>
      </c>
      <c r="J192" s="97">
        <f t="shared" si="59"/>
        <v>100</v>
      </c>
      <c r="K192" s="97">
        <v>0</v>
      </c>
      <c r="L192" s="97">
        <f t="shared" si="58"/>
        <v>100</v>
      </c>
      <c r="M192" s="97">
        <v>0</v>
      </c>
      <c r="N192" s="97">
        <f t="shared" si="57"/>
        <v>100</v>
      </c>
      <c r="O192" s="98">
        <v>0</v>
      </c>
      <c r="P192" s="98">
        <f t="shared" si="56"/>
        <v>100</v>
      </c>
      <c r="Q192" s="98">
        <v>0</v>
      </c>
      <c r="R192" s="98">
        <f t="shared" si="55"/>
        <v>100</v>
      </c>
      <c r="S192" s="52"/>
    </row>
    <row r="193" spans="1:19" s="51" customFormat="1" ht="22.5" hidden="1" x14ac:dyDescent="0.2">
      <c r="A193" s="167" t="s">
        <v>248</v>
      </c>
      <c r="B193" s="168" t="s">
        <v>269</v>
      </c>
      <c r="C193" s="169" t="s">
        <v>79</v>
      </c>
      <c r="D193" s="169" t="s">
        <v>79</v>
      </c>
      <c r="E193" s="170" t="s">
        <v>270</v>
      </c>
      <c r="F193" s="171">
        <v>0</v>
      </c>
      <c r="G193" s="106">
        <f t="shared" si="60"/>
        <v>100</v>
      </c>
      <c r="H193" s="89">
        <f t="shared" si="61"/>
        <v>100</v>
      </c>
      <c r="I193" s="90">
        <v>0</v>
      </c>
      <c r="J193" s="90">
        <f t="shared" si="59"/>
        <v>100</v>
      </c>
      <c r="K193" s="90">
        <v>0</v>
      </c>
      <c r="L193" s="90">
        <f t="shared" si="58"/>
        <v>100</v>
      </c>
      <c r="M193" s="90">
        <v>0</v>
      </c>
      <c r="N193" s="90">
        <f t="shared" si="57"/>
        <v>100</v>
      </c>
      <c r="O193" s="91">
        <f>+O194</f>
        <v>-100</v>
      </c>
      <c r="P193" s="91">
        <f t="shared" si="56"/>
        <v>0</v>
      </c>
      <c r="Q193" s="91">
        <v>0</v>
      </c>
      <c r="R193" s="91">
        <f t="shared" si="55"/>
        <v>0</v>
      </c>
      <c r="S193" s="52"/>
    </row>
    <row r="194" spans="1:19" s="51" customFormat="1" hidden="1" x14ac:dyDescent="0.2">
      <c r="A194" s="172"/>
      <c r="B194" s="173"/>
      <c r="C194" s="174" t="s">
        <v>251</v>
      </c>
      <c r="D194" s="174" t="s">
        <v>252</v>
      </c>
      <c r="E194" s="175" t="s">
        <v>206</v>
      </c>
      <c r="F194" s="176">
        <v>0</v>
      </c>
      <c r="G194" s="113">
        <v>100</v>
      </c>
      <c r="H194" s="96">
        <f t="shared" si="61"/>
        <v>100</v>
      </c>
      <c r="I194" s="97">
        <v>0</v>
      </c>
      <c r="J194" s="97">
        <f t="shared" si="59"/>
        <v>100</v>
      </c>
      <c r="K194" s="97">
        <v>0</v>
      </c>
      <c r="L194" s="97">
        <f t="shared" si="58"/>
        <v>100</v>
      </c>
      <c r="M194" s="97">
        <v>0</v>
      </c>
      <c r="N194" s="97">
        <f t="shared" si="57"/>
        <v>100</v>
      </c>
      <c r="O194" s="98">
        <v>-100</v>
      </c>
      <c r="P194" s="98">
        <f t="shared" si="56"/>
        <v>0</v>
      </c>
      <c r="Q194" s="98">
        <v>0</v>
      </c>
      <c r="R194" s="98">
        <f t="shared" si="55"/>
        <v>0</v>
      </c>
      <c r="S194" s="52"/>
    </row>
    <row r="195" spans="1:19" s="51" customFormat="1" ht="22.5" hidden="1" x14ac:dyDescent="0.2">
      <c r="A195" s="167" t="s">
        <v>248</v>
      </c>
      <c r="B195" s="168" t="s">
        <v>271</v>
      </c>
      <c r="C195" s="169" t="s">
        <v>79</v>
      </c>
      <c r="D195" s="169" t="s">
        <v>79</v>
      </c>
      <c r="E195" s="170" t="s">
        <v>272</v>
      </c>
      <c r="F195" s="171">
        <v>0</v>
      </c>
      <c r="G195" s="106">
        <f t="shared" si="60"/>
        <v>100</v>
      </c>
      <c r="H195" s="89">
        <f t="shared" si="61"/>
        <v>100</v>
      </c>
      <c r="I195" s="90">
        <v>0</v>
      </c>
      <c r="J195" s="90">
        <f t="shared" si="59"/>
        <v>100</v>
      </c>
      <c r="K195" s="90">
        <v>0</v>
      </c>
      <c r="L195" s="90">
        <f t="shared" si="58"/>
        <v>100</v>
      </c>
      <c r="M195" s="90">
        <v>0</v>
      </c>
      <c r="N195" s="90">
        <f t="shared" si="57"/>
        <v>100</v>
      </c>
      <c r="O195" s="91">
        <v>0</v>
      </c>
      <c r="P195" s="91">
        <f t="shared" si="56"/>
        <v>100</v>
      </c>
      <c r="Q195" s="91">
        <v>0</v>
      </c>
      <c r="R195" s="91">
        <f t="shared" si="55"/>
        <v>100</v>
      </c>
      <c r="S195" s="52"/>
    </row>
    <row r="196" spans="1:19" s="51" customFormat="1" hidden="1" x14ac:dyDescent="0.2">
      <c r="A196" s="172"/>
      <c r="B196" s="173"/>
      <c r="C196" s="174" t="s">
        <v>251</v>
      </c>
      <c r="D196" s="174" t="s">
        <v>252</v>
      </c>
      <c r="E196" s="175" t="s">
        <v>206</v>
      </c>
      <c r="F196" s="176">
        <v>0</v>
      </c>
      <c r="G196" s="113">
        <v>100</v>
      </c>
      <c r="H196" s="96">
        <f t="shared" si="61"/>
        <v>100</v>
      </c>
      <c r="I196" s="97">
        <v>0</v>
      </c>
      <c r="J196" s="97">
        <f t="shared" si="59"/>
        <v>100</v>
      </c>
      <c r="K196" s="97">
        <v>0</v>
      </c>
      <c r="L196" s="97">
        <f t="shared" si="58"/>
        <v>100</v>
      </c>
      <c r="M196" s="97">
        <v>0</v>
      </c>
      <c r="N196" s="97">
        <f t="shared" si="57"/>
        <v>100</v>
      </c>
      <c r="O196" s="98">
        <v>0</v>
      </c>
      <c r="P196" s="98">
        <f t="shared" si="56"/>
        <v>100</v>
      </c>
      <c r="Q196" s="98">
        <v>0</v>
      </c>
      <c r="R196" s="98">
        <f t="shared" si="55"/>
        <v>100</v>
      </c>
      <c r="S196" s="52"/>
    </row>
    <row r="197" spans="1:19" s="51" customFormat="1" hidden="1" x14ac:dyDescent="0.2">
      <c r="A197" s="167" t="s">
        <v>248</v>
      </c>
      <c r="B197" s="168" t="s">
        <v>273</v>
      </c>
      <c r="C197" s="169" t="s">
        <v>79</v>
      </c>
      <c r="D197" s="169" t="s">
        <v>79</v>
      </c>
      <c r="E197" s="170" t="s">
        <v>274</v>
      </c>
      <c r="F197" s="171">
        <v>0</v>
      </c>
      <c r="G197" s="106">
        <f t="shared" si="60"/>
        <v>150</v>
      </c>
      <c r="H197" s="89">
        <f t="shared" si="61"/>
        <v>150</v>
      </c>
      <c r="I197" s="90">
        <v>0</v>
      </c>
      <c r="J197" s="90">
        <f t="shared" si="59"/>
        <v>150</v>
      </c>
      <c r="K197" s="90">
        <v>0</v>
      </c>
      <c r="L197" s="90">
        <f t="shared" si="58"/>
        <v>150</v>
      </c>
      <c r="M197" s="90">
        <v>0</v>
      </c>
      <c r="N197" s="90">
        <f t="shared" si="57"/>
        <v>150</v>
      </c>
      <c r="O197" s="91">
        <v>0</v>
      </c>
      <c r="P197" s="91">
        <f t="shared" si="56"/>
        <v>150</v>
      </c>
      <c r="Q197" s="91">
        <v>0</v>
      </c>
      <c r="R197" s="91">
        <f t="shared" si="55"/>
        <v>150</v>
      </c>
      <c r="S197" s="52"/>
    </row>
    <row r="198" spans="1:19" s="51" customFormat="1" hidden="1" x14ac:dyDescent="0.2">
      <c r="A198" s="172"/>
      <c r="B198" s="173"/>
      <c r="C198" s="174" t="s">
        <v>251</v>
      </c>
      <c r="D198" s="174" t="s">
        <v>275</v>
      </c>
      <c r="E198" s="175" t="s">
        <v>209</v>
      </c>
      <c r="F198" s="176">
        <v>0</v>
      </c>
      <c r="G198" s="113">
        <v>150</v>
      </c>
      <c r="H198" s="96">
        <f t="shared" si="61"/>
        <v>150</v>
      </c>
      <c r="I198" s="97">
        <v>0</v>
      </c>
      <c r="J198" s="97">
        <f t="shared" si="59"/>
        <v>150</v>
      </c>
      <c r="K198" s="97">
        <v>0</v>
      </c>
      <c r="L198" s="97">
        <f t="shared" si="58"/>
        <v>150</v>
      </c>
      <c r="M198" s="97">
        <v>0</v>
      </c>
      <c r="N198" s="97">
        <f t="shared" si="57"/>
        <v>150</v>
      </c>
      <c r="O198" s="98">
        <v>0</v>
      </c>
      <c r="P198" s="98">
        <f t="shared" si="56"/>
        <v>150</v>
      </c>
      <c r="Q198" s="98">
        <v>0</v>
      </c>
      <c r="R198" s="98">
        <f t="shared" si="55"/>
        <v>150</v>
      </c>
      <c r="S198" s="52"/>
    </row>
    <row r="199" spans="1:19" s="51" customFormat="1" ht="22.5" hidden="1" x14ac:dyDescent="0.2">
      <c r="A199" s="167" t="s">
        <v>248</v>
      </c>
      <c r="B199" s="168" t="s">
        <v>276</v>
      </c>
      <c r="C199" s="169" t="s">
        <v>79</v>
      </c>
      <c r="D199" s="169" t="s">
        <v>79</v>
      </c>
      <c r="E199" s="170" t="s">
        <v>277</v>
      </c>
      <c r="F199" s="171">
        <v>0</v>
      </c>
      <c r="G199" s="106">
        <f t="shared" si="60"/>
        <v>150</v>
      </c>
      <c r="H199" s="89">
        <f t="shared" si="61"/>
        <v>150</v>
      </c>
      <c r="I199" s="90">
        <v>0</v>
      </c>
      <c r="J199" s="90">
        <f t="shared" si="59"/>
        <v>150</v>
      </c>
      <c r="K199" s="90">
        <v>0</v>
      </c>
      <c r="L199" s="90">
        <f t="shared" si="58"/>
        <v>150</v>
      </c>
      <c r="M199" s="90">
        <v>0</v>
      </c>
      <c r="N199" s="90">
        <f t="shared" si="57"/>
        <v>150</v>
      </c>
      <c r="O199" s="91">
        <v>0</v>
      </c>
      <c r="P199" s="91">
        <f t="shared" si="56"/>
        <v>150</v>
      </c>
      <c r="Q199" s="91">
        <v>0</v>
      </c>
      <c r="R199" s="91">
        <f t="shared" si="55"/>
        <v>150</v>
      </c>
      <c r="S199" s="52"/>
    </row>
    <row r="200" spans="1:19" s="51" customFormat="1" hidden="1" x14ac:dyDescent="0.2">
      <c r="A200" s="172"/>
      <c r="B200" s="173"/>
      <c r="C200" s="174" t="s">
        <v>251</v>
      </c>
      <c r="D200" s="174" t="s">
        <v>252</v>
      </c>
      <c r="E200" s="175" t="s">
        <v>206</v>
      </c>
      <c r="F200" s="176">
        <v>0</v>
      </c>
      <c r="G200" s="113">
        <v>150</v>
      </c>
      <c r="H200" s="96">
        <f t="shared" si="61"/>
        <v>150</v>
      </c>
      <c r="I200" s="97">
        <v>0</v>
      </c>
      <c r="J200" s="97">
        <f t="shared" si="59"/>
        <v>150</v>
      </c>
      <c r="K200" s="97">
        <v>0</v>
      </c>
      <c r="L200" s="97">
        <f t="shared" si="58"/>
        <v>150</v>
      </c>
      <c r="M200" s="97">
        <v>0</v>
      </c>
      <c r="N200" s="97">
        <f t="shared" si="57"/>
        <v>150</v>
      </c>
      <c r="O200" s="98">
        <v>0</v>
      </c>
      <c r="P200" s="98">
        <f t="shared" si="56"/>
        <v>150</v>
      </c>
      <c r="Q200" s="98">
        <v>0</v>
      </c>
      <c r="R200" s="98">
        <f t="shared" si="55"/>
        <v>150</v>
      </c>
      <c r="S200" s="52"/>
    </row>
    <row r="201" spans="1:19" s="51" customFormat="1" ht="33.75" hidden="1" x14ac:dyDescent="0.2">
      <c r="A201" s="167" t="s">
        <v>248</v>
      </c>
      <c r="B201" s="168" t="s">
        <v>278</v>
      </c>
      <c r="C201" s="169" t="s">
        <v>79</v>
      </c>
      <c r="D201" s="169" t="s">
        <v>79</v>
      </c>
      <c r="E201" s="170" t="s">
        <v>279</v>
      </c>
      <c r="F201" s="171">
        <v>0</v>
      </c>
      <c r="G201" s="106">
        <f t="shared" si="60"/>
        <v>150</v>
      </c>
      <c r="H201" s="89">
        <f t="shared" si="61"/>
        <v>150</v>
      </c>
      <c r="I201" s="90">
        <v>0</v>
      </c>
      <c r="J201" s="90">
        <f t="shared" si="59"/>
        <v>150</v>
      </c>
      <c r="K201" s="90">
        <v>0</v>
      </c>
      <c r="L201" s="90">
        <f t="shared" si="58"/>
        <v>150</v>
      </c>
      <c r="M201" s="90">
        <v>0</v>
      </c>
      <c r="N201" s="90">
        <f t="shared" si="57"/>
        <v>150</v>
      </c>
      <c r="O201" s="91">
        <v>0</v>
      </c>
      <c r="P201" s="91">
        <f t="shared" si="56"/>
        <v>150</v>
      </c>
      <c r="Q201" s="91">
        <v>0</v>
      </c>
      <c r="R201" s="91">
        <f t="shared" si="55"/>
        <v>150</v>
      </c>
      <c r="S201" s="52"/>
    </row>
    <row r="202" spans="1:19" s="51" customFormat="1" hidden="1" x14ac:dyDescent="0.2">
      <c r="A202" s="172"/>
      <c r="B202" s="173"/>
      <c r="C202" s="174" t="s">
        <v>251</v>
      </c>
      <c r="D202" s="174" t="s">
        <v>252</v>
      </c>
      <c r="E202" s="175" t="s">
        <v>206</v>
      </c>
      <c r="F202" s="176">
        <v>0</v>
      </c>
      <c r="G202" s="113">
        <v>150</v>
      </c>
      <c r="H202" s="96">
        <f t="shared" si="61"/>
        <v>150</v>
      </c>
      <c r="I202" s="97">
        <v>0</v>
      </c>
      <c r="J202" s="97">
        <f t="shared" si="59"/>
        <v>150</v>
      </c>
      <c r="K202" s="97">
        <v>0</v>
      </c>
      <c r="L202" s="97">
        <f t="shared" si="58"/>
        <v>150</v>
      </c>
      <c r="M202" s="97">
        <v>0</v>
      </c>
      <c r="N202" s="97">
        <f t="shared" si="57"/>
        <v>150</v>
      </c>
      <c r="O202" s="98">
        <v>0</v>
      </c>
      <c r="P202" s="98">
        <f t="shared" si="56"/>
        <v>150</v>
      </c>
      <c r="Q202" s="98">
        <v>0</v>
      </c>
      <c r="R202" s="98">
        <f t="shared" si="55"/>
        <v>150</v>
      </c>
      <c r="S202" s="52"/>
    </row>
    <row r="203" spans="1:19" s="51" customFormat="1" ht="22.5" hidden="1" x14ac:dyDescent="0.2">
      <c r="A203" s="167" t="s">
        <v>248</v>
      </c>
      <c r="B203" s="168" t="s">
        <v>280</v>
      </c>
      <c r="C203" s="169" t="s">
        <v>79</v>
      </c>
      <c r="D203" s="169" t="s">
        <v>79</v>
      </c>
      <c r="E203" s="170" t="s">
        <v>281</v>
      </c>
      <c r="F203" s="171">
        <v>0</v>
      </c>
      <c r="G203" s="106">
        <f t="shared" si="60"/>
        <v>100</v>
      </c>
      <c r="H203" s="89">
        <f t="shared" si="61"/>
        <v>100</v>
      </c>
      <c r="I203" s="90">
        <v>0</v>
      </c>
      <c r="J203" s="90">
        <f t="shared" si="59"/>
        <v>100</v>
      </c>
      <c r="K203" s="90">
        <v>0</v>
      </c>
      <c r="L203" s="90">
        <f t="shared" si="58"/>
        <v>100</v>
      </c>
      <c r="M203" s="90">
        <v>0</v>
      </c>
      <c r="N203" s="90">
        <f t="shared" si="57"/>
        <v>100</v>
      </c>
      <c r="O203" s="91">
        <v>0</v>
      </c>
      <c r="P203" s="91">
        <f t="shared" si="56"/>
        <v>100</v>
      </c>
      <c r="Q203" s="91">
        <v>0</v>
      </c>
      <c r="R203" s="91">
        <f t="shared" si="55"/>
        <v>100</v>
      </c>
      <c r="S203" s="52"/>
    </row>
    <row r="204" spans="1:19" s="51" customFormat="1" hidden="1" x14ac:dyDescent="0.2">
      <c r="A204" s="172"/>
      <c r="B204" s="173"/>
      <c r="C204" s="174" t="s">
        <v>251</v>
      </c>
      <c r="D204" s="174" t="s">
        <v>252</v>
      </c>
      <c r="E204" s="175" t="s">
        <v>206</v>
      </c>
      <c r="F204" s="176">
        <v>0</v>
      </c>
      <c r="G204" s="113">
        <v>100</v>
      </c>
      <c r="H204" s="96">
        <f t="shared" si="61"/>
        <v>100</v>
      </c>
      <c r="I204" s="97">
        <v>0</v>
      </c>
      <c r="J204" s="97">
        <f t="shared" si="59"/>
        <v>100</v>
      </c>
      <c r="K204" s="97">
        <v>0</v>
      </c>
      <c r="L204" s="97">
        <f t="shared" si="58"/>
        <v>100</v>
      </c>
      <c r="M204" s="97">
        <v>0</v>
      </c>
      <c r="N204" s="97">
        <f t="shared" si="57"/>
        <v>100</v>
      </c>
      <c r="O204" s="98">
        <v>0</v>
      </c>
      <c r="P204" s="98">
        <f t="shared" si="56"/>
        <v>100</v>
      </c>
      <c r="Q204" s="98">
        <v>0</v>
      </c>
      <c r="R204" s="98">
        <f t="shared" si="55"/>
        <v>100</v>
      </c>
      <c r="S204" s="52"/>
    </row>
    <row r="205" spans="1:19" s="51" customFormat="1" hidden="1" x14ac:dyDescent="0.2">
      <c r="A205" s="167" t="s">
        <v>248</v>
      </c>
      <c r="B205" s="168" t="s">
        <v>282</v>
      </c>
      <c r="C205" s="169" t="s">
        <v>79</v>
      </c>
      <c r="D205" s="169" t="s">
        <v>79</v>
      </c>
      <c r="E205" s="170" t="s">
        <v>283</v>
      </c>
      <c r="F205" s="171">
        <v>0</v>
      </c>
      <c r="G205" s="106">
        <f t="shared" si="60"/>
        <v>100</v>
      </c>
      <c r="H205" s="89">
        <f t="shared" si="61"/>
        <v>100</v>
      </c>
      <c r="I205" s="90">
        <v>0</v>
      </c>
      <c r="J205" s="90">
        <f t="shared" si="59"/>
        <v>100</v>
      </c>
      <c r="K205" s="90">
        <v>0</v>
      </c>
      <c r="L205" s="90">
        <f t="shared" si="58"/>
        <v>100</v>
      </c>
      <c r="M205" s="90">
        <v>0</v>
      </c>
      <c r="N205" s="90">
        <f t="shared" si="57"/>
        <v>100</v>
      </c>
      <c r="O205" s="91">
        <f>+O206</f>
        <v>-100</v>
      </c>
      <c r="P205" s="91">
        <f t="shared" si="56"/>
        <v>0</v>
      </c>
      <c r="Q205" s="91">
        <v>0</v>
      </c>
      <c r="R205" s="91">
        <f t="shared" si="55"/>
        <v>0</v>
      </c>
      <c r="S205" s="52"/>
    </row>
    <row r="206" spans="1:19" s="51" customFormat="1" hidden="1" x14ac:dyDescent="0.2">
      <c r="A206" s="172"/>
      <c r="B206" s="173"/>
      <c r="C206" s="174" t="s">
        <v>251</v>
      </c>
      <c r="D206" s="174" t="s">
        <v>252</v>
      </c>
      <c r="E206" s="175" t="s">
        <v>206</v>
      </c>
      <c r="F206" s="176">
        <v>0</v>
      </c>
      <c r="G206" s="113">
        <v>100</v>
      </c>
      <c r="H206" s="96">
        <f t="shared" si="61"/>
        <v>100</v>
      </c>
      <c r="I206" s="97">
        <v>0</v>
      </c>
      <c r="J206" s="97">
        <f t="shared" si="59"/>
        <v>100</v>
      </c>
      <c r="K206" s="97">
        <v>0</v>
      </c>
      <c r="L206" s="97">
        <f t="shared" si="58"/>
        <v>100</v>
      </c>
      <c r="M206" s="97">
        <v>0</v>
      </c>
      <c r="N206" s="97">
        <f t="shared" si="57"/>
        <v>100</v>
      </c>
      <c r="O206" s="98">
        <v>-100</v>
      </c>
      <c r="P206" s="98">
        <f t="shared" si="56"/>
        <v>0</v>
      </c>
      <c r="Q206" s="98">
        <v>0</v>
      </c>
      <c r="R206" s="98">
        <f t="shared" si="55"/>
        <v>0</v>
      </c>
      <c r="S206" s="52"/>
    </row>
    <row r="207" spans="1:19" s="51" customFormat="1" ht="22.5" hidden="1" x14ac:dyDescent="0.2">
      <c r="A207" s="167" t="s">
        <v>248</v>
      </c>
      <c r="B207" s="168" t="s">
        <v>284</v>
      </c>
      <c r="C207" s="169" t="s">
        <v>79</v>
      </c>
      <c r="D207" s="169" t="s">
        <v>79</v>
      </c>
      <c r="E207" s="170" t="s">
        <v>285</v>
      </c>
      <c r="F207" s="171">
        <v>0</v>
      </c>
      <c r="G207" s="106">
        <f t="shared" si="60"/>
        <v>250</v>
      </c>
      <c r="H207" s="89">
        <f t="shared" si="61"/>
        <v>250</v>
      </c>
      <c r="I207" s="90">
        <v>0</v>
      </c>
      <c r="J207" s="90">
        <f t="shared" si="59"/>
        <v>250</v>
      </c>
      <c r="K207" s="90">
        <v>0</v>
      </c>
      <c r="L207" s="90">
        <f t="shared" si="58"/>
        <v>250</v>
      </c>
      <c r="M207" s="90">
        <v>0</v>
      </c>
      <c r="N207" s="90">
        <f t="shared" si="57"/>
        <v>250</v>
      </c>
      <c r="O207" s="91">
        <v>0</v>
      </c>
      <c r="P207" s="91">
        <f t="shared" si="56"/>
        <v>250</v>
      </c>
      <c r="Q207" s="91">
        <v>0</v>
      </c>
      <c r="R207" s="91">
        <f t="shared" si="55"/>
        <v>250</v>
      </c>
      <c r="S207" s="52"/>
    </row>
    <row r="208" spans="1:19" s="51" customFormat="1" hidden="1" x14ac:dyDescent="0.2">
      <c r="A208" s="172"/>
      <c r="B208" s="173"/>
      <c r="C208" s="174" t="s">
        <v>251</v>
      </c>
      <c r="D208" s="174" t="s">
        <v>252</v>
      </c>
      <c r="E208" s="175" t="s">
        <v>206</v>
      </c>
      <c r="F208" s="176">
        <v>0</v>
      </c>
      <c r="G208" s="113">
        <v>250</v>
      </c>
      <c r="H208" s="96">
        <f t="shared" si="61"/>
        <v>250</v>
      </c>
      <c r="I208" s="97">
        <v>0</v>
      </c>
      <c r="J208" s="97">
        <f t="shared" si="59"/>
        <v>250</v>
      </c>
      <c r="K208" s="97">
        <v>0</v>
      </c>
      <c r="L208" s="97">
        <f t="shared" si="58"/>
        <v>250</v>
      </c>
      <c r="M208" s="97">
        <v>0</v>
      </c>
      <c r="N208" s="97">
        <f t="shared" si="57"/>
        <v>250</v>
      </c>
      <c r="O208" s="98">
        <v>0</v>
      </c>
      <c r="P208" s="98">
        <f t="shared" si="56"/>
        <v>250</v>
      </c>
      <c r="Q208" s="98">
        <v>0</v>
      </c>
      <c r="R208" s="98">
        <f t="shared" si="55"/>
        <v>250</v>
      </c>
      <c r="S208" s="52"/>
    </row>
    <row r="209" spans="1:19" s="51" customFormat="1" ht="36" hidden="1" customHeight="1" x14ac:dyDescent="0.2">
      <c r="A209" s="167" t="s">
        <v>248</v>
      </c>
      <c r="B209" s="168" t="s">
        <v>286</v>
      </c>
      <c r="C209" s="169" t="s">
        <v>79</v>
      </c>
      <c r="D209" s="169" t="s">
        <v>79</v>
      </c>
      <c r="E209" s="170" t="s">
        <v>287</v>
      </c>
      <c r="F209" s="171">
        <v>0</v>
      </c>
      <c r="G209" s="106">
        <f t="shared" si="60"/>
        <v>150</v>
      </c>
      <c r="H209" s="89">
        <f t="shared" si="61"/>
        <v>150</v>
      </c>
      <c r="I209" s="90">
        <v>0</v>
      </c>
      <c r="J209" s="90">
        <f t="shared" si="59"/>
        <v>150</v>
      </c>
      <c r="K209" s="90">
        <v>0</v>
      </c>
      <c r="L209" s="90">
        <f t="shared" si="58"/>
        <v>150</v>
      </c>
      <c r="M209" s="90">
        <v>0</v>
      </c>
      <c r="N209" s="90">
        <f t="shared" si="57"/>
        <v>150</v>
      </c>
      <c r="O209" s="91">
        <f>+O210</f>
        <v>-150</v>
      </c>
      <c r="P209" s="91">
        <f t="shared" si="56"/>
        <v>0</v>
      </c>
      <c r="Q209" s="91">
        <v>0</v>
      </c>
      <c r="R209" s="91">
        <f t="shared" ref="R209:R272" si="62">+P209+Q209</f>
        <v>0</v>
      </c>
      <c r="S209" s="52"/>
    </row>
    <row r="210" spans="1:19" s="51" customFormat="1" hidden="1" x14ac:dyDescent="0.2">
      <c r="A210" s="172"/>
      <c r="B210" s="173"/>
      <c r="C210" s="174" t="s">
        <v>251</v>
      </c>
      <c r="D210" s="174" t="s">
        <v>252</v>
      </c>
      <c r="E210" s="175" t="s">
        <v>206</v>
      </c>
      <c r="F210" s="176">
        <v>0</v>
      </c>
      <c r="G210" s="113">
        <v>150</v>
      </c>
      <c r="H210" s="96">
        <f t="shared" si="61"/>
        <v>150</v>
      </c>
      <c r="I210" s="97">
        <v>0</v>
      </c>
      <c r="J210" s="97">
        <f t="shared" si="59"/>
        <v>150</v>
      </c>
      <c r="K210" s="97">
        <v>0</v>
      </c>
      <c r="L210" s="97">
        <f t="shared" si="58"/>
        <v>150</v>
      </c>
      <c r="M210" s="97">
        <v>0</v>
      </c>
      <c r="N210" s="97">
        <f t="shared" si="57"/>
        <v>150</v>
      </c>
      <c r="O210" s="98">
        <v>-150</v>
      </c>
      <c r="P210" s="98">
        <f t="shared" si="56"/>
        <v>0</v>
      </c>
      <c r="Q210" s="98">
        <v>0</v>
      </c>
      <c r="R210" s="98">
        <f t="shared" si="62"/>
        <v>0</v>
      </c>
      <c r="S210" s="52"/>
    </row>
    <row r="211" spans="1:19" s="51" customFormat="1" ht="33.75" hidden="1" x14ac:dyDescent="0.2">
      <c r="A211" s="167" t="s">
        <v>248</v>
      </c>
      <c r="B211" s="168" t="s">
        <v>288</v>
      </c>
      <c r="C211" s="169" t="s">
        <v>79</v>
      </c>
      <c r="D211" s="169" t="s">
        <v>79</v>
      </c>
      <c r="E211" s="170" t="s">
        <v>289</v>
      </c>
      <c r="F211" s="171">
        <v>0</v>
      </c>
      <c r="G211" s="106">
        <f t="shared" si="60"/>
        <v>100</v>
      </c>
      <c r="H211" s="89">
        <f t="shared" si="61"/>
        <v>100</v>
      </c>
      <c r="I211" s="90">
        <v>0</v>
      </c>
      <c r="J211" s="90">
        <f t="shared" si="59"/>
        <v>100</v>
      </c>
      <c r="K211" s="90">
        <v>0</v>
      </c>
      <c r="L211" s="90">
        <f t="shared" si="58"/>
        <v>100</v>
      </c>
      <c r="M211" s="90">
        <v>0</v>
      </c>
      <c r="N211" s="90">
        <f t="shared" si="57"/>
        <v>100</v>
      </c>
      <c r="O211" s="91">
        <v>0</v>
      </c>
      <c r="P211" s="91">
        <f t="shared" si="56"/>
        <v>100</v>
      </c>
      <c r="Q211" s="91">
        <v>0</v>
      </c>
      <c r="R211" s="91">
        <f t="shared" si="62"/>
        <v>100</v>
      </c>
      <c r="S211" s="52"/>
    </row>
    <row r="212" spans="1:19" s="51" customFormat="1" hidden="1" x14ac:dyDescent="0.2">
      <c r="A212" s="172"/>
      <c r="B212" s="173"/>
      <c r="C212" s="174" t="s">
        <v>251</v>
      </c>
      <c r="D212" s="174" t="s">
        <v>252</v>
      </c>
      <c r="E212" s="175" t="s">
        <v>206</v>
      </c>
      <c r="F212" s="176">
        <v>0</v>
      </c>
      <c r="G212" s="113">
        <v>100</v>
      </c>
      <c r="H212" s="96">
        <f t="shared" si="61"/>
        <v>100</v>
      </c>
      <c r="I212" s="97">
        <v>0</v>
      </c>
      <c r="J212" s="97">
        <f t="shared" si="59"/>
        <v>100</v>
      </c>
      <c r="K212" s="97">
        <v>0</v>
      </c>
      <c r="L212" s="97">
        <f t="shared" si="58"/>
        <v>100</v>
      </c>
      <c r="M212" s="97">
        <v>0</v>
      </c>
      <c r="N212" s="97">
        <f t="shared" si="57"/>
        <v>100</v>
      </c>
      <c r="O212" s="98">
        <v>0</v>
      </c>
      <c r="P212" s="98">
        <f t="shared" si="56"/>
        <v>100</v>
      </c>
      <c r="Q212" s="98">
        <v>0</v>
      </c>
      <c r="R212" s="98">
        <f t="shared" si="62"/>
        <v>100</v>
      </c>
      <c r="S212" s="52"/>
    </row>
    <row r="213" spans="1:19" s="51" customFormat="1" hidden="1" x14ac:dyDescent="0.2">
      <c r="A213" s="167" t="s">
        <v>248</v>
      </c>
      <c r="B213" s="168" t="s">
        <v>290</v>
      </c>
      <c r="C213" s="169" t="s">
        <v>79</v>
      </c>
      <c r="D213" s="169" t="s">
        <v>79</v>
      </c>
      <c r="E213" s="170" t="s">
        <v>291</v>
      </c>
      <c r="F213" s="171">
        <v>0</v>
      </c>
      <c r="G213" s="106">
        <f t="shared" si="60"/>
        <v>150</v>
      </c>
      <c r="H213" s="89">
        <f t="shared" si="61"/>
        <v>150</v>
      </c>
      <c r="I213" s="90">
        <v>0</v>
      </c>
      <c r="J213" s="90">
        <f t="shared" si="59"/>
        <v>150</v>
      </c>
      <c r="K213" s="90">
        <v>0</v>
      </c>
      <c r="L213" s="90">
        <f t="shared" si="58"/>
        <v>150</v>
      </c>
      <c r="M213" s="90">
        <v>0</v>
      </c>
      <c r="N213" s="90">
        <f t="shared" si="57"/>
        <v>150</v>
      </c>
      <c r="O213" s="91">
        <v>0</v>
      </c>
      <c r="P213" s="91">
        <f t="shared" si="56"/>
        <v>150</v>
      </c>
      <c r="Q213" s="91">
        <v>0</v>
      </c>
      <c r="R213" s="91">
        <f t="shared" si="62"/>
        <v>150</v>
      </c>
      <c r="S213" s="52"/>
    </row>
    <row r="214" spans="1:19" s="51" customFormat="1" hidden="1" x14ac:dyDescent="0.2">
      <c r="A214" s="172"/>
      <c r="B214" s="173"/>
      <c r="C214" s="174" t="s">
        <v>251</v>
      </c>
      <c r="D214" s="174" t="s">
        <v>252</v>
      </c>
      <c r="E214" s="175" t="s">
        <v>206</v>
      </c>
      <c r="F214" s="176">
        <v>0</v>
      </c>
      <c r="G214" s="113">
        <v>150</v>
      </c>
      <c r="H214" s="96">
        <f t="shared" si="61"/>
        <v>150</v>
      </c>
      <c r="I214" s="97">
        <v>0</v>
      </c>
      <c r="J214" s="97">
        <f t="shared" si="59"/>
        <v>150</v>
      </c>
      <c r="K214" s="97">
        <v>0</v>
      </c>
      <c r="L214" s="97">
        <f t="shared" si="58"/>
        <v>150</v>
      </c>
      <c r="M214" s="97">
        <v>0</v>
      </c>
      <c r="N214" s="97">
        <f t="shared" si="57"/>
        <v>150</v>
      </c>
      <c r="O214" s="98">
        <v>0</v>
      </c>
      <c r="P214" s="98">
        <f t="shared" si="56"/>
        <v>150</v>
      </c>
      <c r="Q214" s="98">
        <v>0</v>
      </c>
      <c r="R214" s="98">
        <f t="shared" si="62"/>
        <v>150</v>
      </c>
      <c r="S214" s="52"/>
    </row>
    <row r="215" spans="1:19" s="51" customFormat="1" ht="22.5" hidden="1" x14ac:dyDescent="0.2">
      <c r="A215" s="167" t="s">
        <v>248</v>
      </c>
      <c r="B215" s="168" t="s">
        <v>292</v>
      </c>
      <c r="C215" s="169" t="s">
        <v>79</v>
      </c>
      <c r="D215" s="169" t="s">
        <v>79</v>
      </c>
      <c r="E215" s="170" t="s">
        <v>293</v>
      </c>
      <c r="F215" s="171">
        <v>0</v>
      </c>
      <c r="G215" s="106">
        <f t="shared" si="60"/>
        <v>100</v>
      </c>
      <c r="H215" s="89">
        <f t="shared" si="61"/>
        <v>100</v>
      </c>
      <c r="I215" s="90">
        <v>0</v>
      </c>
      <c r="J215" s="90">
        <f t="shared" si="59"/>
        <v>100</v>
      </c>
      <c r="K215" s="90">
        <v>0</v>
      </c>
      <c r="L215" s="90">
        <f t="shared" si="58"/>
        <v>100</v>
      </c>
      <c r="M215" s="90">
        <v>0</v>
      </c>
      <c r="N215" s="90">
        <f t="shared" si="57"/>
        <v>100</v>
      </c>
      <c r="O215" s="91">
        <v>0</v>
      </c>
      <c r="P215" s="91">
        <f t="shared" si="56"/>
        <v>100</v>
      </c>
      <c r="Q215" s="91">
        <v>0</v>
      </c>
      <c r="R215" s="91">
        <f t="shared" si="62"/>
        <v>100</v>
      </c>
      <c r="S215" s="52"/>
    </row>
    <row r="216" spans="1:19" s="51" customFormat="1" hidden="1" x14ac:dyDescent="0.2">
      <c r="A216" s="172"/>
      <c r="B216" s="173"/>
      <c r="C216" s="174" t="s">
        <v>251</v>
      </c>
      <c r="D216" s="174" t="s">
        <v>252</v>
      </c>
      <c r="E216" s="175" t="s">
        <v>206</v>
      </c>
      <c r="F216" s="176">
        <v>0</v>
      </c>
      <c r="G216" s="113">
        <v>100</v>
      </c>
      <c r="H216" s="96">
        <f t="shared" si="61"/>
        <v>100</v>
      </c>
      <c r="I216" s="97">
        <v>0</v>
      </c>
      <c r="J216" s="97">
        <f t="shared" si="59"/>
        <v>100</v>
      </c>
      <c r="K216" s="97">
        <v>0</v>
      </c>
      <c r="L216" s="97">
        <f t="shared" si="58"/>
        <v>100</v>
      </c>
      <c r="M216" s="97">
        <v>0</v>
      </c>
      <c r="N216" s="97">
        <f t="shared" si="57"/>
        <v>100</v>
      </c>
      <c r="O216" s="98">
        <v>0</v>
      </c>
      <c r="P216" s="98">
        <f t="shared" si="56"/>
        <v>100</v>
      </c>
      <c r="Q216" s="98">
        <v>0</v>
      </c>
      <c r="R216" s="98">
        <f t="shared" si="62"/>
        <v>100</v>
      </c>
      <c r="S216" s="52"/>
    </row>
    <row r="217" spans="1:19" s="51" customFormat="1" ht="26.45" hidden="1" customHeight="1" x14ac:dyDescent="0.2">
      <c r="A217" s="167" t="s">
        <v>248</v>
      </c>
      <c r="B217" s="168" t="s">
        <v>294</v>
      </c>
      <c r="C217" s="169" t="s">
        <v>79</v>
      </c>
      <c r="D217" s="169" t="s">
        <v>79</v>
      </c>
      <c r="E217" s="170" t="s">
        <v>295</v>
      </c>
      <c r="F217" s="171">
        <v>0</v>
      </c>
      <c r="G217" s="106">
        <f t="shared" si="60"/>
        <v>100</v>
      </c>
      <c r="H217" s="89">
        <f t="shared" si="61"/>
        <v>100</v>
      </c>
      <c r="I217" s="90">
        <v>0</v>
      </c>
      <c r="J217" s="90">
        <f t="shared" si="59"/>
        <v>100</v>
      </c>
      <c r="K217" s="90">
        <v>0</v>
      </c>
      <c r="L217" s="90">
        <f t="shared" si="58"/>
        <v>100</v>
      </c>
      <c r="M217" s="90">
        <v>0</v>
      </c>
      <c r="N217" s="90">
        <f t="shared" si="57"/>
        <v>100</v>
      </c>
      <c r="O217" s="91">
        <f>+O218</f>
        <v>-100</v>
      </c>
      <c r="P217" s="91">
        <f t="shared" ref="P217:P280" si="63">+N217+O217</f>
        <v>0</v>
      </c>
      <c r="Q217" s="91">
        <v>0</v>
      </c>
      <c r="R217" s="91">
        <f t="shared" si="62"/>
        <v>0</v>
      </c>
      <c r="S217" s="52"/>
    </row>
    <row r="218" spans="1:19" s="51" customFormat="1" hidden="1" x14ac:dyDescent="0.2">
      <c r="A218" s="172"/>
      <c r="B218" s="173"/>
      <c r="C218" s="174" t="s">
        <v>251</v>
      </c>
      <c r="D218" s="174" t="s">
        <v>252</v>
      </c>
      <c r="E218" s="175" t="s">
        <v>206</v>
      </c>
      <c r="F218" s="176">
        <v>0</v>
      </c>
      <c r="G218" s="113">
        <v>100</v>
      </c>
      <c r="H218" s="96">
        <f t="shared" si="61"/>
        <v>100</v>
      </c>
      <c r="I218" s="97">
        <v>0</v>
      </c>
      <c r="J218" s="97">
        <f t="shared" si="59"/>
        <v>100</v>
      </c>
      <c r="K218" s="97">
        <v>0</v>
      </c>
      <c r="L218" s="97">
        <f t="shared" si="58"/>
        <v>100</v>
      </c>
      <c r="M218" s="97">
        <v>0</v>
      </c>
      <c r="N218" s="97">
        <f t="shared" si="57"/>
        <v>100</v>
      </c>
      <c r="O218" s="98">
        <v>-100</v>
      </c>
      <c r="P218" s="98">
        <f t="shared" si="63"/>
        <v>0</v>
      </c>
      <c r="Q218" s="98">
        <v>0</v>
      </c>
      <c r="R218" s="98">
        <f t="shared" si="62"/>
        <v>0</v>
      </c>
      <c r="S218" s="52"/>
    </row>
    <row r="219" spans="1:19" s="51" customFormat="1" ht="25.9" hidden="1" customHeight="1" x14ac:dyDescent="0.2">
      <c r="A219" s="167" t="s">
        <v>248</v>
      </c>
      <c r="B219" s="168" t="s">
        <v>296</v>
      </c>
      <c r="C219" s="169" t="s">
        <v>79</v>
      </c>
      <c r="D219" s="169" t="s">
        <v>79</v>
      </c>
      <c r="E219" s="170" t="s">
        <v>297</v>
      </c>
      <c r="F219" s="171">
        <v>0</v>
      </c>
      <c r="G219" s="106">
        <f t="shared" si="60"/>
        <v>100</v>
      </c>
      <c r="H219" s="89">
        <f t="shared" si="61"/>
        <v>100</v>
      </c>
      <c r="I219" s="90">
        <v>0</v>
      </c>
      <c r="J219" s="90">
        <f t="shared" si="59"/>
        <v>100</v>
      </c>
      <c r="K219" s="90">
        <v>0</v>
      </c>
      <c r="L219" s="90">
        <f t="shared" si="58"/>
        <v>100</v>
      </c>
      <c r="M219" s="90">
        <v>0</v>
      </c>
      <c r="N219" s="90">
        <f t="shared" si="57"/>
        <v>100</v>
      </c>
      <c r="O219" s="91">
        <f>+O220</f>
        <v>-100</v>
      </c>
      <c r="P219" s="91">
        <f t="shared" si="63"/>
        <v>0</v>
      </c>
      <c r="Q219" s="91">
        <v>0</v>
      </c>
      <c r="R219" s="91">
        <f t="shared" si="62"/>
        <v>0</v>
      </c>
      <c r="S219" s="52"/>
    </row>
    <row r="220" spans="1:19" s="51" customFormat="1" hidden="1" x14ac:dyDescent="0.2">
      <c r="A220" s="172"/>
      <c r="B220" s="173"/>
      <c r="C220" s="174" t="s">
        <v>251</v>
      </c>
      <c r="D220" s="174" t="s">
        <v>252</v>
      </c>
      <c r="E220" s="175" t="s">
        <v>206</v>
      </c>
      <c r="F220" s="176">
        <v>0</v>
      </c>
      <c r="G220" s="113">
        <v>100</v>
      </c>
      <c r="H220" s="96">
        <f t="shared" si="61"/>
        <v>100</v>
      </c>
      <c r="I220" s="97">
        <v>0</v>
      </c>
      <c r="J220" s="97">
        <f t="shared" si="59"/>
        <v>100</v>
      </c>
      <c r="K220" s="97">
        <v>0</v>
      </c>
      <c r="L220" s="97">
        <f t="shared" si="58"/>
        <v>100</v>
      </c>
      <c r="M220" s="97">
        <v>0</v>
      </c>
      <c r="N220" s="97">
        <f t="shared" si="57"/>
        <v>100</v>
      </c>
      <c r="O220" s="98">
        <v>-100</v>
      </c>
      <c r="P220" s="98">
        <f t="shared" si="63"/>
        <v>0</v>
      </c>
      <c r="Q220" s="98">
        <v>0</v>
      </c>
      <c r="R220" s="98">
        <f t="shared" si="62"/>
        <v>0</v>
      </c>
      <c r="S220" s="52"/>
    </row>
    <row r="221" spans="1:19" s="51" customFormat="1" ht="22.5" hidden="1" x14ac:dyDescent="0.2">
      <c r="A221" s="167" t="s">
        <v>248</v>
      </c>
      <c r="B221" s="168" t="s">
        <v>298</v>
      </c>
      <c r="C221" s="169" t="s">
        <v>79</v>
      </c>
      <c r="D221" s="169" t="s">
        <v>79</v>
      </c>
      <c r="E221" s="170" t="s">
        <v>299</v>
      </c>
      <c r="F221" s="171">
        <v>0</v>
      </c>
      <c r="G221" s="106">
        <f t="shared" si="60"/>
        <v>100</v>
      </c>
      <c r="H221" s="89">
        <f t="shared" si="61"/>
        <v>100</v>
      </c>
      <c r="I221" s="90">
        <v>0</v>
      </c>
      <c r="J221" s="90">
        <f t="shared" si="59"/>
        <v>100</v>
      </c>
      <c r="K221" s="90">
        <v>0</v>
      </c>
      <c r="L221" s="90">
        <f t="shared" si="58"/>
        <v>100</v>
      </c>
      <c r="M221" s="90">
        <v>0</v>
      </c>
      <c r="N221" s="90">
        <f t="shared" si="57"/>
        <v>100</v>
      </c>
      <c r="O221" s="91">
        <v>0</v>
      </c>
      <c r="P221" s="91">
        <f t="shared" si="63"/>
        <v>100</v>
      </c>
      <c r="Q221" s="91">
        <v>0</v>
      </c>
      <c r="R221" s="91">
        <f t="shared" si="62"/>
        <v>100</v>
      </c>
      <c r="S221" s="52"/>
    </row>
    <row r="222" spans="1:19" s="51" customFormat="1" hidden="1" x14ac:dyDescent="0.2">
      <c r="A222" s="172"/>
      <c r="B222" s="173"/>
      <c r="C222" s="174" t="s">
        <v>251</v>
      </c>
      <c r="D222" s="174" t="s">
        <v>252</v>
      </c>
      <c r="E222" s="175" t="s">
        <v>206</v>
      </c>
      <c r="F222" s="176">
        <v>0</v>
      </c>
      <c r="G222" s="113">
        <v>100</v>
      </c>
      <c r="H222" s="96">
        <f t="shared" si="61"/>
        <v>100</v>
      </c>
      <c r="I222" s="97">
        <v>0</v>
      </c>
      <c r="J222" s="97">
        <f t="shared" si="59"/>
        <v>100</v>
      </c>
      <c r="K222" s="97">
        <v>0</v>
      </c>
      <c r="L222" s="97">
        <f t="shared" si="58"/>
        <v>100</v>
      </c>
      <c r="M222" s="97">
        <v>0</v>
      </c>
      <c r="N222" s="97">
        <f t="shared" si="57"/>
        <v>100</v>
      </c>
      <c r="O222" s="98">
        <v>0</v>
      </c>
      <c r="P222" s="98">
        <f t="shared" si="63"/>
        <v>100</v>
      </c>
      <c r="Q222" s="98">
        <v>0</v>
      </c>
      <c r="R222" s="98">
        <f t="shared" si="62"/>
        <v>100</v>
      </c>
      <c r="S222" s="52"/>
    </row>
    <row r="223" spans="1:19" s="51" customFormat="1" ht="22.5" hidden="1" x14ac:dyDescent="0.2">
      <c r="A223" s="167" t="s">
        <v>248</v>
      </c>
      <c r="B223" s="168" t="s">
        <v>300</v>
      </c>
      <c r="C223" s="169" t="s">
        <v>79</v>
      </c>
      <c r="D223" s="169" t="s">
        <v>79</v>
      </c>
      <c r="E223" s="170" t="s">
        <v>301</v>
      </c>
      <c r="F223" s="171">
        <v>0</v>
      </c>
      <c r="G223" s="106">
        <f t="shared" si="60"/>
        <v>200</v>
      </c>
      <c r="H223" s="89">
        <f t="shared" si="61"/>
        <v>200</v>
      </c>
      <c r="I223" s="90">
        <v>0</v>
      </c>
      <c r="J223" s="90">
        <f t="shared" si="59"/>
        <v>200</v>
      </c>
      <c r="K223" s="90">
        <v>0</v>
      </c>
      <c r="L223" s="90">
        <f t="shared" si="58"/>
        <v>200</v>
      </c>
      <c r="M223" s="90">
        <v>0</v>
      </c>
      <c r="N223" s="90">
        <f t="shared" si="57"/>
        <v>200</v>
      </c>
      <c r="O223" s="91">
        <v>0</v>
      </c>
      <c r="P223" s="91">
        <f t="shared" si="63"/>
        <v>200</v>
      </c>
      <c r="Q223" s="91">
        <v>0</v>
      </c>
      <c r="R223" s="91">
        <f t="shared" si="62"/>
        <v>200</v>
      </c>
      <c r="S223" s="52"/>
    </row>
    <row r="224" spans="1:19" s="51" customFormat="1" hidden="1" x14ac:dyDescent="0.2">
      <c r="A224" s="172"/>
      <c r="B224" s="173"/>
      <c r="C224" s="174" t="s">
        <v>251</v>
      </c>
      <c r="D224" s="174" t="s">
        <v>252</v>
      </c>
      <c r="E224" s="175" t="s">
        <v>206</v>
      </c>
      <c r="F224" s="176">
        <v>0</v>
      </c>
      <c r="G224" s="113">
        <v>200</v>
      </c>
      <c r="H224" s="96">
        <f t="shared" si="61"/>
        <v>200</v>
      </c>
      <c r="I224" s="97">
        <v>0</v>
      </c>
      <c r="J224" s="97">
        <f t="shared" si="59"/>
        <v>200</v>
      </c>
      <c r="K224" s="97">
        <v>0</v>
      </c>
      <c r="L224" s="97">
        <f t="shared" si="58"/>
        <v>200</v>
      </c>
      <c r="M224" s="97">
        <v>0</v>
      </c>
      <c r="N224" s="97">
        <f t="shared" si="57"/>
        <v>200</v>
      </c>
      <c r="O224" s="98">
        <v>0</v>
      </c>
      <c r="P224" s="98">
        <f t="shared" si="63"/>
        <v>200</v>
      </c>
      <c r="Q224" s="98">
        <v>0</v>
      </c>
      <c r="R224" s="98">
        <f t="shared" si="62"/>
        <v>200</v>
      </c>
      <c r="S224" s="52"/>
    </row>
    <row r="225" spans="1:19" s="51" customFormat="1" ht="22.5" hidden="1" x14ac:dyDescent="0.2">
      <c r="A225" s="167" t="s">
        <v>248</v>
      </c>
      <c r="B225" s="168" t="s">
        <v>302</v>
      </c>
      <c r="C225" s="169" t="s">
        <v>79</v>
      </c>
      <c r="D225" s="169" t="s">
        <v>79</v>
      </c>
      <c r="E225" s="170" t="s">
        <v>303</v>
      </c>
      <c r="F225" s="171">
        <v>0</v>
      </c>
      <c r="G225" s="106">
        <f t="shared" si="60"/>
        <v>100</v>
      </c>
      <c r="H225" s="89">
        <f t="shared" si="61"/>
        <v>100</v>
      </c>
      <c r="I225" s="90">
        <v>0</v>
      </c>
      <c r="J225" s="90">
        <f t="shared" si="59"/>
        <v>100</v>
      </c>
      <c r="K225" s="90">
        <v>0</v>
      </c>
      <c r="L225" s="90">
        <f t="shared" si="58"/>
        <v>100</v>
      </c>
      <c r="M225" s="90">
        <v>0</v>
      </c>
      <c r="N225" s="90">
        <f t="shared" si="57"/>
        <v>100</v>
      </c>
      <c r="O225" s="91">
        <v>0</v>
      </c>
      <c r="P225" s="91">
        <f t="shared" si="63"/>
        <v>100</v>
      </c>
      <c r="Q225" s="91">
        <v>0</v>
      </c>
      <c r="R225" s="91">
        <f t="shared" si="62"/>
        <v>100</v>
      </c>
      <c r="S225" s="52"/>
    </row>
    <row r="226" spans="1:19" s="51" customFormat="1" hidden="1" x14ac:dyDescent="0.2">
      <c r="A226" s="172"/>
      <c r="B226" s="173"/>
      <c r="C226" s="174" t="s">
        <v>251</v>
      </c>
      <c r="D226" s="174" t="s">
        <v>252</v>
      </c>
      <c r="E226" s="175" t="s">
        <v>206</v>
      </c>
      <c r="F226" s="176">
        <v>0</v>
      </c>
      <c r="G226" s="113">
        <v>100</v>
      </c>
      <c r="H226" s="96">
        <f t="shared" si="61"/>
        <v>100</v>
      </c>
      <c r="I226" s="97">
        <v>0</v>
      </c>
      <c r="J226" s="97">
        <f t="shared" si="59"/>
        <v>100</v>
      </c>
      <c r="K226" s="97">
        <v>0</v>
      </c>
      <c r="L226" s="97">
        <f t="shared" si="58"/>
        <v>100</v>
      </c>
      <c r="M226" s="97">
        <v>0</v>
      </c>
      <c r="N226" s="97">
        <f t="shared" si="57"/>
        <v>100</v>
      </c>
      <c r="O226" s="98">
        <v>0</v>
      </c>
      <c r="P226" s="98">
        <f t="shared" si="63"/>
        <v>100</v>
      </c>
      <c r="Q226" s="98">
        <v>0</v>
      </c>
      <c r="R226" s="98">
        <f t="shared" si="62"/>
        <v>100</v>
      </c>
      <c r="S226" s="52"/>
    </row>
    <row r="227" spans="1:19" s="51" customFormat="1" ht="33.75" hidden="1" x14ac:dyDescent="0.2">
      <c r="A227" s="167" t="s">
        <v>248</v>
      </c>
      <c r="B227" s="168" t="s">
        <v>304</v>
      </c>
      <c r="C227" s="169" t="s">
        <v>79</v>
      </c>
      <c r="D227" s="169" t="s">
        <v>79</v>
      </c>
      <c r="E227" s="170" t="s">
        <v>305</v>
      </c>
      <c r="F227" s="171">
        <v>0</v>
      </c>
      <c r="G227" s="106">
        <f t="shared" si="60"/>
        <v>100</v>
      </c>
      <c r="H227" s="89">
        <f t="shared" si="61"/>
        <v>100</v>
      </c>
      <c r="I227" s="90">
        <v>0</v>
      </c>
      <c r="J227" s="90">
        <f t="shared" si="59"/>
        <v>100</v>
      </c>
      <c r="K227" s="90">
        <v>0</v>
      </c>
      <c r="L227" s="90">
        <f t="shared" si="58"/>
        <v>100</v>
      </c>
      <c r="M227" s="90">
        <v>0</v>
      </c>
      <c r="N227" s="90">
        <f t="shared" si="57"/>
        <v>100</v>
      </c>
      <c r="O227" s="91">
        <v>0</v>
      </c>
      <c r="P227" s="91">
        <f t="shared" si="63"/>
        <v>100</v>
      </c>
      <c r="Q227" s="91">
        <v>0</v>
      </c>
      <c r="R227" s="91">
        <f t="shared" si="62"/>
        <v>100</v>
      </c>
      <c r="S227" s="52"/>
    </row>
    <row r="228" spans="1:19" s="51" customFormat="1" hidden="1" x14ac:dyDescent="0.2">
      <c r="A228" s="172"/>
      <c r="B228" s="173"/>
      <c r="C228" s="174" t="s">
        <v>251</v>
      </c>
      <c r="D228" s="174" t="s">
        <v>306</v>
      </c>
      <c r="E228" s="175" t="s">
        <v>307</v>
      </c>
      <c r="F228" s="176">
        <v>0</v>
      </c>
      <c r="G228" s="113">
        <v>100</v>
      </c>
      <c r="H228" s="96">
        <f t="shared" si="61"/>
        <v>100</v>
      </c>
      <c r="I228" s="97">
        <v>0</v>
      </c>
      <c r="J228" s="97">
        <f t="shared" si="59"/>
        <v>100</v>
      </c>
      <c r="K228" s="97">
        <v>0</v>
      </c>
      <c r="L228" s="97">
        <f t="shared" si="58"/>
        <v>100</v>
      </c>
      <c r="M228" s="97">
        <v>0</v>
      </c>
      <c r="N228" s="97">
        <f t="shared" si="57"/>
        <v>100</v>
      </c>
      <c r="O228" s="98">
        <v>0</v>
      </c>
      <c r="P228" s="98">
        <f t="shared" si="63"/>
        <v>100</v>
      </c>
      <c r="Q228" s="98">
        <v>0</v>
      </c>
      <c r="R228" s="98">
        <f t="shared" si="62"/>
        <v>100</v>
      </c>
      <c r="S228" s="52"/>
    </row>
    <row r="229" spans="1:19" s="51" customFormat="1" ht="22.5" hidden="1" x14ac:dyDescent="0.2">
      <c r="A229" s="167" t="s">
        <v>248</v>
      </c>
      <c r="B229" s="168" t="s">
        <v>308</v>
      </c>
      <c r="C229" s="169" t="s">
        <v>79</v>
      </c>
      <c r="D229" s="169" t="s">
        <v>79</v>
      </c>
      <c r="E229" s="170" t="s">
        <v>309</v>
      </c>
      <c r="F229" s="171">
        <v>0</v>
      </c>
      <c r="G229" s="106">
        <f t="shared" si="60"/>
        <v>150</v>
      </c>
      <c r="H229" s="89">
        <f t="shared" si="61"/>
        <v>150</v>
      </c>
      <c r="I229" s="90">
        <v>0</v>
      </c>
      <c r="J229" s="90">
        <f t="shared" si="59"/>
        <v>150</v>
      </c>
      <c r="K229" s="90">
        <v>0</v>
      </c>
      <c r="L229" s="90">
        <f t="shared" si="58"/>
        <v>150</v>
      </c>
      <c r="M229" s="90">
        <v>0</v>
      </c>
      <c r="N229" s="90">
        <f t="shared" si="57"/>
        <v>150</v>
      </c>
      <c r="O229" s="91">
        <v>0</v>
      </c>
      <c r="P229" s="91">
        <f t="shared" si="63"/>
        <v>150</v>
      </c>
      <c r="Q229" s="91">
        <v>0</v>
      </c>
      <c r="R229" s="91">
        <f t="shared" si="62"/>
        <v>150</v>
      </c>
      <c r="S229" s="52"/>
    </row>
    <row r="230" spans="1:19" s="51" customFormat="1" hidden="1" x14ac:dyDescent="0.2">
      <c r="A230" s="172"/>
      <c r="B230" s="173"/>
      <c r="C230" s="174" t="s">
        <v>251</v>
      </c>
      <c r="D230" s="174" t="s">
        <v>306</v>
      </c>
      <c r="E230" s="175" t="s">
        <v>307</v>
      </c>
      <c r="F230" s="176">
        <v>0</v>
      </c>
      <c r="G230" s="113">
        <v>150</v>
      </c>
      <c r="H230" s="96">
        <f t="shared" si="61"/>
        <v>150</v>
      </c>
      <c r="I230" s="97">
        <v>0</v>
      </c>
      <c r="J230" s="97">
        <f t="shared" si="59"/>
        <v>150</v>
      </c>
      <c r="K230" s="97">
        <v>0</v>
      </c>
      <c r="L230" s="97">
        <f t="shared" si="58"/>
        <v>150</v>
      </c>
      <c r="M230" s="97">
        <v>0</v>
      </c>
      <c r="N230" s="97">
        <f t="shared" si="57"/>
        <v>150</v>
      </c>
      <c r="O230" s="98">
        <v>0</v>
      </c>
      <c r="P230" s="98">
        <f t="shared" si="63"/>
        <v>150</v>
      </c>
      <c r="Q230" s="98">
        <v>0</v>
      </c>
      <c r="R230" s="98">
        <f t="shared" si="62"/>
        <v>150</v>
      </c>
      <c r="S230" s="52"/>
    </row>
    <row r="231" spans="1:19" s="51" customFormat="1" hidden="1" x14ac:dyDescent="0.2">
      <c r="A231" s="167" t="s">
        <v>248</v>
      </c>
      <c r="B231" s="168" t="s">
        <v>310</v>
      </c>
      <c r="C231" s="169" t="s">
        <v>79</v>
      </c>
      <c r="D231" s="169" t="s">
        <v>79</v>
      </c>
      <c r="E231" s="170" t="s">
        <v>311</v>
      </c>
      <c r="F231" s="171">
        <v>0</v>
      </c>
      <c r="G231" s="106">
        <f t="shared" si="60"/>
        <v>100</v>
      </c>
      <c r="H231" s="89">
        <f t="shared" si="61"/>
        <v>100</v>
      </c>
      <c r="I231" s="90">
        <v>0</v>
      </c>
      <c r="J231" s="90">
        <f t="shared" si="59"/>
        <v>100</v>
      </c>
      <c r="K231" s="90">
        <v>0</v>
      </c>
      <c r="L231" s="90">
        <f t="shared" si="58"/>
        <v>100</v>
      </c>
      <c r="M231" s="90">
        <v>0</v>
      </c>
      <c r="N231" s="90">
        <f t="shared" si="57"/>
        <v>100</v>
      </c>
      <c r="O231" s="91">
        <v>0</v>
      </c>
      <c r="P231" s="91">
        <f t="shared" si="63"/>
        <v>100</v>
      </c>
      <c r="Q231" s="91">
        <v>0</v>
      </c>
      <c r="R231" s="91">
        <f t="shared" si="62"/>
        <v>100</v>
      </c>
      <c r="S231" s="52"/>
    </row>
    <row r="232" spans="1:19" s="51" customFormat="1" hidden="1" x14ac:dyDescent="0.2">
      <c r="A232" s="172"/>
      <c r="B232" s="173"/>
      <c r="C232" s="174" t="s">
        <v>251</v>
      </c>
      <c r="D232" s="174" t="s">
        <v>252</v>
      </c>
      <c r="E232" s="175" t="s">
        <v>206</v>
      </c>
      <c r="F232" s="176">
        <v>0</v>
      </c>
      <c r="G232" s="113">
        <v>100</v>
      </c>
      <c r="H232" s="96">
        <f t="shared" si="61"/>
        <v>100</v>
      </c>
      <c r="I232" s="97">
        <v>0</v>
      </c>
      <c r="J232" s="97">
        <f t="shared" si="59"/>
        <v>100</v>
      </c>
      <c r="K232" s="97">
        <v>0</v>
      </c>
      <c r="L232" s="97">
        <f t="shared" si="58"/>
        <v>100</v>
      </c>
      <c r="M232" s="97">
        <v>0</v>
      </c>
      <c r="N232" s="97">
        <f t="shared" si="57"/>
        <v>100</v>
      </c>
      <c r="O232" s="98">
        <v>0</v>
      </c>
      <c r="P232" s="98">
        <f t="shared" si="63"/>
        <v>100</v>
      </c>
      <c r="Q232" s="98">
        <v>0</v>
      </c>
      <c r="R232" s="98">
        <f t="shared" si="62"/>
        <v>100</v>
      </c>
      <c r="S232" s="52"/>
    </row>
    <row r="233" spans="1:19" s="51" customFormat="1" ht="22.5" hidden="1" x14ac:dyDescent="0.2">
      <c r="A233" s="167" t="s">
        <v>248</v>
      </c>
      <c r="B233" s="168" t="s">
        <v>312</v>
      </c>
      <c r="C233" s="169" t="s">
        <v>79</v>
      </c>
      <c r="D233" s="169" t="s">
        <v>79</v>
      </c>
      <c r="E233" s="170" t="s">
        <v>313</v>
      </c>
      <c r="F233" s="171">
        <v>0</v>
      </c>
      <c r="G233" s="106">
        <f t="shared" si="60"/>
        <v>200</v>
      </c>
      <c r="H233" s="89">
        <f t="shared" si="61"/>
        <v>200</v>
      </c>
      <c r="I233" s="90">
        <v>0</v>
      </c>
      <c r="J233" s="90">
        <f t="shared" si="59"/>
        <v>200</v>
      </c>
      <c r="K233" s="90">
        <v>0</v>
      </c>
      <c r="L233" s="90">
        <f t="shared" si="58"/>
        <v>200</v>
      </c>
      <c r="M233" s="90">
        <v>0</v>
      </c>
      <c r="N233" s="90">
        <f t="shared" ref="N233:N296" si="64">+L233+M233</f>
        <v>200</v>
      </c>
      <c r="O233" s="91">
        <v>0</v>
      </c>
      <c r="P233" s="91">
        <f t="shared" si="63"/>
        <v>200</v>
      </c>
      <c r="Q233" s="91">
        <v>0</v>
      </c>
      <c r="R233" s="91">
        <f t="shared" si="62"/>
        <v>200</v>
      </c>
      <c r="S233" s="52"/>
    </row>
    <row r="234" spans="1:19" s="51" customFormat="1" hidden="1" x14ac:dyDescent="0.2">
      <c r="A234" s="172"/>
      <c r="B234" s="173"/>
      <c r="C234" s="174" t="s">
        <v>251</v>
      </c>
      <c r="D234" s="174" t="s">
        <v>275</v>
      </c>
      <c r="E234" s="175" t="s">
        <v>209</v>
      </c>
      <c r="F234" s="176">
        <v>0</v>
      </c>
      <c r="G234" s="113">
        <v>200</v>
      </c>
      <c r="H234" s="96">
        <f t="shared" si="61"/>
        <v>200</v>
      </c>
      <c r="I234" s="97">
        <v>0</v>
      </c>
      <c r="J234" s="97">
        <f t="shared" si="59"/>
        <v>200</v>
      </c>
      <c r="K234" s="97">
        <v>0</v>
      </c>
      <c r="L234" s="97">
        <f t="shared" si="58"/>
        <v>200</v>
      </c>
      <c r="M234" s="97">
        <v>0</v>
      </c>
      <c r="N234" s="97">
        <f t="shared" si="64"/>
        <v>200</v>
      </c>
      <c r="O234" s="98">
        <v>0</v>
      </c>
      <c r="P234" s="98">
        <f t="shared" si="63"/>
        <v>200</v>
      </c>
      <c r="Q234" s="98">
        <v>0</v>
      </c>
      <c r="R234" s="98">
        <f t="shared" si="62"/>
        <v>200</v>
      </c>
      <c r="S234" s="52"/>
    </row>
    <row r="235" spans="1:19" s="51" customFormat="1" hidden="1" x14ac:dyDescent="0.2">
      <c r="A235" s="167" t="s">
        <v>248</v>
      </c>
      <c r="B235" s="168" t="s">
        <v>314</v>
      </c>
      <c r="C235" s="169" t="s">
        <v>79</v>
      </c>
      <c r="D235" s="169" t="s">
        <v>79</v>
      </c>
      <c r="E235" s="170" t="s">
        <v>315</v>
      </c>
      <c r="F235" s="171">
        <v>0</v>
      </c>
      <c r="G235" s="106">
        <f t="shared" si="60"/>
        <v>100</v>
      </c>
      <c r="H235" s="89">
        <f t="shared" si="61"/>
        <v>100</v>
      </c>
      <c r="I235" s="90">
        <v>0</v>
      </c>
      <c r="J235" s="90">
        <f t="shared" si="59"/>
        <v>100</v>
      </c>
      <c r="K235" s="90">
        <v>0</v>
      </c>
      <c r="L235" s="90">
        <f t="shared" ref="L235:L300" si="65">+J235+K235</f>
        <v>100</v>
      </c>
      <c r="M235" s="90">
        <v>0</v>
      </c>
      <c r="N235" s="90">
        <f t="shared" si="64"/>
        <v>100</v>
      </c>
      <c r="O235" s="91">
        <v>0</v>
      </c>
      <c r="P235" s="91">
        <f t="shared" si="63"/>
        <v>100</v>
      </c>
      <c r="Q235" s="91">
        <v>0</v>
      </c>
      <c r="R235" s="91">
        <f t="shared" si="62"/>
        <v>100</v>
      </c>
      <c r="S235" s="52"/>
    </row>
    <row r="236" spans="1:19" s="51" customFormat="1" hidden="1" x14ac:dyDescent="0.2">
      <c r="A236" s="172"/>
      <c r="B236" s="173"/>
      <c r="C236" s="174" t="s">
        <v>251</v>
      </c>
      <c r="D236" s="174" t="s">
        <v>252</v>
      </c>
      <c r="E236" s="175" t="s">
        <v>206</v>
      </c>
      <c r="F236" s="176">
        <v>0</v>
      </c>
      <c r="G236" s="113">
        <v>100</v>
      </c>
      <c r="H236" s="96">
        <f t="shared" si="61"/>
        <v>100</v>
      </c>
      <c r="I236" s="97">
        <v>0</v>
      </c>
      <c r="J236" s="97">
        <f t="shared" si="59"/>
        <v>100</v>
      </c>
      <c r="K236" s="97">
        <v>0</v>
      </c>
      <c r="L236" s="97">
        <f t="shared" si="65"/>
        <v>100</v>
      </c>
      <c r="M236" s="97">
        <v>0</v>
      </c>
      <c r="N236" s="97">
        <f t="shared" si="64"/>
        <v>100</v>
      </c>
      <c r="O236" s="98">
        <v>0</v>
      </c>
      <c r="P236" s="98">
        <f t="shared" si="63"/>
        <v>100</v>
      </c>
      <c r="Q236" s="98">
        <v>0</v>
      </c>
      <c r="R236" s="98">
        <f t="shared" si="62"/>
        <v>100</v>
      </c>
      <c r="S236" s="52"/>
    </row>
    <row r="237" spans="1:19" s="51" customFormat="1" ht="33.75" hidden="1" x14ac:dyDescent="0.2">
      <c r="A237" s="167" t="s">
        <v>248</v>
      </c>
      <c r="B237" s="168" t="s">
        <v>316</v>
      </c>
      <c r="C237" s="169" t="s">
        <v>79</v>
      </c>
      <c r="D237" s="169" t="s">
        <v>79</v>
      </c>
      <c r="E237" s="170" t="s">
        <v>317</v>
      </c>
      <c r="F237" s="171">
        <v>0</v>
      </c>
      <c r="G237" s="106">
        <f t="shared" si="60"/>
        <v>100</v>
      </c>
      <c r="H237" s="89">
        <f t="shared" si="61"/>
        <v>100</v>
      </c>
      <c r="I237" s="90">
        <v>0</v>
      </c>
      <c r="J237" s="90">
        <f t="shared" si="59"/>
        <v>100</v>
      </c>
      <c r="K237" s="90">
        <v>0</v>
      </c>
      <c r="L237" s="90">
        <f t="shared" si="65"/>
        <v>100</v>
      </c>
      <c r="M237" s="90">
        <v>0</v>
      </c>
      <c r="N237" s="90">
        <f t="shared" si="64"/>
        <v>100</v>
      </c>
      <c r="O237" s="91">
        <v>0</v>
      </c>
      <c r="P237" s="91">
        <f t="shared" si="63"/>
        <v>100</v>
      </c>
      <c r="Q237" s="91">
        <v>0</v>
      </c>
      <c r="R237" s="91">
        <f t="shared" si="62"/>
        <v>100</v>
      </c>
      <c r="S237" s="52"/>
    </row>
    <row r="238" spans="1:19" s="51" customFormat="1" hidden="1" x14ac:dyDescent="0.2">
      <c r="A238" s="172"/>
      <c r="B238" s="173"/>
      <c r="C238" s="174" t="s">
        <v>251</v>
      </c>
      <c r="D238" s="174" t="s">
        <v>252</v>
      </c>
      <c r="E238" s="175" t="s">
        <v>206</v>
      </c>
      <c r="F238" s="176">
        <v>0</v>
      </c>
      <c r="G238" s="113">
        <v>100</v>
      </c>
      <c r="H238" s="96">
        <f t="shared" si="61"/>
        <v>100</v>
      </c>
      <c r="I238" s="97">
        <v>0</v>
      </c>
      <c r="J238" s="97">
        <f t="shared" ref="J238:J320" si="66">+H238+I238</f>
        <v>100</v>
      </c>
      <c r="K238" s="97">
        <v>0</v>
      </c>
      <c r="L238" s="97">
        <f t="shared" si="65"/>
        <v>100</v>
      </c>
      <c r="M238" s="97">
        <v>0</v>
      </c>
      <c r="N238" s="97">
        <f t="shared" si="64"/>
        <v>100</v>
      </c>
      <c r="O238" s="98">
        <v>0</v>
      </c>
      <c r="P238" s="98">
        <f t="shared" si="63"/>
        <v>100</v>
      </c>
      <c r="Q238" s="98">
        <v>0</v>
      </c>
      <c r="R238" s="98">
        <f t="shared" si="62"/>
        <v>100</v>
      </c>
      <c r="S238" s="52"/>
    </row>
    <row r="239" spans="1:19" s="51" customFormat="1" hidden="1" x14ac:dyDescent="0.2">
      <c r="A239" s="167" t="s">
        <v>248</v>
      </c>
      <c r="B239" s="168" t="s">
        <v>318</v>
      </c>
      <c r="C239" s="169" t="s">
        <v>79</v>
      </c>
      <c r="D239" s="169" t="s">
        <v>79</v>
      </c>
      <c r="E239" s="170" t="s">
        <v>319</v>
      </c>
      <c r="F239" s="171">
        <v>0</v>
      </c>
      <c r="G239" s="106">
        <f t="shared" ref="G239:G241" si="67">+G240</f>
        <v>450</v>
      </c>
      <c r="H239" s="89">
        <f t="shared" si="61"/>
        <v>450</v>
      </c>
      <c r="I239" s="90">
        <v>0</v>
      </c>
      <c r="J239" s="90">
        <f t="shared" si="66"/>
        <v>450</v>
      </c>
      <c r="K239" s="90">
        <v>0</v>
      </c>
      <c r="L239" s="90">
        <f t="shared" si="65"/>
        <v>450</v>
      </c>
      <c r="M239" s="90">
        <v>0</v>
      </c>
      <c r="N239" s="90">
        <f t="shared" si="64"/>
        <v>450</v>
      </c>
      <c r="O239" s="91">
        <v>0</v>
      </c>
      <c r="P239" s="91">
        <f t="shared" si="63"/>
        <v>450</v>
      </c>
      <c r="Q239" s="91">
        <v>0</v>
      </c>
      <c r="R239" s="91">
        <f t="shared" si="62"/>
        <v>450</v>
      </c>
      <c r="S239" s="52"/>
    </row>
    <row r="240" spans="1:19" s="51" customFormat="1" hidden="1" x14ac:dyDescent="0.2">
      <c r="A240" s="172"/>
      <c r="B240" s="173"/>
      <c r="C240" s="174" t="s">
        <v>251</v>
      </c>
      <c r="D240" s="174" t="s">
        <v>252</v>
      </c>
      <c r="E240" s="175" t="s">
        <v>206</v>
      </c>
      <c r="F240" s="176">
        <v>0</v>
      </c>
      <c r="G240" s="113">
        <v>450</v>
      </c>
      <c r="H240" s="96">
        <f t="shared" ref="H240:H320" si="68">+F240+G240</f>
        <v>450</v>
      </c>
      <c r="I240" s="97">
        <v>0</v>
      </c>
      <c r="J240" s="97">
        <f t="shared" si="66"/>
        <v>450</v>
      </c>
      <c r="K240" s="97">
        <v>0</v>
      </c>
      <c r="L240" s="97">
        <f t="shared" si="65"/>
        <v>450</v>
      </c>
      <c r="M240" s="97">
        <v>0</v>
      </c>
      <c r="N240" s="97">
        <f t="shared" si="64"/>
        <v>450</v>
      </c>
      <c r="O240" s="98">
        <v>0</v>
      </c>
      <c r="P240" s="98">
        <f t="shared" si="63"/>
        <v>450</v>
      </c>
      <c r="Q240" s="98">
        <v>0</v>
      </c>
      <c r="R240" s="98">
        <f t="shared" si="62"/>
        <v>450</v>
      </c>
      <c r="S240" s="52"/>
    </row>
    <row r="241" spans="1:19" s="51" customFormat="1" ht="22.5" hidden="1" x14ac:dyDescent="0.2">
      <c r="A241" s="167" t="s">
        <v>248</v>
      </c>
      <c r="B241" s="168" t="s">
        <v>320</v>
      </c>
      <c r="C241" s="169" t="s">
        <v>79</v>
      </c>
      <c r="D241" s="169" t="s">
        <v>79</v>
      </c>
      <c r="E241" s="170" t="s">
        <v>321</v>
      </c>
      <c r="F241" s="171">
        <v>0</v>
      </c>
      <c r="G241" s="106">
        <f t="shared" si="67"/>
        <v>150</v>
      </c>
      <c r="H241" s="89">
        <f t="shared" si="68"/>
        <v>150</v>
      </c>
      <c r="I241" s="90">
        <v>0</v>
      </c>
      <c r="J241" s="90">
        <f t="shared" si="66"/>
        <v>150</v>
      </c>
      <c r="K241" s="90">
        <v>0</v>
      </c>
      <c r="L241" s="90">
        <f t="shared" si="65"/>
        <v>150</v>
      </c>
      <c r="M241" s="90">
        <v>0</v>
      </c>
      <c r="N241" s="90">
        <f t="shared" si="64"/>
        <v>150</v>
      </c>
      <c r="O241" s="91">
        <v>0</v>
      </c>
      <c r="P241" s="91">
        <f t="shared" si="63"/>
        <v>150</v>
      </c>
      <c r="Q241" s="91">
        <v>0</v>
      </c>
      <c r="R241" s="91">
        <f t="shared" si="62"/>
        <v>150</v>
      </c>
      <c r="S241" s="52"/>
    </row>
    <row r="242" spans="1:19" s="51" customFormat="1" ht="13.5" hidden="1" thickBot="1" x14ac:dyDescent="0.25">
      <c r="A242" s="172"/>
      <c r="B242" s="173"/>
      <c r="C242" s="174" t="s">
        <v>251</v>
      </c>
      <c r="D242" s="174" t="s">
        <v>252</v>
      </c>
      <c r="E242" s="175" t="s">
        <v>206</v>
      </c>
      <c r="F242" s="176">
        <v>0</v>
      </c>
      <c r="G242" s="177">
        <v>150</v>
      </c>
      <c r="H242" s="138">
        <f t="shared" si="68"/>
        <v>150</v>
      </c>
      <c r="I242" s="139">
        <v>0</v>
      </c>
      <c r="J242" s="139">
        <f t="shared" si="66"/>
        <v>150</v>
      </c>
      <c r="K242" s="139">
        <v>0</v>
      </c>
      <c r="L242" s="139">
        <f t="shared" si="65"/>
        <v>150</v>
      </c>
      <c r="M242" s="139">
        <v>0</v>
      </c>
      <c r="N242" s="139">
        <f t="shared" si="64"/>
        <v>150</v>
      </c>
      <c r="O242" s="147">
        <v>0</v>
      </c>
      <c r="P242" s="147">
        <f t="shared" si="63"/>
        <v>150</v>
      </c>
      <c r="Q242" s="147">
        <v>0</v>
      </c>
      <c r="R242" s="147">
        <f t="shared" si="62"/>
        <v>150</v>
      </c>
      <c r="S242" s="52"/>
    </row>
    <row r="243" spans="1:19" s="51" customFormat="1" ht="13.5" hidden="1" thickBot="1" x14ac:dyDescent="0.25">
      <c r="A243" s="157" t="s">
        <v>78</v>
      </c>
      <c r="B243" s="158" t="s">
        <v>79</v>
      </c>
      <c r="C243" s="159" t="s">
        <v>79</v>
      </c>
      <c r="D243" s="159" t="s">
        <v>79</v>
      </c>
      <c r="E243" s="160" t="s">
        <v>322</v>
      </c>
      <c r="F243" s="161">
        <v>2750</v>
      </c>
      <c r="G243" s="178">
        <f>+G244+G246+G248+G250+G252+G254</f>
        <v>0</v>
      </c>
      <c r="H243" s="162">
        <f t="shared" si="68"/>
        <v>2750</v>
      </c>
      <c r="I243" s="163">
        <v>0</v>
      </c>
      <c r="J243" s="163">
        <f t="shared" si="66"/>
        <v>2750</v>
      </c>
      <c r="K243" s="163">
        <v>0</v>
      </c>
      <c r="L243" s="163">
        <f t="shared" si="65"/>
        <v>2750</v>
      </c>
      <c r="M243" s="163">
        <v>0</v>
      </c>
      <c r="N243" s="163">
        <f t="shared" si="64"/>
        <v>2750</v>
      </c>
      <c r="O243" s="164">
        <v>0</v>
      </c>
      <c r="P243" s="164">
        <f t="shared" si="63"/>
        <v>2750</v>
      </c>
      <c r="Q243" s="164">
        <v>0</v>
      </c>
      <c r="R243" s="164">
        <f t="shared" si="62"/>
        <v>2750</v>
      </c>
      <c r="S243" s="52"/>
    </row>
    <row r="244" spans="1:19" s="51" customFormat="1" hidden="1" x14ac:dyDescent="0.2">
      <c r="A244" s="83" t="s">
        <v>78</v>
      </c>
      <c r="B244" s="84" t="s">
        <v>323</v>
      </c>
      <c r="C244" s="85" t="s">
        <v>79</v>
      </c>
      <c r="D244" s="86" t="s">
        <v>79</v>
      </c>
      <c r="E244" s="87" t="s">
        <v>322</v>
      </c>
      <c r="F244" s="88">
        <f>+F245</f>
        <v>2750</v>
      </c>
      <c r="G244" s="165">
        <f>+G245</f>
        <v>-2750</v>
      </c>
      <c r="H244" s="88">
        <f t="shared" si="68"/>
        <v>0</v>
      </c>
      <c r="I244" s="149">
        <v>0</v>
      </c>
      <c r="J244" s="149">
        <f t="shared" si="66"/>
        <v>0</v>
      </c>
      <c r="K244" s="149">
        <v>0</v>
      </c>
      <c r="L244" s="149">
        <f t="shared" si="65"/>
        <v>0</v>
      </c>
      <c r="M244" s="149">
        <v>0</v>
      </c>
      <c r="N244" s="149">
        <f t="shared" si="64"/>
        <v>0</v>
      </c>
      <c r="O244" s="150">
        <v>0</v>
      </c>
      <c r="P244" s="150">
        <f t="shared" si="63"/>
        <v>0</v>
      </c>
      <c r="Q244" s="150">
        <v>0</v>
      </c>
      <c r="R244" s="150">
        <f t="shared" si="62"/>
        <v>0</v>
      </c>
      <c r="S244" s="52"/>
    </row>
    <row r="245" spans="1:19" s="51" customFormat="1" hidden="1" x14ac:dyDescent="0.2">
      <c r="A245" s="92"/>
      <c r="B245" s="93" t="s">
        <v>84</v>
      </c>
      <c r="C245" s="82">
        <v>3419</v>
      </c>
      <c r="D245" s="99">
        <v>5222</v>
      </c>
      <c r="E245" s="100" t="s">
        <v>206</v>
      </c>
      <c r="F245" s="96">
        <v>2750</v>
      </c>
      <c r="G245" s="113">
        <v>-2750</v>
      </c>
      <c r="H245" s="96">
        <f t="shared" si="68"/>
        <v>0</v>
      </c>
      <c r="I245" s="97">
        <v>0</v>
      </c>
      <c r="J245" s="97">
        <f t="shared" si="66"/>
        <v>0</v>
      </c>
      <c r="K245" s="97">
        <v>0</v>
      </c>
      <c r="L245" s="97">
        <f t="shared" si="65"/>
        <v>0</v>
      </c>
      <c r="M245" s="97">
        <v>0</v>
      </c>
      <c r="N245" s="97">
        <f t="shared" si="64"/>
        <v>0</v>
      </c>
      <c r="O245" s="98">
        <v>0</v>
      </c>
      <c r="P245" s="98">
        <f t="shared" si="63"/>
        <v>0</v>
      </c>
      <c r="Q245" s="98">
        <v>0</v>
      </c>
      <c r="R245" s="98">
        <f t="shared" si="62"/>
        <v>0</v>
      </c>
      <c r="S245" s="52"/>
    </row>
    <row r="246" spans="1:19" s="51" customFormat="1" ht="22.5" hidden="1" x14ac:dyDescent="0.2">
      <c r="A246" s="167" t="s">
        <v>248</v>
      </c>
      <c r="B246" s="168" t="s">
        <v>324</v>
      </c>
      <c r="C246" s="169" t="s">
        <v>79</v>
      </c>
      <c r="D246" s="169" t="s">
        <v>79</v>
      </c>
      <c r="E246" s="170" t="s">
        <v>325</v>
      </c>
      <c r="F246" s="171">
        <v>0</v>
      </c>
      <c r="G246" s="106">
        <f>+G247</f>
        <v>200</v>
      </c>
      <c r="H246" s="89">
        <f t="shared" si="68"/>
        <v>200</v>
      </c>
      <c r="I246" s="90">
        <v>0</v>
      </c>
      <c r="J246" s="90">
        <f t="shared" si="66"/>
        <v>200</v>
      </c>
      <c r="K246" s="90">
        <v>0</v>
      </c>
      <c r="L246" s="90">
        <f t="shared" si="65"/>
        <v>200</v>
      </c>
      <c r="M246" s="90">
        <v>0</v>
      </c>
      <c r="N246" s="90">
        <f t="shared" si="64"/>
        <v>200</v>
      </c>
      <c r="O246" s="91">
        <v>0</v>
      </c>
      <c r="P246" s="91">
        <f t="shared" si="63"/>
        <v>200</v>
      </c>
      <c r="Q246" s="91">
        <v>0</v>
      </c>
      <c r="R246" s="91">
        <f t="shared" si="62"/>
        <v>200</v>
      </c>
      <c r="S246" s="52"/>
    </row>
    <row r="247" spans="1:19" s="51" customFormat="1" hidden="1" x14ac:dyDescent="0.2">
      <c r="A247" s="172"/>
      <c r="B247" s="173"/>
      <c r="C247" s="174" t="s">
        <v>251</v>
      </c>
      <c r="D247" s="174" t="s">
        <v>252</v>
      </c>
      <c r="E247" s="175" t="s">
        <v>206</v>
      </c>
      <c r="F247" s="176">
        <v>0</v>
      </c>
      <c r="G247" s="113">
        <v>200</v>
      </c>
      <c r="H247" s="96">
        <f t="shared" si="68"/>
        <v>200</v>
      </c>
      <c r="I247" s="97">
        <v>0</v>
      </c>
      <c r="J247" s="97">
        <f t="shared" si="66"/>
        <v>200</v>
      </c>
      <c r="K247" s="97">
        <v>0</v>
      </c>
      <c r="L247" s="97">
        <f t="shared" si="65"/>
        <v>200</v>
      </c>
      <c r="M247" s="97">
        <v>0</v>
      </c>
      <c r="N247" s="97">
        <f t="shared" si="64"/>
        <v>200</v>
      </c>
      <c r="O247" s="98">
        <v>0</v>
      </c>
      <c r="P247" s="98">
        <f t="shared" si="63"/>
        <v>200</v>
      </c>
      <c r="Q247" s="98">
        <v>0</v>
      </c>
      <c r="R247" s="98">
        <f t="shared" si="62"/>
        <v>200</v>
      </c>
      <c r="S247" s="52"/>
    </row>
    <row r="248" spans="1:19" s="51" customFormat="1" ht="22.5" hidden="1" x14ac:dyDescent="0.2">
      <c r="A248" s="167" t="s">
        <v>248</v>
      </c>
      <c r="B248" s="168" t="s">
        <v>326</v>
      </c>
      <c r="C248" s="169" t="s">
        <v>79</v>
      </c>
      <c r="D248" s="169" t="s">
        <v>79</v>
      </c>
      <c r="E248" s="170" t="s">
        <v>327</v>
      </c>
      <c r="F248" s="171">
        <v>0</v>
      </c>
      <c r="G248" s="106">
        <f t="shared" ref="G248" si="69">+G249</f>
        <v>750</v>
      </c>
      <c r="H248" s="89">
        <f t="shared" si="68"/>
        <v>750</v>
      </c>
      <c r="I248" s="90">
        <v>0</v>
      </c>
      <c r="J248" s="90">
        <f t="shared" si="66"/>
        <v>750</v>
      </c>
      <c r="K248" s="90">
        <v>0</v>
      </c>
      <c r="L248" s="90">
        <f t="shared" si="65"/>
        <v>750</v>
      </c>
      <c r="M248" s="90">
        <v>0</v>
      </c>
      <c r="N248" s="90">
        <f t="shared" si="64"/>
        <v>750</v>
      </c>
      <c r="O248" s="91">
        <v>0</v>
      </c>
      <c r="P248" s="91">
        <f t="shared" si="63"/>
        <v>750</v>
      </c>
      <c r="Q248" s="91">
        <v>0</v>
      </c>
      <c r="R248" s="91">
        <f t="shared" si="62"/>
        <v>750</v>
      </c>
      <c r="S248" s="52"/>
    </row>
    <row r="249" spans="1:19" s="51" customFormat="1" hidden="1" x14ac:dyDescent="0.2">
      <c r="A249" s="172"/>
      <c r="B249" s="173"/>
      <c r="C249" s="174" t="s">
        <v>251</v>
      </c>
      <c r="D249" s="174" t="s">
        <v>252</v>
      </c>
      <c r="E249" s="175" t="s">
        <v>206</v>
      </c>
      <c r="F249" s="176">
        <v>0</v>
      </c>
      <c r="G249" s="113">
        <v>750</v>
      </c>
      <c r="H249" s="96">
        <f t="shared" si="68"/>
        <v>750</v>
      </c>
      <c r="I249" s="97">
        <v>0</v>
      </c>
      <c r="J249" s="97">
        <f t="shared" si="66"/>
        <v>750</v>
      </c>
      <c r="K249" s="97">
        <v>0</v>
      </c>
      <c r="L249" s="97">
        <f t="shared" si="65"/>
        <v>750</v>
      </c>
      <c r="M249" s="97">
        <v>0</v>
      </c>
      <c r="N249" s="97">
        <f t="shared" si="64"/>
        <v>750</v>
      </c>
      <c r="O249" s="98">
        <v>0</v>
      </c>
      <c r="P249" s="98">
        <f t="shared" si="63"/>
        <v>750</v>
      </c>
      <c r="Q249" s="98">
        <v>0</v>
      </c>
      <c r="R249" s="98">
        <f t="shared" si="62"/>
        <v>750</v>
      </c>
      <c r="S249" s="52"/>
    </row>
    <row r="250" spans="1:19" s="51" customFormat="1" ht="22.5" hidden="1" x14ac:dyDescent="0.2">
      <c r="A250" s="167" t="s">
        <v>248</v>
      </c>
      <c r="B250" s="168" t="s">
        <v>328</v>
      </c>
      <c r="C250" s="169" t="s">
        <v>79</v>
      </c>
      <c r="D250" s="169" t="s">
        <v>79</v>
      </c>
      <c r="E250" s="170" t="s">
        <v>329</v>
      </c>
      <c r="F250" s="171">
        <v>0</v>
      </c>
      <c r="G250" s="106">
        <f t="shared" ref="G250" si="70">+G251</f>
        <v>750</v>
      </c>
      <c r="H250" s="89">
        <f t="shared" si="68"/>
        <v>750</v>
      </c>
      <c r="I250" s="90">
        <v>0</v>
      </c>
      <c r="J250" s="90">
        <f t="shared" si="66"/>
        <v>750</v>
      </c>
      <c r="K250" s="90">
        <v>0</v>
      </c>
      <c r="L250" s="90">
        <f t="shared" si="65"/>
        <v>750</v>
      </c>
      <c r="M250" s="90">
        <v>0</v>
      </c>
      <c r="N250" s="90">
        <f t="shared" si="64"/>
        <v>750</v>
      </c>
      <c r="O250" s="91">
        <v>0</v>
      </c>
      <c r="P250" s="91">
        <f t="shared" si="63"/>
        <v>750</v>
      </c>
      <c r="Q250" s="91">
        <v>0</v>
      </c>
      <c r="R250" s="91">
        <f t="shared" si="62"/>
        <v>750</v>
      </c>
      <c r="S250" s="52"/>
    </row>
    <row r="251" spans="1:19" s="51" customFormat="1" hidden="1" x14ac:dyDescent="0.2">
      <c r="A251" s="172"/>
      <c r="B251" s="173"/>
      <c r="C251" s="174" t="s">
        <v>251</v>
      </c>
      <c r="D251" s="174" t="s">
        <v>275</v>
      </c>
      <c r="E251" s="175" t="s">
        <v>209</v>
      </c>
      <c r="F251" s="176">
        <v>0</v>
      </c>
      <c r="G251" s="113">
        <v>750</v>
      </c>
      <c r="H251" s="96">
        <f t="shared" si="68"/>
        <v>750</v>
      </c>
      <c r="I251" s="97">
        <v>0</v>
      </c>
      <c r="J251" s="97">
        <f t="shared" si="66"/>
        <v>750</v>
      </c>
      <c r="K251" s="97">
        <v>0</v>
      </c>
      <c r="L251" s="97">
        <f t="shared" si="65"/>
        <v>750</v>
      </c>
      <c r="M251" s="97">
        <v>0</v>
      </c>
      <c r="N251" s="97">
        <f t="shared" si="64"/>
        <v>750</v>
      </c>
      <c r="O251" s="98">
        <v>0</v>
      </c>
      <c r="P251" s="98">
        <f t="shared" si="63"/>
        <v>750</v>
      </c>
      <c r="Q251" s="98">
        <v>0</v>
      </c>
      <c r="R251" s="98">
        <f t="shared" si="62"/>
        <v>750</v>
      </c>
      <c r="S251" s="52"/>
    </row>
    <row r="252" spans="1:19" s="51" customFormat="1" ht="22.5" hidden="1" x14ac:dyDescent="0.2">
      <c r="A252" s="167" t="s">
        <v>248</v>
      </c>
      <c r="B252" s="168" t="s">
        <v>330</v>
      </c>
      <c r="C252" s="169" t="s">
        <v>79</v>
      </c>
      <c r="D252" s="169" t="s">
        <v>79</v>
      </c>
      <c r="E252" s="170" t="s">
        <v>331</v>
      </c>
      <c r="F252" s="171">
        <v>0</v>
      </c>
      <c r="G252" s="106">
        <f t="shared" ref="G252" si="71">+G253</f>
        <v>300</v>
      </c>
      <c r="H252" s="89">
        <f t="shared" si="68"/>
        <v>300</v>
      </c>
      <c r="I252" s="90">
        <v>0</v>
      </c>
      <c r="J252" s="90">
        <f t="shared" si="66"/>
        <v>300</v>
      </c>
      <c r="K252" s="90">
        <v>0</v>
      </c>
      <c r="L252" s="90">
        <f t="shared" si="65"/>
        <v>300</v>
      </c>
      <c r="M252" s="90">
        <v>0</v>
      </c>
      <c r="N252" s="90">
        <f t="shared" si="64"/>
        <v>300</v>
      </c>
      <c r="O252" s="91">
        <v>0</v>
      </c>
      <c r="P252" s="91">
        <f t="shared" si="63"/>
        <v>300</v>
      </c>
      <c r="Q252" s="91">
        <v>0</v>
      </c>
      <c r="R252" s="91">
        <f t="shared" si="62"/>
        <v>300</v>
      </c>
      <c r="S252" s="52"/>
    </row>
    <row r="253" spans="1:19" s="51" customFormat="1" hidden="1" x14ac:dyDescent="0.2">
      <c r="A253" s="172"/>
      <c r="B253" s="173"/>
      <c r="C253" s="174" t="s">
        <v>251</v>
      </c>
      <c r="D253" s="174" t="s">
        <v>252</v>
      </c>
      <c r="E253" s="175" t="s">
        <v>206</v>
      </c>
      <c r="F253" s="176">
        <v>0</v>
      </c>
      <c r="G253" s="113">
        <v>300</v>
      </c>
      <c r="H253" s="96">
        <f t="shared" si="68"/>
        <v>300</v>
      </c>
      <c r="I253" s="97">
        <v>0</v>
      </c>
      <c r="J253" s="97">
        <f t="shared" si="66"/>
        <v>300</v>
      </c>
      <c r="K253" s="97">
        <v>0</v>
      </c>
      <c r="L253" s="97">
        <f t="shared" si="65"/>
        <v>300</v>
      </c>
      <c r="M253" s="97">
        <v>0</v>
      </c>
      <c r="N253" s="97">
        <f t="shared" si="64"/>
        <v>300</v>
      </c>
      <c r="O253" s="98">
        <v>0</v>
      </c>
      <c r="P253" s="98">
        <f t="shared" si="63"/>
        <v>300</v>
      </c>
      <c r="Q253" s="98">
        <v>0</v>
      </c>
      <c r="R253" s="98">
        <f t="shared" si="62"/>
        <v>300</v>
      </c>
      <c r="S253" s="52"/>
    </row>
    <row r="254" spans="1:19" s="51" customFormat="1" ht="22.5" hidden="1" x14ac:dyDescent="0.2">
      <c r="A254" s="167" t="s">
        <v>248</v>
      </c>
      <c r="B254" s="168" t="s">
        <v>332</v>
      </c>
      <c r="C254" s="169" t="s">
        <v>79</v>
      </c>
      <c r="D254" s="169" t="s">
        <v>79</v>
      </c>
      <c r="E254" s="170" t="s">
        <v>333</v>
      </c>
      <c r="F254" s="171">
        <v>0</v>
      </c>
      <c r="G254" s="106">
        <f t="shared" ref="G254" si="72">+G255</f>
        <v>750</v>
      </c>
      <c r="H254" s="89">
        <f t="shared" si="68"/>
        <v>750</v>
      </c>
      <c r="I254" s="90">
        <v>0</v>
      </c>
      <c r="J254" s="90">
        <f t="shared" si="66"/>
        <v>750</v>
      </c>
      <c r="K254" s="90">
        <v>0</v>
      </c>
      <c r="L254" s="90">
        <f t="shared" si="65"/>
        <v>750</v>
      </c>
      <c r="M254" s="90">
        <v>0</v>
      </c>
      <c r="N254" s="90">
        <f t="shared" si="64"/>
        <v>750</v>
      </c>
      <c r="O254" s="91">
        <v>0</v>
      </c>
      <c r="P254" s="91">
        <f t="shared" si="63"/>
        <v>750</v>
      </c>
      <c r="Q254" s="91">
        <v>0</v>
      </c>
      <c r="R254" s="91">
        <f t="shared" si="62"/>
        <v>750</v>
      </c>
      <c r="S254" s="52"/>
    </row>
    <row r="255" spans="1:19" s="51" customFormat="1" ht="13.5" hidden="1" thickBot="1" x14ac:dyDescent="0.25">
      <c r="A255" s="172"/>
      <c r="B255" s="173"/>
      <c r="C255" s="174" t="s">
        <v>251</v>
      </c>
      <c r="D255" s="174" t="s">
        <v>252</v>
      </c>
      <c r="E255" s="175" t="s">
        <v>206</v>
      </c>
      <c r="F255" s="176">
        <v>0</v>
      </c>
      <c r="G255" s="177">
        <v>750</v>
      </c>
      <c r="H255" s="138">
        <f t="shared" si="68"/>
        <v>750</v>
      </c>
      <c r="I255" s="139">
        <v>0</v>
      </c>
      <c r="J255" s="139">
        <f t="shared" si="66"/>
        <v>750</v>
      </c>
      <c r="K255" s="139">
        <v>0</v>
      </c>
      <c r="L255" s="139">
        <f t="shared" si="65"/>
        <v>750</v>
      </c>
      <c r="M255" s="139">
        <v>0</v>
      </c>
      <c r="N255" s="139">
        <f t="shared" si="64"/>
        <v>750</v>
      </c>
      <c r="O255" s="147">
        <v>0</v>
      </c>
      <c r="P255" s="147">
        <f t="shared" si="63"/>
        <v>750</v>
      </c>
      <c r="Q255" s="147">
        <v>0</v>
      </c>
      <c r="R255" s="147">
        <f t="shared" si="62"/>
        <v>750</v>
      </c>
      <c r="S255" s="52"/>
    </row>
    <row r="256" spans="1:19" s="51" customFormat="1" ht="13.5" hidden="1" thickBot="1" x14ac:dyDescent="0.25">
      <c r="A256" s="157" t="s">
        <v>78</v>
      </c>
      <c r="B256" s="158" t="s">
        <v>79</v>
      </c>
      <c r="C256" s="159" t="s">
        <v>79</v>
      </c>
      <c r="D256" s="159" t="s">
        <v>79</v>
      </c>
      <c r="E256" s="160" t="s">
        <v>334</v>
      </c>
      <c r="F256" s="161">
        <v>1750</v>
      </c>
      <c r="G256" s="178">
        <f>+G257+G259+G261+G263+G265+G267+G269+G271+G273</f>
        <v>0</v>
      </c>
      <c r="H256" s="162">
        <f t="shared" si="68"/>
        <v>1750</v>
      </c>
      <c r="I256" s="163">
        <v>0</v>
      </c>
      <c r="J256" s="163">
        <f t="shared" si="66"/>
        <v>1750</v>
      </c>
      <c r="K256" s="163">
        <v>0</v>
      </c>
      <c r="L256" s="163">
        <f t="shared" si="65"/>
        <v>1750</v>
      </c>
      <c r="M256" s="163">
        <f>+M275</f>
        <v>5000</v>
      </c>
      <c r="N256" s="163">
        <f t="shared" si="64"/>
        <v>6750</v>
      </c>
      <c r="O256" s="164">
        <v>0</v>
      </c>
      <c r="P256" s="164">
        <f t="shared" si="63"/>
        <v>6750</v>
      </c>
      <c r="Q256" s="164">
        <v>0</v>
      </c>
      <c r="R256" s="164">
        <f t="shared" si="62"/>
        <v>6750</v>
      </c>
      <c r="S256" s="52"/>
    </row>
    <row r="257" spans="1:19" s="51" customFormat="1" hidden="1" x14ac:dyDescent="0.2">
      <c r="A257" s="83" t="s">
        <v>78</v>
      </c>
      <c r="B257" s="84" t="s">
        <v>335</v>
      </c>
      <c r="C257" s="85" t="s">
        <v>79</v>
      </c>
      <c r="D257" s="86" t="s">
        <v>79</v>
      </c>
      <c r="E257" s="87" t="s">
        <v>334</v>
      </c>
      <c r="F257" s="88">
        <f>+F258</f>
        <v>1750</v>
      </c>
      <c r="G257" s="165">
        <f>+G258</f>
        <v>-1750</v>
      </c>
      <c r="H257" s="88">
        <f t="shared" si="68"/>
        <v>0</v>
      </c>
      <c r="I257" s="149">
        <v>0</v>
      </c>
      <c r="J257" s="149">
        <f t="shared" si="66"/>
        <v>0</v>
      </c>
      <c r="K257" s="149">
        <v>0</v>
      </c>
      <c r="L257" s="149">
        <f t="shared" si="65"/>
        <v>0</v>
      </c>
      <c r="M257" s="149">
        <v>0</v>
      </c>
      <c r="N257" s="149">
        <f t="shared" si="64"/>
        <v>0</v>
      </c>
      <c r="O257" s="150">
        <v>0</v>
      </c>
      <c r="P257" s="150">
        <f t="shared" si="63"/>
        <v>0</v>
      </c>
      <c r="Q257" s="150">
        <v>0</v>
      </c>
      <c r="R257" s="150">
        <f t="shared" si="62"/>
        <v>0</v>
      </c>
      <c r="S257" s="52"/>
    </row>
    <row r="258" spans="1:19" s="51" customFormat="1" hidden="1" x14ac:dyDescent="0.2">
      <c r="A258" s="92"/>
      <c r="B258" s="93" t="s">
        <v>84</v>
      </c>
      <c r="C258" s="82">
        <v>3419</v>
      </c>
      <c r="D258" s="99">
        <v>5222</v>
      </c>
      <c r="E258" s="100" t="s">
        <v>206</v>
      </c>
      <c r="F258" s="96">
        <v>1750</v>
      </c>
      <c r="G258" s="113">
        <v>-1750</v>
      </c>
      <c r="H258" s="96">
        <f t="shared" si="68"/>
        <v>0</v>
      </c>
      <c r="I258" s="97">
        <v>0</v>
      </c>
      <c r="J258" s="97">
        <f t="shared" si="66"/>
        <v>0</v>
      </c>
      <c r="K258" s="97">
        <v>0</v>
      </c>
      <c r="L258" s="97">
        <f t="shared" si="65"/>
        <v>0</v>
      </c>
      <c r="M258" s="97">
        <v>0</v>
      </c>
      <c r="N258" s="97">
        <f t="shared" si="64"/>
        <v>0</v>
      </c>
      <c r="O258" s="98">
        <v>0</v>
      </c>
      <c r="P258" s="98">
        <f t="shared" si="63"/>
        <v>0</v>
      </c>
      <c r="Q258" s="98">
        <v>0</v>
      </c>
      <c r="R258" s="98">
        <f t="shared" si="62"/>
        <v>0</v>
      </c>
      <c r="S258" s="52"/>
    </row>
    <row r="259" spans="1:19" s="51" customFormat="1" ht="45" hidden="1" x14ac:dyDescent="0.2">
      <c r="A259" s="179" t="s">
        <v>248</v>
      </c>
      <c r="B259" s="180" t="s">
        <v>336</v>
      </c>
      <c r="C259" s="181" t="s">
        <v>79</v>
      </c>
      <c r="D259" s="181" t="s">
        <v>79</v>
      </c>
      <c r="E259" s="182" t="s">
        <v>337</v>
      </c>
      <c r="F259" s="183">
        <v>0</v>
      </c>
      <c r="G259" s="106">
        <f t="shared" ref="G259:G273" si="73">+G260</f>
        <v>50</v>
      </c>
      <c r="H259" s="89">
        <f t="shared" si="68"/>
        <v>50</v>
      </c>
      <c r="I259" s="90">
        <v>0</v>
      </c>
      <c r="J259" s="90">
        <f t="shared" si="66"/>
        <v>50</v>
      </c>
      <c r="K259" s="90">
        <v>0</v>
      </c>
      <c r="L259" s="90">
        <f t="shared" si="65"/>
        <v>50</v>
      </c>
      <c r="M259" s="90">
        <v>0</v>
      </c>
      <c r="N259" s="90">
        <f t="shared" si="64"/>
        <v>50</v>
      </c>
      <c r="O259" s="91">
        <v>0</v>
      </c>
      <c r="P259" s="91">
        <f t="shared" si="63"/>
        <v>50</v>
      </c>
      <c r="Q259" s="91">
        <v>0</v>
      </c>
      <c r="R259" s="91">
        <f t="shared" si="62"/>
        <v>50</v>
      </c>
      <c r="S259" s="52"/>
    </row>
    <row r="260" spans="1:19" s="51" customFormat="1" hidden="1" x14ac:dyDescent="0.2">
      <c r="A260" s="184"/>
      <c r="B260" s="185"/>
      <c r="C260" s="186" t="s">
        <v>251</v>
      </c>
      <c r="D260" s="186" t="s">
        <v>252</v>
      </c>
      <c r="E260" s="187" t="s">
        <v>206</v>
      </c>
      <c r="F260" s="188">
        <v>0</v>
      </c>
      <c r="G260" s="113">
        <v>50</v>
      </c>
      <c r="H260" s="96">
        <f t="shared" si="68"/>
        <v>50</v>
      </c>
      <c r="I260" s="97">
        <v>0</v>
      </c>
      <c r="J260" s="97">
        <f t="shared" si="66"/>
        <v>50</v>
      </c>
      <c r="K260" s="97">
        <v>0</v>
      </c>
      <c r="L260" s="97">
        <f t="shared" si="65"/>
        <v>50</v>
      </c>
      <c r="M260" s="97">
        <v>0</v>
      </c>
      <c r="N260" s="97">
        <f t="shared" si="64"/>
        <v>50</v>
      </c>
      <c r="O260" s="98">
        <v>0</v>
      </c>
      <c r="P260" s="98">
        <f t="shared" si="63"/>
        <v>50</v>
      </c>
      <c r="Q260" s="98">
        <v>0</v>
      </c>
      <c r="R260" s="98">
        <f t="shared" si="62"/>
        <v>50</v>
      </c>
      <c r="S260" s="52"/>
    </row>
    <row r="261" spans="1:19" s="51" customFormat="1" ht="22.5" hidden="1" x14ac:dyDescent="0.2">
      <c r="A261" s="179" t="s">
        <v>248</v>
      </c>
      <c r="B261" s="180" t="s">
        <v>338</v>
      </c>
      <c r="C261" s="181" t="s">
        <v>79</v>
      </c>
      <c r="D261" s="181" t="s">
        <v>79</v>
      </c>
      <c r="E261" s="182" t="s">
        <v>339</v>
      </c>
      <c r="F261" s="183">
        <v>0</v>
      </c>
      <c r="G261" s="106">
        <f t="shared" si="73"/>
        <v>600</v>
      </c>
      <c r="H261" s="89">
        <f t="shared" si="68"/>
        <v>600</v>
      </c>
      <c r="I261" s="90">
        <v>0</v>
      </c>
      <c r="J261" s="90">
        <f t="shared" si="66"/>
        <v>600</v>
      </c>
      <c r="K261" s="90">
        <v>0</v>
      </c>
      <c r="L261" s="90">
        <f t="shared" si="65"/>
        <v>600</v>
      </c>
      <c r="M261" s="90">
        <v>0</v>
      </c>
      <c r="N261" s="90">
        <f t="shared" si="64"/>
        <v>600</v>
      </c>
      <c r="O261" s="91">
        <v>0</v>
      </c>
      <c r="P261" s="91">
        <f t="shared" si="63"/>
        <v>600</v>
      </c>
      <c r="Q261" s="91">
        <v>0</v>
      </c>
      <c r="R261" s="91">
        <f t="shared" si="62"/>
        <v>600</v>
      </c>
      <c r="S261" s="52"/>
    </row>
    <row r="262" spans="1:19" s="51" customFormat="1" ht="22.5" hidden="1" x14ac:dyDescent="0.2">
      <c r="A262" s="184"/>
      <c r="B262" s="185"/>
      <c r="C262" s="186" t="s">
        <v>251</v>
      </c>
      <c r="D262" s="186" t="s">
        <v>340</v>
      </c>
      <c r="E262" s="187" t="s">
        <v>216</v>
      </c>
      <c r="F262" s="188">
        <v>0</v>
      </c>
      <c r="G262" s="113">
        <v>600</v>
      </c>
      <c r="H262" s="96">
        <f t="shared" si="68"/>
        <v>600</v>
      </c>
      <c r="I262" s="97">
        <v>0</v>
      </c>
      <c r="J262" s="97">
        <f t="shared" si="66"/>
        <v>600</v>
      </c>
      <c r="K262" s="97">
        <v>0</v>
      </c>
      <c r="L262" s="97">
        <f t="shared" si="65"/>
        <v>600</v>
      </c>
      <c r="M262" s="97">
        <v>0</v>
      </c>
      <c r="N262" s="97">
        <f t="shared" si="64"/>
        <v>600</v>
      </c>
      <c r="O262" s="98">
        <v>0</v>
      </c>
      <c r="P262" s="98">
        <f t="shared" si="63"/>
        <v>600</v>
      </c>
      <c r="Q262" s="98">
        <v>0</v>
      </c>
      <c r="R262" s="98">
        <f t="shared" si="62"/>
        <v>600</v>
      </c>
      <c r="S262" s="52"/>
    </row>
    <row r="263" spans="1:19" s="51" customFormat="1" ht="33.75" hidden="1" x14ac:dyDescent="0.2">
      <c r="A263" s="179" t="s">
        <v>248</v>
      </c>
      <c r="B263" s="180" t="s">
        <v>341</v>
      </c>
      <c r="C263" s="181" t="s">
        <v>79</v>
      </c>
      <c r="D263" s="181" t="s">
        <v>79</v>
      </c>
      <c r="E263" s="182" t="s">
        <v>342</v>
      </c>
      <c r="F263" s="183">
        <v>0</v>
      </c>
      <c r="G263" s="106">
        <f t="shared" si="73"/>
        <v>450</v>
      </c>
      <c r="H263" s="89">
        <f t="shared" si="68"/>
        <v>450</v>
      </c>
      <c r="I263" s="90">
        <v>0</v>
      </c>
      <c r="J263" s="90">
        <f t="shared" si="66"/>
        <v>450</v>
      </c>
      <c r="K263" s="90">
        <v>0</v>
      </c>
      <c r="L263" s="90">
        <f t="shared" si="65"/>
        <v>450</v>
      </c>
      <c r="M263" s="90">
        <v>0</v>
      </c>
      <c r="N263" s="90">
        <f t="shared" si="64"/>
        <v>450</v>
      </c>
      <c r="O263" s="91">
        <v>0</v>
      </c>
      <c r="P263" s="91">
        <f t="shared" si="63"/>
        <v>450</v>
      </c>
      <c r="Q263" s="91">
        <v>0</v>
      </c>
      <c r="R263" s="91">
        <f t="shared" si="62"/>
        <v>450</v>
      </c>
      <c r="S263" s="52"/>
    </row>
    <row r="264" spans="1:19" s="51" customFormat="1" ht="22.5" hidden="1" x14ac:dyDescent="0.2">
      <c r="A264" s="184"/>
      <c r="B264" s="180" t="s">
        <v>343</v>
      </c>
      <c r="C264" s="186" t="s">
        <v>251</v>
      </c>
      <c r="D264" s="186" t="s">
        <v>344</v>
      </c>
      <c r="E264" s="187" t="s">
        <v>345</v>
      </c>
      <c r="F264" s="188">
        <v>0</v>
      </c>
      <c r="G264" s="113">
        <v>450</v>
      </c>
      <c r="H264" s="96">
        <f t="shared" si="68"/>
        <v>450</v>
      </c>
      <c r="I264" s="97">
        <v>0</v>
      </c>
      <c r="J264" s="97">
        <f t="shared" si="66"/>
        <v>450</v>
      </c>
      <c r="K264" s="97">
        <v>0</v>
      </c>
      <c r="L264" s="97">
        <f t="shared" si="65"/>
        <v>450</v>
      </c>
      <c r="M264" s="97">
        <v>0</v>
      </c>
      <c r="N264" s="97">
        <f t="shared" si="64"/>
        <v>450</v>
      </c>
      <c r="O264" s="98">
        <v>0</v>
      </c>
      <c r="P264" s="98">
        <f t="shared" si="63"/>
        <v>450</v>
      </c>
      <c r="Q264" s="98">
        <v>0</v>
      </c>
      <c r="R264" s="98">
        <f t="shared" si="62"/>
        <v>450</v>
      </c>
      <c r="S264" s="52"/>
    </row>
    <row r="265" spans="1:19" s="51" customFormat="1" ht="22.5" hidden="1" x14ac:dyDescent="0.2">
      <c r="A265" s="179" t="s">
        <v>248</v>
      </c>
      <c r="B265" s="180" t="s">
        <v>346</v>
      </c>
      <c r="C265" s="181" t="s">
        <v>79</v>
      </c>
      <c r="D265" s="181" t="s">
        <v>79</v>
      </c>
      <c r="E265" s="182" t="s">
        <v>347</v>
      </c>
      <c r="F265" s="183">
        <v>0</v>
      </c>
      <c r="G265" s="106">
        <f t="shared" si="73"/>
        <v>200</v>
      </c>
      <c r="H265" s="89">
        <f t="shared" si="68"/>
        <v>200</v>
      </c>
      <c r="I265" s="90">
        <v>0</v>
      </c>
      <c r="J265" s="90">
        <f t="shared" si="66"/>
        <v>200</v>
      </c>
      <c r="K265" s="90">
        <v>0</v>
      </c>
      <c r="L265" s="90">
        <f t="shared" si="65"/>
        <v>200</v>
      </c>
      <c r="M265" s="90">
        <v>0</v>
      </c>
      <c r="N265" s="90">
        <f t="shared" si="64"/>
        <v>200</v>
      </c>
      <c r="O265" s="91">
        <v>0</v>
      </c>
      <c r="P265" s="91">
        <f t="shared" si="63"/>
        <v>200</v>
      </c>
      <c r="Q265" s="91">
        <v>0</v>
      </c>
      <c r="R265" s="91">
        <f t="shared" si="62"/>
        <v>200</v>
      </c>
      <c r="S265" s="52"/>
    </row>
    <row r="266" spans="1:19" s="51" customFormat="1" hidden="1" x14ac:dyDescent="0.2">
      <c r="A266" s="184"/>
      <c r="B266" s="185"/>
      <c r="C266" s="186" t="s">
        <v>251</v>
      </c>
      <c r="D266" s="174" t="s">
        <v>275</v>
      </c>
      <c r="E266" s="175" t="s">
        <v>209</v>
      </c>
      <c r="F266" s="188">
        <v>0</v>
      </c>
      <c r="G266" s="113">
        <v>200</v>
      </c>
      <c r="H266" s="96">
        <f t="shared" si="68"/>
        <v>200</v>
      </c>
      <c r="I266" s="97">
        <v>0</v>
      </c>
      <c r="J266" s="97">
        <f t="shared" si="66"/>
        <v>200</v>
      </c>
      <c r="K266" s="97">
        <v>0</v>
      </c>
      <c r="L266" s="97">
        <f t="shared" si="65"/>
        <v>200</v>
      </c>
      <c r="M266" s="97">
        <v>0</v>
      </c>
      <c r="N266" s="97">
        <f t="shared" si="64"/>
        <v>200</v>
      </c>
      <c r="O266" s="98">
        <v>0</v>
      </c>
      <c r="P266" s="98">
        <f t="shared" si="63"/>
        <v>200</v>
      </c>
      <c r="Q266" s="98">
        <v>0</v>
      </c>
      <c r="R266" s="98">
        <f t="shared" si="62"/>
        <v>200</v>
      </c>
      <c r="S266" s="52"/>
    </row>
    <row r="267" spans="1:19" s="51" customFormat="1" ht="22.5" hidden="1" x14ac:dyDescent="0.2">
      <c r="A267" s="179" t="s">
        <v>248</v>
      </c>
      <c r="B267" s="180" t="s">
        <v>348</v>
      </c>
      <c r="C267" s="181" t="s">
        <v>79</v>
      </c>
      <c r="D267" s="181" t="s">
        <v>79</v>
      </c>
      <c r="E267" s="182" t="s">
        <v>349</v>
      </c>
      <c r="F267" s="183">
        <v>0</v>
      </c>
      <c r="G267" s="106">
        <f t="shared" si="73"/>
        <v>100</v>
      </c>
      <c r="H267" s="89">
        <f t="shared" si="68"/>
        <v>100</v>
      </c>
      <c r="I267" s="90">
        <v>0</v>
      </c>
      <c r="J267" s="90">
        <f t="shared" si="66"/>
        <v>100</v>
      </c>
      <c r="K267" s="90">
        <v>0</v>
      </c>
      <c r="L267" s="90">
        <f t="shared" si="65"/>
        <v>100</v>
      </c>
      <c r="M267" s="90">
        <v>0</v>
      </c>
      <c r="N267" s="90">
        <f t="shared" si="64"/>
        <v>100</v>
      </c>
      <c r="O267" s="91">
        <v>0</v>
      </c>
      <c r="P267" s="91">
        <f t="shared" si="63"/>
        <v>100</v>
      </c>
      <c r="Q267" s="91">
        <v>0</v>
      </c>
      <c r="R267" s="91">
        <f t="shared" si="62"/>
        <v>100</v>
      </c>
      <c r="S267" s="52"/>
    </row>
    <row r="268" spans="1:19" s="51" customFormat="1" hidden="1" x14ac:dyDescent="0.2">
      <c r="A268" s="184"/>
      <c r="B268" s="185"/>
      <c r="C268" s="186" t="s">
        <v>251</v>
      </c>
      <c r="D268" s="186" t="s">
        <v>252</v>
      </c>
      <c r="E268" s="187" t="s">
        <v>206</v>
      </c>
      <c r="F268" s="188">
        <v>0</v>
      </c>
      <c r="G268" s="113">
        <v>100</v>
      </c>
      <c r="H268" s="96">
        <f t="shared" si="68"/>
        <v>100</v>
      </c>
      <c r="I268" s="97">
        <v>0</v>
      </c>
      <c r="J268" s="97">
        <f t="shared" si="66"/>
        <v>100</v>
      </c>
      <c r="K268" s="97">
        <v>0</v>
      </c>
      <c r="L268" s="97">
        <f t="shared" si="65"/>
        <v>100</v>
      </c>
      <c r="M268" s="97">
        <v>0</v>
      </c>
      <c r="N268" s="97">
        <f t="shared" si="64"/>
        <v>100</v>
      </c>
      <c r="O268" s="98">
        <v>0</v>
      </c>
      <c r="P268" s="98">
        <f t="shared" si="63"/>
        <v>100</v>
      </c>
      <c r="Q268" s="98">
        <v>0</v>
      </c>
      <c r="R268" s="98">
        <f t="shared" si="62"/>
        <v>100</v>
      </c>
      <c r="S268" s="52"/>
    </row>
    <row r="269" spans="1:19" s="51" customFormat="1" ht="22.5" hidden="1" x14ac:dyDescent="0.2">
      <c r="A269" s="179" t="s">
        <v>248</v>
      </c>
      <c r="B269" s="180" t="s">
        <v>350</v>
      </c>
      <c r="C269" s="181" t="s">
        <v>79</v>
      </c>
      <c r="D269" s="181" t="s">
        <v>79</v>
      </c>
      <c r="E269" s="182" t="s">
        <v>351</v>
      </c>
      <c r="F269" s="183">
        <v>0</v>
      </c>
      <c r="G269" s="106">
        <f t="shared" si="73"/>
        <v>100</v>
      </c>
      <c r="H269" s="89">
        <f t="shared" si="68"/>
        <v>100</v>
      </c>
      <c r="I269" s="90">
        <v>0</v>
      </c>
      <c r="J269" s="90">
        <f t="shared" si="66"/>
        <v>100</v>
      </c>
      <c r="K269" s="90">
        <v>0</v>
      </c>
      <c r="L269" s="90">
        <f t="shared" si="65"/>
        <v>100</v>
      </c>
      <c r="M269" s="90">
        <v>0</v>
      </c>
      <c r="N269" s="90">
        <f t="shared" si="64"/>
        <v>100</v>
      </c>
      <c r="O269" s="91">
        <v>0</v>
      </c>
      <c r="P269" s="91">
        <f t="shared" si="63"/>
        <v>100</v>
      </c>
      <c r="Q269" s="91">
        <v>0</v>
      </c>
      <c r="R269" s="91">
        <f t="shared" si="62"/>
        <v>100</v>
      </c>
      <c r="S269" s="52"/>
    </row>
    <row r="270" spans="1:19" s="51" customFormat="1" hidden="1" x14ac:dyDescent="0.2">
      <c r="A270" s="184"/>
      <c r="B270" s="185"/>
      <c r="C270" s="186" t="s">
        <v>251</v>
      </c>
      <c r="D270" s="186" t="s">
        <v>352</v>
      </c>
      <c r="E270" s="187" t="s">
        <v>85</v>
      </c>
      <c r="F270" s="188">
        <v>0</v>
      </c>
      <c r="G270" s="113">
        <v>100</v>
      </c>
      <c r="H270" s="96">
        <f t="shared" si="68"/>
        <v>100</v>
      </c>
      <c r="I270" s="97">
        <v>0</v>
      </c>
      <c r="J270" s="97">
        <f t="shared" si="66"/>
        <v>100</v>
      </c>
      <c r="K270" s="97">
        <v>0</v>
      </c>
      <c r="L270" s="97">
        <f t="shared" si="65"/>
        <v>100</v>
      </c>
      <c r="M270" s="97">
        <v>0</v>
      </c>
      <c r="N270" s="97">
        <f t="shared" si="64"/>
        <v>100</v>
      </c>
      <c r="O270" s="98">
        <v>0</v>
      </c>
      <c r="P270" s="98">
        <f t="shared" si="63"/>
        <v>100</v>
      </c>
      <c r="Q270" s="98">
        <v>0</v>
      </c>
      <c r="R270" s="98">
        <f t="shared" si="62"/>
        <v>100</v>
      </c>
      <c r="S270" s="52"/>
    </row>
    <row r="271" spans="1:19" s="51" customFormat="1" ht="45" hidden="1" x14ac:dyDescent="0.2">
      <c r="A271" s="179" t="s">
        <v>248</v>
      </c>
      <c r="B271" s="180" t="s">
        <v>353</v>
      </c>
      <c r="C271" s="181" t="s">
        <v>79</v>
      </c>
      <c r="D271" s="181" t="s">
        <v>79</v>
      </c>
      <c r="E271" s="182" t="s">
        <v>354</v>
      </c>
      <c r="F271" s="183">
        <v>0</v>
      </c>
      <c r="G271" s="106">
        <f t="shared" si="73"/>
        <v>50</v>
      </c>
      <c r="H271" s="89">
        <f t="shared" si="68"/>
        <v>50</v>
      </c>
      <c r="I271" s="90">
        <v>0</v>
      </c>
      <c r="J271" s="90">
        <f t="shared" si="66"/>
        <v>50</v>
      </c>
      <c r="K271" s="90">
        <v>0</v>
      </c>
      <c r="L271" s="90">
        <f t="shared" si="65"/>
        <v>50</v>
      </c>
      <c r="M271" s="90">
        <v>0</v>
      </c>
      <c r="N271" s="90">
        <f t="shared" si="64"/>
        <v>50</v>
      </c>
      <c r="O271" s="91">
        <v>0</v>
      </c>
      <c r="P271" s="91">
        <f t="shared" si="63"/>
        <v>50</v>
      </c>
      <c r="Q271" s="91">
        <v>0</v>
      </c>
      <c r="R271" s="91">
        <f t="shared" si="62"/>
        <v>50</v>
      </c>
      <c r="S271" s="52"/>
    </row>
    <row r="272" spans="1:19" s="51" customFormat="1" hidden="1" x14ac:dyDescent="0.2">
      <c r="A272" s="184"/>
      <c r="B272" s="185"/>
      <c r="C272" s="186" t="s">
        <v>251</v>
      </c>
      <c r="D272" s="186" t="s">
        <v>252</v>
      </c>
      <c r="E272" s="187" t="s">
        <v>206</v>
      </c>
      <c r="F272" s="188">
        <v>0</v>
      </c>
      <c r="G272" s="113">
        <v>50</v>
      </c>
      <c r="H272" s="96">
        <f t="shared" si="68"/>
        <v>50</v>
      </c>
      <c r="I272" s="97">
        <v>0</v>
      </c>
      <c r="J272" s="97">
        <f t="shared" si="66"/>
        <v>50</v>
      </c>
      <c r="K272" s="97">
        <v>0</v>
      </c>
      <c r="L272" s="97">
        <f t="shared" si="65"/>
        <v>50</v>
      </c>
      <c r="M272" s="97">
        <v>0</v>
      </c>
      <c r="N272" s="97">
        <f t="shared" si="64"/>
        <v>50</v>
      </c>
      <c r="O272" s="98">
        <v>0</v>
      </c>
      <c r="P272" s="98">
        <f t="shared" si="63"/>
        <v>50</v>
      </c>
      <c r="Q272" s="98">
        <v>0</v>
      </c>
      <c r="R272" s="98">
        <f t="shared" si="62"/>
        <v>50</v>
      </c>
      <c r="S272" s="52"/>
    </row>
    <row r="273" spans="1:19" s="51" customFormat="1" ht="22.5" hidden="1" x14ac:dyDescent="0.2">
      <c r="A273" s="179" t="s">
        <v>248</v>
      </c>
      <c r="B273" s="180" t="s">
        <v>355</v>
      </c>
      <c r="C273" s="181" t="s">
        <v>79</v>
      </c>
      <c r="D273" s="181" t="s">
        <v>79</v>
      </c>
      <c r="E273" s="182" t="s">
        <v>356</v>
      </c>
      <c r="F273" s="183">
        <v>0</v>
      </c>
      <c r="G273" s="106">
        <f t="shared" si="73"/>
        <v>200</v>
      </c>
      <c r="H273" s="89">
        <f t="shared" si="68"/>
        <v>200</v>
      </c>
      <c r="I273" s="90">
        <v>0</v>
      </c>
      <c r="J273" s="90">
        <f t="shared" si="66"/>
        <v>200</v>
      </c>
      <c r="K273" s="90">
        <v>0</v>
      </c>
      <c r="L273" s="90">
        <f t="shared" si="65"/>
        <v>200</v>
      </c>
      <c r="M273" s="90">
        <v>0</v>
      </c>
      <c r="N273" s="90">
        <f t="shared" si="64"/>
        <v>200</v>
      </c>
      <c r="O273" s="91">
        <v>0</v>
      </c>
      <c r="P273" s="91">
        <f t="shared" si="63"/>
        <v>200</v>
      </c>
      <c r="Q273" s="91">
        <v>0</v>
      </c>
      <c r="R273" s="91">
        <f t="shared" ref="R273:R326" si="74">+P273+Q273</f>
        <v>200</v>
      </c>
      <c r="S273" s="52"/>
    </row>
    <row r="274" spans="1:19" s="51" customFormat="1" ht="22.5" hidden="1" x14ac:dyDescent="0.2">
      <c r="A274" s="172"/>
      <c r="B274" s="173"/>
      <c r="C274" s="174" t="s">
        <v>251</v>
      </c>
      <c r="D274" s="174" t="s">
        <v>344</v>
      </c>
      <c r="E274" s="175" t="s">
        <v>345</v>
      </c>
      <c r="F274" s="176">
        <v>0</v>
      </c>
      <c r="G274" s="177">
        <v>200</v>
      </c>
      <c r="H274" s="138">
        <f t="shared" si="68"/>
        <v>200</v>
      </c>
      <c r="I274" s="139">
        <v>0</v>
      </c>
      <c r="J274" s="139">
        <f t="shared" si="66"/>
        <v>200</v>
      </c>
      <c r="K274" s="139">
        <v>0</v>
      </c>
      <c r="L274" s="139">
        <f t="shared" si="65"/>
        <v>200</v>
      </c>
      <c r="M274" s="97">
        <v>0</v>
      </c>
      <c r="N274" s="97">
        <f t="shared" si="64"/>
        <v>200</v>
      </c>
      <c r="O274" s="98">
        <v>0</v>
      </c>
      <c r="P274" s="98">
        <f t="shared" si="63"/>
        <v>200</v>
      </c>
      <c r="Q274" s="98">
        <v>0</v>
      </c>
      <c r="R274" s="98">
        <f t="shared" si="74"/>
        <v>200</v>
      </c>
      <c r="S274" s="52"/>
    </row>
    <row r="275" spans="1:19" s="51" customFormat="1" ht="22.5" hidden="1" x14ac:dyDescent="0.2">
      <c r="A275" s="179" t="s">
        <v>248</v>
      </c>
      <c r="B275" s="180" t="s">
        <v>357</v>
      </c>
      <c r="C275" s="181" t="s">
        <v>79</v>
      </c>
      <c r="D275" s="181" t="s">
        <v>79</v>
      </c>
      <c r="E275" s="182" t="s">
        <v>358</v>
      </c>
      <c r="F275" s="183">
        <v>0</v>
      </c>
      <c r="G275" s="106"/>
      <c r="H275" s="89"/>
      <c r="I275" s="90"/>
      <c r="J275" s="90">
        <v>0</v>
      </c>
      <c r="K275" s="90">
        <v>0</v>
      </c>
      <c r="L275" s="90">
        <v>0</v>
      </c>
      <c r="M275" s="90">
        <f>+M276</f>
        <v>5000</v>
      </c>
      <c r="N275" s="90">
        <f t="shared" si="64"/>
        <v>5000</v>
      </c>
      <c r="O275" s="91">
        <v>0</v>
      </c>
      <c r="P275" s="91">
        <f t="shared" si="63"/>
        <v>5000</v>
      </c>
      <c r="Q275" s="91">
        <v>0</v>
      </c>
      <c r="R275" s="91">
        <f t="shared" si="74"/>
        <v>5000</v>
      </c>
      <c r="S275" s="52"/>
    </row>
    <row r="276" spans="1:19" s="51" customFormat="1" ht="13.5" hidden="1" thickBot="1" x14ac:dyDescent="0.25">
      <c r="A276" s="184"/>
      <c r="B276" s="185"/>
      <c r="C276" s="186" t="s">
        <v>251</v>
      </c>
      <c r="D276" s="186" t="s">
        <v>359</v>
      </c>
      <c r="E276" s="187" t="s">
        <v>360</v>
      </c>
      <c r="F276" s="188">
        <v>0</v>
      </c>
      <c r="G276" s="113"/>
      <c r="H276" s="96"/>
      <c r="I276" s="97"/>
      <c r="J276" s="97">
        <v>0</v>
      </c>
      <c r="K276" s="97">
        <v>0</v>
      </c>
      <c r="L276" s="97">
        <v>0</v>
      </c>
      <c r="M276" s="139">
        <v>5000</v>
      </c>
      <c r="N276" s="139">
        <f t="shared" si="64"/>
        <v>5000</v>
      </c>
      <c r="O276" s="147">
        <v>0</v>
      </c>
      <c r="P276" s="147">
        <f t="shared" si="63"/>
        <v>5000</v>
      </c>
      <c r="Q276" s="147">
        <v>0</v>
      </c>
      <c r="R276" s="147">
        <f t="shared" si="74"/>
        <v>5000</v>
      </c>
      <c r="S276" s="52"/>
    </row>
    <row r="277" spans="1:19" s="51" customFormat="1" ht="13.5" hidden="1" thickBot="1" x14ac:dyDescent="0.25">
      <c r="A277" s="157" t="s">
        <v>78</v>
      </c>
      <c r="B277" s="158" t="s">
        <v>79</v>
      </c>
      <c r="C277" s="159" t="s">
        <v>79</v>
      </c>
      <c r="D277" s="159" t="s">
        <v>79</v>
      </c>
      <c r="E277" s="160" t="s">
        <v>361</v>
      </c>
      <c r="F277" s="161">
        <v>2750</v>
      </c>
      <c r="G277" s="178">
        <f>+G278+G280+G282+G284</f>
        <v>0</v>
      </c>
      <c r="H277" s="162">
        <f t="shared" si="68"/>
        <v>2750</v>
      </c>
      <c r="I277" s="163">
        <v>0</v>
      </c>
      <c r="J277" s="163">
        <f t="shared" si="66"/>
        <v>2750</v>
      </c>
      <c r="K277" s="163">
        <f>+K278+K286+K288+K290+K292+K294+K296+K298+K300</f>
        <v>0</v>
      </c>
      <c r="L277" s="163">
        <f t="shared" si="65"/>
        <v>2750</v>
      </c>
      <c r="M277" s="163">
        <v>0</v>
      </c>
      <c r="N277" s="163">
        <f t="shared" si="64"/>
        <v>2750</v>
      </c>
      <c r="O277" s="164">
        <v>0</v>
      </c>
      <c r="P277" s="164">
        <f t="shared" si="63"/>
        <v>2750</v>
      </c>
      <c r="Q277" s="164">
        <v>0</v>
      </c>
      <c r="R277" s="164">
        <f t="shared" si="74"/>
        <v>2750</v>
      </c>
      <c r="S277" s="52"/>
    </row>
    <row r="278" spans="1:19" s="51" customFormat="1" hidden="1" x14ac:dyDescent="0.2">
      <c r="A278" s="83" t="s">
        <v>78</v>
      </c>
      <c r="B278" s="84" t="s">
        <v>362</v>
      </c>
      <c r="C278" s="85" t="s">
        <v>79</v>
      </c>
      <c r="D278" s="86" t="s">
        <v>79</v>
      </c>
      <c r="E278" s="87" t="s">
        <v>361</v>
      </c>
      <c r="F278" s="88">
        <f>+F279</f>
        <v>2750</v>
      </c>
      <c r="G278" s="165">
        <f>+G279</f>
        <v>-1560</v>
      </c>
      <c r="H278" s="88">
        <f t="shared" si="68"/>
        <v>1190</v>
      </c>
      <c r="I278" s="149">
        <v>0</v>
      </c>
      <c r="J278" s="149">
        <f t="shared" si="66"/>
        <v>1190</v>
      </c>
      <c r="K278" s="149">
        <f>+K279</f>
        <v>-1010</v>
      </c>
      <c r="L278" s="149">
        <f t="shared" si="65"/>
        <v>180</v>
      </c>
      <c r="M278" s="149">
        <v>0</v>
      </c>
      <c r="N278" s="149">
        <f t="shared" si="64"/>
        <v>180</v>
      </c>
      <c r="O278" s="150">
        <v>0</v>
      </c>
      <c r="P278" s="150">
        <f t="shared" si="63"/>
        <v>180</v>
      </c>
      <c r="Q278" s="150">
        <v>0</v>
      </c>
      <c r="R278" s="150">
        <f t="shared" si="74"/>
        <v>180</v>
      </c>
      <c r="S278" s="52"/>
    </row>
    <row r="279" spans="1:19" s="51" customFormat="1" hidden="1" x14ac:dyDescent="0.2">
      <c r="A279" s="129"/>
      <c r="B279" s="130" t="s">
        <v>84</v>
      </c>
      <c r="C279" s="82">
        <v>3419</v>
      </c>
      <c r="D279" s="99">
        <v>5222</v>
      </c>
      <c r="E279" s="100" t="s">
        <v>206</v>
      </c>
      <c r="F279" s="96">
        <v>2750</v>
      </c>
      <c r="G279" s="113">
        <v>-1560</v>
      </c>
      <c r="H279" s="96">
        <f t="shared" si="68"/>
        <v>1190</v>
      </c>
      <c r="I279" s="97">
        <v>0</v>
      </c>
      <c r="J279" s="97">
        <f t="shared" si="66"/>
        <v>1190</v>
      </c>
      <c r="K279" s="97">
        <v>-1010</v>
      </c>
      <c r="L279" s="97">
        <f t="shared" si="65"/>
        <v>180</v>
      </c>
      <c r="M279" s="97">
        <v>0</v>
      </c>
      <c r="N279" s="97">
        <f t="shared" si="64"/>
        <v>180</v>
      </c>
      <c r="O279" s="98">
        <v>0</v>
      </c>
      <c r="P279" s="98">
        <f t="shared" si="63"/>
        <v>180</v>
      </c>
      <c r="Q279" s="98">
        <v>0</v>
      </c>
      <c r="R279" s="98">
        <f t="shared" si="74"/>
        <v>180</v>
      </c>
      <c r="S279" s="52"/>
    </row>
    <row r="280" spans="1:19" s="51" customFormat="1" ht="19.899999999999999" hidden="1" customHeight="1" x14ac:dyDescent="0.2">
      <c r="A280" s="167" t="s">
        <v>248</v>
      </c>
      <c r="B280" s="168" t="s">
        <v>363</v>
      </c>
      <c r="C280" s="169" t="s">
        <v>79</v>
      </c>
      <c r="D280" s="169" t="s">
        <v>79</v>
      </c>
      <c r="E280" s="170" t="s">
        <v>364</v>
      </c>
      <c r="F280" s="171">
        <v>0</v>
      </c>
      <c r="G280" s="106">
        <f>+G281</f>
        <v>156</v>
      </c>
      <c r="H280" s="89">
        <f t="shared" si="68"/>
        <v>156</v>
      </c>
      <c r="I280" s="90">
        <v>0</v>
      </c>
      <c r="J280" s="90">
        <f t="shared" si="66"/>
        <v>156</v>
      </c>
      <c r="K280" s="90">
        <v>0</v>
      </c>
      <c r="L280" s="90">
        <f t="shared" si="65"/>
        <v>156</v>
      </c>
      <c r="M280" s="90">
        <v>0</v>
      </c>
      <c r="N280" s="90">
        <f t="shared" si="64"/>
        <v>156</v>
      </c>
      <c r="O280" s="91">
        <v>0</v>
      </c>
      <c r="P280" s="91">
        <f t="shared" si="63"/>
        <v>156</v>
      </c>
      <c r="Q280" s="91">
        <v>0</v>
      </c>
      <c r="R280" s="91">
        <f t="shared" si="74"/>
        <v>156</v>
      </c>
      <c r="S280" s="52"/>
    </row>
    <row r="281" spans="1:19" s="51" customFormat="1" hidden="1" x14ac:dyDescent="0.2">
      <c r="A281" s="172"/>
      <c r="B281" s="173"/>
      <c r="C281" s="174" t="s">
        <v>251</v>
      </c>
      <c r="D281" s="174" t="s">
        <v>252</v>
      </c>
      <c r="E281" s="175" t="s">
        <v>206</v>
      </c>
      <c r="F281" s="176">
        <v>0</v>
      </c>
      <c r="G281" s="113">
        <v>156</v>
      </c>
      <c r="H281" s="96">
        <f t="shared" si="68"/>
        <v>156</v>
      </c>
      <c r="I281" s="97">
        <v>0</v>
      </c>
      <c r="J281" s="97">
        <f t="shared" si="66"/>
        <v>156</v>
      </c>
      <c r="K281" s="97">
        <v>0</v>
      </c>
      <c r="L281" s="97">
        <f t="shared" si="65"/>
        <v>156</v>
      </c>
      <c r="M281" s="97">
        <v>0</v>
      </c>
      <c r="N281" s="97">
        <f t="shared" si="64"/>
        <v>156</v>
      </c>
      <c r="O281" s="98">
        <v>0</v>
      </c>
      <c r="P281" s="98">
        <f t="shared" ref="P281:P326" si="75">+N281+O281</f>
        <v>156</v>
      </c>
      <c r="Q281" s="98">
        <v>0</v>
      </c>
      <c r="R281" s="98">
        <f t="shared" si="74"/>
        <v>156</v>
      </c>
      <c r="S281" s="52"/>
    </row>
    <row r="282" spans="1:19" s="51" customFormat="1" ht="22.5" hidden="1" x14ac:dyDescent="0.2">
      <c r="A282" s="167" t="s">
        <v>248</v>
      </c>
      <c r="B282" s="168" t="s">
        <v>365</v>
      </c>
      <c r="C282" s="169" t="s">
        <v>79</v>
      </c>
      <c r="D282" s="169" t="s">
        <v>79</v>
      </c>
      <c r="E282" s="170" t="s">
        <v>366</v>
      </c>
      <c r="F282" s="171">
        <v>0</v>
      </c>
      <c r="G282" s="106">
        <f t="shared" ref="G282" si="76">+G283</f>
        <v>780</v>
      </c>
      <c r="H282" s="89">
        <f t="shared" si="68"/>
        <v>780</v>
      </c>
      <c r="I282" s="90">
        <v>0</v>
      </c>
      <c r="J282" s="90">
        <f t="shared" si="66"/>
        <v>780</v>
      </c>
      <c r="K282" s="90">
        <v>0</v>
      </c>
      <c r="L282" s="90">
        <f t="shared" si="65"/>
        <v>780</v>
      </c>
      <c r="M282" s="90">
        <v>0</v>
      </c>
      <c r="N282" s="90">
        <f t="shared" si="64"/>
        <v>780</v>
      </c>
      <c r="O282" s="91">
        <v>0</v>
      </c>
      <c r="P282" s="91">
        <f t="shared" si="75"/>
        <v>780</v>
      </c>
      <c r="Q282" s="91">
        <v>0</v>
      </c>
      <c r="R282" s="91">
        <f t="shared" si="74"/>
        <v>780</v>
      </c>
      <c r="S282" s="52"/>
    </row>
    <row r="283" spans="1:19" s="51" customFormat="1" hidden="1" x14ac:dyDescent="0.2">
      <c r="A283" s="172"/>
      <c r="B283" s="173"/>
      <c r="C283" s="174" t="s">
        <v>251</v>
      </c>
      <c r="D283" s="174" t="s">
        <v>252</v>
      </c>
      <c r="E283" s="175" t="s">
        <v>206</v>
      </c>
      <c r="F283" s="176">
        <v>0</v>
      </c>
      <c r="G283" s="113">
        <v>780</v>
      </c>
      <c r="H283" s="96">
        <f t="shared" si="68"/>
        <v>780</v>
      </c>
      <c r="I283" s="97">
        <v>0</v>
      </c>
      <c r="J283" s="97">
        <f t="shared" si="66"/>
        <v>780</v>
      </c>
      <c r="K283" s="97">
        <v>0</v>
      </c>
      <c r="L283" s="97">
        <f t="shared" si="65"/>
        <v>780</v>
      </c>
      <c r="M283" s="97">
        <v>0</v>
      </c>
      <c r="N283" s="97">
        <f t="shared" si="64"/>
        <v>780</v>
      </c>
      <c r="O283" s="98">
        <v>0</v>
      </c>
      <c r="P283" s="98">
        <f t="shared" si="75"/>
        <v>780</v>
      </c>
      <c r="Q283" s="98">
        <v>0</v>
      </c>
      <c r="R283" s="98">
        <f t="shared" si="74"/>
        <v>780</v>
      </c>
      <c r="S283" s="52"/>
    </row>
    <row r="284" spans="1:19" s="51" customFormat="1" ht="22.5" hidden="1" x14ac:dyDescent="0.2">
      <c r="A284" s="167" t="s">
        <v>248</v>
      </c>
      <c r="B284" s="168" t="s">
        <v>367</v>
      </c>
      <c r="C284" s="169" t="s">
        <v>79</v>
      </c>
      <c r="D284" s="169" t="s">
        <v>79</v>
      </c>
      <c r="E284" s="170" t="s">
        <v>368</v>
      </c>
      <c r="F284" s="171">
        <v>0</v>
      </c>
      <c r="G284" s="106">
        <f t="shared" ref="G284" si="77">+G285</f>
        <v>624</v>
      </c>
      <c r="H284" s="89">
        <f t="shared" si="68"/>
        <v>624</v>
      </c>
      <c r="I284" s="90">
        <v>0</v>
      </c>
      <c r="J284" s="90">
        <f t="shared" si="66"/>
        <v>624</v>
      </c>
      <c r="K284" s="90">
        <v>0</v>
      </c>
      <c r="L284" s="90">
        <f t="shared" si="65"/>
        <v>624</v>
      </c>
      <c r="M284" s="90">
        <v>0</v>
      </c>
      <c r="N284" s="90">
        <f t="shared" si="64"/>
        <v>624</v>
      </c>
      <c r="O284" s="91">
        <v>0</v>
      </c>
      <c r="P284" s="91">
        <f t="shared" si="75"/>
        <v>624</v>
      </c>
      <c r="Q284" s="91">
        <v>0</v>
      </c>
      <c r="R284" s="91">
        <f t="shared" si="74"/>
        <v>624</v>
      </c>
      <c r="S284" s="52"/>
    </row>
    <row r="285" spans="1:19" s="51" customFormat="1" hidden="1" x14ac:dyDescent="0.2">
      <c r="A285" s="172"/>
      <c r="B285" s="173"/>
      <c r="C285" s="174" t="s">
        <v>251</v>
      </c>
      <c r="D285" s="174" t="s">
        <v>252</v>
      </c>
      <c r="E285" s="175" t="s">
        <v>206</v>
      </c>
      <c r="F285" s="176">
        <v>0</v>
      </c>
      <c r="G285" s="177">
        <v>624</v>
      </c>
      <c r="H285" s="138">
        <f t="shared" si="68"/>
        <v>624</v>
      </c>
      <c r="I285" s="139">
        <v>0</v>
      </c>
      <c r="J285" s="139">
        <f t="shared" si="66"/>
        <v>624</v>
      </c>
      <c r="K285" s="97"/>
      <c r="L285" s="97">
        <f t="shared" si="65"/>
        <v>624</v>
      </c>
      <c r="M285" s="97">
        <v>0</v>
      </c>
      <c r="N285" s="97">
        <f t="shared" si="64"/>
        <v>624</v>
      </c>
      <c r="O285" s="98">
        <v>0</v>
      </c>
      <c r="P285" s="98">
        <f t="shared" si="75"/>
        <v>624</v>
      </c>
      <c r="Q285" s="98">
        <v>0</v>
      </c>
      <c r="R285" s="98">
        <f t="shared" si="74"/>
        <v>624</v>
      </c>
      <c r="S285" s="52"/>
    </row>
    <row r="286" spans="1:19" s="51" customFormat="1" ht="22.5" hidden="1" x14ac:dyDescent="0.2">
      <c r="A286" s="167" t="s">
        <v>78</v>
      </c>
      <c r="B286" s="189" t="s">
        <v>369</v>
      </c>
      <c r="C286" s="169" t="s">
        <v>79</v>
      </c>
      <c r="D286" s="168" t="s">
        <v>79</v>
      </c>
      <c r="E286" s="170" t="s">
        <v>370</v>
      </c>
      <c r="F286" s="183">
        <v>0</v>
      </c>
      <c r="G286" s="113"/>
      <c r="H286" s="96"/>
      <c r="I286" s="97"/>
      <c r="J286" s="183">
        <v>0</v>
      </c>
      <c r="K286" s="90">
        <f>+K287</f>
        <v>170</v>
      </c>
      <c r="L286" s="90">
        <f t="shared" si="65"/>
        <v>170</v>
      </c>
      <c r="M286" s="90">
        <v>0</v>
      </c>
      <c r="N286" s="90">
        <f t="shared" si="64"/>
        <v>170</v>
      </c>
      <c r="O286" s="91">
        <v>0</v>
      </c>
      <c r="P286" s="91">
        <f t="shared" si="75"/>
        <v>170</v>
      </c>
      <c r="Q286" s="91">
        <v>0</v>
      </c>
      <c r="R286" s="91">
        <f t="shared" si="74"/>
        <v>170</v>
      </c>
      <c r="S286" s="52"/>
    </row>
    <row r="287" spans="1:19" s="51" customFormat="1" hidden="1" x14ac:dyDescent="0.2">
      <c r="A287" s="172"/>
      <c r="B287" s="189"/>
      <c r="C287" s="174" t="s">
        <v>251</v>
      </c>
      <c r="D287" s="190" t="s">
        <v>252</v>
      </c>
      <c r="E287" s="175" t="s">
        <v>206</v>
      </c>
      <c r="F287" s="188">
        <v>0</v>
      </c>
      <c r="G287" s="113"/>
      <c r="H287" s="96"/>
      <c r="I287" s="97"/>
      <c r="J287" s="188">
        <v>0</v>
      </c>
      <c r="K287" s="97">
        <v>170</v>
      </c>
      <c r="L287" s="97">
        <f t="shared" si="65"/>
        <v>170</v>
      </c>
      <c r="M287" s="97">
        <v>0</v>
      </c>
      <c r="N287" s="97">
        <f t="shared" si="64"/>
        <v>170</v>
      </c>
      <c r="O287" s="98">
        <v>0</v>
      </c>
      <c r="P287" s="98">
        <f t="shared" si="75"/>
        <v>170</v>
      </c>
      <c r="Q287" s="98">
        <v>0</v>
      </c>
      <c r="R287" s="98">
        <f t="shared" si="74"/>
        <v>170</v>
      </c>
      <c r="S287" s="52"/>
    </row>
    <row r="288" spans="1:19" s="51" customFormat="1" ht="33.75" hidden="1" x14ac:dyDescent="0.2">
      <c r="A288" s="167" t="s">
        <v>78</v>
      </c>
      <c r="B288" s="189" t="s">
        <v>371</v>
      </c>
      <c r="C288" s="169" t="s">
        <v>79</v>
      </c>
      <c r="D288" s="168" t="s">
        <v>79</v>
      </c>
      <c r="E288" s="170" t="s">
        <v>372</v>
      </c>
      <c r="F288" s="183">
        <v>0</v>
      </c>
      <c r="G288" s="113"/>
      <c r="H288" s="96"/>
      <c r="I288" s="97"/>
      <c r="J288" s="183">
        <v>0</v>
      </c>
      <c r="K288" s="90">
        <f t="shared" ref="K288" si="78">+K289</f>
        <v>100</v>
      </c>
      <c r="L288" s="90">
        <f t="shared" si="65"/>
        <v>100</v>
      </c>
      <c r="M288" s="90">
        <v>0</v>
      </c>
      <c r="N288" s="90">
        <f t="shared" si="64"/>
        <v>100</v>
      </c>
      <c r="O288" s="91">
        <v>0</v>
      </c>
      <c r="P288" s="91">
        <f t="shared" si="75"/>
        <v>100</v>
      </c>
      <c r="Q288" s="91">
        <v>0</v>
      </c>
      <c r="R288" s="91">
        <f t="shared" si="74"/>
        <v>100</v>
      </c>
      <c r="S288" s="52"/>
    </row>
    <row r="289" spans="1:19" s="51" customFormat="1" hidden="1" x14ac:dyDescent="0.2">
      <c r="A289" s="172"/>
      <c r="B289" s="189"/>
      <c r="C289" s="174" t="s">
        <v>251</v>
      </c>
      <c r="D289" s="190" t="s">
        <v>252</v>
      </c>
      <c r="E289" s="175" t="s">
        <v>206</v>
      </c>
      <c r="F289" s="188">
        <v>0</v>
      </c>
      <c r="G289" s="113"/>
      <c r="H289" s="96"/>
      <c r="I289" s="97"/>
      <c r="J289" s="188">
        <v>0</v>
      </c>
      <c r="K289" s="97">
        <v>100</v>
      </c>
      <c r="L289" s="97">
        <f t="shared" si="65"/>
        <v>100</v>
      </c>
      <c r="M289" s="97">
        <v>0</v>
      </c>
      <c r="N289" s="97">
        <f t="shared" si="64"/>
        <v>100</v>
      </c>
      <c r="O289" s="98">
        <v>0</v>
      </c>
      <c r="P289" s="98">
        <f t="shared" si="75"/>
        <v>100</v>
      </c>
      <c r="Q289" s="98">
        <v>0</v>
      </c>
      <c r="R289" s="98">
        <f t="shared" si="74"/>
        <v>100</v>
      </c>
      <c r="S289" s="52"/>
    </row>
    <row r="290" spans="1:19" s="51" customFormat="1" ht="22.5" hidden="1" x14ac:dyDescent="0.2">
      <c r="A290" s="167" t="s">
        <v>78</v>
      </c>
      <c r="B290" s="189" t="s">
        <v>373</v>
      </c>
      <c r="C290" s="169" t="s">
        <v>79</v>
      </c>
      <c r="D290" s="168" t="s">
        <v>79</v>
      </c>
      <c r="E290" s="170" t="s">
        <v>374</v>
      </c>
      <c r="F290" s="183">
        <v>0</v>
      </c>
      <c r="G290" s="113"/>
      <c r="H290" s="96"/>
      <c r="I290" s="97"/>
      <c r="J290" s="183">
        <v>0</v>
      </c>
      <c r="K290" s="90">
        <f t="shared" ref="K290" si="79">+K291</f>
        <v>100</v>
      </c>
      <c r="L290" s="90">
        <f t="shared" si="65"/>
        <v>100</v>
      </c>
      <c r="M290" s="90">
        <v>0</v>
      </c>
      <c r="N290" s="90">
        <f t="shared" si="64"/>
        <v>100</v>
      </c>
      <c r="O290" s="91">
        <v>0</v>
      </c>
      <c r="P290" s="91">
        <f t="shared" si="75"/>
        <v>100</v>
      </c>
      <c r="Q290" s="91">
        <v>0</v>
      </c>
      <c r="R290" s="91">
        <f t="shared" si="74"/>
        <v>100</v>
      </c>
      <c r="S290" s="52"/>
    </row>
    <row r="291" spans="1:19" s="51" customFormat="1" hidden="1" x14ac:dyDescent="0.2">
      <c r="A291" s="172"/>
      <c r="B291" s="189"/>
      <c r="C291" s="174" t="s">
        <v>251</v>
      </c>
      <c r="D291" s="190" t="s">
        <v>252</v>
      </c>
      <c r="E291" s="175" t="s">
        <v>206</v>
      </c>
      <c r="F291" s="188">
        <v>0</v>
      </c>
      <c r="G291" s="113"/>
      <c r="H291" s="96"/>
      <c r="I291" s="97"/>
      <c r="J291" s="188">
        <v>0</v>
      </c>
      <c r="K291" s="97">
        <v>100</v>
      </c>
      <c r="L291" s="97">
        <f t="shared" si="65"/>
        <v>100</v>
      </c>
      <c r="M291" s="97">
        <v>0</v>
      </c>
      <c r="N291" s="97">
        <f t="shared" si="64"/>
        <v>100</v>
      </c>
      <c r="O291" s="98">
        <v>0</v>
      </c>
      <c r="P291" s="98">
        <f t="shared" si="75"/>
        <v>100</v>
      </c>
      <c r="Q291" s="98">
        <v>0</v>
      </c>
      <c r="R291" s="98">
        <f t="shared" si="74"/>
        <v>100</v>
      </c>
      <c r="S291" s="52"/>
    </row>
    <row r="292" spans="1:19" s="51" customFormat="1" ht="22.5" hidden="1" x14ac:dyDescent="0.2">
      <c r="A292" s="167" t="s">
        <v>78</v>
      </c>
      <c r="B292" s="189" t="s">
        <v>375</v>
      </c>
      <c r="C292" s="169" t="s">
        <v>79</v>
      </c>
      <c r="D292" s="168" t="s">
        <v>79</v>
      </c>
      <c r="E292" s="170" t="s">
        <v>376</v>
      </c>
      <c r="F292" s="183">
        <v>0</v>
      </c>
      <c r="G292" s="113"/>
      <c r="H292" s="96"/>
      <c r="I292" s="97"/>
      <c r="J292" s="183">
        <v>0</v>
      </c>
      <c r="K292" s="90">
        <f t="shared" ref="K292" si="80">+K293</f>
        <v>90</v>
      </c>
      <c r="L292" s="90">
        <f t="shared" si="65"/>
        <v>90</v>
      </c>
      <c r="M292" s="90">
        <v>0</v>
      </c>
      <c r="N292" s="90">
        <f t="shared" si="64"/>
        <v>90</v>
      </c>
      <c r="O292" s="91">
        <v>0</v>
      </c>
      <c r="P292" s="91">
        <f t="shared" si="75"/>
        <v>90</v>
      </c>
      <c r="Q292" s="91">
        <v>0</v>
      </c>
      <c r="R292" s="91">
        <f t="shared" si="74"/>
        <v>90</v>
      </c>
      <c r="S292" s="52"/>
    </row>
    <row r="293" spans="1:19" s="51" customFormat="1" hidden="1" x14ac:dyDescent="0.2">
      <c r="A293" s="172"/>
      <c r="B293" s="189"/>
      <c r="C293" s="174" t="s">
        <v>251</v>
      </c>
      <c r="D293" s="190" t="s">
        <v>252</v>
      </c>
      <c r="E293" s="175" t="s">
        <v>206</v>
      </c>
      <c r="F293" s="188">
        <v>0</v>
      </c>
      <c r="G293" s="113"/>
      <c r="H293" s="96"/>
      <c r="I293" s="97"/>
      <c r="J293" s="188">
        <v>0</v>
      </c>
      <c r="K293" s="97">
        <v>90</v>
      </c>
      <c r="L293" s="97">
        <f t="shared" si="65"/>
        <v>90</v>
      </c>
      <c r="M293" s="97">
        <v>0</v>
      </c>
      <c r="N293" s="97">
        <f t="shared" si="64"/>
        <v>90</v>
      </c>
      <c r="O293" s="98">
        <v>0</v>
      </c>
      <c r="P293" s="98">
        <f t="shared" si="75"/>
        <v>90</v>
      </c>
      <c r="Q293" s="98">
        <v>0</v>
      </c>
      <c r="R293" s="98">
        <f t="shared" si="74"/>
        <v>90</v>
      </c>
      <c r="S293" s="52"/>
    </row>
    <row r="294" spans="1:19" s="51" customFormat="1" ht="22.5" hidden="1" x14ac:dyDescent="0.2">
      <c r="A294" s="167" t="s">
        <v>78</v>
      </c>
      <c r="B294" s="189" t="s">
        <v>377</v>
      </c>
      <c r="C294" s="169" t="s">
        <v>79</v>
      </c>
      <c r="D294" s="168" t="s">
        <v>79</v>
      </c>
      <c r="E294" s="170" t="s">
        <v>378</v>
      </c>
      <c r="F294" s="183">
        <v>0</v>
      </c>
      <c r="G294" s="113"/>
      <c r="H294" s="96"/>
      <c r="I294" s="97"/>
      <c r="J294" s="183">
        <v>0</v>
      </c>
      <c r="K294" s="90">
        <f t="shared" ref="K294" si="81">+K295</f>
        <v>300</v>
      </c>
      <c r="L294" s="90">
        <f t="shared" si="65"/>
        <v>300</v>
      </c>
      <c r="M294" s="90">
        <v>0</v>
      </c>
      <c r="N294" s="90">
        <f t="shared" si="64"/>
        <v>300</v>
      </c>
      <c r="O294" s="91">
        <v>0</v>
      </c>
      <c r="P294" s="91">
        <f t="shared" si="75"/>
        <v>300</v>
      </c>
      <c r="Q294" s="91">
        <v>0</v>
      </c>
      <c r="R294" s="91">
        <f t="shared" si="74"/>
        <v>300</v>
      </c>
      <c r="S294" s="52"/>
    </row>
    <row r="295" spans="1:19" s="51" customFormat="1" hidden="1" x14ac:dyDescent="0.2">
      <c r="A295" s="172"/>
      <c r="B295" s="189"/>
      <c r="C295" s="174" t="s">
        <v>251</v>
      </c>
      <c r="D295" s="190" t="s">
        <v>252</v>
      </c>
      <c r="E295" s="175" t="s">
        <v>206</v>
      </c>
      <c r="F295" s="188">
        <v>0</v>
      </c>
      <c r="G295" s="113"/>
      <c r="H295" s="96"/>
      <c r="I295" s="97"/>
      <c r="J295" s="188">
        <v>0</v>
      </c>
      <c r="K295" s="97">
        <v>300</v>
      </c>
      <c r="L295" s="97">
        <f t="shared" si="65"/>
        <v>300</v>
      </c>
      <c r="M295" s="97">
        <v>0</v>
      </c>
      <c r="N295" s="97">
        <f t="shared" si="64"/>
        <v>300</v>
      </c>
      <c r="O295" s="98">
        <v>0</v>
      </c>
      <c r="P295" s="98">
        <f t="shared" si="75"/>
        <v>300</v>
      </c>
      <c r="Q295" s="98">
        <v>0</v>
      </c>
      <c r="R295" s="98">
        <f t="shared" si="74"/>
        <v>300</v>
      </c>
      <c r="S295" s="52"/>
    </row>
    <row r="296" spans="1:19" s="51" customFormat="1" ht="33.75" hidden="1" x14ac:dyDescent="0.2">
      <c r="A296" s="167" t="s">
        <v>78</v>
      </c>
      <c r="B296" s="189" t="s">
        <v>379</v>
      </c>
      <c r="C296" s="169" t="s">
        <v>79</v>
      </c>
      <c r="D296" s="168" t="s">
        <v>79</v>
      </c>
      <c r="E296" s="170" t="s">
        <v>380</v>
      </c>
      <c r="F296" s="183">
        <v>0</v>
      </c>
      <c r="G296" s="113"/>
      <c r="H296" s="96"/>
      <c r="I296" s="97"/>
      <c r="J296" s="183">
        <v>0</v>
      </c>
      <c r="K296" s="90">
        <f t="shared" ref="K296" si="82">+K297</f>
        <v>50</v>
      </c>
      <c r="L296" s="90">
        <f t="shared" si="65"/>
        <v>50</v>
      </c>
      <c r="M296" s="90">
        <v>0</v>
      </c>
      <c r="N296" s="90">
        <f t="shared" si="64"/>
        <v>50</v>
      </c>
      <c r="O296" s="91">
        <v>0</v>
      </c>
      <c r="P296" s="91">
        <f t="shared" si="75"/>
        <v>50</v>
      </c>
      <c r="Q296" s="91">
        <v>0</v>
      </c>
      <c r="R296" s="91">
        <f t="shared" si="74"/>
        <v>50</v>
      </c>
      <c r="S296" s="52"/>
    </row>
    <row r="297" spans="1:19" s="51" customFormat="1" hidden="1" x14ac:dyDescent="0.2">
      <c r="A297" s="172"/>
      <c r="B297" s="189"/>
      <c r="C297" s="174" t="s">
        <v>251</v>
      </c>
      <c r="D297" s="190" t="s">
        <v>252</v>
      </c>
      <c r="E297" s="175" t="s">
        <v>206</v>
      </c>
      <c r="F297" s="188">
        <v>0</v>
      </c>
      <c r="G297" s="113"/>
      <c r="H297" s="96"/>
      <c r="I297" s="97"/>
      <c r="J297" s="188">
        <v>0</v>
      </c>
      <c r="K297" s="97">
        <v>50</v>
      </c>
      <c r="L297" s="97">
        <f t="shared" si="65"/>
        <v>50</v>
      </c>
      <c r="M297" s="97">
        <v>0</v>
      </c>
      <c r="N297" s="97">
        <f t="shared" ref="N297:N320" si="83">+L297+M297</f>
        <v>50</v>
      </c>
      <c r="O297" s="98">
        <v>0</v>
      </c>
      <c r="P297" s="98">
        <f t="shared" si="75"/>
        <v>50</v>
      </c>
      <c r="Q297" s="98">
        <v>0</v>
      </c>
      <c r="R297" s="98">
        <f t="shared" si="74"/>
        <v>50</v>
      </c>
      <c r="S297" s="52"/>
    </row>
    <row r="298" spans="1:19" s="51" customFormat="1" ht="22.5" hidden="1" x14ac:dyDescent="0.2">
      <c r="A298" s="167" t="s">
        <v>78</v>
      </c>
      <c r="B298" s="189" t="s">
        <v>381</v>
      </c>
      <c r="C298" s="169" t="s">
        <v>79</v>
      </c>
      <c r="D298" s="168" t="s">
        <v>79</v>
      </c>
      <c r="E298" s="170" t="s">
        <v>382</v>
      </c>
      <c r="F298" s="183">
        <v>0</v>
      </c>
      <c r="G298" s="113"/>
      <c r="H298" s="96"/>
      <c r="I298" s="97"/>
      <c r="J298" s="183">
        <v>0</v>
      </c>
      <c r="K298" s="90">
        <f t="shared" ref="K298" si="84">+K299</f>
        <v>100</v>
      </c>
      <c r="L298" s="90">
        <f t="shared" si="65"/>
        <v>100</v>
      </c>
      <c r="M298" s="90">
        <v>0</v>
      </c>
      <c r="N298" s="90">
        <f t="shared" si="83"/>
        <v>100</v>
      </c>
      <c r="O298" s="91">
        <v>0</v>
      </c>
      <c r="P298" s="91">
        <f t="shared" si="75"/>
        <v>100</v>
      </c>
      <c r="Q298" s="91">
        <v>0</v>
      </c>
      <c r="R298" s="91">
        <f t="shared" si="74"/>
        <v>100</v>
      </c>
      <c r="S298" s="52"/>
    </row>
    <row r="299" spans="1:19" s="51" customFormat="1" hidden="1" x14ac:dyDescent="0.2">
      <c r="A299" s="172"/>
      <c r="B299" s="189"/>
      <c r="C299" s="174" t="s">
        <v>251</v>
      </c>
      <c r="D299" s="190" t="s">
        <v>252</v>
      </c>
      <c r="E299" s="175" t="s">
        <v>206</v>
      </c>
      <c r="F299" s="188">
        <v>0</v>
      </c>
      <c r="G299" s="113"/>
      <c r="H299" s="96"/>
      <c r="I299" s="97"/>
      <c r="J299" s="188">
        <v>0</v>
      </c>
      <c r="K299" s="97">
        <v>100</v>
      </c>
      <c r="L299" s="97">
        <f t="shared" si="65"/>
        <v>100</v>
      </c>
      <c r="M299" s="97">
        <v>0</v>
      </c>
      <c r="N299" s="97">
        <f t="shared" si="83"/>
        <v>100</v>
      </c>
      <c r="O299" s="98">
        <v>0</v>
      </c>
      <c r="P299" s="98">
        <f t="shared" si="75"/>
        <v>100</v>
      </c>
      <c r="Q299" s="98">
        <v>0</v>
      </c>
      <c r="R299" s="98">
        <f t="shared" si="74"/>
        <v>100</v>
      </c>
      <c r="S299" s="52"/>
    </row>
    <row r="300" spans="1:19" s="51" customFormat="1" ht="33.75" hidden="1" x14ac:dyDescent="0.2">
      <c r="A300" s="167" t="s">
        <v>78</v>
      </c>
      <c r="B300" s="189" t="s">
        <v>383</v>
      </c>
      <c r="C300" s="169" t="s">
        <v>79</v>
      </c>
      <c r="D300" s="168" t="s">
        <v>79</v>
      </c>
      <c r="E300" s="170" t="s">
        <v>384</v>
      </c>
      <c r="F300" s="183">
        <v>0</v>
      </c>
      <c r="G300" s="113"/>
      <c r="H300" s="96"/>
      <c r="I300" s="97"/>
      <c r="J300" s="183">
        <v>0</v>
      </c>
      <c r="K300" s="90">
        <f t="shared" ref="K300" si="85">+K301</f>
        <v>100</v>
      </c>
      <c r="L300" s="90">
        <f t="shared" si="65"/>
        <v>100</v>
      </c>
      <c r="M300" s="90">
        <v>0</v>
      </c>
      <c r="N300" s="90">
        <f t="shared" si="83"/>
        <v>100</v>
      </c>
      <c r="O300" s="91">
        <v>0</v>
      </c>
      <c r="P300" s="91">
        <f t="shared" si="75"/>
        <v>100</v>
      </c>
      <c r="Q300" s="91">
        <v>0</v>
      </c>
      <c r="R300" s="91">
        <f t="shared" si="74"/>
        <v>100</v>
      </c>
      <c r="S300" s="52"/>
    </row>
    <row r="301" spans="1:19" s="51" customFormat="1" ht="23.25" hidden="1" thickBot="1" x14ac:dyDescent="0.25">
      <c r="A301" s="172"/>
      <c r="B301" s="189"/>
      <c r="C301" s="174" t="s">
        <v>251</v>
      </c>
      <c r="D301" s="190" t="s">
        <v>385</v>
      </c>
      <c r="E301" s="175" t="s">
        <v>386</v>
      </c>
      <c r="F301" s="176">
        <v>0</v>
      </c>
      <c r="G301" s="177"/>
      <c r="H301" s="138"/>
      <c r="I301" s="139"/>
      <c r="J301" s="176">
        <v>0</v>
      </c>
      <c r="K301" s="139">
        <v>100</v>
      </c>
      <c r="L301" s="139">
        <f t="shared" ref="L301:L320" si="86">+J301+K301</f>
        <v>100</v>
      </c>
      <c r="M301" s="139">
        <v>0</v>
      </c>
      <c r="N301" s="139">
        <f t="shared" si="83"/>
        <v>100</v>
      </c>
      <c r="O301" s="147">
        <v>0</v>
      </c>
      <c r="P301" s="147">
        <f t="shared" si="75"/>
        <v>100</v>
      </c>
      <c r="Q301" s="147">
        <v>0</v>
      </c>
      <c r="R301" s="147">
        <f t="shared" si="74"/>
        <v>100</v>
      </c>
      <c r="S301" s="52"/>
    </row>
    <row r="302" spans="1:19" s="51" customFormat="1" ht="13.5" hidden="1" thickBot="1" x14ac:dyDescent="0.25">
      <c r="A302" s="157" t="s">
        <v>78</v>
      </c>
      <c r="B302" s="158" t="s">
        <v>79</v>
      </c>
      <c r="C302" s="159" t="s">
        <v>79</v>
      </c>
      <c r="D302" s="159" t="s">
        <v>79</v>
      </c>
      <c r="E302" s="160" t="s">
        <v>387</v>
      </c>
      <c r="F302" s="161">
        <v>750</v>
      </c>
      <c r="G302" s="178">
        <f>+G303+G305+G307+G309+G311+G313+G315+G317+G319</f>
        <v>0</v>
      </c>
      <c r="H302" s="162">
        <f>+F302+G302</f>
        <v>750</v>
      </c>
      <c r="I302" s="163">
        <v>0</v>
      </c>
      <c r="J302" s="163">
        <f t="shared" si="66"/>
        <v>750</v>
      </c>
      <c r="K302" s="163">
        <v>0</v>
      </c>
      <c r="L302" s="163">
        <f t="shared" si="86"/>
        <v>750</v>
      </c>
      <c r="M302" s="163">
        <v>0</v>
      </c>
      <c r="N302" s="163">
        <f t="shared" si="83"/>
        <v>750</v>
      </c>
      <c r="O302" s="164">
        <v>0</v>
      </c>
      <c r="P302" s="164">
        <f t="shared" si="75"/>
        <v>750</v>
      </c>
      <c r="Q302" s="164">
        <v>0</v>
      </c>
      <c r="R302" s="164">
        <f t="shared" si="74"/>
        <v>750</v>
      </c>
      <c r="S302" s="52"/>
    </row>
    <row r="303" spans="1:19" s="51" customFormat="1" hidden="1" x14ac:dyDescent="0.2">
      <c r="A303" s="83" t="s">
        <v>78</v>
      </c>
      <c r="B303" s="84" t="s">
        <v>388</v>
      </c>
      <c r="C303" s="85" t="s">
        <v>79</v>
      </c>
      <c r="D303" s="86" t="s">
        <v>79</v>
      </c>
      <c r="E303" s="191" t="s">
        <v>387</v>
      </c>
      <c r="F303" s="88">
        <f>+F304</f>
        <v>750</v>
      </c>
      <c r="G303" s="165">
        <f>+G304</f>
        <v>-750</v>
      </c>
      <c r="H303" s="88">
        <f t="shared" si="68"/>
        <v>0</v>
      </c>
      <c r="I303" s="149">
        <v>0</v>
      </c>
      <c r="J303" s="149">
        <f t="shared" si="66"/>
        <v>0</v>
      </c>
      <c r="K303" s="149">
        <v>0</v>
      </c>
      <c r="L303" s="149">
        <f t="shared" si="86"/>
        <v>0</v>
      </c>
      <c r="M303" s="149">
        <v>0</v>
      </c>
      <c r="N303" s="149">
        <f t="shared" si="83"/>
        <v>0</v>
      </c>
      <c r="O303" s="150">
        <v>0</v>
      </c>
      <c r="P303" s="150">
        <f t="shared" si="75"/>
        <v>0</v>
      </c>
      <c r="Q303" s="150">
        <v>0</v>
      </c>
      <c r="R303" s="150">
        <f t="shared" si="74"/>
        <v>0</v>
      </c>
      <c r="S303" s="52"/>
    </row>
    <row r="304" spans="1:19" s="51" customFormat="1" hidden="1" x14ac:dyDescent="0.2">
      <c r="A304" s="129"/>
      <c r="B304" s="152" t="s">
        <v>84</v>
      </c>
      <c r="C304" s="82">
        <v>3419</v>
      </c>
      <c r="D304" s="94">
        <v>5222</v>
      </c>
      <c r="E304" s="100" t="s">
        <v>206</v>
      </c>
      <c r="F304" s="96">
        <v>750</v>
      </c>
      <c r="G304" s="113">
        <v>-750</v>
      </c>
      <c r="H304" s="96">
        <f t="shared" si="68"/>
        <v>0</v>
      </c>
      <c r="I304" s="97">
        <v>0</v>
      </c>
      <c r="J304" s="97">
        <f t="shared" si="66"/>
        <v>0</v>
      </c>
      <c r="K304" s="97">
        <v>0</v>
      </c>
      <c r="L304" s="97">
        <f t="shared" si="86"/>
        <v>0</v>
      </c>
      <c r="M304" s="97">
        <v>0</v>
      </c>
      <c r="N304" s="97">
        <f t="shared" si="83"/>
        <v>0</v>
      </c>
      <c r="O304" s="98">
        <v>0</v>
      </c>
      <c r="P304" s="98">
        <f t="shared" si="75"/>
        <v>0</v>
      </c>
      <c r="Q304" s="98">
        <v>0</v>
      </c>
      <c r="R304" s="98">
        <f t="shared" si="74"/>
        <v>0</v>
      </c>
      <c r="S304" s="52"/>
    </row>
    <row r="305" spans="1:19" s="51" customFormat="1" ht="33.75" hidden="1" x14ac:dyDescent="0.2">
      <c r="A305" s="192" t="s">
        <v>248</v>
      </c>
      <c r="B305" s="193" t="s">
        <v>389</v>
      </c>
      <c r="C305" s="194" t="s">
        <v>79</v>
      </c>
      <c r="D305" s="194" t="s">
        <v>79</v>
      </c>
      <c r="E305" s="195" t="s">
        <v>390</v>
      </c>
      <c r="F305" s="196">
        <v>0</v>
      </c>
      <c r="G305" s="165">
        <f t="shared" ref="G305" si="87">+G306</f>
        <v>100</v>
      </c>
      <c r="H305" s="88">
        <f t="shared" si="68"/>
        <v>100</v>
      </c>
      <c r="I305" s="90">
        <v>0</v>
      </c>
      <c r="J305" s="90">
        <f t="shared" si="66"/>
        <v>100</v>
      </c>
      <c r="K305" s="90">
        <v>0</v>
      </c>
      <c r="L305" s="90">
        <f t="shared" si="86"/>
        <v>100</v>
      </c>
      <c r="M305" s="90">
        <v>0</v>
      </c>
      <c r="N305" s="90">
        <f t="shared" si="83"/>
        <v>100</v>
      </c>
      <c r="O305" s="91">
        <v>0</v>
      </c>
      <c r="P305" s="91">
        <f t="shared" si="75"/>
        <v>100</v>
      </c>
      <c r="Q305" s="91">
        <v>0</v>
      </c>
      <c r="R305" s="91">
        <f t="shared" si="74"/>
        <v>100</v>
      </c>
      <c r="S305" s="52"/>
    </row>
    <row r="306" spans="1:19" s="37" customFormat="1" hidden="1" x14ac:dyDescent="0.2">
      <c r="A306" s="184"/>
      <c r="B306" s="197"/>
      <c r="C306" s="186" t="s">
        <v>251</v>
      </c>
      <c r="D306" s="186" t="s">
        <v>252</v>
      </c>
      <c r="E306" s="187" t="s">
        <v>206</v>
      </c>
      <c r="F306" s="113">
        <v>0</v>
      </c>
      <c r="G306" s="113">
        <v>100</v>
      </c>
      <c r="H306" s="96">
        <f t="shared" si="68"/>
        <v>100</v>
      </c>
      <c r="I306" s="97">
        <v>0</v>
      </c>
      <c r="J306" s="97">
        <f t="shared" si="66"/>
        <v>100</v>
      </c>
      <c r="K306" s="97">
        <v>0</v>
      </c>
      <c r="L306" s="97">
        <f t="shared" si="86"/>
        <v>100</v>
      </c>
      <c r="M306" s="97">
        <v>0</v>
      </c>
      <c r="N306" s="97">
        <f t="shared" si="83"/>
        <v>100</v>
      </c>
      <c r="O306" s="98">
        <v>0</v>
      </c>
      <c r="P306" s="98">
        <f t="shared" si="75"/>
        <v>100</v>
      </c>
      <c r="Q306" s="98">
        <v>0</v>
      </c>
      <c r="R306" s="98">
        <f t="shared" si="74"/>
        <v>100</v>
      </c>
      <c r="S306" s="42"/>
    </row>
    <row r="307" spans="1:19" s="37" customFormat="1" ht="45" hidden="1" x14ac:dyDescent="0.2">
      <c r="A307" s="179" t="s">
        <v>248</v>
      </c>
      <c r="B307" s="180" t="s">
        <v>391</v>
      </c>
      <c r="C307" s="181" t="s">
        <v>79</v>
      </c>
      <c r="D307" s="181" t="s">
        <v>79</v>
      </c>
      <c r="E307" s="182" t="s">
        <v>392</v>
      </c>
      <c r="F307" s="183">
        <v>0</v>
      </c>
      <c r="G307" s="106">
        <f t="shared" ref="G307" si="88">+G308</f>
        <v>60</v>
      </c>
      <c r="H307" s="89">
        <f t="shared" si="68"/>
        <v>60</v>
      </c>
      <c r="I307" s="90">
        <v>0</v>
      </c>
      <c r="J307" s="90">
        <f t="shared" si="66"/>
        <v>60</v>
      </c>
      <c r="K307" s="90">
        <v>0</v>
      </c>
      <c r="L307" s="90">
        <f t="shared" si="86"/>
        <v>60</v>
      </c>
      <c r="M307" s="90">
        <v>0</v>
      </c>
      <c r="N307" s="90">
        <f t="shared" si="83"/>
        <v>60</v>
      </c>
      <c r="O307" s="91">
        <v>0</v>
      </c>
      <c r="P307" s="91">
        <f t="shared" si="75"/>
        <v>60</v>
      </c>
      <c r="Q307" s="91">
        <v>0</v>
      </c>
      <c r="R307" s="91">
        <f t="shared" si="74"/>
        <v>60</v>
      </c>
      <c r="S307" s="42"/>
    </row>
    <row r="308" spans="1:19" s="37" customFormat="1" hidden="1" x14ac:dyDescent="0.2">
      <c r="A308" s="184"/>
      <c r="B308" s="197"/>
      <c r="C308" s="186" t="s">
        <v>251</v>
      </c>
      <c r="D308" s="186" t="s">
        <v>252</v>
      </c>
      <c r="E308" s="187" t="s">
        <v>206</v>
      </c>
      <c r="F308" s="113">
        <v>0</v>
      </c>
      <c r="G308" s="113">
        <v>60</v>
      </c>
      <c r="H308" s="96">
        <f t="shared" si="68"/>
        <v>60</v>
      </c>
      <c r="I308" s="97">
        <v>0</v>
      </c>
      <c r="J308" s="97">
        <f t="shared" si="66"/>
        <v>60</v>
      </c>
      <c r="K308" s="97">
        <v>0</v>
      </c>
      <c r="L308" s="97">
        <f t="shared" si="86"/>
        <v>60</v>
      </c>
      <c r="M308" s="97">
        <v>0</v>
      </c>
      <c r="N308" s="97">
        <f t="shared" si="83"/>
        <v>60</v>
      </c>
      <c r="O308" s="98">
        <v>0</v>
      </c>
      <c r="P308" s="98">
        <f t="shared" si="75"/>
        <v>60</v>
      </c>
      <c r="Q308" s="98">
        <v>0</v>
      </c>
      <c r="R308" s="98">
        <f t="shared" si="74"/>
        <v>60</v>
      </c>
      <c r="S308" s="42"/>
    </row>
    <row r="309" spans="1:19" s="37" customFormat="1" ht="45" hidden="1" x14ac:dyDescent="0.2">
      <c r="A309" s="179" t="s">
        <v>248</v>
      </c>
      <c r="B309" s="180" t="s">
        <v>393</v>
      </c>
      <c r="C309" s="181" t="s">
        <v>79</v>
      </c>
      <c r="D309" s="181" t="s">
        <v>79</v>
      </c>
      <c r="E309" s="182" t="s">
        <v>394</v>
      </c>
      <c r="F309" s="183">
        <v>0</v>
      </c>
      <c r="G309" s="106">
        <f t="shared" ref="G309" si="89">+G310</f>
        <v>100</v>
      </c>
      <c r="H309" s="89">
        <f t="shared" si="68"/>
        <v>100</v>
      </c>
      <c r="I309" s="90">
        <v>0</v>
      </c>
      <c r="J309" s="90">
        <f t="shared" si="66"/>
        <v>100</v>
      </c>
      <c r="K309" s="90">
        <v>0</v>
      </c>
      <c r="L309" s="90">
        <f t="shared" si="86"/>
        <v>100</v>
      </c>
      <c r="M309" s="90">
        <v>0</v>
      </c>
      <c r="N309" s="90">
        <f t="shared" si="83"/>
        <v>100</v>
      </c>
      <c r="O309" s="91">
        <v>0</v>
      </c>
      <c r="P309" s="91">
        <f t="shared" si="75"/>
        <v>100</v>
      </c>
      <c r="Q309" s="91">
        <v>0</v>
      </c>
      <c r="R309" s="91">
        <f t="shared" si="74"/>
        <v>100</v>
      </c>
      <c r="S309" s="42"/>
    </row>
    <row r="310" spans="1:19" s="37" customFormat="1" hidden="1" x14ac:dyDescent="0.2">
      <c r="A310" s="184"/>
      <c r="B310" s="197"/>
      <c r="C310" s="186" t="s">
        <v>251</v>
      </c>
      <c r="D310" s="186" t="s">
        <v>252</v>
      </c>
      <c r="E310" s="187" t="s">
        <v>206</v>
      </c>
      <c r="F310" s="113">
        <v>0</v>
      </c>
      <c r="G310" s="113">
        <v>100</v>
      </c>
      <c r="H310" s="96">
        <f t="shared" si="68"/>
        <v>100</v>
      </c>
      <c r="I310" s="97">
        <v>0</v>
      </c>
      <c r="J310" s="97">
        <f t="shared" si="66"/>
        <v>100</v>
      </c>
      <c r="K310" s="97">
        <v>0</v>
      </c>
      <c r="L310" s="97">
        <f t="shared" si="86"/>
        <v>100</v>
      </c>
      <c r="M310" s="97">
        <v>0</v>
      </c>
      <c r="N310" s="97">
        <f t="shared" si="83"/>
        <v>100</v>
      </c>
      <c r="O310" s="98">
        <v>0</v>
      </c>
      <c r="P310" s="98">
        <f t="shared" si="75"/>
        <v>100</v>
      </c>
      <c r="Q310" s="98">
        <v>0</v>
      </c>
      <c r="R310" s="98">
        <f t="shared" si="74"/>
        <v>100</v>
      </c>
      <c r="S310" s="42"/>
    </row>
    <row r="311" spans="1:19" s="37" customFormat="1" ht="45" hidden="1" x14ac:dyDescent="0.2">
      <c r="A311" s="179" t="s">
        <v>248</v>
      </c>
      <c r="B311" s="180" t="s">
        <v>395</v>
      </c>
      <c r="C311" s="181" t="s">
        <v>79</v>
      </c>
      <c r="D311" s="181" t="s">
        <v>79</v>
      </c>
      <c r="E311" s="182" t="s">
        <v>396</v>
      </c>
      <c r="F311" s="183">
        <v>0</v>
      </c>
      <c r="G311" s="106">
        <f t="shared" ref="G311" si="90">+G312</f>
        <v>100</v>
      </c>
      <c r="H311" s="89">
        <f t="shared" si="68"/>
        <v>100</v>
      </c>
      <c r="I311" s="90">
        <v>0</v>
      </c>
      <c r="J311" s="90">
        <f t="shared" si="66"/>
        <v>100</v>
      </c>
      <c r="K311" s="90">
        <v>0</v>
      </c>
      <c r="L311" s="90">
        <f t="shared" si="86"/>
        <v>100</v>
      </c>
      <c r="M311" s="90">
        <v>0</v>
      </c>
      <c r="N311" s="90">
        <f t="shared" si="83"/>
        <v>100</v>
      </c>
      <c r="O311" s="91">
        <v>0</v>
      </c>
      <c r="P311" s="91">
        <f t="shared" si="75"/>
        <v>100</v>
      </c>
      <c r="Q311" s="91">
        <v>0</v>
      </c>
      <c r="R311" s="91">
        <f t="shared" si="74"/>
        <v>100</v>
      </c>
      <c r="S311" s="42"/>
    </row>
    <row r="312" spans="1:19" s="37" customFormat="1" hidden="1" x14ac:dyDescent="0.2">
      <c r="A312" s="184"/>
      <c r="B312" s="197"/>
      <c r="C312" s="186" t="s">
        <v>251</v>
      </c>
      <c r="D312" s="186" t="s">
        <v>252</v>
      </c>
      <c r="E312" s="187" t="s">
        <v>206</v>
      </c>
      <c r="F312" s="113">
        <v>0</v>
      </c>
      <c r="G312" s="113">
        <v>100</v>
      </c>
      <c r="H312" s="96">
        <f t="shared" si="68"/>
        <v>100</v>
      </c>
      <c r="I312" s="97">
        <v>0</v>
      </c>
      <c r="J312" s="97">
        <f t="shared" si="66"/>
        <v>100</v>
      </c>
      <c r="K312" s="97">
        <v>0</v>
      </c>
      <c r="L312" s="97">
        <f t="shared" si="86"/>
        <v>100</v>
      </c>
      <c r="M312" s="97">
        <v>0</v>
      </c>
      <c r="N312" s="97">
        <f t="shared" si="83"/>
        <v>100</v>
      </c>
      <c r="O312" s="98">
        <v>0</v>
      </c>
      <c r="P312" s="98">
        <f t="shared" si="75"/>
        <v>100</v>
      </c>
      <c r="Q312" s="98">
        <v>0</v>
      </c>
      <c r="R312" s="98">
        <f t="shared" si="74"/>
        <v>100</v>
      </c>
      <c r="S312" s="42"/>
    </row>
    <row r="313" spans="1:19" s="37" customFormat="1" ht="33.75" hidden="1" x14ac:dyDescent="0.2">
      <c r="A313" s="179" t="s">
        <v>248</v>
      </c>
      <c r="B313" s="180" t="s">
        <v>397</v>
      </c>
      <c r="C313" s="181" t="s">
        <v>79</v>
      </c>
      <c r="D313" s="181" t="s">
        <v>79</v>
      </c>
      <c r="E313" s="182" t="s">
        <v>398</v>
      </c>
      <c r="F313" s="183">
        <v>0</v>
      </c>
      <c r="G313" s="106">
        <f t="shared" ref="G313" si="91">+G314</f>
        <v>200</v>
      </c>
      <c r="H313" s="89">
        <f t="shared" si="68"/>
        <v>200</v>
      </c>
      <c r="I313" s="90">
        <v>0</v>
      </c>
      <c r="J313" s="90">
        <f t="shared" si="66"/>
        <v>200</v>
      </c>
      <c r="K313" s="90">
        <v>0</v>
      </c>
      <c r="L313" s="90">
        <f t="shared" si="86"/>
        <v>200</v>
      </c>
      <c r="M313" s="90">
        <v>0</v>
      </c>
      <c r="N313" s="90">
        <f t="shared" si="83"/>
        <v>200</v>
      </c>
      <c r="O313" s="91">
        <v>0</v>
      </c>
      <c r="P313" s="91">
        <f t="shared" si="75"/>
        <v>200</v>
      </c>
      <c r="Q313" s="91">
        <v>0</v>
      </c>
      <c r="R313" s="91">
        <f t="shared" si="74"/>
        <v>200</v>
      </c>
      <c r="S313" s="42"/>
    </row>
    <row r="314" spans="1:19" s="37" customFormat="1" hidden="1" x14ac:dyDescent="0.2">
      <c r="A314" s="184"/>
      <c r="B314" s="197"/>
      <c r="C314" s="186" t="s">
        <v>251</v>
      </c>
      <c r="D314" s="186" t="s">
        <v>252</v>
      </c>
      <c r="E314" s="187" t="s">
        <v>206</v>
      </c>
      <c r="F314" s="113">
        <v>0</v>
      </c>
      <c r="G314" s="113">
        <v>200</v>
      </c>
      <c r="H314" s="96">
        <f t="shared" si="68"/>
        <v>200</v>
      </c>
      <c r="I314" s="97">
        <v>0</v>
      </c>
      <c r="J314" s="97">
        <f t="shared" si="66"/>
        <v>200</v>
      </c>
      <c r="K314" s="97">
        <v>0</v>
      </c>
      <c r="L314" s="97">
        <f t="shared" si="86"/>
        <v>200</v>
      </c>
      <c r="M314" s="97">
        <v>0</v>
      </c>
      <c r="N314" s="97">
        <f t="shared" si="83"/>
        <v>200</v>
      </c>
      <c r="O314" s="98">
        <v>0</v>
      </c>
      <c r="P314" s="98">
        <f t="shared" si="75"/>
        <v>200</v>
      </c>
      <c r="Q314" s="98">
        <v>0</v>
      </c>
      <c r="R314" s="98">
        <f t="shared" si="74"/>
        <v>200</v>
      </c>
      <c r="S314" s="42"/>
    </row>
    <row r="315" spans="1:19" s="37" customFormat="1" ht="33.75" hidden="1" x14ac:dyDescent="0.2">
      <c r="A315" s="179" t="s">
        <v>248</v>
      </c>
      <c r="B315" s="180" t="s">
        <v>399</v>
      </c>
      <c r="C315" s="181" t="s">
        <v>79</v>
      </c>
      <c r="D315" s="181" t="s">
        <v>79</v>
      </c>
      <c r="E315" s="182" t="s">
        <v>400</v>
      </c>
      <c r="F315" s="183">
        <v>0</v>
      </c>
      <c r="G315" s="106">
        <f t="shared" ref="G315" si="92">+G316</f>
        <v>100</v>
      </c>
      <c r="H315" s="89">
        <f t="shared" si="68"/>
        <v>100</v>
      </c>
      <c r="I315" s="90">
        <v>0</v>
      </c>
      <c r="J315" s="90">
        <f t="shared" si="66"/>
        <v>100</v>
      </c>
      <c r="K315" s="90">
        <v>0</v>
      </c>
      <c r="L315" s="90">
        <f t="shared" si="86"/>
        <v>100</v>
      </c>
      <c r="M315" s="90">
        <v>0</v>
      </c>
      <c r="N315" s="90">
        <f t="shared" si="83"/>
        <v>100</v>
      </c>
      <c r="O315" s="91">
        <v>0</v>
      </c>
      <c r="P315" s="91">
        <f t="shared" si="75"/>
        <v>100</v>
      </c>
      <c r="Q315" s="91">
        <v>0</v>
      </c>
      <c r="R315" s="91">
        <f t="shared" si="74"/>
        <v>100</v>
      </c>
      <c r="S315" s="42"/>
    </row>
    <row r="316" spans="1:19" s="37" customFormat="1" hidden="1" x14ac:dyDescent="0.2">
      <c r="A316" s="184"/>
      <c r="B316" s="197"/>
      <c r="C316" s="186" t="s">
        <v>251</v>
      </c>
      <c r="D316" s="186" t="s">
        <v>252</v>
      </c>
      <c r="E316" s="187" t="s">
        <v>206</v>
      </c>
      <c r="F316" s="113">
        <v>0</v>
      </c>
      <c r="G316" s="113">
        <v>100</v>
      </c>
      <c r="H316" s="96">
        <f t="shared" si="68"/>
        <v>100</v>
      </c>
      <c r="I316" s="97">
        <v>0</v>
      </c>
      <c r="J316" s="97">
        <f t="shared" si="66"/>
        <v>100</v>
      </c>
      <c r="K316" s="97">
        <v>0</v>
      </c>
      <c r="L316" s="97">
        <f t="shared" si="86"/>
        <v>100</v>
      </c>
      <c r="M316" s="97">
        <v>0</v>
      </c>
      <c r="N316" s="97">
        <f t="shared" si="83"/>
        <v>100</v>
      </c>
      <c r="O316" s="98">
        <v>0</v>
      </c>
      <c r="P316" s="98">
        <f t="shared" si="75"/>
        <v>100</v>
      </c>
      <c r="Q316" s="98">
        <v>0</v>
      </c>
      <c r="R316" s="98">
        <f t="shared" si="74"/>
        <v>100</v>
      </c>
      <c r="S316" s="42"/>
    </row>
    <row r="317" spans="1:19" s="37" customFormat="1" ht="33.75" hidden="1" x14ac:dyDescent="0.2">
      <c r="A317" s="179" t="s">
        <v>248</v>
      </c>
      <c r="B317" s="180" t="s">
        <v>401</v>
      </c>
      <c r="C317" s="181" t="s">
        <v>79</v>
      </c>
      <c r="D317" s="181" t="s">
        <v>79</v>
      </c>
      <c r="E317" s="182" t="s">
        <v>402</v>
      </c>
      <c r="F317" s="183">
        <v>0</v>
      </c>
      <c r="G317" s="106">
        <f t="shared" ref="G317" si="93">+G318</f>
        <v>30</v>
      </c>
      <c r="H317" s="89">
        <f t="shared" si="68"/>
        <v>30</v>
      </c>
      <c r="I317" s="90">
        <v>0</v>
      </c>
      <c r="J317" s="90">
        <f t="shared" si="66"/>
        <v>30</v>
      </c>
      <c r="K317" s="90">
        <v>0</v>
      </c>
      <c r="L317" s="90">
        <f t="shared" si="86"/>
        <v>30</v>
      </c>
      <c r="M317" s="90">
        <v>0</v>
      </c>
      <c r="N317" s="90">
        <f t="shared" si="83"/>
        <v>30</v>
      </c>
      <c r="O317" s="91">
        <v>0</v>
      </c>
      <c r="P317" s="91">
        <f t="shared" si="75"/>
        <v>30</v>
      </c>
      <c r="Q317" s="91">
        <v>0</v>
      </c>
      <c r="R317" s="91">
        <f t="shared" si="74"/>
        <v>30</v>
      </c>
      <c r="S317" s="42"/>
    </row>
    <row r="318" spans="1:19" s="37" customFormat="1" hidden="1" x14ac:dyDescent="0.2">
      <c r="A318" s="184"/>
      <c r="B318" s="197"/>
      <c r="C318" s="186" t="s">
        <v>251</v>
      </c>
      <c r="D318" s="186" t="s">
        <v>252</v>
      </c>
      <c r="E318" s="187" t="s">
        <v>206</v>
      </c>
      <c r="F318" s="113">
        <v>0</v>
      </c>
      <c r="G318" s="113">
        <v>30</v>
      </c>
      <c r="H318" s="96">
        <f t="shared" si="68"/>
        <v>30</v>
      </c>
      <c r="I318" s="97">
        <v>0</v>
      </c>
      <c r="J318" s="97">
        <f t="shared" si="66"/>
        <v>30</v>
      </c>
      <c r="K318" s="97">
        <v>0</v>
      </c>
      <c r="L318" s="97">
        <f t="shared" si="86"/>
        <v>30</v>
      </c>
      <c r="M318" s="97">
        <v>0</v>
      </c>
      <c r="N318" s="97">
        <f t="shared" si="83"/>
        <v>30</v>
      </c>
      <c r="O318" s="98">
        <v>0</v>
      </c>
      <c r="P318" s="98">
        <f t="shared" si="75"/>
        <v>30</v>
      </c>
      <c r="Q318" s="98">
        <v>0</v>
      </c>
      <c r="R318" s="98">
        <f t="shared" si="74"/>
        <v>30</v>
      </c>
      <c r="S318" s="42"/>
    </row>
    <row r="319" spans="1:19" s="37" customFormat="1" ht="33.75" hidden="1" x14ac:dyDescent="0.2">
      <c r="A319" s="179" t="s">
        <v>248</v>
      </c>
      <c r="B319" s="180" t="s">
        <v>403</v>
      </c>
      <c r="C319" s="181" t="s">
        <v>79</v>
      </c>
      <c r="D319" s="181" t="s">
        <v>79</v>
      </c>
      <c r="E319" s="182" t="s">
        <v>404</v>
      </c>
      <c r="F319" s="183">
        <v>0</v>
      </c>
      <c r="G319" s="106">
        <f t="shared" ref="G319" si="94">+G320</f>
        <v>60</v>
      </c>
      <c r="H319" s="89">
        <f t="shared" si="68"/>
        <v>60</v>
      </c>
      <c r="I319" s="90">
        <v>0</v>
      </c>
      <c r="J319" s="90">
        <f t="shared" si="66"/>
        <v>60</v>
      </c>
      <c r="K319" s="90">
        <v>0</v>
      </c>
      <c r="L319" s="90">
        <f t="shared" si="86"/>
        <v>60</v>
      </c>
      <c r="M319" s="90">
        <v>0</v>
      </c>
      <c r="N319" s="90">
        <f t="shared" si="83"/>
        <v>60</v>
      </c>
      <c r="O319" s="91">
        <v>0</v>
      </c>
      <c r="P319" s="91">
        <f t="shared" si="75"/>
        <v>60</v>
      </c>
      <c r="Q319" s="91">
        <v>0</v>
      </c>
      <c r="R319" s="91">
        <f t="shared" si="74"/>
        <v>60</v>
      </c>
      <c r="S319" s="42"/>
    </row>
    <row r="320" spans="1:19" s="37" customFormat="1" ht="13.5" hidden="1" thickBot="1" x14ac:dyDescent="0.25">
      <c r="A320" s="198"/>
      <c r="B320" s="199"/>
      <c r="C320" s="200" t="s">
        <v>251</v>
      </c>
      <c r="D320" s="200" t="s">
        <v>252</v>
      </c>
      <c r="E320" s="201" t="s">
        <v>206</v>
      </c>
      <c r="F320" s="202">
        <v>0</v>
      </c>
      <c r="G320" s="202">
        <v>60</v>
      </c>
      <c r="H320" s="203">
        <f t="shared" si="68"/>
        <v>60</v>
      </c>
      <c r="I320" s="204">
        <v>0</v>
      </c>
      <c r="J320" s="204">
        <f t="shared" si="66"/>
        <v>60</v>
      </c>
      <c r="K320" s="204">
        <v>0</v>
      </c>
      <c r="L320" s="204">
        <f t="shared" si="86"/>
        <v>60</v>
      </c>
      <c r="M320" s="204">
        <v>0</v>
      </c>
      <c r="N320" s="204">
        <f t="shared" si="83"/>
        <v>60</v>
      </c>
      <c r="O320" s="205">
        <v>0</v>
      </c>
      <c r="P320" s="205">
        <f t="shared" si="75"/>
        <v>60</v>
      </c>
      <c r="Q320" s="147">
        <v>0</v>
      </c>
      <c r="R320" s="147">
        <f t="shared" si="74"/>
        <v>60</v>
      </c>
      <c r="S320" s="42"/>
    </row>
    <row r="321" spans="1:19" s="37" customFormat="1" ht="27" hidden="1" customHeight="1" thickBot="1" x14ac:dyDescent="0.25">
      <c r="A321" s="157" t="s">
        <v>78</v>
      </c>
      <c r="B321" s="158" t="s">
        <v>79</v>
      </c>
      <c r="C321" s="159" t="s">
        <v>79</v>
      </c>
      <c r="D321" s="159" t="s">
        <v>79</v>
      </c>
      <c r="E321" s="206" t="s">
        <v>405</v>
      </c>
      <c r="F321" s="163">
        <v>0</v>
      </c>
      <c r="G321" s="207"/>
      <c r="H321" s="207"/>
      <c r="I321" s="207"/>
      <c r="J321" s="207"/>
      <c r="K321" s="207"/>
      <c r="L321" s="207"/>
      <c r="M321" s="207"/>
      <c r="N321" s="163">
        <v>0</v>
      </c>
      <c r="O321" s="164">
        <f>+O322</f>
        <v>500</v>
      </c>
      <c r="P321" s="164">
        <f t="shared" ref="P321:P323" si="95">N321+O321</f>
        <v>500</v>
      </c>
      <c r="Q321" s="164">
        <v>0</v>
      </c>
      <c r="R321" s="164">
        <f t="shared" si="74"/>
        <v>500</v>
      </c>
      <c r="S321" s="42"/>
    </row>
    <row r="322" spans="1:19" s="37" customFormat="1" ht="23.25" hidden="1" thickBot="1" x14ac:dyDescent="0.25">
      <c r="A322" s="208" t="s">
        <v>78</v>
      </c>
      <c r="B322" s="209" t="s">
        <v>406</v>
      </c>
      <c r="C322" s="210" t="s">
        <v>79</v>
      </c>
      <c r="D322" s="210" t="s">
        <v>79</v>
      </c>
      <c r="E322" s="211" t="s">
        <v>405</v>
      </c>
      <c r="F322" s="69">
        <v>0</v>
      </c>
      <c r="G322" s="212"/>
      <c r="H322" s="212"/>
      <c r="I322" s="212"/>
      <c r="J322" s="212"/>
      <c r="K322" s="212"/>
      <c r="L322" s="212"/>
      <c r="M322" s="212"/>
      <c r="N322" s="69">
        <v>0</v>
      </c>
      <c r="O322" s="213">
        <f>O323</f>
        <v>500</v>
      </c>
      <c r="P322" s="213">
        <f t="shared" si="95"/>
        <v>500</v>
      </c>
      <c r="Q322" s="150">
        <v>0</v>
      </c>
      <c r="R322" s="150">
        <f t="shared" si="74"/>
        <v>500</v>
      </c>
      <c r="S322" s="42"/>
    </row>
    <row r="323" spans="1:19" s="37" customFormat="1" ht="13.5" hidden="1" thickBot="1" x14ac:dyDescent="0.25">
      <c r="A323" s="157"/>
      <c r="B323" s="209"/>
      <c r="C323" s="200" t="s">
        <v>251</v>
      </c>
      <c r="D323" s="200" t="s">
        <v>252</v>
      </c>
      <c r="E323" s="214" t="s">
        <v>206</v>
      </c>
      <c r="F323" s="204">
        <v>0</v>
      </c>
      <c r="G323" s="215"/>
      <c r="H323" s="215"/>
      <c r="I323" s="215"/>
      <c r="J323" s="215"/>
      <c r="K323" s="216"/>
      <c r="L323" s="215"/>
      <c r="M323" s="216"/>
      <c r="N323" s="204">
        <v>0</v>
      </c>
      <c r="O323" s="217">
        <v>500</v>
      </c>
      <c r="P323" s="217">
        <f t="shared" si="95"/>
        <v>500</v>
      </c>
      <c r="Q323" s="147">
        <v>0</v>
      </c>
      <c r="R323" s="147">
        <f t="shared" si="74"/>
        <v>500</v>
      </c>
      <c r="S323" s="42"/>
    </row>
    <row r="324" spans="1:19" s="37" customFormat="1" ht="27" hidden="1" customHeight="1" thickBot="1" x14ac:dyDescent="0.25">
      <c r="A324" s="157" t="s">
        <v>78</v>
      </c>
      <c r="B324" s="158" t="s">
        <v>79</v>
      </c>
      <c r="C324" s="159" t="s">
        <v>79</v>
      </c>
      <c r="D324" s="159" t="s">
        <v>79</v>
      </c>
      <c r="E324" s="218" t="s">
        <v>407</v>
      </c>
      <c r="F324" s="163">
        <v>0</v>
      </c>
      <c r="G324" s="207"/>
      <c r="H324" s="207"/>
      <c r="I324" s="207"/>
      <c r="J324" s="207"/>
      <c r="K324" s="207"/>
      <c r="L324" s="207"/>
      <c r="M324" s="207"/>
      <c r="N324" s="163">
        <v>0</v>
      </c>
      <c r="O324" s="164">
        <f>+O325</f>
        <v>2178.7640000000001</v>
      </c>
      <c r="P324" s="219">
        <f t="shared" si="75"/>
        <v>2178.7640000000001</v>
      </c>
      <c r="Q324" s="164">
        <v>0</v>
      </c>
      <c r="R324" s="164">
        <f t="shared" si="74"/>
        <v>2178.7640000000001</v>
      </c>
      <c r="S324" s="42"/>
    </row>
    <row r="325" spans="1:19" s="37" customFormat="1" ht="22.5" hidden="1" x14ac:dyDescent="0.2">
      <c r="A325" s="220" t="s">
        <v>78</v>
      </c>
      <c r="B325" s="221" t="s">
        <v>408</v>
      </c>
      <c r="C325" s="222"/>
      <c r="D325" s="222"/>
      <c r="E325" s="223" t="s">
        <v>407</v>
      </c>
      <c r="F325" s="69">
        <v>0</v>
      </c>
      <c r="G325" s="212"/>
      <c r="H325" s="212"/>
      <c r="I325" s="212"/>
      <c r="J325" s="212"/>
      <c r="K325" s="212"/>
      <c r="L325" s="212"/>
      <c r="M325" s="212"/>
      <c r="N325" s="69">
        <v>0</v>
      </c>
      <c r="O325" s="70">
        <f>+O326</f>
        <v>2178.7640000000001</v>
      </c>
      <c r="P325" s="224">
        <f t="shared" si="75"/>
        <v>2178.7640000000001</v>
      </c>
      <c r="Q325" s="150">
        <v>0</v>
      </c>
      <c r="R325" s="150">
        <f t="shared" si="74"/>
        <v>2178.7640000000001</v>
      </c>
      <c r="S325" s="42"/>
    </row>
    <row r="326" spans="1:19" s="37" customFormat="1" ht="13.5" hidden="1" thickBot="1" x14ac:dyDescent="0.25">
      <c r="A326" s="225"/>
      <c r="B326" s="226"/>
      <c r="C326" s="200" t="s">
        <v>251</v>
      </c>
      <c r="D326" s="200" t="s">
        <v>252</v>
      </c>
      <c r="E326" s="227" t="s">
        <v>206</v>
      </c>
      <c r="F326" s="204">
        <v>0</v>
      </c>
      <c r="G326" s="215"/>
      <c r="H326" s="215"/>
      <c r="I326" s="215"/>
      <c r="J326" s="215"/>
      <c r="K326" s="216"/>
      <c r="L326" s="215"/>
      <c r="M326" s="216"/>
      <c r="N326" s="204">
        <v>0</v>
      </c>
      <c r="O326" s="205">
        <v>2178.7640000000001</v>
      </c>
      <c r="P326" s="205">
        <f t="shared" si="75"/>
        <v>2178.7640000000001</v>
      </c>
      <c r="Q326" s="205">
        <v>0</v>
      </c>
      <c r="R326" s="205">
        <f t="shared" si="74"/>
        <v>2178.7640000000001</v>
      </c>
      <c r="S326" s="42"/>
    </row>
    <row r="327" spans="1:19" s="37" customFormat="1" x14ac:dyDescent="0.2">
      <c r="F327" s="39"/>
      <c r="K327" s="42"/>
      <c r="M327" s="42"/>
      <c r="R327" s="228"/>
      <c r="S327" s="42"/>
    </row>
    <row r="328" spans="1:19" s="37" customFormat="1" x14ac:dyDescent="0.2">
      <c r="E328" s="229">
        <v>42261</v>
      </c>
      <c r="F328" s="39"/>
      <c r="K328" s="42"/>
      <c r="M328" s="42"/>
      <c r="S328" s="42"/>
    </row>
    <row r="329" spans="1:19" s="37" customFormat="1" x14ac:dyDescent="0.2">
      <c r="F329" s="39"/>
      <c r="K329" s="42"/>
      <c r="M329" s="42"/>
      <c r="S329" s="42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Normal="100" workbookViewId="0">
      <selection activeCell="I12" sqref="I1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39" t="s">
        <v>56</v>
      </c>
      <c r="B1" s="239"/>
      <c r="C1" s="33" t="s">
        <v>416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61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2366311.85</v>
      </c>
      <c r="D3" s="26">
        <f>D4+D5+D6</f>
        <v>0</v>
      </c>
      <c r="E3" s="27">
        <f t="shared" ref="E3:E23" si="0">C3+D3</f>
        <v>2366311.85</v>
      </c>
    </row>
    <row r="4" spans="1:10" ht="15" customHeight="1" x14ac:dyDescent="0.2">
      <c r="A4" s="6" t="s">
        <v>4</v>
      </c>
      <c r="B4" s="7" t="s">
        <v>5</v>
      </c>
      <c r="C4" s="8">
        <v>2220140.41</v>
      </c>
      <c r="D4" s="9"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v>144645.88</v>
      </c>
      <c r="D5" s="4">
        <v>0</v>
      </c>
      <c r="E5" s="10">
        <f t="shared" si="0"/>
        <v>144645.88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4991375.4158100002</v>
      </c>
      <c r="D7" s="13">
        <f>D8+D13</f>
        <v>0</v>
      </c>
      <c r="E7" s="14">
        <f t="shared" si="0"/>
        <v>4991375.4158100002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4202896.7702600006</v>
      </c>
      <c r="D8" s="8">
        <f>D9+D10+D11+D12</f>
        <v>0</v>
      </c>
      <c r="E8" s="11">
        <f t="shared" si="0"/>
        <v>4202896.7702600006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4105667.3002600004</v>
      </c>
      <c r="D10" s="8">
        <v>0</v>
      </c>
      <c r="E10" s="11">
        <f t="shared" si="0"/>
        <v>4105667.3002600004</v>
      </c>
    </row>
    <row r="11" spans="1:10" ht="15" customHeight="1" x14ac:dyDescent="0.2">
      <c r="A11" s="6" t="s">
        <v>42</v>
      </c>
      <c r="B11" s="7" t="s">
        <v>44</v>
      </c>
      <c r="C11" s="8">
        <v>10935.650000000001</v>
      </c>
      <c r="D11" s="8">
        <v>0</v>
      </c>
      <c r="E11" s="11">
        <f>SUM(C11:D11)</f>
        <v>10935.650000000001</v>
      </c>
    </row>
    <row r="12" spans="1:10" ht="15" customHeight="1" x14ac:dyDescent="0.2">
      <c r="A12" s="6" t="s">
        <v>46</v>
      </c>
      <c r="B12" s="7">
        <v>4121</v>
      </c>
      <c r="C12" s="8"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788478.64555000002</v>
      </c>
      <c r="D13" s="8">
        <f>D14+D15+D16</f>
        <v>0</v>
      </c>
      <c r="E13" s="11">
        <f t="shared" si="0"/>
        <v>788478.64555000002</v>
      </c>
    </row>
    <row r="14" spans="1:10" ht="15" customHeight="1" x14ac:dyDescent="0.2">
      <c r="A14" s="6" t="s">
        <v>43</v>
      </c>
      <c r="B14" s="7" t="s">
        <v>13</v>
      </c>
      <c r="C14" s="8">
        <v>780571.10554999998</v>
      </c>
      <c r="D14" s="8">
        <v>0</v>
      </c>
      <c r="E14" s="11">
        <f t="shared" si="0"/>
        <v>780571.10554999998</v>
      </c>
    </row>
    <row r="15" spans="1:10" ht="15" customHeight="1" x14ac:dyDescent="0.2">
      <c r="A15" s="6" t="s">
        <v>48</v>
      </c>
      <c r="B15" s="7">
        <v>4221</v>
      </c>
      <c r="C15" s="8"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7357687.2658099998</v>
      </c>
      <c r="D17" s="13">
        <f>D3+D7</f>
        <v>0</v>
      </c>
      <c r="E17" s="14">
        <f t="shared" si="0"/>
        <v>7357687.2658099998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1011724.01</v>
      </c>
      <c r="D20" s="8">
        <v>0</v>
      </c>
      <c r="E20" s="11">
        <f>SUM(C20:D20)</f>
        <v>1011724.01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8357411.7858099993</v>
      </c>
      <c r="D23" s="22">
        <f>D17+D18</f>
        <v>0</v>
      </c>
      <c r="E23" s="23">
        <f t="shared" si="0"/>
        <v>8357411.7858099993</v>
      </c>
    </row>
    <row r="24" spans="1:5" ht="13.5" thickBot="1" x14ac:dyDescent="0.25">
      <c r="A24" s="239" t="s">
        <v>57</v>
      </c>
      <c r="B24" s="239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61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242789.92</v>
      </c>
      <c r="D27" s="4">
        <v>0</v>
      </c>
      <c r="E27" s="5">
        <f t="shared" ref="E27:E41" si="1">C27+D27</f>
        <v>242789.92</v>
      </c>
    </row>
    <row r="28" spans="1:5" ht="15" customHeight="1" x14ac:dyDescent="0.2">
      <c r="A28" s="25" t="s">
        <v>28</v>
      </c>
      <c r="B28" s="7" t="s">
        <v>20</v>
      </c>
      <c r="C28" s="8">
        <v>884209.72</v>
      </c>
      <c r="D28" s="4">
        <v>0</v>
      </c>
      <c r="E28" s="5">
        <f t="shared" si="1"/>
        <v>884209.72</v>
      </c>
    </row>
    <row r="29" spans="1:5" ht="15" customHeight="1" x14ac:dyDescent="0.2">
      <c r="A29" s="25" t="s">
        <v>22</v>
      </c>
      <c r="B29" s="7" t="s">
        <v>20</v>
      </c>
      <c r="C29" s="8">
        <v>653779.35000000009</v>
      </c>
      <c r="D29" s="4">
        <v>0</v>
      </c>
      <c r="E29" s="5">
        <f t="shared" si="1"/>
        <v>653779.35000000009</v>
      </c>
    </row>
    <row r="30" spans="1:5" ht="15" customHeight="1" x14ac:dyDescent="0.2">
      <c r="A30" s="25" t="s">
        <v>39</v>
      </c>
      <c r="B30" s="7" t="s">
        <v>20</v>
      </c>
      <c r="C30" s="8">
        <v>3646883.04</v>
      </c>
      <c r="D30" s="4">
        <v>0</v>
      </c>
      <c r="E30" s="5">
        <f>C30+D30</f>
        <v>3646883.04</v>
      </c>
    </row>
    <row r="31" spans="1:5" ht="15" customHeight="1" x14ac:dyDescent="0.2">
      <c r="A31" s="25" t="s">
        <v>54</v>
      </c>
      <c r="B31" s="7" t="s">
        <v>24</v>
      </c>
      <c r="C31" s="8">
        <v>490087.35999999993</v>
      </c>
      <c r="D31" s="4">
        <v>0</v>
      </c>
      <c r="E31" s="5">
        <f t="shared" si="1"/>
        <v>490087.35999999993</v>
      </c>
    </row>
    <row r="32" spans="1:5" ht="15" customHeight="1" x14ac:dyDescent="0.2">
      <c r="A32" s="25" t="s">
        <v>55</v>
      </c>
      <c r="B32" s="7" t="s">
        <v>20</v>
      </c>
      <c r="C32" s="8">
        <v>82487.759999999995</v>
      </c>
      <c r="D32" s="4">
        <v>0</v>
      </c>
      <c r="E32" s="5">
        <f t="shared" si="1"/>
        <v>82487.759999999995</v>
      </c>
    </row>
    <row r="33" spans="1:5" ht="15" customHeight="1" x14ac:dyDescent="0.2">
      <c r="A33" s="25" t="s">
        <v>29</v>
      </c>
      <c r="B33" s="7" t="s">
        <v>23</v>
      </c>
      <c r="C33" s="8">
        <v>941821.35999999987</v>
      </c>
      <c r="D33" s="4">
        <v>0</v>
      </c>
      <c r="E33" s="5">
        <f t="shared" si="1"/>
        <v>941821.35999999987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1169844.1399999997</v>
      </c>
      <c r="D35" s="4">
        <v>0</v>
      </c>
      <c r="E35" s="5">
        <f t="shared" si="1"/>
        <v>1169844.1399999997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108923.1</v>
      </c>
      <c r="D38" s="4">
        <v>0</v>
      </c>
      <c r="E38" s="5">
        <f>C38+D38</f>
        <v>108923.1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8357411.7869999986</v>
      </c>
      <c r="D42" s="22">
        <f>SUM(D26:D41)</f>
        <v>0</v>
      </c>
      <c r="E42" s="23">
        <f>SUM(E26:E41)</f>
        <v>8357411.7869999986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P a 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2015-09-08T07:47:59Z</cp:lastPrinted>
  <dcterms:created xsi:type="dcterms:W3CDTF">2007-12-18T12:40:54Z</dcterms:created>
  <dcterms:modified xsi:type="dcterms:W3CDTF">2015-10-12T11:47:55Z</dcterms:modified>
</cp:coreProperties>
</file>