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4540" windowHeight="1195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31" i="1" l="1"/>
  <c r="F130" i="1"/>
  <c r="G130" i="1" s="1"/>
  <c r="G128" i="1"/>
  <c r="G124" i="1"/>
  <c r="G120" i="1"/>
  <c r="G112" i="1"/>
  <c r="G104" i="1"/>
  <c r="F100" i="1"/>
  <c r="G100" i="1" s="1"/>
  <c r="F97" i="1"/>
  <c r="G97" i="1" s="1"/>
  <c r="G96" i="1"/>
  <c r="G93" i="1"/>
  <c r="G92" i="1"/>
  <c r="G86" i="1"/>
  <c r="G85" i="1"/>
  <c r="G78" i="1"/>
  <c r="G77" i="1"/>
  <c r="G76" i="1"/>
  <c r="G72" i="1"/>
  <c r="G71" i="1"/>
  <c r="G65" i="1"/>
  <c r="G59" i="1"/>
  <c r="G57" i="1"/>
  <c r="G52" i="1"/>
  <c r="G50" i="1"/>
  <c r="G38" i="1"/>
  <c r="G20" i="1"/>
  <c r="G11" i="1"/>
  <c r="D6" i="1"/>
  <c r="D3" i="1"/>
  <c r="D2" i="1"/>
  <c r="D128" i="1" l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0" i="1"/>
  <c r="D46" i="1"/>
  <c r="D42" i="1"/>
  <c r="D35" i="1"/>
  <c r="D31" i="1"/>
  <c r="D27" i="1"/>
  <c r="D20" i="1"/>
  <c r="D19" i="1"/>
  <c r="D18" i="1"/>
  <c r="D17" i="1"/>
  <c r="D16" i="1"/>
  <c r="D15" i="1"/>
  <c r="D14" i="1"/>
  <c r="D13" i="1"/>
  <c r="D12" i="1"/>
  <c r="D98" i="1"/>
  <c r="D21" i="1"/>
  <c r="D25" i="1"/>
  <c r="D32" i="1"/>
  <c r="D34" i="1"/>
  <c r="D43" i="1"/>
  <c r="D45" i="1"/>
  <c r="D59" i="1"/>
  <c r="D67" i="1"/>
  <c r="D75" i="1"/>
  <c r="D83" i="1"/>
  <c r="D91" i="1"/>
  <c r="D99" i="1"/>
  <c r="D11" i="1"/>
  <c r="D24" i="1"/>
  <c r="D29" i="1"/>
  <c r="D36" i="1"/>
  <c r="D38" i="1"/>
  <c r="D40" i="1"/>
  <c r="D47" i="1"/>
  <c r="D49" i="1"/>
  <c r="D51" i="1"/>
  <c r="D53" i="1"/>
  <c r="D55" i="1"/>
  <c r="D57" i="1"/>
  <c r="D65" i="1"/>
  <c r="D73" i="1"/>
  <c r="D81" i="1"/>
  <c r="D89" i="1"/>
  <c r="D95" i="1"/>
  <c r="D23" i="1"/>
  <c r="D26" i="1"/>
  <c r="D33" i="1"/>
  <c r="D44" i="1"/>
  <c r="D63" i="1"/>
  <c r="D71" i="1"/>
  <c r="D79" i="1"/>
  <c r="D87" i="1"/>
  <c r="D93" i="1"/>
  <c r="D22" i="1"/>
  <c r="D28" i="1"/>
  <c r="D30" i="1"/>
  <c r="D37" i="1"/>
  <c r="D39" i="1"/>
  <c r="D41" i="1"/>
  <c r="D48" i="1"/>
  <c r="D52" i="1"/>
  <c r="D54" i="1"/>
  <c r="D61" i="1"/>
  <c r="D69" i="1"/>
  <c r="D77" i="1"/>
  <c r="D85" i="1"/>
  <c r="D4" i="1" l="1"/>
  <c r="D5" i="1" s="1"/>
  <c r="D7" i="1" s="1"/>
  <c r="D131" i="1"/>
  <c r="E127" i="1" l="1"/>
  <c r="F127" i="1" s="1"/>
  <c r="G127" i="1" s="1"/>
  <c r="E126" i="1"/>
  <c r="F126" i="1" s="1"/>
  <c r="G126" i="1" s="1"/>
  <c r="E125" i="1"/>
  <c r="F125" i="1" s="1"/>
  <c r="G125" i="1" s="1"/>
  <c r="E119" i="1"/>
  <c r="F119" i="1" s="1"/>
  <c r="G119" i="1" s="1"/>
  <c r="E118" i="1"/>
  <c r="F118" i="1" s="1"/>
  <c r="G118" i="1" s="1"/>
  <c r="E117" i="1"/>
  <c r="F117" i="1" s="1"/>
  <c r="G117" i="1" s="1"/>
  <c r="E116" i="1"/>
  <c r="F116" i="1" s="1"/>
  <c r="G116" i="1" s="1"/>
  <c r="E115" i="1"/>
  <c r="F115" i="1" s="1"/>
  <c r="G115" i="1" s="1"/>
  <c r="E114" i="1"/>
  <c r="F114" i="1" s="1"/>
  <c r="G114" i="1" s="1"/>
  <c r="E113" i="1"/>
  <c r="F113" i="1" s="1"/>
  <c r="G113" i="1" s="1"/>
  <c r="E103" i="1"/>
  <c r="F103" i="1" s="1"/>
  <c r="G103" i="1" s="1"/>
  <c r="E102" i="1"/>
  <c r="F102" i="1" s="1"/>
  <c r="G102" i="1" s="1"/>
  <c r="E101" i="1"/>
  <c r="F101" i="1" s="1"/>
  <c r="G101" i="1" s="1"/>
  <c r="E75" i="1"/>
  <c r="F75" i="1" s="1"/>
  <c r="G75" i="1" s="1"/>
  <c r="E74" i="1"/>
  <c r="F74" i="1" s="1"/>
  <c r="G74" i="1" s="1"/>
  <c r="E73" i="1"/>
  <c r="F73" i="1" s="1"/>
  <c r="G73" i="1" s="1"/>
  <c r="E70" i="1"/>
  <c r="F70" i="1" s="1"/>
  <c r="G70" i="1" s="1"/>
  <c r="E69" i="1"/>
  <c r="F69" i="1" s="1"/>
  <c r="G69" i="1" s="1"/>
  <c r="E68" i="1"/>
  <c r="F68" i="1" s="1"/>
  <c r="G68" i="1" s="1"/>
  <c r="E67" i="1"/>
  <c r="F67" i="1" s="1"/>
  <c r="G67" i="1" s="1"/>
  <c r="E66" i="1"/>
  <c r="F66" i="1" s="1"/>
  <c r="G66" i="1" s="1"/>
  <c r="E58" i="1"/>
  <c r="F58" i="1" s="1"/>
  <c r="G58" i="1" s="1"/>
  <c r="E51" i="1"/>
  <c r="F51" i="1" s="1"/>
  <c r="G51" i="1" s="1"/>
  <c r="E37" i="1"/>
  <c r="F37" i="1" s="1"/>
  <c r="G37" i="1" s="1"/>
  <c r="E36" i="1"/>
  <c r="F36" i="1" s="1"/>
  <c r="G36" i="1" s="1"/>
  <c r="E35" i="1"/>
  <c r="F35" i="1" s="1"/>
  <c r="G35" i="1" s="1"/>
  <c r="E34" i="1"/>
  <c r="F34" i="1" s="1"/>
  <c r="G34" i="1" s="1"/>
  <c r="E33" i="1"/>
  <c r="F33" i="1" s="1"/>
  <c r="G33" i="1" s="1"/>
  <c r="E32" i="1"/>
  <c r="F32" i="1" s="1"/>
  <c r="G32" i="1" s="1"/>
  <c r="E31" i="1"/>
  <c r="F31" i="1" s="1"/>
  <c r="G31" i="1" s="1"/>
  <c r="E30" i="1"/>
  <c r="F30" i="1" s="1"/>
  <c r="G30" i="1" s="1"/>
  <c r="E29" i="1"/>
  <c r="F29" i="1" s="1"/>
  <c r="G29" i="1" s="1"/>
  <c r="E28" i="1"/>
  <c r="F28" i="1" s="1"/>
  <c r="G28" i="1" s="1"/>
  <c r="E27" i="1"/>
  <c r="F27" i="1" s="1"/>
  <c r="G27" i="1" s="1"/>
  <c r="E26" i="1"/>
  <c r="F26" i="1" s="1"/>
  <c r="G26" i="1" s="1"/>
  <c r="E25" i="1"/>
  <c r="F25" i="1" s="1"/>
  <c r="G25" i="1" s="1"/>
  <c r="E129" i="1"/>
  <c r="F129" i="1" s="1"/>
  <c r="G129" i="1" s="1"/>
  <c r="E123" i="1"/>
  <c r="F123" i="1" s="1"/>
  <c r="G123" i="1" s="1"/>
  <c r="E122" i="1"/>
  <c r="F122" i="1" s="1"/>
  <c r="G122" i="1" s="1"/>
  <c r="E121" i="1"/>
  <c r="F121" i="1" s="1"/>
  <c r="G121" i="1" s="1"/>
  <c r="E111" i="1"/>
  <c r="F111" i="1" s="1"/>
  <c r="G111" i="1" s="1"/>
  <c r="E110" i="1"/>
  <c r="F110" i="1" s="1"/>
  <c r="G110" i="1" s="1"/>
  <c r="E109" i="1"/>
  <c r="F109" i="1" s="1"/>
  <c r="G109" i="1" s="1"/>
  <c r="E108" i="1"/>
  <c r="F108" i="1" s="1"/>
  <c r="G108" i="1" s="1"/>
  <c r="E107" i="1"/>
  <c r="F107" i="1" s="1"/>
  <c r="G107" i="1" s="1"/>
  <c r="E106" i="1"/>
  <c r="F106" i="1" s="1"/>
  <c r="G106" i="1" s="1"/>
  <c r="E105" i="1"/>
  <c r="F105" i="1" s="1"/>
  <c r="G105" i="1" s="1"/>
  <c r="E99" i="1"/>
  <c r="F99" i="1" s="1"/>
  <c r="G99" i="1" s="1"/>
  <c r="E98" i="1"/>
  <c r="F98" i="1" s="1"/>
  <c r="G98" i="1" s="1"/>
  <c r="E95" i="1"/>
  <c r="F95" i="1" s="1"/>
  <c r="G95" i="1" s="1"/>
  <c r="E94" i="1"/>
  <c r="F94" i="1" s="1"/>
  <c r="G94" i="1" s="1"/>
  <c r="E91" i="1"/>
  <c r="F91" i="1" s="1"/>
  <c r="G91" i="1" s="1"/>
  <c r="E90" i="1"/>
  <c r="F90" i="1" s="1"/>
  <c r="G90" i="1" s="1"/>
  <c r="E89" i="1"/>
  <c r="F89" i="1" s="1"/>
  <c r="G89" i="1" s="1"/>
  <c r="E88" i="1"/>
  <c r="F88" i="1" s="1"/>
  <c r="G88" i="1" s="1"/>
  <c r="E87" i="1"/>
  <c r="F87" i="1" s="1"/>
  <c r="G87" i="1" s="1"/>
  <c r="E84" i="1"/>
  <c r="F84" i="1" s="1"/>
  <c r="G84" i="1" s="1"/>
  <c r="E83" i="1"/>
  <c r="F83" i="1" s="1"/>
  <c r="G83" i="1" s="1"/>
  <c r="E82" i="1"/>
  <c r="F82" i="1" s="1"/>
  <c r="G82" i="1" s="1"/>
  <c r="E81" i="1"/>
  <c r="F81" i="1" s="1"/>
  <c r="G81" i="1" s="1"/>
  <c r="E80" i="1"/>
  <c r="F80" i="1" s="1"/>
  <c r="G80" i="1" s="1"/>
  <c r="E79" i="1"/>
  <c r="F79" i="1" s="1"/>
  <c r="G79" i="1" s="1"/>
  <c r="E64" i="1"/>
  <c r="F64" i="1" s="1"/>
  <c r="G64" i="1" s="1"/>
  <c r="E63" i="1"/>
  <c r="F63" i="1" s="1"/>
  <c r="G63" i="1" s="1"/>
  <c r="E62" i="1"/>
  <c r="F62" i="1" s="1"/>
  <c r="G62" i="1" s="1"/>
  <c r="E61" i="1"/>
  <c r="F61" i="1" s="1"/>
  <c r="G61" i="1" s="1"/>
  <c r="E60" i="1"/>
  <c r="F60" i="1" s="1"/>
  <c r="G60" i="1" s="1"/>
  <c r="E56" i="1"/>
  <c r="F56" i="1" s="1"/>
  <c r="G56" i="1" s="1"/>
  <c r="E53" i="1"/>
  <c r="F53" i="1" s="1"/>
  <c r="G53" i="1" s="1"/>
  <c r="E47" i="1"/>
  <c r="F47" i="1" s="1"/>
  <c r="G47" i="1" s="1"/>
  <c r="E43" i="1"/>
  <c r="F43" i="1" s="1"/>
  <c r="G43" i="1" s="1"/>
  <c r="E39" i="1"/>
  <c r="F39" i="1" s="1"/>
  <c r="G39" i="1" s="1"/>
  <c r="E46" i="1"/>
  <c r="F46" i="1" s="1"/>
  <c r="G46" i="1" s="1"/>
  <c r="E44" i="1"/>
  <c r="F44" i="1" s="1"/>
  <c r="G44" i="1" s="1"/>
  <c r="E23" i="1"/>
  <c r="F23" i="1" s="1"/>
  <c r="G23" i="1" s="1"/>
  <c r="E16" i="1"/>
  <c r="F16" i="1" s="1"/>
  <c r="G16" i="1" s="1"/>
  <c r="E12" i="1"/>
  <c r="E55" i="1"/>
  <c r="F55" i="1" s="1"/>
  <c r="G55" i="1" s="1"/>
  <c r="E49" i="1"/>
  <c r="F49" i="1" s="1"/>
  <c r="G49" i="1" s="1"/>
  <c r="E42" i="1"/>
  <c r="F42" i="1" s="1"/>
  <c r="G42" i="1" s="1"/>
  <c r="E40" i="1"/>
  <c r="F40" i="1" s="1"/>
  <c r="G40" i="1" s="1"/>
  <c r="E24" i="1"/>
  <c r="F24" i="1" s="1"/>
  <c r="G24" i="1" s="1"/>
  <c r="E17" i="1"/>
  <c r="F17" i="1" s="1"/>
  <c r="G17" i="1" s="1"/>
  <c r="E13" i="1"/>
  <c r="F13" i="1" s="1"/>
  <c r="G13" i="1" s="1"/>
  <c r="E45" i="1"/>
  <c r="F45" i="1" s="1"/>
  <c r="G45" i="1" s="1"/>
  <c r="E21" i="1"/>
  <c r="F21" i="1" s="1"/>
  <c r="G21" i="1" s="1"/>
  <c r="E18" i="1"/>
  <c r="F18" i="1" s="1"/>
  <c r="G18" i="1" s="1"/>
  <c r="E14" i="1"/>
  <c r="F14" i="1" s="1"/>
  <c r="G14" i="1" s="1"/>
  <c r="E54" i="1"/>
  <c r="F54" i="1" s="1"/>
  <c r="G54" i="1" s="1"/>
  <c r="E48" i="1"/>
  <c r="F48" i="1" s="1"/>
  <c r="G48" i="1" s="1"/>
  <c r="E41" i="1"/>
  <c r="F41" i="1" s="1"/>
  <c r="G41" i="1" s="1"/>
  <c r="E22" i="1"/>
  <c r="F22" i="1" s="1"/>
  <c r="G22" i="1" s="1"/>
  <c r="E19" i="1"/>
  <c r="F19" i="1" s="1"/>
  <c r="G19" i="1" s="1"/>
  <c r="E15" i="1"/>
  <c r="F15" i="1" s="1"/>
  <c r="G15" i="1" s="1"/>
  <c r="E131" i="1" l="1"/>
  <c r="F12" i="1"/>
  <c r="F131" i="1" l="1"/>
  <c r="G12" i="1"/>
  <c r="G132" i="1" s="1"/>
  <c r="G133" i="1" s="1"/>
</calcChain>
</file>

<file path=xl/sharedStrings.xml><?xml version="1.0" encoding="utf-8"?>
<sst xmlns="http://schemas.openxmlformats.org/spreadsheetml/2006/main" count="141" uniqueCount="141">
  <si>
    <t>disponibilní peněžní prostředky</t>
  </si>
  <si>
    <t>celkový počet členů</t>
  </si>
  <si>
    <t>normativ I</t>
  </si>
  <si>
    <t>oprávněně přiděleno v prvním kole</t>
  </si>
  <si>
    <t>disponibilní prostředky pro II. Kolo</t>
  </si>
  <si>
    <t>počet členů k podpoře</t>
  </si>
  <si>
    <t>normativ II</t>
  </si>
  <si>
    <t>p.č.</t>
  </si>
  <si>
    <t>název žadatele</t>
  </si>
  <si>
    <t>počet členů</t>
  </si>
  <si>
    <t>vypočtená dotace 1</t>
  </si>
  <si>
    <t>vypočtená dotace 2</t>
  </si>
  <si>
    <t>celková dotace (brutto)</t>
  </si>
  <si>
    <t>celková dotace (netto)</t>
  </si>
  <si>
    <t>Vrtule Frýdlant, z.s.</t>
  </si>
  <si>
    <t>Tenisový klub Slovanka Česká Lípa</t>
  </si>
  <si>
    <t>Klub mládeže stolního tenisu Liberec</t>
  </si>
  <si>
    <t>Sportovní klub stolního tenisu Liberec</t>
  </si>
  <si>
    <t>Tělovýchovná jednota SLOVAN VESEC</t>
  </si>
  <si>
    <t>FC Nový Bor o.s.</t>
  </si>
  <si>
    <t>Tělocvičná jednota Sokol Paseky nad Jizerou</t>
  </si>
  <si>
    <t>Sportovní klub OK Jiskra Nový Bor</t>
  </si>
  <si>
    <t>FK-Cvikov</t>
  </si>
  <si>
    <t>Tělovýchovná jednota Seba - Klášter</t>
  </si>
  <si>
    <t>TJ Desná</t>
  </si>
  <si>
    <t>Tělovýchovná jednota Sokol Horní Branná</t>
  </si>
  <si>
    <t>Novoborské mažoretky o. s.</t>
  </si>
  <si>
    <t>SPORTOVNÍ KLUB NOVÝ BOR</t>
  </si>
  <si>
    <t>Český krkonošský spolek SKI Jilemnice o.s.</t>
  </si>
  <si>
    <t>Tělovýchovná jednota Semily</t>
  </si>
  <si>
    <t>Vem Camará Capoeira Jablonec nad Nisou o.s.</t>
  </si>
  <si>
    <t>OK JILEMNICE</t>
  </si>
  <si>
    <t>Tělovýchovně sportovní club Turnov, o.s.</t>
  </si>
  <si>
    <t>Sport Aerobic Liberec o.s.</t>
  </si>
  <si>
    <t>AC SYNER Turnov</t>
  </si>
  <si>
    <t>TJ Delfín Jablonec nad Nisou</t>
  </si>
  <si>
    <t>Jiskra Raspenava o.s.</t>
  </si>
  <si>
    <t>FBC Lomnice n. P.</t>
  </si>
  <si>
    <t>SKP KORNSPITZ Jablonec z.s.</t>
  </si>
  <si>
    <t>Tělovýchovná jednota DUKLA Liberec, občanské sdružení</t>
  </si>
  <si>
    <t>Patriots Liberec</t>
  </si>
  <si>
    <t>"TĚLOVÝCHOVNÁ JEDNOTA SOKOL RYNOLTICE o.s."</t>
  </si>
  <si>
    <t>SPORT RELAX</t>
  </si>
  <si>
    <t>HC Frýdlant</t>
  </si>
  <si>
    <t xml:space="preserve">Tělovýchovná jednota SOKOL Ruprechtice,Liberec XIV,Staškovice 13 </t>
  </si>
  <si>
    <t>Tělovýchovná jednota Jiskra Josefův Důl</t>
  </si>
  <si>
    <t>Badmintonový klub Technické univerzity v Liberci</t>
  </si>
  <si>
    <t>TJ JO NISA JABLONEC NAD NISOU, o.s.</t>
  </si>
  <si>
    <t>Tělovýchovná jednota Elektro-Praga, o.s.</t>
  </si>
  <si>
    <t>Tělocvičná jednota SOKOL Liberec 3 - Františkov</t>
  </si>
  <si>
    <t>FK HEJNICE</t>
  </si>
  <si>
    <t>Tělovýchovná jednota Spartak Smržovka</t>
  </si>
  <si>
    <t>Tělovýchovná jednota Fotbalový klub ŽBS Železný Brod</t>
  </si>
  <si>
    <t>Jezdecký klub U bílého vlka z.s.</t>
  </si>
  <si>
    <t>Tělovýchovná jednota Sokol Jablonec nad Jizerou</t>
  </si>
  <si>
    <t>Spolek pro mladé talenty</t>
  </si>
  <si>
    <t>TJ Jilemnice</t>
  </si>
  <si>
    <t>Athletic Club Česká Lípa</t>
  </si>
  <si>
    <t>TJ Start Liberec</t>
  </si>
  <si>
    <t>TJ Saně Smržovka z.s.</t>
  </si>
  <si>
    <t>Sportovní klub ToRiK Doksy</t>
  </si>
  <si>
    <t>Tělovýchovná jednota LOKOMOTIVA Liberec I, občanské sdružení</t>
  </si>
  <si>
    <t>KLUB BIATLONU MANUŠICE</t>
  </si>
  <si>
    <t>TJ Jiskra Višňová</t>
  </si>
  <si>
    <t>Sportovní klub moderní gymnastiky Liberec</t>
  </si>
  <si>
    <t xml:space="preserve"> TJ Spartak Rokytnice nad Jizerou, o.s. </t>
  </si>
  <si>
    <t>FK Jiskra Mšeno-Jablonec n.N.</t>
  </si>
  <si>
    <t>Vem Camará Capoeira Liberec o.s.</t>
  </si>
  <si>
    <t>Na větrné hůrce</t>
  </si>
  <si>
    <t>TJ Spartak Chrastava</t>
  </si>
  <si>
    <t>Atletický klub AC Slovan Liberec, o.s.</t>
  </si>
  <si>
    <t>Hokejový klub Česká Lípa</t>
  </si>
  <si>
    <t>AC Jablonec nad Nisou, o.s.</t>
  </si>
  <si>
    <t>Klub biatlonu Jilemnice, z.s.</t>
  </si>
  <si>
    <t>SK Judo Nový Bor, o.s.</t>
  </si>
  <si>
    <t>Hančův sportovní klub Benecko z.s.</t>
  </si>
  <si>
    <t>Sportovní plavecký klub Liberec</t>
  </si>
  <si>
    <t>Tělovýchovná jednota Sokol Martinice</t>
  </si>
  <si>
    <t>AQUA KLUB Liberec</t>
  </si>
  <si>
    <t>Jezdecký klub Liberec, o.s.</t>
  </si>
  <si>
    <t>Svaz branně technických sportů ČR Základní organizace Železný Brod</t>
  </si>
  <si>
    <t>YACHT CLUB DOKSY</t>
  </si>
  <si>
    <t>Orientační klub Chrastava</t>
  </si>
  <si>
    <t xml:space="preserve">Tělovýchovná jednota Lokomotiva Česká Lípa, o.s. </t>
  </si>
  <si>
    <t>Tělocvičná jednota Sokol Chotyně</t>
  </si>
  <si>
    <t>Slavia Liberec orienteering</t>
  </si>
  <si>
    <t xml:space="preserve">Sportovní klub JEŠTĚD </t>
  </si>
  <si>
    <t>Gymnastika Liberec, z.s.</t>
  </si>
  <si>
    <t>Jezdecký klub MIRA Hnanice o.s.</t>
  </si>
  <si>
    <t>Klub vodního lyžování Stráž pod Ralskem</t>
  </si>
  <si>
    <t>A-STYL o.s.</t>
  </si>
  <si>
    <t>Gryf z.s.</t>
  </si>
  <si>
    <t>Judo klub Jablonec nad Nisou, z.s.</t>
  </si>
  <si>
    <t>Tělovýchovná jednota LIAZ Jablonec nad Nisou, o.s.</t>
  </si>
  <si>
    <t>LIBEREC HANDBALL</t>
  </si>
  <si>
    <t>Sportovní klub policie Harrachov</t>
  </si>
  <si>
    <t>Tenis Squash Centrum Jablonec nad Nisou-Břízky</t>
  </si>
  <si>
    <t>Tělovýchovná jednota SLAVIA Liberec</t>
  </si>
  <si>
    <t>Tělovýchovná jednota Jiskra Nový Bor, o.s.</t>
  </si>
  <si>
    <t xml:space="preserve">Fotbalový klub KRÁSNÁ STUDÁNKA </t>
  </si>
  <si>
    <t>Floorball Club Česká Lípa z.s.</t>
  </si>
  <si>
    <t xml:space="preserve">Baseball Club Blesk Jablonec nad Nisou </t>
  </si>
  <si>
    <t>Lyžařský sportovní klub Lomnice nad Popelkou</t>
  </si>
  <si>
    <t>Sportovní klub Studenec</t>
  </si>
  <si>
    <t>Tělovýchovná jednota Sokol Rozstání o.s.</t>
  </si>
  <si>
    <t>Sportovní klub NIKÉ Jilemnice</t>
  </si>
  <si>
    <t>TJ Stadion Nový Bor</t>
  </si>
  <si>
    <t>Jizerský klub lyžařů Desná</t>
  </si>
  <si>
    <t>MMA Liberec o.s.</t>
  </si>
  <si>
    <t>FC Lomnice nad Popelkou</t>
  </si>
  <si>
    <t>Sbor dobrovolných hasičů Semily 1</t>
  </si>
  <si>
    <t>TJ Sokol Nová Ves nad Popelkou, z.s.</t>
  </si>
  <si>
    <t>Sportovní klub Hodkovice nad Mohelkou o.s.</t>
  </si>
  <si>
    <t>Hokejový klub Lomnice nad Popelkou</t>
  </si>
  <si>
    <t>TJ Doksy</t>
  </si>
  <si>
    <t>Ski klub Ještěd, z. s.</t>
  </si>
  <si>
    <t>Tenisový klub Frýdlant o.s.</t>
  </si>
  <si>
    <t xml:space="preserve">TJ Slovan Hrádek nad Nisou </t>
  </si>
  <si>
    <t>TJ Sokol Rovensko pod Troskami</t>
  </si>
  <si>
    <t>Tělovýchovná jednota Bižuterie, občanské sdružení</t>
  </si>
  <si>
    <t>Shotokan Sport Centrum Česká Lípa</t>
  </si>
  <si>
    <t>FBC Panthers Liberec, z.s.</t>
  </si>
  <si>
    <t>Vysokoškolský sportovní klub Slavia TU Liberec o.s.</t>
  </si>
  <si>
    <t>Klub cyklistů KOOPERATIVA Sportovního gymnázia Jablonec n.N.</t>
  </si>
  <si>
    <t>Ski klub Jablonec nad Nisou o.s.</t>
  </si>
  <si>
    <t>"kulutrní ŠUM"</t>
  </si>
  <si>
    <t>Občanské sdružení Fit Studio Aerobiku Jany Boučkové</t>
  </si>
  <si>
    <t>Motosport Bozkov</t>
  </si>
  <si>
    <t>Tělocvičná jednota Sokol Bozkov</t>
  </si>
  <si>
    <t>Basketbalový klub Kondoři Liberec</t>
  </si>
  <si>
    <t>1. FbK Jablonec n./N.</t>
  </si>
  <si>
    <t>Tenisový klub Semily</t>
  </si>
  <si>
    <t>Tělovýchovná jednota Turnov, o.s.</t>
  </si>
  <si>
    <t>ČLTK Bižuterie JABLONEC n.N.</t>
  </si>
  <si>
    <t>zůstatek po 2. kole</t>
  </si>
  <si>
    <t>vysvětlivky</t>
  </si>
  <si>
    <t>zůstatek po 2. kole (%)</t>
  </si>
  <si>
    <t>červené písmo</t>
  </si>
  <si>
    <t>v prvním kole dotace nižší než minimální</t>
  </si>
  <si>
    <t>zelené pole</t>
  </si>
  <si>
    <t>maximálně požadovaná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</si>
</sst>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  <numFmt numFmtId="165" formatCode="0.00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ashed">
        <color auto="1"/>
      </bottom>
      <diagonal/>
    </border>
    <border>
      <left style="dotted">
        <color auto="1"/>
      </left>
      <right style="dotted">
        <color auto="1"/>
      </right>
      <top/>
      <bottom style="dashed">
        <color auto="1"/>
      </bottom>
      <diagonal/>
    </border>
    <border>
      <left style="dott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/>
      <diagonal/>
    </border>
    <border>
      <left style="dotted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dotted">
        <color auto="1"/>
      </right>
      <top style="dash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 applyBorder="1"/>
    <xf numFmtId="42" fontId="4" fillId="0" borderId="0" xfId="0" applyNumberFormat="1" applyFont="1" applyBorder="1"/>
    <xf numFmtId="0" fontId="4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42" fontId="6" fillId="0" borderId="0" xfId="0" applyNumberFormat="1" applyFont="1" applyBorder="1"/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42" fontId="6" fillId="0" borderId="0" xfId="0" applyNumberFormat="1" applyFont="1"/>
    <xf numFmtId="0" fontId="7" fillId="0" borderId="4" xfId="0" applyFont="1" applyBorder="1" applyAlignment="1">
      <alignment vertical="center"/>
    </xf>
    <xf numFmtId="49" fontId="7" fillId="0" borderId="5" xfId="0" applyNumberFormat="1" applyFont="1" applyBorder="1" applyAlignment="1">
      <alignment vertical="center" wrapText="1"/>
    </xf>
    <xf numFmtId="0" fontId="8" fillId="2" borderId="5" xfId="0" applyNumberFormat="1" applyFont="1" applyFill="1" applyBorder="1" applyAlignment="1">
      <alignment horizontal="right" vertical="center" wrapText="1"/>
    </xf>
    <xf numFmtId="44" fontId="7" fillId="0" borderId="5" xfId="0" applyNumberFormat="1" applyFont="1" applyBorder="1"/>
    <xf numFmtId="42" fontId="7" fillId="0" borderId="6" xfId="0" applyNumberFormat="1" applyFont="1" applyBorder="1"/>
    <xf numFmtId="0" fontId="6" fillId="0" borderId="7" xfId="0" applyFont="1" applyBorder="1" applyAlignment="1">
      <alignment vertical="center"/>
    </xf>
    <xf numFmtId="49" fontId="6" fillId="0" borderId="8" xfId="0" applyNumberFormat="1" applyFont="1" applyBorder="1" applyAlignment="1">
      <alignment vertical="center" wrapText="1"/>
    </xf>
    <xf numFmtId="0" fontId="9" fillId="2" borderId="8" xfId="0" applyNumberFormat="1" applyFont="1" applyFill="1" applyBorder="1" applyAlignment="1">
      <alignment horizontal="right" vertical="center" wrapText="1"/>
    </xf>
    <xf numFmtId="44" fontId="6" fillId="0" borderId="8" xfId="0" applyNumberFormat="1" applyFont="1" applyBorder="1"/>
    <xf numFmtId="42" fontId="10" fillId="0" borderId="9" xfId="0" applyNumberFormat="1" applyFont="1" applyBorder="1"/>
    <xf numFmtId="49" fontId="6" fillId="2" borderId="8" xfId="0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49" fontId="7" fillId="0" borderId="8" xfId="0" applyNumberFormat="1" applyFont="1" applyBorder="1" applyAlignment="1">
      <alignment vertical="center" wrapText="1"/>
    </xf>
    <xf numFmtId="0" fontId="8" fillId="2" borderId="8" xfId="0" applyNumberFormat="1" applyFont="1" applyFill="1" applyBorder="1" applyAlignment="1">
      <alignment horizontal="right" vertical="center" wrapText="1"/>
    </xf>
    <xf numFmtId="44" fontId="7" fillId="0" borderId="8" xfId="0" applyNumberFormat="1" applyFont="1" applyBorder="1"/>
    <xf numFmtId="42" fontId="7" fillId="0" borderId="9" xfId="0" applyNumberFormat="1" applyFont="1" applyBorder="1"/>
    <xf numFmtId="42" fontId="6" fillId="0" borderId="10" xfId="0" applyNumberFormat="1" applyFont="1" applyBorder="1"/>
    <xf numFmtId="0" fontId="6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49" fontId="6" fillId="0" borderId="12" xfId="0" applyNumberFormat="1" applyFont="1" applyBorder="1" applyAlignment="1">
      <alignment vertical="center" wrapText="1"/>
    </xf>
    <xf numFmtId="0" fontId="9" fillId="2" borderId="12" xfId="0" applyNumberFormat="1" applyFont="1" applyFill="1" applyBorder="1" applyAlignment="1">
      <alignment horizontal="right" vertical="center" wrapText="1"/>
    </xf>
    <xf numFmtId="44" fontId="6" fillId="0" borderId="12" xfId="0" applyNumberFormat="1" applyFont="1" applyBorder="1"/>
    <xf numFmtId="42" fontId="6" fillId="0" borderId="13" xfId="0" applyNumberFormat="1" applyFont="1" applyBorder="1"/>
    <xf numFmtId="0" fontId="7" fillId="0" borderId="14" xfId="0" applyFont="1" applyBorder="1" applyAlignment="1">
      <alignment vertical="center"/>
    </xf>
    <xf numFmtId="49" fontId="7" fillId="0" borderId="15" xfId="0" applyNumberFormat="1" applyFont="1" applyBorder="1" applyAlignment="1">
      <alignment vertical="center" wrapText="1"/>
    </xf>
    <xf numFmtId="0" fontId="8" fillId="2" borderId="15" xfId="0" applyNumberFormat="1" applyFont="1" applyFill="1" applyBorder="1" applyAlignment="1">
      <alignment horizontal="right" vertical="center" wrapText="1"/>
    </xf>
    <xf numFmtId="44" fontId="7" fillId="0" borderId="15" xfId="0" applyNumberFormat="1" applyFont="1" applyBorder="1"/>
    <xf numFmtId="42" fontId="7" fillId="0" borderId="16" xfId="0" applyNumberFormat="1" applyFont="1" applyBorder="1"/>
    <xf numFmtId="0" fontId="6" fillId="0" borderId="4" xfId="0" applyFont="1" applyBorder="1" applyAlignment="1">
      <alignment vertical="center"/>
    </xf>
    <xf numFmtId="49" fontId="6" fillId="0" borderId="5" xfId="0" applyNumberFormat="1" applyFont="1" applyBorder="1" applyAlignment="1">
      <alignment vertical="center" wrapText="1"/>
    </xf>
    <xf numFmtId="0" fontId="9" fillId="2" borderId="5" xfId="0" applyNumberFormat="1" applyFont="1" applyFill="1" applyBorder="1" applyAlignment="1">
      <alignment horizontal="right" vertical="center" wrapText="1"/>
    </xf>
    <xf numFmtId="44" fontId="6" fillId="0" borderId="5" xfId="0" applyNumberFormat="1" applyFont="1" applyBorder="1"/>
    <xf numFmtId="42" fontId="6" fillId="0" borderId="9" xfId="0" applyNumberFormat="1" applyFont="1" applyBorder="1"/>
    <xf numFmtId="42" fontId="7" fillId="0" borderId="10" xfId="0" applyNumberFormat="1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/>
    </xf>
    <xf numFmtId="49" fontId="6" fillId="2" borderId="15" xfId="0" applyNumberFormat="1" applyFont="1" applyFill="1" applyBorder="1" applyAlignment="1">
      <alignment vertical="center" wrapText="1"/>
    </xf>
    <xf numFmtId="0" fontId="9" fillId="2" borderId="15" xfId="0" applyNumberFormat="1" applyFont="1" applyFill="1" applyBorder="1" applyAlignment="1">
      <alignment horizontal="right" vertical="center" wrapText="1"/>
    </xf>
    <xf numFmtId="44" fontId="6" fillId="0" borderId="15" xfId="0" applyNumberFormat="1" applyFont="1" applyBorder="1"/>
    <xf numFmtId="42" fontId="6" fillId="0" borderId="16" xfId="0" applyNumberFormat="1" applyFont="1" applyBorder="1"/>
    <xf numFmtId="49" fontId="7" fillId="0" borderId="8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9" fillId="0" borderId="8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/>
    </xf>
    <xf numFmtId="44" fontId="6" fillId="0" borderId="8" xfId="0" applyNumberFormat="1" applyFont="1" applyFill="1" applyBorder="1"/>
    <xf numFmtId="42" fontId="6" fillId="0" borderId="10" xfId="0" applyNumberFormat="1" applyFont="1" applyFill="1" applyBorder="1"/>
    <xf numFmtId="44" fontId="6" fillId="3" borderId="8" xfId="0" applyNumberFormat="1" applyFont="1" applyFill="1" applyBorder="1"/>
    <xf numFmtId="0" fontId="10" fillId="0" borderId="7" xfId="0" applyFont="1" applyBorder="1" applyAlignment="1">
      <alignment vertical="center"/>
    </xf>
    <xf numFmtId="49" fontId="10" fillId="0" borderId="8" xfId="0" applyNumberFormat="1" applyFont="1" applyBorder="1" applyAlignment="1">
      <alignment vertical="center" wrapText="1"/>
    </xf>
    <xf numFmtId="0" fontId="11" fillId="2" borderId="8" xfId="0" applyNumberFormat="1" applyFont="1" applyFill="1" applyBorder="1" applyAlignment="1">
      <alignment horizontal="right" vertical="center" wrapText="1"/>
    </xf>
    <xf numFmtId="44" fontId="10" fillId="0" borderId="8" xfId="0" applyNumberFormat="1" applyFont="1" applyBorder="1"/>
    <xf numFmtId="42" fontId="10" fillId="0" borderId="0" xfId="0" applyNumberFormat="1" applyFont="1"/>
    <xf numFmtId="0" fontId="10" fillId="0" borderId="0" xfId="0" applyFont="1"/>
    <xf numFmtId="42" fontId="6" fillId="0" borderId="0" xfId="0" applyNumberFormat="1" applyFont="1" applyFill="1"/>
    <xf numFmtId="0" fontId="6" fillId="0" borderId="0" xfId="0" applyFont="1" applyFill="1"/>
    <xf numFmtId="0" fontId="7" fillId="0" borderId="11" xfId="0" applyFont="1" applyBorder="1" applyAlignment="1">
      <alignment vertical="center"/>
    </xf>
    <xf numFmtId="49" fontId="7" fillId="0" borderId="12" xfId="0" applyNumberFormat="1" applyFont="1" applyBorder="1" applyAlignment="1">
      <alignment vertical="center" wrapText="1"/>
    </xf>
    <xf numFmtId="0" fontId="8" fillId="2" borderId="12" xfId="0" applyNumberFormat="1" applyFont="1" applyFill="1" applyBorder="1" applyAlignment="1">
      <alignment horizontal="right" vertical="center" wrapText="1"/>
    </xf>
    <xf numFmtId="44" fontId="7" fillId="0" borderId="12" xfId="0" applyNumberFormat="1" applyFont="1" applyBorder="1"/>
    <xf numFmtId="42" fontId="7" fillId="0" borderId="13" xfId="0" applyNumberFormat="1" applyFont="1" applyBorder="1"/>
    <xf numFmtId="0" fontId="6" fillId="0" borderId="14" xfId="0" applyFont="1" applyFill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9" fillId="2" borderId="18" xfId="0" applyNumberFormat="1" applyFont="1" applyFill="1" applyBorder="1" applyAlignment="1">
      <alignment horizontal="right" vertical="center" wrapText="1"/>
    </xf>
    <xf numFmtId="44" fontId="6" fillId="0" borderId="18" xfId="0" applyNumberFormat="1" applyFont="1" applyBorder="1"/>
    <xf numFmtId="42" fontId="6" fillId="0" borderId="19" xfId="0" applyNumberFormat="1" applyFont="1" applyBorder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9" fillId="2" borderId="21" xfId="0" applyNumberFormat="1" applyFont="1" applyFill="1" applyBorder="1" applyAlignment="1">
      <alignment horizontal="right" vertical="center" wrapText="1"/>
    </xf>
    <xf numFmtId="44" fontId="6" fillId="0" borderId="21" xfId="0" applyNumberFormat="1" applyFont="1" applyBorder="1"/>
    <xf numFmtId="42" fontId="6" fillId="0" borderId="22" xfId="0" applyNumberFormat="1" applyFont="1" applyBorder="1"/>
    <xf numFmtId="0" fontId="6" fillId="0" borderId="21" xfId="0" applyFont="1" applyFill="1" applyBorder="1" applyAlignment="1">
      <alignment vertical="center" wrapText="1"/>
    </xf>
    <xf numFmtId="0" fontId="9" fillId="0" borderId="21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49" fontId="7" fillId="0" borderId="21" xfId="0" applyNumberFormat="1" applyFont="1" applyBorder="1" applyAlignment="1">
      <alignment vertical="center" wrapText="1"/>
    </xf>
    <xf numFmtId="0" fontId="8" fillId="2" borderId="21" xfId="0" applyNumberFormat="1" applyFont="1" applyFill="1" applyBorder="1" applyAlignment="1">
      <alignment horizontal="right" vertical="center" wrapText="1"/>
    </xf>
    <xf numFmtId="44" fontId="7" fillId="0" borderId="21" xfId="0" applyNumberFormat="1" applyFont="1" applyBorder="1"/>
    <xf numFmtId="42" fontId="7" fillId="0" borderId="22" xfId="0" applyNumberFormat="1" applyFont="1" applyBorder="1"/>
    <xf numFmtId="0" fontId="6" fillId="2" borderId="21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1" fillId="2" borderId="24" xfId="0" applyNumberFormat="1" applyFont="1" applyFill="1" applyBorder="1" applyAlignment="1">
      <alignment horizontal="right" vertical="center" wrapText="1"/>
    </xf>
    <xf numFmtId="44" fontId="10" fillId="0" borderId="24" xfId="0" applyNumberFormat="1" applyFont="1" applyBorder="1"/>
    <xf numFmtId="42" fontId="10" fillId="0" borderId="25" xfId="0" applyNumberFormat="1" applyFont="1" applyBorder="1"/>
    <xf numFmtId="0" fontId="6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 wrapText="1"/>
    </xf>
    <xf numFmtId="0" fontId="9" fillId="0" borderId="27" xfId="0" applyNumberFormat="1" applyFont="1" applyFill="1" applyBorder="1" applyAlignment="1">
      <alignment horizontal="right" vertical="center" wrapText="1"/>
    </xf>
    <xf numFmtId="44" fontId="6" fillId="3" borderId="27" xfId="0" applyNumberFormat="1" applyFont="1" applyFill="1" applyBorder="1"/>
    <xf numFmtId="44" fontId="6" fillId="0" borderId="27" xfId="0" applyNumberFormat="1" applyFont="1" applyFill="1" applyBorder="1"/>
    <xf numFmtId="42" fontId="6" fillId="0" borderId="28" xfId="0" applyNumberFormat="1" applyFont="1" applyFill="1" applyBorder="1"/>
    <xf numFmtId="0" fontId="12" fillId="0" borderId="0" xfId="0" applyFont="1" applyBorder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44" fontId="12" fillId="0" borderId="0" xfId="0" applyNumberFormat="1" applyFont="1" applyBorder="1"/>
    <xf numFmtId="42" fontId="12" fillId="0" borderId="0" xfId="0" applyNumberFormat="1" applyFont="1" applyBorder="1"/>
    <xf numFmtId="42" fontId="12" fillId="0" borderId="0" xfId="0" applyNumberFormat="1" applyFont="1"/>
    <xf numFmtId="0" fontId="12" fillId="0" borderId="0" xfId="0" applyFont="1"/>
    <xf numFmtId="0" fontId="10" fillId="0" borderId="0" xfId="0" applyFont="1" applyFill="1" applyBorder="1" applyAlignment="1">
      <alignment vertical="center" wrapText="1"/>
    </xf>
    <xf numFmtId="44" fontId="6" fillId="0" borderId="0" xfId="0" applyNumberFormat="1" applyFont="1" applyBorder="1"/>
    <xf numFmtId="44" fontId="13" fillId="0" borderId="29" xfId="0" applyNumberFormat="1" applyFont="1" applyBorder="1"/>
    <xf numFmtId="42" fontId="13" fillId="0" borderId="29" xfId="0" applyNumberFormat="1" applyFont="1" applyBorder="1"/>
    <xf numFmtId="10" fontId="13" fillId="0" borderId="29" xfId="2" applyNumberFormat="1" applyFont="1" applyBorder="1"/>
    <xf numFmtId="49" fontId="7" fillId="0" borderId="0" xfId="0" applyNumberFormat="1" applyFont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0" fillId="0" borderId="0" xfId="0" applyFont="1" applyFill="1" applyBorder="1"/>
    <xf numFmtId="165" fontId="6" fillId="0" borderId="0" xfId="2" applyNumberFormat="1" applyFont="1" applyBorder="1"/>
    <xf numFmtId="0" fontId="10" fillId="0" borderId="0" xfId="0" applyFont="1" applyFill="1" applyBorder="1" applyAlignment="1"/>
    <xf numFmtId="0" fontId="6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4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44" fontId="3" fillId="0" borderId="0" xfId="1" applyFont="1" applyBorder="1" applyAlignment="1">
      <alignment horizontal="right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0"/>
  <sheetViews>
    <sheetView tabSelected="1" view="pageLayout" zoomScaleNormal="100" workbookViewId="0">
      <selection activeCell="G131" sqref="G131"/>
    </sheetView>
  </sheetViews>
  <sheetFormatPr defaultRowHeight="12.75" x14ac:dyDescent="0.2"/>
  <cols>
    <col min="1" max="1" width="4.28515625" style="7" customWidth="1"/>
    <col min="2" max="2" width="49.28515625" style="7" customWidth="1"/>
    <col min="3" max="3" width="11.140625" style="122" customWidth="1"/>
    <col min="4" max="5" width="16.7109375" style="7" customWidth="1"/>
    <col min="6" max="7" width="18.7109375" style="7" customWidth="1"/>
    <col min="8" max="8" width="16.42578125" style="12" bestFit="1" customWidth="1"/>
    <col min="9" max="16384" width="9.140625" style="7"/>
  </cols>
  <sheetData>
    <row r="1" spans="1:9" s="3" customFormat="1" ht="20.25" x14ac:dyDescent="0.3">
      <c r="A1" s="123" t="s">
        <v>0</v>
      </c>
      <c r="B1" s="123"/>
      <c r="C1" s="123"/>
      <c r="D1" s="131">
        <v>2178764</v>
      </c>
      <c r="E1" s="131"/>
      <c r="F1" s="1"/>
      <c r="G1" s="2"/>
      <c r="H1" s="2"/>
    </row>
    <row r="2" spans="1:9" s="3" customFormat="1" ht="18.75" x14ac:dyDescent="0.3">
      <c r="A2" s="123" t="s">
        <v>1</v>
      </c>
      <c r="B2" s="123"/>
      <c r="C2" s="123"/>
      <c r="D2" s="130">
        <f>SUM(C11:C130)</f>
        <v>9855</v>
      </c>
      <c r="E2" s="130"/>
      <c r="F2" s="1"/>
      <c r="G2" s="2"/>
      <c r="H2" s="2"/>
    </row>
    <row r="3" spans="1:9" s="3" customFormat="1" ht="18.75" x14ac:dyDescent="0.3">
      <c r="A3" s="123" t="s">
        <v>2</v>
      </c>
      <c r="B3" s="123"/>
      <c r="C3" s="123"/>
      <c r="D3" s="126">
        <f>D1/D2</f>
        <v>221.08209030948757</v>
      </c>
      <c r="E3" s="127"/>
      <c r="F3" s="1"/>
      <c r="G3" s="1"/>
      <c r="H3" s="2"/>
    </row>
    <row r="4" spans="1:9" s="3" customFormat="1" ht="18.75" x14ac:dyDescent="0.3">
      <c r="A4" s="123" t="s">
        <v>3</v>
      </c>
      <c r="B4" s="123"/>
      <c r="C4" s="123"/>
      <c r="D4" s="126">
        <f>SUM(D12:D19,D21:D37,D39:D49,D51,D53:D56,D58,D60:D64,D66:D70,D73:D75,D79:D84,D87:D91,D94:D95,D97,D98:D103,D105:D111,D113:D119,D121:D123,D125:D127,D129:D130)</f>
        <v>2030681.9096905116</v>
      </c>
      <c r="E4" s="127"/>
      <c r="F4" s="1"/>
      <c r="G4" s="1"/>
      <c r="H4" s="2"/>
    </row>
    <row r="5" spans="1:9" s="3" customFormat="1" ht="18.75" x14ac:dyDescent="0.3">
      <c r="A5" s="123" t="s">
        <v>4</v>
      </c>
      <c r="B5" s="123"/>
      <c r="C5" s="123"/>
      <c r="D5" s="128">
        <f>D1-D4</f>
        <v>148082.09030948835</v>
      </c>
      <c r="E5" s="129"/>
      <c r="F5" s="1"/>
      <c r="G5" s="1"/>
      <c r="H5" s="2"/>
    </row>
    <row r="6" spans="1:9" s="3" customFormat="1" ht="18.75" x14ac:dyDescent="0.3">
      <c r="A6" s="123" t="s">
        <v>5</v>
      </c>
      <c r="B6" s="123"/>
      <c r="C6" s="123"/>
      <c r="D6" s="130">
        <f>SUM(C12:C19,C21:C37,C39:C49,C51,C53:C56,C58,C60:C64,C66:C70,C73:C75,C79:C84,C87:C91,C94:C95,C97:C103,C105:C111,C113:C119,C121:C123,C125:C127,C129:C130)</f>
        <v>9508</v>
      </c>
      <c r="E6" s="130"/>
      <c r="F6" s="1"/>
      <c r="G6" s="1"/>
      <c r="H6" s="2"/>
    </row>
    <row r="7" spans="1:9" s="3" customFormat="1" ht="18.75" x14ac:dyDescent="0.3">
      <c r="A7" s="123" t="s">
        <v>6</v>
      </c>
      <c r="B7" s="123"/>
      <c r="C7" s="123"/>
      <c r="D7" s="124">
        <f>D5/D6</f>
        <v>15.574473107855317</v>
      </c>
      <c r="E7" s="124"/>
      <c r="F7" s="1"/>
      <c r="G7" s="1"/>
      <c r="H7" s="2"/>
    </row>
    <row r="8" spans="1:9" ht="13.5" thickBot="1" x14ac:dyDescent="0.25">
      <c r="A8" s="4"/>
      <c r="B8" s="4"/>
      <c r="C8" s="5"/>
      <c r="D8" s="4"/>
      <c r="E8" s="4"/>
      <c r="F8" s="4"/>
      <c r="G8" s="4"/>
      <c r="H8" s="6"/>
    </row>
    <row r="9" spans="1:9" ht="13.5" hidden="1" customHeight="1" thickBot="1" x14ac:dyDescent="0.25">
      <c r="A9" s="4"/>
      <c r="B9" s="4"/>
      <c r="C9" s="5"/>
      <c r="D9" s="4"/>
      <c r="E9" s="4"/>
      <c r="F9" s="4"/>
      <c r="G9" s="4"/>
      <c r="H9" s="6"/>
    </row>
    <row r="10" spans="1:9" x14ac:dyDescent="0.2">
      <c r="A10" s="8" t="s">
        <v>7</v>
      </c>
      <c r="B10" s="9" t="s">
        <v>8</v>
      </c>
      <c r="C10" s="10" t="s">
        <v>9</v>
      </c>
      <c r="D10" s="9" t="s">
        <v>10</v>
      </c>
      <c r="E10" s="9" t="s">
        <v>11</v>
      </c>
      <c r="F10" s="9" t="s">
        <v>12</v>
      </c>
      <c r="G10" s="11" t="s">
        <v>13</v>
      </c>
    </row>
    <row r="11" spans="1:9" x14ac:dyDescent="0.2">
      <c r="A11" s="13">
        <v>1</v>
      </c>
      <c r="B11" s="14" t="s">
        <v>14</v>
      </c>
      <c r="C11" s="15">
        <v>12</v>
      </c>
      <c r="D11" s="16">
        <f>D3*C11</f>
        <v>2652.9850837138511</v>
      </c>
      <c r="E11" s="16">
        <v>0</v>
      </c>
      <c r="F11" s="16">
        <v>0</v>
      </c>
      <c r="G11" s="17">
        <f>F11</f>
        <v>0</v>
      </c>
    </row>
    <row r="12" spans="1:9" ht="15.75" customHeight="1" x14ac:dyDescent="0.2">
      <c r="A12" s="18">
        <v>2</v>
      </c>
      <c r="B12" s="19" t="s">
        <v>15</v>
      </c>
      <c r="C12" s="20">
        <v>30</v>
      </c>
      <c r="D12" s="21">
        <f>D3*C12</f>
        <v>6632.4627092846267</v>
      </c>
      <c r="E12" s="21">
        <f>D7*C12</f>
        <v>467.23419323565952</v>
      </c>
      <c r="F12" s="21">
        <f t="shared" ref="F12:F19" si="0">E12+D12</f>
        <v>7099.6969025202861</v>
      </c>
      <c r="G12" s="22">
        <f t="shared" ref="G12:G20" si="1">F12</f>
        <v>7099.6969025202861</v>
      </c>
      <c r="I12" s="12"/>
    </row>
    <row r="13" spans="1:9" ht="15.75" customHeight="1" x14ac:dyDescent="0.2">
      <c r="A13" s="18">
        <v>3</v>
      </c>
      <c r="B13" s="23" t="s">
        <v>16</v>
      </c>
      <c r="C13" s="20">
        <v>82</v>
      </c>
      <c r="D13" s="21">
        <f>D3*C13</f>
        <v>18128.731405377981</v>
      </c>
      <c r="E13" s="21">
        <f>D7*C13</f>
        <v>1277.1067948441359</v>
      </c>
      <c r="F13" s="21">
        <f t="shared" si="0"/>
        <v>19405.838200222119</v>
      </c>
      <c r="G13" s="22">
        <f t="shared" si="1"/>
        <v>19405.838200222119</v>
      </c>
      <c r="I13" s="12"/>
    </row>
    <row r="14" spans="1:9" ht="15.75" customHeight="1" x14ac:dyDescent="0.2">
      <c r="A14" s="18">
        <v>4</v>
      </c>
      <c r="B14" s="23" t="s">
        <v>17</v>
      </c>
      <c r="C14" s="20">
        <v>67</v>
      </c>
      <c r="D14" s="21">
        <f>D3*C14</f>
        <v>14812.500050735667</v>
      </c>
      <c r="E14" s="21">
        <f>D7*C14</f>
        <v>1043.4896982263062</v>
      </c>
      <c r="F14" s="21">
        <f t="shared" si="0"/>
        <v>15855.989748961973</v>
      </c>
      <c r="G14" s="22">
        <f t="shared" si="1"/>
        <v>15855.989748961973</v>
      </c>
      <c r="I14" s="12"/>
    </row>
    <row r="15" spans="1:9" ht="15.75" customHeight="1" x14ac:dyDescent="0.2">
      <c r="A15" s="18">
        <v>5</v>
      </c>
      <c r="B15" s="23" t="s">
        <v>18</v>
      </c>
      <c r="C15" s="20">
        <v>157</v>
      </c>
      <c r="D15" s="21">
        <f>D3*C15</f>
        <v>34709.88817858955</v>
      </c>
      <c r="E15" s="21">
        <f>D7*C15</f>
        <v>2445.1922779332849</v>
      </c>
      <c r="F15" s="21">
        <f t="shared" si="0"/>
        <v>37155.080456522832</v>
      </c>
      <c r="G15" s="22">
        <f t="shared" si="1"/>
        <v>37155.080456522832</v>
      </c>
      <c r="I15" s="12"/>
    </row>
    <row r="16" spans="1:9" x14ac:dyDescent="0.2">
      <c r="A16" s="18">
        <v>6</v>
      </c>
      <c r="B16" s="19" t="s">
        <v>19</v>
      </c>
      <c r="C16" s="20">
        <v>101</v>
      </c>
      <c r="D16" s="21">
        <f>D3*C16</f>
        <v>22329.291121258244</v>
      </c>
      <c r="E16" s="21">
        <f>D7*C16</f>
        <v>1573.021783893387</v>
      </c>
      <c r="F16" s="21">
        <f t="shared" si="0"/>
        <v>23902.31290515163</v>
      </c>
      <c r="G16" s="22">
        <f t="shared" si="1"/>
        <v>23902.31290515163</v>
      </c>
      <c r="I16" s="12"/>
    </row>
    <row r="17" spans="1:9" x14ac:dyDescent="0.2">
      <c r="A17" s="18">
        <v>7</v>
      </c>
      <c r="B17" s="19" t="s">
        <v>20</v>
      </c>
      <c r="C17" s="20">
        <v>34</v>
      </c>
      <c r="D17" s="21">
        <f>D3*C17</f>
        <v>7516.7910705225777</v>
      </c>
      <c r="E17" s="21">
        <f>D7*C17</f>
        <v>529.53208566708076</v>
      </c>
      <c r="F17" s="21">
        <f t="shared" si="0"/>
        <v>8046.3231561896582</v>
      </c>
      <c r="G17" s="22">
        <f t="shared" si="1"/>
        <v>8046.3231561896582</v>
      </c>
      <c r="I17" s="12"/>
    </row>
    <row r="18" spans="1:9" x14ac:dyDescent="0.2">
      <c r="A18" s="18">
        <v>8</v>
      </c>
      <c r="B18" s="19" t="s">
        <v>21</v>
      </c>
      <c r="C18" s="20">
        <v>81</v>
      </c>
      <c r="D18" s="21">
        <f>D3*C18</f>
        <v>17907.649315068495</v>
      </c>
      <c r="E18" s="21">
        <f>D7*C18</f>
        <v>1261.5323217362807</v>
      </c>
      <c r="F18" s="21">
        <f t="shared" si="0"/>
        <v>19169.181636804777</v>
      </c>
      <c r="G18" s="22">
        <f t="shared" si="1"/>
        <v>19169.181636804777</v>
      </c>
      <c r="I18" s="12"/>
    </row>
    <row r="19" spans="1:9" x14ac:dyDescent="0.2">
      <c r="A19" s="18">
        <v>9</v>
      </c>
      <c r="B19" s="19" t="s">
        <v>22</v>
      </c>
      <c r="C19" s="20">
        <v>102</v>
      </c>
      <c r="D19" s="21">
        <f>D3*C19</f>
        <v>22550.37321156773</v>
      </c>
      <c r="E19" s="21">
        <f>D7*C19</f>
        <v>1588.5962570012423</v>
      </c>
      <c r="F19" s="21">
        <f t="shared" si="0"/>
        <v>24138.969468568972</v>
      </c>
      <c r="G19" s="22">
        <f t="shared" si="1"/>
        <v>24138.969468568972</v>
      </c>
      <c r="I19" s="12"/>
    </row>
    <row r="20" spans="1:9" x14ac:dyDescent="0.2">
      <c r="A20" s="24">
        <v>10</v>
      </c>
      <c r="B20" s="25" t="s">
        <v>23</v>
      </c>
      <c r="C20" s="26">
        <v>20</v>
      </c>
      <c r="D20" s="27">
        <f>D3*C20</f>
        <v>4421.6418061897512</v>
      </c>
      <c r="E20" s="27">
        <v>0</v>
      </c>
      <c r="F20" s="27">
        <v>0</v>
      </c>
      <c r="G20" s="28">
        <f t="shared" si="1"/>
        <v>0</v>
      </c>
      <c r="I20" s="12"/>
    </row>
    <row r="21" spans="1:9" x14ac:dyDescent="0.2">
      <c r="A21" s="18">
        <v>11</v>
      </c>
      <c r="B21" s="19" t="s">
        <v>24</v>
      </c>
      <c r="C21" s="20">
        <v>142</v>
      </c>
      <c r="D21" s="21">
        <f>D3*C21</f>
        <v>31393.656823947236</v>
      </c>
      <c r="E21" s="21">
        <f>D7*C21</f>
        <v>2211.5751813154552</v>
      </c>
      <c r="F21" s="21">
        <f t="shared" ref="F21:F37" si="2">E21+D21</f>
        <v>33605.232005262689</v>
      </c>
      <c r="G21" s="29">
        <f>F21</f>
        <v>33605.232005262689</v>
      </c>
      <c r="I21" s="12"/>
    </row>
    <row r="22" spans="1:9" x14ac:dyDescent="0.2">
      <c r="A22" s="18">
        <v>12</v>
      </c>
      <c r="B22" s="19" t="s">
        <v>25</v>
      </c>
      <c r="C22" s="20">
        <v>61</v>
      </c>
      <c r="D22" s="21">
        <f>D3*C22</f>
        <v>13486.007508878742</v>
      </c>
      <c r="E22" s="21">
        <f>D7*C22</f>
        <v>950.04285957917432</v>
      </c>
      <c r="F22" s="21">
        <f t="shared" si="2"/>
        <v>14436.050368457916</v>
      </c>
      <c r="G22" s="29">
        <f t="shared" ref="G22:G37" si="3">F22</f>
        <v>14436.050368457916</v>
      </c>
      <c r="I22" s="12"/>
    </row>
    <row r="23" spans="1:9" x14ac:dyDescent="0.2">
      <c r="A23" s="18">
        <v>13</v>
      </c>
      <c r="B23" s="19" t="s">
        <v>26</v>
      </c>
      <c r="C23" s="20">
        <v>41</v>
      </c>
      <c r="D23" s="21">
        <f>D3*C23</f>
        <v>9064.3657026889905</v>
      </c>
      <c r="E23" s="21">
        <f>D7*C23</f>
        <v>638.55339742206797</v>
      </c>
      <c r="F23" s="21">
        <f t="shared" si="2"/>
        <v>9702.9191001110594</v>
      </c>
      <c r="G23" s="29">
        <f t="shared" si="3"/>
        <v>9702.9191001110594</v>
      </c>
      <c r="I23" s="12"/>
    </row>
    <row r="24" spans="1:9" x14ac:dyDescent="0.2">
      <c r="A24" s="18">
        <v>14</v>
      </c>
      <c r="B24" s="19" t="s">
        <v>27</v>
      </c>
      <c r="C24" s="20">
        <v>55</v>
      </c>
      <c r="D24" s="21">
        <f>D3*C24</f>
        <v>12159.514967021816</v>
      </c>
      <c r="E24" s="21">
        <f>D7*C24</f>
        <v>856.59602093204239</v>
      </c>
      <c r="F24" s="21">
        <f t="shared" si="2"/>
        <v>13016.110987953858</v>
      </c>
      <c r="G24" s="29">
        <f t="shared" si="3"/>
        <v>13016.110987953858</v>
      </c>
      <c r="I24" s="12"/>
    </row>
    <row r="25" spans="1:9" x14ac:dyDescent="0.2">
      <c r="A25" s="18">
        <v>15</v>
      </c>
      <c r="B25" s="30" t="s">
        <v>28</v>
      </c>
      <c r="C25" s="20">
        <v>101</v>
      </c>
      <c r="D25" s="21">
        <f>D3*C25</f>
        <v>22329.291121258244</v>
      </c>
      <c r="E25" s="21">
        <f>D7*C25</f>
        <v>1573.021783893387</v>
      </c>
      <c r="F25" s="21">
        <f t="shared" si="2"/>
        <v>23902.31290515163</v>
      </c>
      <c r="G25" s="29">
        <f t="shared" si="3"/>
        <v>23902.31290515163</v>
      </c>
      <c r="I25" s="12"/>
    </row>
    <row r="26" spans="1:9" x14ac:dyDescent="0.2">
      <c r="A26" s="18">
        <v>16</v>
      </c>
      <c r="B26" s="19" t="s">
        <v>29</v>
      </c>
      <c r="C26" s="20">
        <v>34</v>
      </c>
      <c r="D26" s="21">
        <f>D3*C26</f>
        <v>7516.7910705225777</v>
      </c>
      <c r="E26" s="21">
        <f>D7*C26</f>
        <v>529.53208566708076</v>
      </c>
      <c r="F26" s="21">
        <f t="shared" si="2"/>
        <v>8046.3231561896582</v>
      </c>
      <c r="G26" s="29">
        <f t="shared" si="3"/>
        <v>8046.3231561896582</v>
      </c>
      <c r="I26" s="12"/>
    </row>
    <row r="27" spans="1:9" x14ac:dyDescent="0.2">
      <c r="A27" s="18">
        <v>17</v>
      </c>
      <c r="B27" s="31" t="s">
        <v>30</v>
      </c>
      <c r="C27" s="20">
        <v>80</v>
      </c>
      <c r="D27" s="21">
        <f>D3*C27</f>
        <v>17686.567224759005</v>
      </c>
      <c r="E27" s="21">
        <f>D7*C27</f>
        <v>1245.9578486284254</v>
      </c>
      <c r="F27" s="21">
        <f t="shared" si="2"/>
        <v>18932.525073387431</v>
      </c>
      <c r="G27" s="29">
        <f t="shared" si="3"/>
        <v>18932.525073387431</v>
      </c>
      <c r="I27" s="12"/>
    </row>
    <row r="28" spans="1:9" x14ac:dyDescent="0.2">
      <c r="A28" s="18">
        <v>18</v>
      </c>
      <c r="B28" s="19" t="s">
        <v>31</v>
      </c>
      <c r="C28" s="20">
        <v>28</v>
      </c>
      <c r="D28" s="21">
        <f>D3*C28</f>
        <v>6190.2985286656522</v>
      </c>
      <c r="E28" s="21">
        <f>D7*C28</f>
        <v>436.08524701994889</v>
      </c>
      <c r="F28" s="21">
        <f t="shared" si="2"/>
        <v>6626.383775685601</v>
      </c>
      <c r="G28" s="29">
        <f t="shared" si="3"/>
        <v>6626.383775685601</v>
      </c>
      <c r="I28" s="12"/>
    </row>
    <row r="29" spans="1:9" x14ac:dyDescent="0.2">
      <c r="A29" s="18">
        <v>19</v>
      </c>
      <c r="B29" s="30" t="s">
        <v>32</v>
      </c>
      <c r="C29" s="20">
        <v>177</v>
      </c>
      <c r="D29" s="21">
        <f>D3*C29</f>
        <v>39131.529984779299</v>
      </c>
      <c r="E29" s="21">
        <f>D7*C29</f>
        <v>2756.681740090391</v>
      </c>
      <c r="F29" s="21">
        <f t="shared" si="2"/>
        <v>41888.211724869689</v>
      </c>
      <c r="G29" s="29">
        <f t="shared" si="3"/>
        <v>41888.211724869689</v>
      </c>
      <c r="I29" s="12"/>
    </row>
    <row r="30" spans="1:9" x14ac:dyDescent="0.2">
      <c r="A30" s="18">
        <v>20</v>
      </c>
      <c r="B30" s="19" t="s">
        <v>33</v>
      </c>
      <c r="C30" s="20">
        <v>154</v>
      </c>
      <c r="D30" s="21">
        <f>D3*C30</f>
        <v>34046.641907661084</v>
      </c>
      <c r="E30" s="21">
        <f>D7*C30</f>
        <v>2398.4688586097186</v>
      </c>
      <c r="F30" s="21">
        <f t="shared" si="2"/>
        <v>36445.110766270802</v>
      </c>
      <c r="G30" s="29">
        <f t="shared" si="3"/>
        <v>36445.110766270802</v>
      </c>
      <c r="I30" s="12"/>
    </row>
    <row r="31" spans="1:9" x14ac:dyDescent="0.2">
      <c r="A31" s="18">
        <v>21</v>
      </c>
      <c r="B31" s="19" t="s">
        <v>34</v>
      </c>
      <c r="C31" s="20">
        <v>406</v>
      </c>
      <c r="D31" s="21">
        <f>D3*C31</f>
        <v>89759.328665651949</v>
      </c>
      <c r="E31" s="21">
        <f>D7*C31</f>
        <v>6323.2360817892586</v>
      </c>
      <c r="F31" s="21">
        <f t="shared" si="2"/>
        <v>96082.564747441211</v>
      </c>
      <c r="G31" s="29">
        <f t="shared" si="3"/>
        <v>96082.564747441211</v>
      </c>
      <c r="I31" s="12"/>
    </row>
    <row r="32" spans="1:9" x14ac:dyDescent="0.2">
      <c r="A32" s="18">
        <v>22</v>
      </c>
      <c r="B32" s="30" t="s">
        <v>35</v>
      </c>
      <c r="C32" s="20">
        <v>41</v>
      </c>
      <c r="D32" s="21">
        <f>D3*C32</f>
        <v>9064.3657026889905</v>
      </c>
      <c r="E32" s="21">
        <f>D7*C32</f>
        <v>638.55339742206797</v>
      </c>
      <c r="F32" s="21">
        <f t="shared" si="2"/>
        <v>9702.9191001110594</v>
      </c>
      <c r="G32" s="29">
        <f t="shared" si="3"/>
        <v>9702.9191001110594</v>
      </c>
      <c r="I32" s="12"/>
    </row>
    <row r="33" spans="1:9" x14ac:dyDescent="0.2">
      <c r="A33" s="18">
        <v>23</v>
      </c>
      <c r="B33" s="19" t="s">
        <v>36</v>
      </c>
      <c r="C33" s="20">
        <v>54</v>
      </c>
      <c r="D33" s="21">
        <f>D3*C33</f>
        <v>11938.432876712328</v>
      </c>
      <c r="E33" s="21">
        <f>D7*C33</f>
        <v>841.02154782418711</v>
      </c>
      <c r="F33" s="21">
        <f t="shared" si="2"/>
        <v>12779.454424536514</v>
      </c>
      <c r="G33" s="29">
        <f t="shared" si="3"/>
        <v>12779.454424536514</v>
      </c>
      <c r="I33" s="12"/>
    </row>
    <row r="34" spans="1:9" x14ac:dyDescent="0.2">
      <c r="A34" s="18">
        <v>24</v>
      </c>
      <c r="B34" s="30" t="s">
        <v>37</v>
      </c>
      <c r="C34" s="20">
        <v>89</v>
      </c>
      <c r="D34" s="21">
        <f>D3*C34</f>
        <v>19676.306037544393</v>
      </c>
      <c r="E34" s="21">
        <f>D7*C34</f>
        <v>1386.1281065991232</v>
      </c>
      <c r="F34" s="21">
        <f t="shared" si="2"/>
        <v>21062.434144143517</v>
      </c>
      <c r="G34" s="29">
        <f t="shared" si="3"/>
        <v>21062.434144143517</v>
      </c>
      <c r="I34" s="12"/>
    </row>
    <row r="35" spans="1:9" x14ac:dyDescent="0.2">
      <c r="A35" s="18">
        <v>25</v>
      </c>
      <c r="B35" s="31" t="s">
        <v>38</v>
      </c>
      <c r="C35" s="20">
        <v>32</v>
      </c>
      <c r="D35" s="21">
        <f>D3*C35</f>
        <v>7074.6268899036022</v>
      </c>
      <c r="E35" s="21">
        <f>D7*C35</f>
        <v>498.38313945137014</v>
      </c>
      <c r="F35" s="21">
        <f t="shared" si="2"/>
        <v>7573.0100293549722</v>
      </c>
      <c r="G35" s="29">
        <f t="shared" si="3"/>
        <v>7573.0100293549722</v>
      </c>
      <c r="I35" s="12"/>
    </row>
    <row r="36" spans="1:9" x14ac:dyDescent="0.2">
      <c r="A36" s="18">
        <v>26</v>
      </c>
      <c r="B36" s="30" t="s">
        <v>39</v>
      </c>
      <c r="C36" s="20">
        <v>101</v>
      </c>
      <c r="D36" s="21">
        <f>D3*C36</f>
        <v>22329.291121258244</v>
      </c>
      <c r="E36" s="21">
        <f>D7*C36</f>
        <v>1573.021783893387</v>
      </c>
      <c r="F36" s="21">
        <f t="shared" si="2"/>
        <v>23902.31290515163</v>
      </c>
      <c r="G36" s="29">
        <f t="shared" si="3"/>
        <v>23902.31290515163</v>
      </c>
      <c r="I36" s="12"/>
    </row>
    <row r="37" spans="1:9" ht="13.5" thickBot="1" x14ac:dyDescent="0.25">
      <c r="A37" s="32">
        <v>27</v>
      </c>
      <c r="B37" s="33" t="s">
        <v>40</v>
      </c>
      <c r="C37" s="34">
        <v>86</v>
      </c>
      <c r="D37" s="35">
        <f>D3*C37</f>
        <v>19013.05976661593</v>
      </c>
      <c r="E37" s="35">
        <f>D7*C37</f>
        <v>1339.4046872755573</v>
      </c>
      <c r="F37" s="35">
        <f t="shared" si="2"/>
        <v>20352.464453891487</v>
      </c>
      <c r="G37" s="36">
        <f t="shared" si="3"/>
        <v>20352.464453891487</v>
      </c>
      <c r="I37" s="12"/>
    </row>
    <row r="38" spans="1:9" x14ac:dyDescent="0.2">
      <c r="A38" s="37">
        <v>28</v>
      </c>
      <c r="B38" s="38" t="s">
        <v>41</v>
      </c>
      <c r="C38" s="39">
        <v>22</v>
      </c>
      <c r="D38" s="40">
        <f>D3*C38</f>
        <v>4863.8059868087266</v>
      </c>
      <c r="E38" s="40">
        <v>0</v>
      </c>
      <c r="F38" s="40">
        <v>0</v>
      </c>
      <c r="G38" s="41">
        <f>F38</f>
        <v>0</v>
      </c>
      <c r="I38" s="12"/>
    </row>
    <row r="39" spans="1:9" x14ac:dyDescent="0.2">
      <c r="A39" s="42">
        <v>29</v>
      </c>
      <c r="B39" s="43" t="s">
        <v>42</v>
      </c>
      <c r="C39" s="44">
        <v>184</v>
      </c>
      <c r="D39" s="45">
        <f>D3*C39</f>
        <v>40679.104616945711</v>
      </c>
      <c r="E39" s="45">
        <f>D7*C39</f>
        <v>2865.7030518453785</v>
      </c>
      <c r="F39" s="45">
        <f t="shared" ref="F39:F49" si="4">E39+D39</f>
        <v>43544.807668791087</v>
      </c>
      <c r="G39" s="46">
        <f>F39</f>
        <v>43544.807668791087</v>
      </c>
      <c r="I39" s="12"/>
    </row>
    <row r="40" spans="1:9" x14ac:dyDescent="0.2">
      <c r="A40" s="18">
        <v>30</v>
      </c>
      <c r="B40" s="19" t="s">
        <v>43</v>
      </c>
      <c r="C40" s="20">
        <v>81</v>
      </c>
      <c r="D40" s="21">
        <f>D3*C40</f>
        <v>17907.649315068495</v>
      </c>
      <c r="E40" s="21">
        <f>D7*C40</f>
        <v>1261.5323217362807</v>
      </c>
      <c r="F40" s="21">
        <f t="shared" si="4"/>
        <v>19169.181636804777</v>
      </c>
      <c r="G40" s="29">
        <f t="shared" ref="G40:G49" si="5">F40</f>
        <v>19169.181636804777</v>
      </c>
      <c r="I40" s="12"/>
    </row>
    <row r="41" spans="1:9" ht="25.5" x14ac:dyDescent="0.2">
      <c r="A41" s="18">
        <v>31</v>
      </c>
      <c r="B41" s="30" t="s">
        <v>44</v>
      </c>
      <c r="C41" s="20">
        <v>120</v>
      </c>
      <c r="D41" s="21">
        <f>D3*C41</f>
        <v>26529.850837138507</v>
      </c>
      <c r="E41" s="21">
        <f>D7*C41</f>
        <v>1868.9367729426381</v>
      </c>
      <c r="F41" s="21">
        <f t="shared" si="4"/>
        <v>28398.787610081145</v>
      </c>
      <c r="G41" s="29">
        <f t="shared" si="5"/>
        <v>28398.787610081145</v>
      </c>
      <c r="I41" s="12"/>
    </row>
    <row r="42" spans="1:9" x14ac:dyDescent="0.2">
      <c r="A42" s="18">
        <v>32</v>
      </c>
      <c r="B42" s="31" t="s">
        <v>45</v>
      </c>
      <c r="C42" s="20">
        <v>35</v>
      </c>
      <c r="D42" s="21">
        <f>D3*C42</f>
        <v>7737.873160832065</v>
      </c>
      <c r="E42" s="21">
        <f>D7*C42</f>
        <v>545.10655877493605</v>
      </c>
      <c r="F42" s="21">
        <f t="shared" si="4"/>
        <v>8282.9797196070012</v>
      </c>
      <c r="G42" s="29">
        <f t="shared" si="5"/>
        <v>8282.9797196070012</v>
      </c>
      <c r="I42" s="12"/>
    </row>
    <row r="43" spans="1:9" x14ac:dyDescent="0.2">
      <c r="A43" s="18">
        <v>33</v>
      </c>
      <c r="B43" s="30" t="s">
        <v>46</v>
      </c>
      <c r="C43" s="20">
        <v>30</v>
      </c>
      <c r="D43" s="21">
        <f>D3*C43</f>
        <v>6632.4627092846267</v>
      </c>
      <c r="E43" s="21">
        <f>D7*C43</f>
        <v>467.23419323565952</v>
      </c>
      <c r="F43" s="21">
        <f t="shared" si="4"/>
        <v>7099.6969025202861</v>
      </c>
      <c r="G43" s="29">
        <f t="shared" si="5"/>
        <v>7099.6969025202861</v>
      </c>
      <c r="I43" s="12"/>
    </row>
    <row r="44" spans="1:9" x14ac:dyDescent="0.2">
      <c r="A44" s="18">
        <v>34</v>
      </c>
      <c r="B44" s="30" t="s">
        <v>47</v>
      </c>
      <c r="C44" s="20">
        <v>44</v>
      </c>
      <c r="D44" s="21">
        <f>D3*C44</f>
        <v>9727.6119736174533</v>
      </c>
      <c r="E44" s="21">
        <f>D7*C44</f>
        <v>685.27681674563394</v>
      </c>
      <c r="F44" s="21">
        <f t="shared" si="4"/>
        <v>10412.888790363088</v>
      </c>
      <c r="G44" s="29">
        <f t="shared" si="5"/>
        <v>10412.888790363088</v>
      </c>
      <c r="I44" s="12"/>
    </row>
    <row r="45" spans="1:9" x14ac:dyDescent="0.2">
      <c r="A45" s="18">
        <v>35</v>
      </c>
      <c r="B45" s="30" t="s">
        <v>48</v>
      </c>
      <c r="C45" s="20">
        <v>62</v>
      </c>
      <c r="D45" s="21">
        <f>D3*C45</f>
        <v>13707.08959918823</v>
      </c>
      <c r="E45" s="21">
        <f>D7*C45</f>
        <v>965.6173326870296</v>
      </c>
      <c r="F45" s="21">
        <f t="shared" si="4"/>
        <v>14672.70693187526</v>
      </c>
      <c r="G45" s="29">
        <f t="shared" si="5"/>
        <v>14672.70693187526</v>
      </c>
      <c r="I45" s="12"/>
    </row>
    <row r="46" spans="1:9" x14ac:dyDescent="0.2">
      <c r="A46" s="18">
        <v>36</v>
      </c>
      <c r="B46" s="30" t="s">
        <v>49</v>
      </c>
      <c r="C46" s="20">
        <v>85</v>
      </c>
      <c r="D46" s="21">
        <f>D3*C46</f>
        <v>18791.977676306444</v>
      </c>
      <c r="E46" s="21">
        <f>D7*C46</f>
        <v>1323.830214167702</v>
      </c>
      <c r="F46" s="21">
        <f t="shared" si="4"/>
        <v>20115.807890474145</v>
      </c>
      <c r="G46" s="29">
        <f t="shared" si="5"/>
        <v>20115.807890474145</v>
      </c>
      <c r="I46" s="12"/>
    </row>
    <row r="47" spans="1:9" x14ac:dyDescent="0.2">
      <c r="A47" s="18">
        <v>37</v>
      </c>
      <c r="B47" s="30" t="s">
        <v>50</v>
      </c>
      <c r="C47" s="20">
        <v>53</v>
      </c>
      <c r="D47" s="21">
        <f>D3*C47</f>
        <v>11717.350786402842</v>
      </c>
      <c r="E47" s="21">
        <f>D7*C47</f>
        <v>825.44707471633183</v>
      </c>
      <c r="F47" s="21">
        <f t="shared" si="4"/>
        <v>12542.797861119174</v>
      </c>
      <c r="G47" s="29">
        <f t="shared" si="5"/>
        <v>12542.797861119174</v>
      </c>
      <c r="I47" s="12"/>
    </row>
    <row r="48" spans="1:9" x14ac:dyDescent="0.2">
      <c r="A48" s="18">
        <v>38</v>
      </c>
      <c r="B48" s="30" t="s">
        <v>51</v>
      </c>
      <c r="C48" s="20">
        <v>48</v>
      </c>
      <c r="D48" s="21">
        <f>D3*C48</f>
        <v>10611.940334855404</v>
      </c>
      <c r="E48" s="21">
        <f>D7*C48</f>
        <v>747.57470917705518</v>
      </c>
      <c r="F48" s="21">
        <f t="shared" si="4"/>
        <v>11359.51504403246</v>
      </c>
      <c r="G48" s="29">
        <f t="shared" si="5"/>
        <v>11359.51504403246</v>
      </c>
      <c r="I48" s="12"/>
    </row>
    <row r="49" spans="1:9" x14ac:dyDescent="0.2">
      <c r="A49" s="18">
        <v>39</v>
      </c>
      <c r="B49" s="31" t="s">
        <v>52</v>
      </c>
      <c r="C49" s="20">
        <v>82</v>
      </c>
      <c r="D49" s="21">
        <f>D3*C49</f>
        <v>18128.731405377981</v>
      </c>
      <c r="E49" s="21">
        <f>D7*C49</f>
        <v>1277.1067948441359</v>
      </c>
      <c r="F49" s="21">
        <f t="shared" si="4"/>
        <v>19405.838200222119</v>
      </c>
      <c r="G49" s="29">
        <f t="shared" si="5"/>
        <v>19405.838200222119</v>
      </c>
      <c r="I49" s="12"/>
    </row>
    <row r="50" spans="1:9" x14ac:dyDescent="0.2">
      <c r="A50" s="24">
        <v>40</v>
      </c>
      <c r="B50" s="25" t="s">
        <v>53</v>
      </c>
      <c r="C50" s="26">
        <v>13</v>
      </c>
      <c r="D50" s="27">
        <f>D3*C50</f>
        <v>2874.0671740233383</v>
      </c>
      <c r="E50" s="27">
        <v>0</v>
      </c>
      <c r="F50" s="27">
        <v>0</v>
      </c>
      <c r="G50" s="47">
        <f>F50</f>
        <v>0</v>
      </c>
      <c r="I50" s="12"/>
    </row>
    <row r="51" spans="1:9" x14ac:dyDescent="0.2">
      <c r="A51" s="18">
        <v>41</v>
      </c>
      <c r="B51" s="30" t="s">
        <v>54</v>
      </c>
      <c r="C51" s="20">
        <v>49</v>
      </c>
      <c r="D51" s="21">
        <f>D3*C51</f>
        <v>10833.022425164891</v>
      </c>
      <c r="E51" s="21">
        <f>D7*C51</f>
        <v>763.14918228491058</v>
      </c>
      <c r="F51" s="21">
        <f>E51+D51</f>
        <v>11596.171607449802</v>
      </c>
      <c r="G51" s="29">
        <f>F51</f>
        <v>11596.171607449802</v>
      </c>
      <c r="I51" s="12"/>
    </row>
    <row r="52" spans="1:9" x14ac:dyDescent="0.2">
      <c r="A52" s="24">
        <v>42</v>
      </c>
      <c r="B52" s="25" t="s">
        <v>55</v>
      </c>
      <c r="C52" s="26">
        <v>5</v>
      </c>
      <c r="D52" s="27">
        <f>D3*C52</f>
        <v>1105.4104515474378</v>
      </c>
      <c r="E52" s="27">
        <v>0</v>
      </c>
      <c r="F52" s="27">
        <v>0</v>
      </c>
      <c r="G52" s="47">
        <f>F52</f>
        <v>0</v>
      </c>
      <c r="I52" s="12"/>
    </row>
    <row r="53" spans="1:9" x14ac:dyDescent="0.2">
      <c r="A53" s="18">
        <v>43</v>
      </c>
      <c r="B53" s="30" t="s">
        <v>56</v>
      </c>
      <c r="C53" s="20">
        <v>119</v>
      </c>
      <c r="D53" s="21">
        <f>D3*C53</f>
        <v>26308.768746829021</v>
      </c>
      <c r="E53" s="21">
        <f>D7*C53</f>
        <v>1853.3622998347828</v>
      </c>
      <c r="F53" s="21">
        <f>E53+D53</f>
        <v>28162.131046663802</v>
      </c>
      <c r="G53" s="29">
        <f>F53</f>
        <v>28162.131046663802</v>
      </c>
      <c r="I53" s="12"/>
    </row>
    <row r="54" spans="1:9" x14ac:dyDescent="0.2">
      <c r="A54" s="18">
        <v>44</v>
      </c>
      <c r="B54" s="30" t="s">
        <v>57</v>
      </c>
      <c r="C54" s="20">
        <v>121</v>
      </c>
      <c r="D54" s="21">
        <f>D3*C54</f>
        <v>26750.932927447997</v>
      </c>
      <c r="E54" s="21">
        <f>D7*C54</f>
        <v>1884.5112460504934</v>
      </c>
      <c r="F54" s="21">
        <f>E54+D54</f>
        <v>28635.44417349849</v>
      </c>
      <c r="G54" s="29">
        <f t="shared" ref="G54:G117" si="6">F54</f>
        <v>28635.44417349849</v>
      </c>
      <c r="I54" s="12"/>
    </row>
    <row r="55" spans="1:9" x14ac:dyDescent="0.2">
      <c r="A55" s="18">
        <v>45</v>
      </c>
      <c r="B55" s="30" t="s">
        <v>58</v>
      </c>
      <c r="C55" s="20">
        <v>32</v>
      </c>
      <c r="D55" s="21">
        <f>D3*C55</f>
        <v>7074.6268899036022</v>
      </c>
      <c r="E55" s="21">
        <f>D7*C55</f>
        <v>498.38313945137014</v>
      </c>
      <c r="F55" s="21">
        <f>E55+D55</f>
        <v>7573.0100293549722</v>
      </c>
      <c r="G55" s="29">
        <f t="shared" si="6"/>
        <v>7573.0100293549722</v>
      </c>
      <c r="I55" s="12"/>
    </row>
    <row r="56" spans="1:9" x14ac:dyDescent="0.2">
      <c r="A56" s="18">
        <v>46</v>
      </c>
      <c r="B56" s="31" t="s">
        <v>59</v>
      </c>
      <c r="C56" s="20">
        <v>47</v>
      </c>
      <c r="D56" s="21">
        <f>D3*C56</f>
        <v>10390.858244545916</v>
      </c>
      <c r="E56" s="21">
        <f>D7*C56</f>
        <v>732.0002360691999</v>
      </c>
      <c r="F56" s="21">
        <f>E56+D56</f>
        <v>11122.858480615116</v>
      </c>
      <c r="G56" s="29">
        <f t="shared" si="6"/>
        <v>11122.858480615116</v>
      </c>
      <c r="I56" s="12"/>
    </row>
    <row r="57" spans="1:9" x14ac:dyDescent="0.2">
      <c r="A57" s="24">
        <v>47</v>
      </c>
      <c r="B57" s="25" t="s">
        <v>60</v>
      </c>
      <c r="C57" s="26">
        <v>21</v>
      </c>
      <c r="D57" s="27">
        <f>D3*C57</f>
        <v>4642.7238964992393</v>
      </c>
      <c r="E57" s="27">
        <v>0</v>
      </c>
      <c r="F57" s="27">
        <v>0</v>
      </c>
      <c r="G57" s="47">
        <f t="shared" si="6"/>
        <v>0</v>
      </c>
      <c r="I57" s="12"/>
    </row>
    <row r="58" spans="1:9" ht="25.5" x14ac:dyDescent="0.2">
      <c r="A58" s="18">
        <v>48</v>
      </c>
      <c r="B58" s="48" t="s">
        <v>61</v>
      </c>
      <c r="C58" s="20">
        <v>230</v>
      </c>
      <c r="D58" s="21">
        <f>D3*C58</f>
        <v>50848.880771182143</v>
      </c>
      <c r="E58" s="21">
        <f>D7*C58</f>
        <v>3582.1288148067229</v>
      </c>
      <c r="F58" s="21">
        <f>E58+D58</f>
        <v>54431.009585988868</v>
      </c>
      <c r="G58" s="29">
        <f t="shared" si="6"/>
        <v>54431.009585988868</v>
      </c>
      <c r="I58" s="12"/>
    </row>
    <row r="59" spans="1:9" x14ac:dyDescent="0.2">
      <c r="A59" s="24">
        <v>49</v>
      </c>
      <c r="B59" s="25" t="s">
        <v>62</v>
      </c>
      <c r="C59" s="26">
        <v>13</v>
      </c>
      <c r="D59" s="27">
        <f>D3*C59</f>
        <v>2874.0671740233383</v>
      </c>
      <c r="E59" s="27">
        <v>0</v>
      </c>
      <c r="F59" s="27">
        <v>0</v>
      </c>
      <c r="G59" s="47">
        <f t="shared" si="6"/>
        <v>0</v>
      </c>
      <c r="I59" s="12"/>
    </row>
    <row r="60" spans="1:9" x14ac:dyDescent="0.2">
      <c r="A60" s="18">
        <v>50</v>
      </c>
      <c r="B60" s="19" t="s">
        <v>63</v>
      </c>
      <c r="C60" s="20">
        <v>46</v>
      </c>
      <c r="D60" s="21">
        <f>D3*C60</f>
        <v>10169.776154236428</v>
      </c>
      <c r="E60" s="21">
        <f>D7*C60</f>
        <v>716.42576296134462</v>
      </c>
      <c r="F60" s="21">
        <f>E60+D60</f>
        <v>10886.201917197772</v>
      </c>
      <c r="G60" s="29">
        <f t="shared" si="6"/>
        <v>10886.201917197772</v>
      </c>
      <c r="I60" s="12"/>
    </row>
    <row r="61" spans="1:9" x14ac:dyDescent="0.2">
      <c r="A61" s="18">
        <v>51</v>
      </c>
      <c r="B61" s="30" t="s">
        <v>64</v>
      </c>
      <c r="C61" s="20">
        <v>56</v>
      </c>
      <c r="D61" s="21">
        <f>D3*C61</f>
        <v>12380.597057331304</v>
      </c>
      <c r="E61" s="21">
        <f>D7*C61</f>
        <v>872.17049403989779</v>
      </c>
      <c r="F61" s="21">
        <f>E61+D61</f>
        <v>13252.767551371202</v>
      </c>
      <c r="G61" s="29">
        <f t="shared" si="6"/>
        <v>13252.767551371202</v>
      </c>
      <c r="I61" s="12"/>
    </row>
    <row r="62" spans="1:9" x14ac:dyDescent="0.2">
      <c r="A62" s="18">
        <v>52</v>
      </c>
      <c r="B62" s="30" t="s">
        <v>65</v>
      </c>
      <c r="C62" s="20">
        <v>70</v>
      </c>
      <c r="D62" s="21">
        <f>D3*C62</f>
        <v>15475.74632166413</v>
      </c>
      <c r="E62" s="21">
        <f>D7*C62</f>
        <v>1090.2131175498721</v>
      </c>
      <c r="F62" s="21">
        <f>E62+D62</f>
        <v>16565.959439214002</v>
      </c>
      <c r="G62" s="29">
        <f t="shared" si="6"/>
        <v>16565.959439214002</v>
      </c>
      <c r="I62" s="12"/>
    </row>
    <row r="63" spans="1:9" x14ac:dyDescent="0.2">
      <c r="A63" s="18">
        <v>53</v>
      </c>
      <c r="B63" s="30" t="s">
        <v>66</v>
      </c>
      <c r="C63" s="20">
        <v>83</v>
      </c>
      <c r="D63" s="21">
        <f>D3*C63</f>
        <v>18349.813495687467</v>
      </c>
      <c r="E63" s="21">
        <f>D7*C63</f>
        <v>1292.6812679519912</v>
      </c>
      <c r="F63" s="21">
        <f>E63+D63</f>
        <v>19642.494763639457</v>
      </c>
      <c r="G63" s="29">
        <f t="shared" si="6"/>
        <v>19642.494763639457</v>
      </c>
      <c r="I63" s="12"/>
    </row>
    <row r="64" spans="1:9" x14ac:dyDescent="0.2">
      <c r="A64" s="18">
        <v>54</v>
      </c>
      <c r="B64" s="31" t="s">
        <v>67</v>
      </c>
      <c r="C64" s="20">
        <v>149</v>
      </c>
      <c r="D64" s="21">
        <f>D3*C64</f>
        <v>32941.231456113645</v>
      </c>
      <c r="E64" s="21">
        <f>D7*C64</f>
        <v>2320.5964930704422</v>
      </c>
      <c r="F64" s="21">
        <f>E64+D64</f>
        <v>35261.827949184088</v>
      </c>
      <c r="G64" s="29">
        <f t="shared" si="6"/>
        <v>35261.827949184088</v>
      </c>
      <c r="I64" s="12"/>
    </row>
    <row r="65" spans="1:9" x14ac:dyDescent="0.2">
      <c r="A65" s="24">
        <v>55</v>
      </c>
      <c r="B65" s="25" t="s">
        <v>68</v>
      </c>
      <c r="C65" s="26">
        <v>10</v>
      </c>
      <c r="D65" s="27">
        <f>D3*C65</f>
        <v>2210.8209030948756</v>
      </c>
      <c r="E65" s="27">
        <v>0</v>
      </c>
      <c r="F65" s="27">
        <v>0</v>
      </c>
      <c r="G65" s="47">
        <f t="shared" si="6"/>
        <v>0</v>
      </c>
      <c r="I65" s="12"/>
    </row>
    <row r="66" spans="1:9" x14ac:dyDescent="0.2">
      <c r="A66" s="18">
        <v>56</v>
      </c>
      <c r="B66" s="23" t="s">
        <v>69</v>
      </c>
      <c r="C66" s="20">
        <v>124</v>
      </c>
      <c r="D66" s="21">
        <f>D3*C66</f>
        <v>27414.17919837646</v>
      </c>
      <c r="E66" s="21">
        <f>D7*C66</f>
        <v>1931.2346653740592</v>
      </c>
      <c r="F66" s="21">
        <f>E66+D66</f>
        <v>29345.41386375052</v>
      </c>
      <c r="G66" s="29">
        <f t="shared" si="6"/>
        <v>29345.41386375052</v>
      </c>
      <c r="I66" s="12"/>
    </row>
    <row r="67" spans="1:9" x14ac:dyDescent="0.2">
      <c r="A67" s="18">
        <v>57</v>
      </c>
      <c r="B67" s="19" t="s">
        <v>70</v>
      </c>
      <c r="C67" s="20">
        <v>192</v>
      </c>
      <c r="D67" s="21">
        <f>D3*C67</f>
        <v>42447.761339421617</v>
      </c>
      <c r="E67" s="21">
        <f>D7*C67</f>
        <v>2990.2988367082207</v>
      </c>
      <c r="F67" s="21">
        <f>E67+D67</f>
        <v>45438.060176129839</v>
      </c>
      <c r="G67" s="29">
        <f t="shared" si="6"/>
        <v>45438.060176129839</v>
      </c>
      <c r="I67" s="12"/>
    </row>
    <row r="68" spans="1:9" x14ac:dyDescent="0.2">
      <c r="A68" s="18">
        <v>58</v>
      </c>
      <c r="B68" s="30" t="s">
        <v>71</v>
      </c>
      <c r="C68" s="20">
        <v>91</v>
      </c>
      <c r="D68" s="21">
        <f>D3*C68</f>
        <v>20118.470218163369</v>
      </c>
      <c r="E68" s="21">
        <f>D7*C68</f>
        <v>1417.277052814834</v>
      </c>
      <c r="F68" s="21">
        <f>E68+D68</f>
        <v>21535.747270978201</v>
      </c>
      <c r="G68" s="29">
        <f t="shared" si="6"/>
        <v>21535.747270978201</v>
      </c>
      <c r="I68" s="12"/>
    </row>
    <row r="69" spans="1:9" x14ac:dyDescent="0.2">
      <c r="A69" s="18">
        <v>59</v>
      </c>
      <c r="B69" s="23" t="s">
        <v>72</v>
      </c>
      <c r="C69" s="20">
        <v>73</v>
      </c>
      <c r="D69" s="21">
        <f>D3*C69</f>
        <v>16138.992592592593</v>
      </c>
      <c r="E69" s="21">
        <f>D7*C69</f>
        <v>1136.9365368734382</v>
      </c>
      <c r="F69" s="21">
        <f>E69+D69</f>
        <v>17275.929129466032</v>
      </c>
      <c r="G69" s="29">
        <f t="shared" si="6"/>
        <v>17275.929129466032</v>
      </c>
      <c r="I69" s="12"/>
    </row>
    <row r="70" spans="1:9" x14ac:dyDescent="0.2">
      <c r="A70" s="18">
        <v>60</v>
      </c>
      <c r="B70" s="19" t="s">
        <v>73</v>
      </c>
      <c r="C70" s="20">
        <v>44</v>
      </c>
      <c r="D70" s="21">
        <f>D3*C70</f>
        <v>9727.6119736174533</v>
      </c>
      <c r="E70" s="21">
        <f>D7*C70</f>
        <v>685.27681674563394</v>
      </c>
      <c r="F70" s="21">
        <f>E70+D70</f>
        <v>10412.888790363088</v>
      </c>
      <c r="G70" s="29">
        <f t="shared" si="6"/>
        <v>10412.888790363088</v>
      </c>
      <c r="I70" s="12"/>
    </row>
    <row r="71" spans="1:9" x14ac:dyDescent="0.2">
      <c r="A71" s="24">
        <v>61</v>
      </c>
      <c r="B71" s="25" t="s">
        <v>74</v>
      </c>
      <c r="C71" s="26">
        <v>22</v>
      </c>
      <c r="D71" s="27">
        <f>D3*C71</f>
        <v>4863.8059868087266</v>
      </c>
      <c r="E71" s="27">
        <v>0</v>
      </c>
      <c r="F71" s="27">
        <v>0</v>
      </c>
      <c r="G71" s="47">
        <f t="shared" si="6"/>
        <v>0</v>
      </c>
      <c r="I71" s="12"/>
    </row>
    <row r="72" spans="1:9" x14ac:dyDescent="0.2">
      <c r="A72" s="24">
        <v>62</v>
      </c>
      <c r="B72" s="25" t="s">
        <v>75</v>
      </c>
      <c r="C72" s="26">
        <v>16</v>
      </c>
      <c r="D72" s="27">
        <f>D3*C72</f>
        <v>3537.3134449518011</v>
      </c>
      <c r="E72" s="27">
        <v>0</v>
      </c>
      <c r="F72" s="27">
        <v>0</v>
      </c>
      <c r="G72" s="47">
        <f t="shared" si="6"/>
        <v>0</v>
      </c>
      <c r="I72" s="12"/>
    </row>
    <row r="73" spans="1:9" x14ac:dyDescent="0.2">
      <c r="A73" s="18">
        <v>63</v>
      </c>
      <c r="B73" s="19" t="s">
        <v>76</v>
      </c>
      <c r="C73" s="20">
        <v>65</v>
      </c>
      <c r="D73" s="21">
        <f>D3*C73</f>
        <v>14370.335870116693</v>
      </c>
      <c r="E73" s="21">
        <f>D7*C73</f>
        <v>1012.3407520105956</v>
      </c>
      <c r="F73" s="21">
        <f>E73+D73</f>
        <v>15382.676622127288</v>
      </c>
      <c r="G73" s="29">
        <f t="shared" si="6"/>
        <v>15382.676622127288</v>
      </c>
      <c r="I73" s="12"/>
    </row>
    <row r="74" spans="1:9" ht="13.5" thickBot="1" x14ac:dyDescent="0.25">
      <c r="A74" s="32">
        <v>64</v>
      </c>
      <c r="B74" s="33" t="s">
        <v>77</v>
      </c>
      <c r="C74" s="34">
        <v>58</v>
      </c>
      <c r="D74" s="35">
        <f>D3*C74</f>
        <v>12822.761237950279</v>
      </c>
      <c r="E74" s="35">
        <f>D7*C74</f>
        <v>903.31944025560836</v>
      </c>
      <c r="F74" s="35">
        <f>E74+D74</f>
        <v>13726.080678205888</v>
      </c>
      <c r="G74" s="36">
        <f t="shared" si="6"/>
        <v>13726.080678205888</v>
      </c>
      <c r="I74" s="12"/>
    </row>
    <row r="75" spans="1:9" x14ac:dyDescent="0.2">
      <c r="A75" s="49">
        <v>65</v>
      </c>
      <c r="B75" s="50" t="s">
        <v>78</v>
      </c>
      <c r="C75" s="51">
        <v>52</v>
      </c>
      <c r="D75" s="52">
        <f>D3*C75</f>
        <v>11496.268696093353</v>
      </c>
      <c r="E75" s="52">
        <f>D7*C75</f>
        <v>809.87260160847643</v>
      </c>
      <c r="F75" s="52">
        <f>E75+D75</f>
        <v>12306.14129770183</v>
      </c>
      <c r="G75" s="53">
        <f t="shared" si="6"/>
        <v>12306.14129770183</v>
      </c>
      <c r="I75" s="12"/>
    </row>
    <row r="76" spans="1:9" x14ac:dyDescent="0.2">
      <c r="A76" s="13">
        <v>66</v>
      </c>
      <c r="B76" s="14" t="s">
        <v>79</v>
      </c>
      <c r="C76" s="15">
        <v>21</v>
      </c>
      <c r="D76" s="16">
        <f>D3*C76</f>
        <v>4642.7238964992393</v>
      </c>
      <c r="E76" s="16">
        <v>0</v>
      </c>
      <c r="F76" s="16">
        <v>0</v>
      </c>
      <c r="G76" s="28">
        <f t="shared" si="6"/>
        <v>0</v>
      </c>
      <c r="I76" s="12"/>
    </row>
    <row r="77" spans="1:9" ht="25.5" x14ac:dyDescent="0.2">
      <c r="A77" s="24">
        <v>67</v>
      </c>
      <c r="B77" s="25" t="s">
        <v>80</v>
      </c>
      <c r="C77" s="26">
        <v>10</v>
      </c>
      <c r="D77" s="27">
        <f>D3*C77</f>
        <v>2210.8209030948756</v>
      </c>
      <c r="E77" s="27">
        <v>0</v>
      </c>
      <c r="F77" s="27">
        <v>0</v>
      </c>
      <c r="G77" s="47">
        <f t="shared" si="6"/>
        <v>0</v>
      </c>
      <c r="I77" s="12"/>
    </row>
    <row r="78" spans="1:9" x14ac:dyDescent="0.2">
      <c r="A78" s="24">
        <v>68</v>
      </c>
      <c r="B78" s="54" t="s">
        <v>81</v>
      </c>
      <c r="C78" s="26">
        <v>18</v>
      </c>
      <c r="D78" s="27">
        <f>D3*C78</f>
        <v>3979.4776255707761</v>
      </c>
      <c r="E78" s="27">
        <v>0</v>
      </c>
      <c r="F78" s="27">
        <v>0</v>
      </c>
      <c r="G78" s="47">
        <f t="shared" si="6"/>
        <v>0</v>
      </c>
      <c r="I78" s="12"/>
    </row>
    <row r="79" spans="1:9" x14ac:dyDescent="0.2">
      <c r="A79" s="18">
        <v>69</v>
      </c>
      <c r="B79" s="19" t="s">
        <v>82</v>
      </c>
      <c r="C79" s="20">
        <v>53</v>
      </c>
      <c r="D79" s="21">
        <f>D3*C79</f>
        <v>11717.350786402842</v>
      </c>
      <c r="E79" s="21">
        <f>D7*C79</f>
        <v>825.44707471633183</v>
      </c>
      <c r="F79" s="21">
        <f t="shared" ref="F79:F84" si="7">E79+D79</f>
        <v>12542.797861119174</v>
      </c>
      <c r="G79" s="29">
        <f t="shared" si="6"/>
        <v>12542.797861119174</v>
      </c>
      <c r="I79" s="12"/>
    </row>
    <row r="80" spans="1:9" x14ac:dyDescent="0.2">
      <c r="A80" s="18">
        <v>70</v>
      </c>
      <c r="B80" s="23" t="s">
        <v>83</v>
      </c>
      <c r="C80" s="20">
        <v>308</v>
      </c>
      <c r="D80" s="21">
        <f>D3*C80</f>
        <v>68093.283815322167</v>
      </c>
      <c r="E80" s="21">
        <f>D7*C80</f>
        <v>4796.9377172194372</v>
      </c>
      <c r="F80" s="21">
        <f t="shared" si="7"/>
        <v>72890.221532541604</v>
      </c>
      <c r="G80" s="29">
        <f t="shared" si="6"/>
        <v>72890.221532541604</v>
      </c>
      <c r="I80" s="12"/>
    </row>
    <row r="81" spans="1:9" x14ac:dyDescent="0.2">
      <c r="A81" s="18">
        <v>71</v>
      </c>
      <c r="B81" s="30" t="s">
        <v>84</v>
      </c>
      <c r="C81" s="20">
        <v>36</v>
      </c>
      <c r="D81" s="21">
        <f>D3*C81</f>
        <v>7958.9552511415523</v>
      </c>
      <c r="E81" s="21">
        <f>D7*C81</f>
        <v>560.68103188279144</v>
      </c>
      <c r="F81" s="21">
        <f t="shared" si="7"/>
        <v>8519.6362830243434</v>
      </c>
      <c r="G81" s="29">
        <f t="shared" si="6"/>
        <v>8519.6362830243434</v>
      </c>
      <c r="I81" s="12"/>
    </row>
    <row r="82" spans="1:9" x14ac:dyDescent="0.2">
      <c r="A82" s="18">
        <v>72</v>
      </c>
      <c r="B82" s="55" t="s">
        <v>85</v>
      </c>
      <c r="C82" s="20">
        <v>64</v>
      </c>
      <c r="D82" s="21">
        <f>D3*C82</f>
        <v>14149.253779807204</v>
      </c>
      <c r="E82" s="21">
        <f>D7*C82</f>
        <v>996.76627890274028</v>
      </c>
      <c r="F82" s="21">
        <f t="shared" si="7"/>
        <v>15146.020058709944</v>
      </c>
      <c r="G82" s="29">
        <f t="shared" si="6"/>
        <v>15146.020058709944</v>
      </c>
      <c r="I82" s="12"/>
    </row>
    <row r="83" spans="1:9" x14ac:dyDescent="0.2">
      <c r="A83" s="18">
        <v>73</v>
      </c>
      <c r="B83" s="19" t="s">
        <v>86</v>
      </c>
      <c r="C83" s="20">
        <v>166</v>
      </c>
      <c r="D83" s="21">
        <f>D3*C83</f>
        <v>36699.626991374935</v>
      </c>
      <c r="E83" s="21">
        <f>D7*C83</f>
        <v>2585.3625359039825</v>
      </c>
      <c r="F83" s="21">
        <f t="shared" si="7"/>
        <v>39284.989527278914</v>
      </c>
      <c r="G83" s="29">
        <f t="shared" si="6"/>
        <v>39284.989527278914</v>
      </c>
      <c r="I83" s="12"/>
    </row>
    <row r="84" spans="1:9" x14ac:dyDescent="0.2">
      <c r="A84" s="18">
        <v>74</v>
      </c>
      <c r="B84" s="19" t="s">
        <v>87</v>
      </c>
      <c r="C84" s="20">
        <v>66</v>
      </c>
      <c r="D84" s="21">
        <f>D3*C84</f>
        <v>14591.417960426179</v>
      </c>
      <c r="E84" s="21">
        <f>D7*C84</f>
        <v>1027.915225118451</v>
      </c>
      <c r="F84" s="21">
        <f t="shared" si="7"/>
        <v>15619.33318554463</v>
      </c>
      <c r="G84" s="29">
        <f t="shared" si="6"/>
        <v>15619.33318554463</v>
      </c>
      <c r="I84" s="12"/>
    </row>
    <row r="85" spans="1:9" x14ac:dyDescent="0.2">
      <c r="A85" s="24">
        <v>75</v>
      </c>
      <c r="B85" s="25" t="s">
        <v>88</v>
      </c>
      <c r="C85" s="26">
        <v>5</v>
      </c>
      <c r="D85" s="27">
        <f>D3*C85</f>
        <v>1105.4104515474378</v>
      </c>
      <c r="E85" s="27">
        <v>0</v>
      </c>
      <c r="F85" s="27">
        <v>0</v>
      </c>
      <c r="G85" s="47">
        <f t="shared" si="6"/>
        <v>0</v>
      </c>
      <c r="I85" s="12"/>
    </row>
    <row r="86" spans="1:9" x14ac:dyDescent="0.2">
      <c r="A86" s="24">
        <v>76</v>
      </c>
      <c r="B86" s="25" t="s">
        <v>89</v>
      </c>
      <c r="C86" s="26">
        <v>20</v>
      </c>
      <c r="D86" s="27">
        <f>D3*C86</f>
        <v>4421.6418061897512</v>
      </c>
      <c r="E86" s="27">
        <v>0</v>
      </c>
      <c r="F86" s="27">
        <v>0</v>
      </c>
      <c r="G86" s="47">
        <f t="shared" si="6"/>
        <v>0</v>
      </c>
      <c r="I86" s="12"/>
    </row>
    <row r="87" spans="1:9" x14ac:dyDescent="0.2">
      <c r="A87" s="18">
        <v>77</v>
      </c>
      <c r="B87" s="19" t="s">
        <v>90</v>
      </c>
      <c r="C87" s="20">
        <v>181</v>
      </c>
      <c r="D87" s="21">
        <f>D3*C87</f>
        <v>40015.858346017252</v>
      </c>
      <c r="E87" s="21">
        <f>D7*C87</f>
        <v>2818.9796325218122</v>
      </c>
      <c r="F87" s="21">
        <f>E87+D87</f>
        <v>42834.837978539064</v>
      </c>
      <c r="G87" s="29">
        <f t="shared" si="6"/>
        <v>42834.837978539064</v>
      </c>
      <c r="I87" s="12"/>
    </row>
    <row r="88" spans="1:9" x14ac:dyDescent="0.2">
      <c r="A88" s="18">
        <v>78</v>
      </c>
      <c r="B88" s="56" t="s">
        <v>91</v>
      </c>
      <c r="C88" s="57">
        <v>76</v>
      </c>
      <c r="D88" s="21">
        <f>D3*C88</f>
        <v>16802.238863521055</v>
      </c>
      <c r="E88" s="21">
        <f>D7*C88</f>
        <v>1183.659956197004</v>
      </c>
      <c r="F88" s="21">
        <f>E88+D88</f>
        <v>17985.898819718059</v>
      </c>
      <c r="G88" s="29">
        <f t="shared" si="6"/>
        <v>17985.898819718059</v>
      </c>
      <c r="I88" s="12"/>
    </row>
    <row r="89" spans="1:9" x14ac:dyDescent="0.2">
      <c r="A89" s="18">
        <v>79</v>
      </c>
      <c r="B89" s="19" t="s">
        <v>92</v>
      </c>
      <c r="C89" s="20">
        <v>79</v>
      </c>
      <c r="D89" s="21">
        <f>D3*C89</f>
        <v>17465.485134449518</v>
      </c>
      <c r="E89" s="21">
        <f>D7*C89</f>
        <v>1230.3833755205701</v>
      </c>
      <c r="F89" s="21">
        <f>E89+D89</f>
        <v>18695.868509970089</v>
      </c>
      <c r="G89" s="29">
        <f t="shared" si="6"/>
        <v>18695.868509970089</v>
      </c>
      <c r="I89" s="12"/>
    </row>
    <row r="90" spans="1:9" x14ac:dyDescent="0.2">
      <c r="A90" s="18">
        <v>80</v>
      </c>
      <c r="B90" s="19" t="s">
        <v>93</v>
      </c>
      <c r="C90" s="20">
        <v>456</v>
      </c>
      <c r="D90" s="21">
        <f>D3*C90</f>
        <v>100813.43318112633</v>
      </c>
      <c r="E90" s="21">
        <f>D7*C90</f>
        <v>7101.9597371820246</v>
      </c>
      <c r="F90" s="21">
        <f>E90+D90</f>
        <v>107915.39291830835</v>
      </c>
      <c r="G90" s="29">
        <f t="shared" si="6"/>
        <v>107915.39291830835</v>
      </c>
      <c r="I90" s="12"/>
    </row>
    <row r="91" spans="1:9" x14ac:dyDescent="0.2">
      <c r="A91" s="18">
        <v>81</v>
      </c>
      <c r="B91" s="30" t="s">
        <v>94</v>
      </c>
      <c r="C91" s="20">
        <v>90</v>
      </c>
      <c r="D91" s="21">
        <f>D3*C91</f>
        <v>19897.388127853883</v>
      </c>
      <c r="E91" s="21">
        <f>D7*C91</f>
        <v>1401.7025797069784</v>
      </c>
      <c r="F91" s="21">
        <f>E91+D91</f>
        <v>21299.090707560863</v>
      </c>
      <c r="G91" s="29">
        <f t="shared" si="6"/>
        <v>21299.090707560863</v>
      </c>
      <c r="I91" s="12"/>
    </row>
    <row r="92" spans="1:9" x14ac:dyDescent="0.2">
      <c r="A92" s="24">
        <v>82</v>
      </c>
      <c r="B92" s="25" t="s">
        <v>95</v>
      </c>
      <c r="C92" s="26">
        <v>11</v>
      </c>
      <c r="D92" s="27">
        <f>D3*C92</f>
        <v>2431.9029934043633</v>
      </c>
      <c r="E92" s="27">
        <v>0</v>
      </c>
      <c r="F92" s="27">
        <v>0</v>
      </c>
      <c r="G92" s="47">
        <f t="shared" si="6"/>
        <v>0</v>
      </c>
      <c r="I92" s="12"/>
    </row>
    <row r="93" spans="1:9" x14ac:dyDescent="0.2">
      <c r="A93" s="24">
        <v>83</v>
      </c>
      <c r="B93" s="25" t="s">
        <v>96</v>
      </c>
      <c r="C93" s="26">
        <v>21</v>
      </c>
      <c r="D93" s="27">
        <f>D3*C93</f>
        <v>4642.7238964992393</v>
      </c>
      <c r="E93" s="27">
        <v>0</v>
      </c>
      <c r="F93" s="27">
        <v>0</v>
      </c>
      <c r="G93" s="47">
        <f t="shared" si="6"/>
        <v>0</v>
      </c>
      <c r="I93" s="12"/>
    </row>
    <row r="94" spans="1:9" x14ac:dyDescent="0.2">
      <c r="A94" s="18">
        <v>84</v>
      </c>
      <c r="B94" s="19" t="s">
        <v>97</v>
      </c>
      <c r="C94" s="20">
        <v>266</v>
      </c>
      <c r="D94" s="21">
        <f>D3*C94</f>
        <v>58807.836022323696</v>
      </c>
      <c r="E94" s="21">
        <f>D7*C94</f>
        <v>4142.8098466895144</v>
      </c>
      <c r="F94" s="21">
        <f>E94+D94</f>
        <v>62950.645869013213</v>
      </c>
      <c r="G94" s="29">
        <f t="shared" si="6"/>
        <v>62950.645869013213</v>
      </c>
      <c r="I94" s="12"/>
    </row>
    <row r="95" spans="1:9" x14ac:dyDescent="0.2">
      <c r="A95" s="58">
        <v>85</v>
      </c>
      <c r="B95" s="55" t="s">
        <v>98</v>
      </c>
      <c r="C95" s="57">
        <v>122</v>
      </c>
      <c r="D95" s="59">
        <f>D3*C95</f>
        <v>26972.015017757483</v>
      </c>
      <c r="E95" s="59">
        <f>D7*C95</f>
        <v>1900.0857191583486</v>
      </c>
      <c r="F95" s="59">
        <f>E95+D95</f>
        <v>28872.100736915832</v>
      </c>
      <c r="G95" s="60">
        <f t="shared" si="6"/>
        <v>28872.100736915832</v>
      </c>
      <c r="I95" s="12"/>
    </row>
    <row r="96" spans="1:9" x14ac:dyDescent="0.2">
      <c r="A96" s="24">
        <v>86</v>
      </c>
      <c r="B96" s="25" t="s">
        <v>99</v>
      </c>
      <c r="C96" s="26">
        <v>22</v>
      </c>
      <c r="D96" s="27">
        <f>D3*C96</f>
        <v>4863.8059868087266</v>
      </c>
      <c r="E96" s="27">
        <v>0</v>
      </c>
      <c r="F96" s="27">
        <v>0</v>
      </c>
      <c r="G96" s="47">
        <f t="shared" si="6"/>
        <v>0</v>
      </c>
      <c r="I96" s="12"/>
    </row>
    <row r="97" spans="1:9" x14ac:dyDescent="0.2">
      <c r="A97" s="58">
        <v>87</v>
      </c>
      <c r="B97" s="55" t="s">
        <v>100</v>
      </c>
      <c r="C97" s="57">
        <v>300</v>
      </c>
      <c r="D97" s="61">
        <v>28000</v>
      </c>
      <c r="E97" s="59">
        <v>0</v>
      </c>
      <c r="F97" s="59">
        <f t="shared" ref="F97:F103" si="8">E97+D97</f>
        <v>28000</v>
      </c>
      <c r="G97" s="60">
        <f t="shared" si="6"/>
        <v>28000</v>
      </c>
      <c r="I97" s="12"/>
    </row>
    <row r="98" spans="1:9" x14ac:dyDescent="0.2">
      <c r="A98" s="18">
        <v>88</v>
      </c>
      <c r="B98" s="19" t="s">
        <v>101</v>
      </c>
      <c r="C98" s="20">
        <v>55</v>
      </c>
      <c r="D98" s="21">
        <f>D3*C98</f>
        <v>12159.514967021816</v>
      </c>
      <c r="E98" s="21">
        <f>D7*C98</f>
        <v>856.59602093204239</v>
      </c>
      <c r="F98" s="21">
        <f t="shared" si="8"/>
        <v>13016.110987953858</v>
      </c>
      <c r="G98" s="29">
        <f t="shared" si="6"/>
        <v>13016.110987953858</v>
      </c>
      <c r="I98" s="12"/>
    </row>
    <row r="99" spans="1:9" x14ac:dyDescent="0.2">
      <c r="A99" s="18">
        <v>89</v>
      </c>
      <c r="B99" s="30" t="s">
        <v>102</v>
      </c>
      <c r="C99" s="20">
        <v>61</v>
      </c>
      <c r="D99" s="21">
        <f>D3*C99</f>
        <v>13486.007508878742</v>
      </c>
      <c r="E99" s="21">
        <f>D7*C99</f>
        <v>950.04285957917432</v>
      </c>
      <c r="F99" s="21">
        <f t="shared" si="8"/>
        <v>14436.050368457916</v>
      </c>
      <c r="G99" s="29">
        <f t="shared" si="6"/>
        <v>14436.050368457916</v>
      </c>
      <c r="I99" s="12"/>
    </row>
    <row r="100" spans="1:9" x14ac:dyDescent="0.2">
      <c r="A100" s="58">
        <v>90</v>
      </c>
      <c r="B100" s="55" t="s">
        <v>103</v>
      </c>
      <c r="C100" s="57">
        <v>219</v>
      </c>
      <c r="D100" s="61">
        <v>25000</v>
      </c>
      <c r="E100" s="59">
        <v>0</v>
      </c>
      <c r="F100" s="59">
        <f t="shared" si="8"/>
        <v>25000</v>
      </c>
      <c r="G100" s="60">
        <f t="shared" si="6"/>
        <v>25000</v>
      </c>
      <c r="I100" s="12"/>
    </row>
    <row r="101" spans="1:9" x14ac:dyDescent="0.2">
      <c r="A101" s="18">
        <v>91</v>
      </c>
      <c r="B101" s="30" t="s">
        <v>104</v>
      </c>
      <c r="C101" s="20">
        <v>27</v>
      </c>
      <c r="D101" s="21">
        <f>D3*C101</f>
        <v>5969.216438356164</v>
      </c>
      <c r="E101" s="21">
        <f>D7*C101</f>
        <v>420.51077391209355</v>
      </c>
      <c r="F101" s="21">
        <f t="shared" si="8"/>
        <v>6389.7272122682571</v>
      </c>
      <c r="G101" s="29">
        <f t="shared" si="6"/>
        <v>6389.7272122682571</v>
      </c>
      <c r="I101" s="12"/>
    </row>
    <row r="102" spans="1:9" x14ac:dyDescent="0.2">
      <c r="A102" s="18">
        <v>92</v>
      </c>
      <c r="B102" s="55" t="s">
        <v>105</v>
      </c>
      <c r="C102" s="20">
        <v>29</v>
      </c>
      <c r="D102" s="21">
        <f>D3*C102</f>
        <v>6411.3806189751394</v>
      </c>
      <c r="E102" s="21">
        <f>D7*C102</f>
        <v>451.65972012780418</v>
      </c>
      <c r="F102" s="21">
        <f t="shared" si="8"/>
        <v>6863.040339102944</v>
      </c>
      <c r="G102" s="29">
        <f t="shared" si="6"/>
        <v>6863.040339102944</v>
      </c>
      <c r="I102" s="12"/>
    </row>
    <row r="103" spans="1:9" s="67" customFormat="1" x14ac:dyDescent="0.2">
      <c r="A103" s="62">
        <v>93</v>
      </c>
      <c r="B103" s="63" t="s">
        <v>106</v>
      </c>
      <c r="C103" s="64">
        <v>62</v>
      </c>
      <c r="D103" s="65">
        <f>D3*C103</f>
        <v>13707.08959918823</v>
      </c>
      <c r="E103" s="65">
        <f>D7*C103</f>
        <v>965.6173326870296</v>
      </c>
      <c r="F103" s="21">
        <f t="shared" si="8"/>
        <v>14672.70693187526</v>
      </c>
      <c r="G103" s="29">
        <f t="shared" si="6"/>
        <v>14672.70693187526</v>
      </c>
      <c r="H103" s="66"/>
      <c r="I103" s="12"/>
    </row>
    <row r="104" spans="1:9" x14ac:dyDescent="0.2">
      <c r="A104" s="24">
        <v>94</v>
      </c>
      <c r="B104" s="25" t="s">
        <v>107</v>
      </c>
      <c r="C104" s="26">
        <v>19</v>
      </c>
      <c r="D104" s="27">
        <f>D3*C104</f>
        <v>4200.5597158802639</v>
      </c>
      <c r="E104" s="27">
        <v>0</v>
      </c>
      <c r="F104" s="27">
        <v>0</v>
      </c>
      <c r="G104" s="47">
        <f t="shared" si="6"/>
        <v>0</v>
      </c>
      <c r="I104" s="12"/>
    </row>
    <row r="105" spans="1:9" x14ac:dyDescent="0.2">
      <c r="A105" s="18">
        <v>95</v>
      </c>
      <c r="B105" s="30" t="s">
        <v>108</v>
      </c>
      <c r="C105" s="20">
        <v>29</v>
      </c>
      <c r="D105" s="21">
        <f>D3*C105</f>
        <v>6411.3806189751394</v>
      </c>
      <c r="E105" s="21">
        <f>D7*C105</f>
        <v>451.65972012780418</v>
      </c>
      <c r="F105" s="21">
        <f t="shared" ref="F105:F111" si="9">E105+D105</f>
        <v>6863.040339102944</v>
      </c>
      <c r="G105" s="29">
        <f t="shared" si="6"/>
        <v>6863.040339102944</v>
      </c>
      <c r="I105" s="12"/>
    </row>
    <row r="106" spans="1:9" x14ac:dyDescent="0.2">
      <c r="A106" s="18">
        <v>96</v>
      </c>
      <c r="B106" s="30" t="s">
        <v>109</v>
      </c>
      <c r="C106" s="20">
        <v>46</v>
      </c>
      <c r="D106" s="21">
        <f>D3*C106</f>
        <v>10169.776154236428</v>
      </c>
      <c r="E106" s="21">
        <f>D7*C106</f>
        <v>716.42576296134462</v>
      </c>
      <c r="F106" s="21">
        <f t="shared" si="9"/>
        <v>10886.201917197772</v>
      </c>
      <c r="G106" s="29">
        <f t="shared" si="6"/>
        <v>10886.201917197772</v>
      </c>
      <c r="I106" s="12"/>
    </row>
    <row r="107" spans="1:9" s="69" customFormat="1" x14ac:dyDescent="0.2">
      <c r="A107" s="58">
        <v>97</v>
      </c>
      <c r="B107" s="55" t="s">
        <v>110</v>
      </c>
      <c r="C107" s="57">
        <v>36</v>
      </c>
      <c r="D107" s="59">
        <f>D3*C107</f>
        <v>7958.9552511415523</v>
      </c>
      <c r="E107" s="59">
        <f>C107*D7</f>
        <v>560.68103188279144</v>
      </c>
      <c r="F107" s="59">
        <f t="shared" si="9"/>
        <v>8519.6362830243434</v>
      </c>
      <c r="G107" s="60">
        <f t="shared" si="6"/>
        <v>8519.6362830243434</v>
      </c>
      <c r="H107" s="68"/>
      <c r="I107" s="12"/>
    </row>
    <row r="108" spans="1:9" x14ac:dyDescent="0.2">
      <c r="A108" s="18">
        <v>98</v>
      </c>
      <c r="B108" s="30" t="s">
        <v>111</v>
      </c>
      <c r="C108" s="20">
        <v>25</v>
      </c>
      <c r="D108" s="21">
        <f>D3*C108</f>
        <v>5527.0522577371894</v>
      </c>
      <c r="E108" s="21">
        <f>D7*C108</f>
        <v>389.36182769638293</v>
      </c>
      <c r="F108" s="21">
        <f t="shared" si="9"/>
        <v>5916.4140854335719</v>
      </c>
      <c r="G108" s="29">
        <f t="shared" si="6"/>
        <v>5916.4140854335719</v>
      </c>
      <c r="I108" s="12"/>
    </row>
    <row r="109" spans="1:9" x14ac:dyDescent="0.2">
      <c r="A109" s="18">
        <v>99</v>
      </c>
      <c r="B109" s="30" t="s">
        <v>112</v>
      </c>
      <c r="C109" s="20">
        <v>79</v>
      </c>
      <c r="D109" s="21">
        <f>D3*C109</f>
        <v>17465.485134449518</v>
      </c>
      <c r="E109" s="21">
        <f>D7*C109</f>
        <v>1230.3833755205701</v>
      </c>
      <c r="F109" s="21">
        <f t="shared" si="9"/>
        <v>18695.868509970089</v>
      </c>
      <c r="G109" s="29">
        <f t="shared" si="6"/>
        <v>18695.868509970089</v>
      </c>
      <c r="I109" s="12"/>
    </row>
    <row r="110" spans="1:9" x14ac:dyDescent="0.2">
      <c r="A110" s="58">
        <v>100</v>
      </c>
      <c r="B110" s="30" t="s">
        <v>113</v>
      </c>
      <c r="C110" s="20">
        <v>71</v>
      </c>
      <c r="D110" s="21">
        <f>D3*C110</f>
        <v>15696.828411973618</v>
      </c>
      <c r="E110" s="21">
        <f>D7*C110</f>
        <v>1105.7875906577276</v>
      </c>
      <c r="F110" s="21">
        <f t="shared" si="9"/>
        <v>16802.616002631345</v>
      </c>
      <c r="G110" s="29">
        <f t="shared" si="6"/>
        <v>16802.616002631345</v>
      </c>
      <c r="I110" s="12"/>
    </row>
    <row r="111" spans="1:9" x14ac:dyDescent="0.2">
      <c r="A111" s="18">
        <v>101</v>
      </c>
      <c r="B111" s="55" t="s">
        <v>114</v>
      </c>
      <c r="C111" s="20">
        <v>169</v>
      </c>
      <c r="D111" s="21">
        <f>D3*C111</f>
        <v>37362.873262303401</v>
      </c>
      <c r="E111" s="21">
        <f>D7*C111</f>
        <v>2632.0859552275488</v>
      </c>
      <c r="F111" s="21">
        <f t="shared" si="9"/>
        <v>39994.959217530952</v>
      </c>
      <c r="G111" s="29">
        <f t="shared" si="6"/>
        <v>39994.959217530952</v>
      </c>
      <c r="I111" s="12"/>
    </row>
    <row r="112" spans="1:9" ht="13.5" thickBot="1" x14ac:dyDescent="0.25">
      <c r="A112" s="70">
        <v>102</v>
      </c>
      <c r="B112" s="71" t="s">
        <v>115</v>
      </c>
      <c r="C112" s="72">
        <v>18</v>
      </c>
      <c r="D112" s="73">
        <f>D3*C112</f>
        <v>3979.4776255707761</v>
      </c>
      <c r="E112" s="73">
        <v>0</v>
      </c>
      <c r="F112" s="73">
        <v>0</v>
      </c>
      <c r="G112" s="74">
        <f t="shared" si="6"/>
        <v>0</v>
      </c>
      <c r="I112" s="12"/>
    </row>
    <row r="113" spans="1:9" x14ac:dyDescent="0.2">
      <c r="A113" s="75">
        <v>103</v>
      </c>
      <c r="B113" s="76" t="s">
        <v>116</v>
      </c>
      <c r="C113" s="51">
        <v>58</v>
      </c>
      <c r="D113" s="52">
        <f>D3*C113</f>
        <v>12822.761237950279</v>
      </c>
      <c r="E113" s="52">
        <f>D7*C113</f>
        <v>903.31944025560836</v>
      </c>
      <c r="F113" s="52">
        <f t="shared" ref="F113:F119" si="10">E113+D113</f>
        <v>13726.080678205888</v>
      </c>
      <c r="G113" s="53">
        <f t="shared" si="6"/>
        <v>13726.080678205888</v>
      </c>
      <c r="I113" s="12"/>
    </row>
    <row r="114" spans="1:9" ht="14.25" customHeight="1" x14ac:dyDescent="0.2">
      <c r="A114" s="77">
        <v>104</v>
      </c>
      <c r="B114" s="78" t="s">
        <v>117</v>
      </c>
      <c r="C114" s="79">
        <v>93</v>
      </c>
      <c r="D114" s="80">
        <f>D3*C114</f>
        <v>20560.634398782346</v>
      </c>
      <c r="E114" s="80">
        <f>D7*C114</f>
        <v>1448.4259990305445</v>
      </c>
      <c r="F114" s="80">
        <f t="shared" si="10"/>
        <v>22009.060397812889</v>
      </c>
      <c r="G114" s="81">
        <f t="shared" si="6"/>
        <v>22009.060397812889</v>
      </c>
      <c r="I114" s="12"/>
    </row>
    <row r="115" spans="1:9" x14ac:dyDescent="0.2">
      <c r="A115" s="82">
        <v>105</v>
      </c>
      <c r="B115" s="83" t="s">
        <v>118</v>
      </c>
      <c r="C115" s="84">
        <v>49</v>
      </c>
      <c r="D115" s="85">
        <f>D3*C115</f>
        <v>10833.022425164891</v>
      </c>
      <c r="E115" s="85">
        <f>D7*C115</f>
        <v>763.14918228491058</v>
      </c>
      <c r="F115" s="85">
        <f t="shared" si="10"/>
        <v>11596.171607449802</v>
      </c>
      <c r="G115" s="86">
        <f t="shared" si="6"/>
        <v>11596.171607449802</v>
      </c>
      <c r="I115" s="12"/>
    </row>
    <row r="116" spans="1:9" x14ac:dyDescent="0.2">
      <c r="A116" s="82">
        <v>106</v>
      </c>
      <c r="B116" s="83" t="s">
        <v>119</v>
      </c>
      <c r="C116" s="84">
        <v>171</v>
      </c>
      <c r="D116" s="85">
        <f>D3*C116</f>
        <v>37805.037442922374</v>
      </c>
      <c r="E116" s="85">
        <f>D7*C116</f>
        <v>2663.2349014432593</v>
      </c>
      <c r="F116" s="85">
        <f t="shared" si="10"/>
        <v>40468.272344365636</v>
      </c>
      <c r="G116" s="86">
        <f t="shared" si="6"/>
        <v>40468.272344365636</v>
      </c>
      <c r="I116" s="12"/>
    </row>
    <row r="117" spans="1:9" x14ac:dyDescent="0.2">
      <c r="A117" s="82">
        <v>107</v>
      </c>
      <c r="B117" s="83" t="s">
        <v>120</v>
      </c>
      <c r="C117" s="84">
        <v>75</v>
      </c>
      <c r="D117" s="85">
        <f>D3*C117</f>
        <v>16581.156773211569</v>
      </c>
      <c r="E117" s="85">
        <f>D7*C117</f>
        <v>1168.0854830891487</v>
      </c>
      <c r="F117" s="85">
        <f t="shared" si="10"/>
        <v>17749.242256300717</v>
      </c>
      <c r="G117" s="86">
        <f t="shared" si="6"/>
        <v>17749.242256300717</v>
      </c>
      <c r="I117" s="12"/>
    </row>
    <row r="118" spans="1:9" x14ac:dyDescent="0.2">
      <c r="A118" s="82">
        <v>108</v>
      </c>
      <c r="B118" s="87" t="s">
        <v>121</v>
      </c>
      <c r="C118" s="88">
        <v>30</v>
      </c>
      <c r="D118" s="85">
        <f>D3*C118</f>
        <v>6632.4627092846267</v>
      </c>
      <c r="E118" s="85">
        <f>D7*C118</f>
        <v>467.23419323565952</v>
      </c>
      <c r="F118" s="85">
        <f t="shared" si="10"/>
        <v>7099.6969025202861</v>
      </c>
      <c r="G118" s="86">
        <f t="shared" ref="G118:G130" si="11">F118</f>
        <v>7099.6969025202861</v>
      </c>
      <c r="I118" s="12"/>
    </row>
    <row r="119" spans="1:9" x14ac:dyDescent="0.2">
      <c r="A119" s="82">
        <v>109</v>
      </c>
      <c r="B119" s="83" t="s">
        <v>122</v>
      </c>
      <c r="C119" s="84">
        <v>50</v>
      </c>
      <c r="D119" s="85">
        <f>D3*C119</f>
        <v>11054.104515474379</v>
      </c>
      <c r="E119" s="85">
        <f>D7*C119</f>
        <v>778.72365539276586</v>
      </c>
      <c r="F119" s="85">
        <f t="shared" si="10"/>
        <v>11832.828170867144</v>
      </c>
      <c r="G119" s="86">
        <f t="shared" si="11"/>
        <v>11832.828170867144</v>
      </c>
      <c r="I119" s="12"/>
    </row>
    <row r="120" spans="1:9" ht="25.5" x14ac:dyDescent="0.2">
      <c r="A120" s="89">
        <v>110</v>
      </c>
      <c r="B120" s="90" t="s">
        <v>123</v>
      </c>
      <c r="C120" s="91">
        <v>14</v>
      </c>
      <c r="D120" s="92">
        <f>D3*C120</f>
        <v>3095.1492643328261</v>
      </c>
      <c r="E120" s="92">
        <v>0</v>
      </c>
      <c r="F120" s="92">
        <v>0</v>
      </c>
      <c r="G120" s="93">
        <f t="shared" si="11"/>
        <v>0</v>
      </c>
      <c r="I120" s="12"/>
    </row>
    <row r="121" spans="1:9" x14ac:dyDescent="0.2">
      <c r="A121" s="82">
        <v>111</v>
      </c>
      <c r="B121" s="83" t="s">
        <v>124</v>
      </c>
      <c r="C121" s="84">
        <v>114</v>
      </c>
      <c r="D121" s="85">
        <f>D3*C121</f>
        <v>25203.358295281581</v>
      </c>
      <c r="E121" s="85">
        <f>D7*C121</f>
        <v>1775.4899342955061</v>
      </c>
      <c r="F121" s="85">
        <f>E121+D121</f>
        <v>26978.848229577088</v>
      </c>
      <c r="G121" s="86">
        <f t="shared" si="11"/>
        <v>26978.848229577088</v>
      </c>
      <c r="I121" s="12"/>
    </row>
    <row r="122" spans="1:9" x14ac:dyDescent="0.2">
      <c r="A122" s="82">
        <v>112</v>
      </c>
      <c r="B122" s="83" t="s">
        <v>125</v>
      </c>
      <c r="C122" s="84">
        <v>43</v>
      </c>
      <c r="D122" s="85">
        <f>C122*D3</f>
        <v>9506.5298833079651</v>
      </c>
      <c r="E122" s="85">
        <f>D7*C122</f>
        <v>669.70234363777865</v>
      </c>
      <c r="F122" s="85">
        <f>E122+D122</f>
        <v>10176.232226945744</v>
      </c>
      <c r="G122" s="86">
        <f t="shared" si="11"/>
        <v>10176.232226945744</v>
      </c>
      <c r="I122" s="12"/>
    </row>
    <row r="123" spans="1:9" x14ac:dyDescent="0.2">
      <c r="A123" s="82">
        <v>113</v>
      </c>
      <c r="B123" s="83" t="s">
        <v>126</v>
      </c>
      <c r="C123" s="84">
        <v>66</v>
      </c>
      <c r="D123" s="85">
        <f>D3*C123</f>
        <v>14591.417960426179</v>
      </c>
      <c r="E123" s="85">
        <f>D7*C123</f>
        <v>1027.915225118451</v>
      </c>
      <c r="F123" s="85">
        <f>E123+D123</f>
        <v>15619.33318554463</v>
      </c>
      <c r="G123" s="86">
        <f t="shared" si="11"/>
        <v>15619.33318554463</v>
      </c>
      <c r="I123" s="12"/>
    </row>
    <row r="124" spans="1:9" x14ac:dyDescent="0.2">
      <c r="A124" s="89">
        <v>114</v>
      </c>
      <c r="B124" s="90" t="s">
        <v>127</v>
      </c>
      <c r="C124" s="91">
        <v>4</v>
      </c>
      <c r="D124" s="92">
        <f>D3*C124</f>
        <v>884.32836123795028</v>
      </c>
      <c r="E124" s="92">
        <v>0</v>
      </c>
      <c r="F124" s="92">
        <v>0</v>
      </c>
      <c r="G124" s="93">
        <f t="shared" si="11"/>
        <v>0</v>
      </c>
      <c r="I124" s="12"/>
    </row>
    <row r="125" spans="1:9" x14ac:dyDescent="0.2">
      <c r="A125" s="82">
        <v>115</v>
      </c>
      <c r="B125" s="83" t="s">
        <v>128</v>
      </c>
      <c r="C125" s="84">
        <v>48</v>
      </c>
      <c r="D125" s="85">
        <f>D3*C125</f>
        <v>10611.940334855404</v>
      </c>
      <c r="E125" s="85">
        <f>D7*C125</f>
        <v>747.57470917705518</v>
      </c>
      <c r="F125" s="85">
        <f>E125+D125</f>
        <v>11359.51504403246</v>
      </c>
      <c r="G125" s="86">
        <f t="shared" si="11"/>
        <v>11359.51504403246</v>
      </c>
      <c r="I125" s="12"/>
    </row>
    <row r="126" spans="1:9" x14ac:dyDescent="0.2">
      <c r="A126" s="82">
        <v>116</v>
      </c>
      <c r="B126" s="83" t="s">
        <v>129</v>
      </c>
      <c r="C126" s="84">
        <v>130</v>
      </c>
      <c r="D126" s="85">
        <f>D3*C126</f>
        <v>28740.671740233385</v>
      </c>
      <c r="E126" s="85">
        <f>D7*C126</f>
        <v>2024.6815040211911</v>
      </c>
      <c r="F126" s="85">
        <f>E126+D126</f>
        <v>30765.353244254577</v>
      </c>
      <c r="G126" s="86">
        <f t="shared" si="11"/>
        <v>30765.353244254577</v>
      </c>
      <c r="I126" s="12"/>
    </row>
    <row r="127" spans="1:9" x14ac:dyDescent="0.2">
      <c r="A127" s="82">
        <v>117</v>
      </c>
      <c r="B127" s="94" t="s">
        <v>130</v>
      </c>
      <c r="C127" s="84">
        <v>100</v>
      </c>
      <c r="D127" s="85">
        <f>D3*C127</f>
        <v>22108.209030948758</v>
      </c>
      <c r="E127" s="85">
        <f>D7*C127</f>
        <v>1557.4473107855317</v>
      </c>
      <c r="F127" s="85">
        <f>E127+D127</f>
        <v>23665.656341734288</v>
      </c>
      <c r="G127" s="86">
        <f t="shared" si="11"/>
        <v>23665.656341734288</v>
      </c>
      <c r="I127" s="12"/>
    </row>
    <row r="128" spans="1:9" x14ac:dyDescent="0.2">
      <c r="A128" s="89">
        <v>118</v>
      </c>
      <c r="B128" s="90" t="s">
        <v>131</v>
      </c>
      <c r="C128" s="91">
        <v>10</v>
      </c>
      <c r="D128" s="92">
        <f>D3*C128</f>
        <v>2210.8209030948756</v>
      </c>
      <c r="E128" s="92">
        <v>0</v>
      </c>
      <c r="F128" s="92">
        <v>0</v>
      </c>
      <c r="G128" s="93">
        <f t="shared" si="11"/>
        <v>0</v>
      </c>
      <c r="I128" s="12"/>
    </row>
    <row r="129" spans="1:9" s="67" customFormat="1" x14ac:dyDescent="0.2">
      <c r="A129" s="82">
        <v>119</v>
      </c>
      <c r="B129" s="95" t="s">
        <v>132</v>
      </c>
      <c r="C129" s="96">
        <v>315</v>
      </c>
      <c r="D129" s="97">
        <f>D3*C129</f>
        <v>69640.858447488587</v>
      </c>
      <c r="E129" s="97">
        <f>D7*C129</f>
        <v>4905.9590289744247</v>
      </c>
      <c r="F129" s="97">
        <f>D129+E129</f>
        <v>74546.817476463009</v>
      </c>
      <c r="G129" s="98">
        <f>F129</f>
        <v>74546.817476463009</v>
      </c>
      <c r="H129" s="66"/>
      <c r="I129" s="12"/>
    </row>
    <row r="130" spans="1:9" ht="13.5" thickBot="1" x14ac:dyDescent="0.25">
      <c r="A130" s="99">
        <v>120</v>
      </c>
      <c r="B130" s="100" t="s">
        <v>133</v>
      </c>
      <c r="C130" s="101">
        <v>134</v>
      </c>
      <c r="D130" s="102">
        <v>20000</v>
      </c>
      <c r="E130" s="103">
        <v>0</v>
      </c>
      <c r="F130" s="103">
        <f>E130+D130</f>
        <v>20000</v>
      </c>
      <c r="G130" s="104">
        <f t="shared" si="11"/>
        <v>20000</v>
      </c>
      <c r="I130" s="12"/>
    </row>
    <row r="131" spans="1:9" s="111" customFormat="1" x14ac:dyDescent="0.2">
      <c r="A131" s="105"/>
      <c r="B131" s="106"/>
      <c r="C131" s="107">
        <f>SUM(C11:C130)</f>
        <v>9855</v>
      </c>
      <c r="D131" s="108">
        <f>SUM(D11:D130)</f>
        <v>2107397.3950279038</v>
      </c>
      <c r="E131" s="108">
        <f>SUM(E11:E130)</f>
        <v>137911.95937005887</v>
      </c>
      <c r="F131" s="108">
        <f>SUM(F11:F130)</f>
        <v>2168593.8690605713</v>
      </c>
      <c r="G131" s="109">
        <v>2168593</v>
      </c>
      <c r="H131" s="110"/>
    </row>
    <row r="132" spans="1:9" x14ac:dyDescent="0.2">
      <c r="A132" s="4"/>
      <c r="B132" s="112"/>
      <c r="C132" s="5"/>
      <c r="D132" s="4"/>
      <c r="E132" s="113"/>
      <c r="F132" s="114" t="s">
        <v>134</v>
      </c>
      <c r="G132" s="115">
        <f>D1-G131</f>
        <v>10171</v>
      </c>
    </row>
    <row r="133" spans="1:9" x14ac:dyDescent="0.2">
      <c r="A133" s="4"/>
      <c r="B133" s="112" t="s">
        <v>135</v>
      </c>
      <c r="C133" s="5"/>
      <c r="D133" s="113"/>
      <c r="E133" s="4"/>
      <c r="F133" s="114" t="s">
        <v>136</v>
      </c>
      <c r="G133" s="116">
        <f>G132/D1</f>
        <v>4.6682430956266948E-3</v>
      </c>
      <c r="H133" s="6"/>
    </row>
    <row r="134" spans="1:9" x14ac:dyDescent="0.2">
      <c r="A134" s="4"/>
      <c r="B134" s="117" t="s">
        <v>137</v>
      </c>
      <c r="C134" s="125" t="s">
        <v>138</v>
      </c>
      <c r="D134" s="125"/>
      <c r="E134" s="125"/>
      <c r="F134" s="4"/>
      <c r="G134" s="4"/>
      <c r="H134" s="6"/>
    </row>
    <row r="135" spans="1:9" x14ac:dyDescent="0.2">
      <c r="A135" s="4"/>
      <c r="B135" s="118" t="s">
        <v>139</v>
      </c>
      <c r="C135" s="125" t="s">
        <v>140</v>
      </c>
      <c r="D135" s="125"/>
      <c r="E135" s="125"/>
      <c r="F135" s="4"/>
      <c r="G135" s="4"/>
      <c r="H135" s="6"/>
    </row>
    <row r="136" spans="1:9" x14ac:dyDescent="0.2">
      <c r="A136" s="4"/>
      <c r="B136" s="112"/>
      <c r="C136" s="5"/>
      <c r="D136" s="4"/>
      <c r="E136" s="4"/>
      <c r="F136" s="4"/>
      <c r="G136" s="4"/>
      <c r="H136" s="6"/>
    </row>
    <row r="137" spans="1:9" x14ac:dyDescent="0.2">
      <c r="A137" s="4"/>
      <c r="B137" s="112"/>
      <c r="C137" s="5"/>
      <c r="D137" s="4"/>
      <c r="E137" s="4"/>
      <c r="F137" s="4"/>
      <c r="G137" s="4"/>
      <c r="H137" s="6"/>
    </row>
    <row r="138" spans="1:9" x14ac:dyDescent="0.2">
      <c r="A138" s="4"/>
      <c r="B138" s="119"/>
      <c r="C138" s="5"/>
      <c r="D138" s="4"/>
      <c r="E138" s="4"/>
      <c r="F138" s="4"/>
      <c r="G138" s="4"/>
      <c r="H138" s="6"/>
    </row>
    <row r="139" spans="1:9" x14ac:dyDescent="0.2">
      <c r="A139" s="4"/>
      <c r="B139" s="119"/>
      <c r="C139" s="5"/>
      <c r="D139" s="4"/>
      <c r="E139" s="4"/>
      <c r="F139" s="4"/>
      <c r="G139" s="120"/>
      <c r="H139" s="6"/>
    </row>
    <row r="140" spans="1:9" x14ac:dyDescent="0.2">
      <c r="A140" s="4"/>
      <c r="B140" s="119"/>
      <c r="C140" s="5"/>
      <c r="D140" s="4"/>
      <c r="E140" s="4"/>
      <c r="F140" s="4"/>
      <c r="G140" s="4"/>
      <c r="H140" s="6"/>
    </row>
    <row r="141" spans="1:9" x14ac:dyDescent="0.2">
      <c r="A141" s="4"/>
      <c r="B141" s="119"/>
      <c r="C141" s="5"/>
      <c r="D141" s="4"/>
      <c r="E141" s="4"/>
      <c r="F141" s="4"/>
      <c r="G141" s="4"/>
      <c r="H141" s="6"/>
    </row>
    <row r="142" spans="1:9" x14ac:dyDescent="0.2">
      <c r="A142" s="4"/>
      <c r="B142" s="119"/>
      <c r="C142" s="5"/>
      <c r="D142" s="4"/>
      <c r="E142" s="4"/>
      <c r="F142" s="4"/>
      <c r="G142" s="4"/>
      <c r="H142" s="6"/>
    </row>
    <row r="143" spans="1:9" x14ac:dyDescent="0.2">
      <c r="A143" s="4"/>
      <c r="B143" s="119"/>
      <c r="C143" s="5"/>
      <c r="D143" s="4"/>
      <c r="E143" s="4"/>
      <c r="F143" s="4"/>
      <c r="G143" s="4"/>
      <c r="H143" s="6"/>
    </row>
    <row r="144" spans="1:9" x14ac:dyDescent="0.2">
      <c r="A144" s="4"/>
      <c r="B144" s="119"/>
      <c r="C144" s="5"/>
      <c r="D144" s="4"/>
      <c r="E144" s="4"/>
      <c r="F144" s="4"/>
      <c r="G144" s="4"/>
      <c r="H144" s="6"/>
    </row>
    <row r="145" spans="1:8" x14ac:dyDescent="0.2">
      <c r="A145" s="4"/>
      <c r="B145" s="119"/>
      <c r="C145" s="5"/>
      <c r="D145" s="4"/>
      <c r="E145" s="4"/>
      <c r="F145" s="4"/>
      <c r="G145" s="4"/>
      <c r="H145" s="6"/>
    </row>
    <row r="146" spans="1:8" x14ac:dyDescent="0.2">
      <c r="A146" s="4"/>
      <c r="B146" s="121"/>
      <c r="C146" s="5"/>
      <c r="D146" s="4"/>
      <c r="E146" s="4"/>
      <c r="F146" s="4"/>
      <c r="G146" s="4"/>
      <c r="H146" s="6"/>
    </row>
    <row r="147" spans="1:8" x14ac:dyDescent="0.2">
      <c r="A147" s="4"/>
      <c r="B147" s="119"/>
      <c r="C147" s="5"/>
      <c r="D147" s="4"/>
      <c r="E147" s="4"/>
      <c r="F147" s="4"/>
      <c r="G147" s="4"/>
      <c r="H147" s="6"/>
    </row>
    <row r="148" spans="1:8" x14ac:dyDescent="0.2">
      <c r="A148" s="4"/>
      <c r="B148" s="119"/>
      <c r="C148" s="5"/>
      <c r="D148" s="4"/>
      <c r="E148" s="4"/>
      <c r="F148" s="4"/>
      <c r="G148" s="4"/>
      <c r="H148" s="6"/>
    </row>
    <row r="149" spans="1:8" x14ac:dyDescent="0.2">
      <c r="A149" s="4"/>
      <c r="B149" s="119"/>
      <c r="C149" s="5"/>
      <c r="D149" s="4"/>
      <c r="E149" s="4"/>
      <c r="F149" s="4"/>
      <c r="G149" s="4"/>
      <c r="H149" s="6"/>
    </row>
    <row r="150" spans="1:8" x14ac:dyDescent="0.2">
      <c r="A150" s="4"/>
      <c r="B150" s="119"/>
      <c r="C150" s="5"/>
      <c r="D150" s="4"/>
      <c r="E150" s="4"/>
      <c r="F150" s="4"/>
      <c r="G150" s="4"/>
      <c r="H150" s="6"/>
    </row>
    <row r="151" spans="1:8" x14ac:dyDescent="0.2">
      <c r="A151" s="4"/>
      <c r="B151" s="119"/>
      <c r="C151" s="5"/>
      <c r="D151" s="4"/>
      <c r="E151" s="4"/>
      <c r="F151" s="4"/>
      <c r="G151" s="4"/>
      <c r="H151" s="6"/>
    </row>
    <row r="152" spans="1:8" x14ac:dyDescent="0.2">
      <c r="A152" s="4"/>
      <c r="B152" s="119"/>
      <c r="C152" s="5"/>
      <c r="D152" s="4"/>
      <c r="E152" s="4"/>
      <c r="F152" s="4"/>
      <c r="G152" s="4"/>
      <c r="H152" s="6"/>
    </row>
    <row r="153" spans="1:8" x14ac:dyDescent="0.2">
      <c r="A153" s="4"/>
      <c r="B153" s="119"/>
      <c r="C153" s="5"/>
      <c r="D153" s="4"/>
      <c r="E153" s="4"/>
      <c r="F153" s="4"/>
      <c r="G153" s="4"/>
      <c r="H153" s="6"/>
    </row>
    <row r="154" spans="1:8" x14ac:dyDescent="0.2">
      <c r="A154" s="4"/>
      <c r="B154" s="119"/>
      <c r="C154" s="5"/>
      <c r="D154" s="4"/>
      <c r="E154" s="4"/>
      <c r="F154" s="4"/>
      <c r="G154" s="4"/>
      <c r="H154" s="6"/>
    </row>
    <row r="155" spans="1:8" x14ac:dyDescent="0.2">
      <c r="A155" s="4"/>
      <c r="B155" s="119"/>
      <c r="C155" s="5"/>
      <c r="D155" s="4"/>
      <c r="E155" s="4"/>
      <c r="F155" s="4"/>
      <c r="G155" s="4"/>
      <c r="H155" s="6"/>
    </row>
    <row r="156" spans="1:8" x14ac:dyDescent="0.2">
      <c r="A156" s="4"/>
      <c r="B156" s="119"/>
      <c r="C156" s="5"/>
      <c r="D156" s="4"/>
      <c r="E156" s="4"/>
      <c r="F156" s="4"/>
      <c r="G156" s="4"/>
      <c r="H156" s="6"/>
    </row>
    <row r="157" spans="1:8" x14ac:dyDescent="0.2">
      <c r="A157" s="4"/>
      <c r="B157" s="119"/>
      <c r="C157" s="5"/>
      <c r="D157" s="4"/>
      <c r="E157" s="4"/>
      <c r="F157" s="4"/>
      <c r="G157" s="4"/>
      <c r="H157" s="6"/>
    </row>
    <row r="158" spans="1:8" x14ac:dyDescent="0.2">
      <c r="A158" s="4"/>
      <c r="B158" s="119"/>
      <c r="C158" s="5"/>
      <c r="D158" s="4"/>
      <c r="E158" s="4"/>
      <c r="F158" s="4"/>
      <c r="G158" s="4"/>
      <c r="H158" s="6"/>
    </row>
    <row r="159" spans="1:8" x14ac:dyDescent="0.2">
      <c r="A159" s="4"/>
      <c r="B159" s="119"/>
      <c r="C159" s="5"/>
      <c r="D159" s="4"/>
      <c r="E159" s="4"/>
      <c r="F159" s="4"/>
      <c r="G159" s="4"/>
      <c r="H159" s="6"/>
    </row>
    <row r="160" spans="1:8" x14ac:dyDescent="0.2">
      <c r="A160" s="4"/>
      <c r="B160" s="119"/>
      <c r="C160" s="5"/>
      <c r="D160" s="4"/>
      <c r="E160" s="4"/>
      <c r="F160" s="4"/>
      <c r="G160" s="4"/>
      <c r="H160" s="6"/>
    </row>
  </sheetData>
  <mergeCells count="16">
    <mergeCell ref="A1:C1"/>
    <mergeCell ref="D1:E1"/>
    <mergeCell ref="A2:C2"/>
    <mergeCell ref="D2:E2"/>
    <mergeCell ref="A3:C3"/>
    <mergeCell ref="D3:E3"/>
    <mergeCell ref="A7:C7"/>
    <mergeCell ref="D7:E7"/>
    <mergeCell ref="C134:E134"/>
    <mergeCell ref="C135:E135"/>
    <mergeCell ref="A4:C4"/>
    <mergeCell ref="D4:E4"/>
    <mergeCell ref="A5:C5"/>
    <mergeCell ref="D5:E5"/>
    <mergeCell ref="A6:C6"/>
    <mergeCell ref="D6:E6"/>
  </mergeCells>
  <pageMargins left="0.70866141732283472" right="0.70866141732283472" top="0.78740157480314965" bottom="0.78740157480314965" header="0.31496062992125984" footer="0.31496062992125984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Pokorny Tomas</dc:creator>
  <cp:lastModifiedBy>Trpkosova Eva</cp:lastModifiedBy>
  <cp:lastPrinted>2015-10-13T14:26:27Z</cp:lastPrinted>
  <dcterms:created xsi:type="dcterms:W3CDTF">2015-10-05T10:02:55Z</dcterms:created>
  <dcterms:modified xsi:type="dcterms:W3CDTF">2015-10-13T14:28:17Z</dcterms:modified>
</cp:coreProperties>
</file>