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9870" activeTab="0"/>
  </bookViews>
  <sheets>
    <sheet name="917 05" sheetId="1" r:id="rId1"/>
    <sheet name="Bilance Pa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<sst xmlns="http://schemas.openxmlformats.org/spreadsheetml/2006/main" count="904" uniqueCount="532">
  <si>
    <t>pol.</t>
  </si>
  <si>
    <t>uk.</t>
  </si>
  <si>
    <t>č.a.</t>
  </si>
  <si>
    <t>§</t>
  </si>
  <si>
    <t>x</t>
  </si>
  <si>
    <t>0000</t>
  </si>
  <si>
    <t>ROZPIS ROZPOČTU LIBERECKÉHO KRAJE 2016</t>
  </si>
  <si>
    <t>tis.Kč</t>
  </si>
  <si>
    <t>91705 - T R A N S F E R Y</t>
  </si>
  <si>
    <t>Výdajový limit resortu v kapitole</t>
  </si>
  <si>
    <t>0570001</t>
  </si>
  <si>
    <t>Protidrogová politika</t>
  </si>
  <si>
    <t>neinvestiční transfery spolkům</t>
  </si>
  <si>
    <t>0580004</t>
  </si>
  <si>
    <t>Potravinová banka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</si>
  <si>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</si>
  <si>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</si>
  <si>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</si>
  <si>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</si>
  <si>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>0570192</t>
  </si>
  <si>
    <t xml:space="preserve">Financování sociálních služeb z prostředků LK </t>
  </si>
  <si>
    <t>nespecifikované rezervy</t>
  </si>
  <si>
    <t>05 - Odbor sociálních věcí</t>
  </si>
  <si>
    <r>
      <t xml:space="preserve">       </t>
    </r>
    <r>
      <rPr>
        <b/>
        <sz val="12"/>
        <rFont val="Arial CE"/>
        <family val="0"/>
      </rPr>
      <t xml:space="preserve"> Kapitola 917 05 - TRANSFERY</t>
    </r>
  </si>
  <si>
    <t>0570091</t>
  </si>
  <si>
    <t>Financování sociálních služeb (z prostředků LK)</t>
  </si>
  <si>
    <t>xxxxxxx</t>
  </si>
  <si>
    <t>xxxx</t>
  </si>
  <si>
    <t>0570015</t>
  </si>
  <si>
    <t>0570016</t>
  </si>
  <si>
    <t>0570017</t>
  </si>
  <si>
    <t>SAS pro rodiny se ZP dětmi - reg. č. 9452301</t>
  </si>
  <si>
    <t>0570018</t>
  </si>
  <si>
    <t>Poradna Bílého kruhu bezpečí, z. s., Liberec - reg. č. 9015328</t>
  </si>
  <si>
    <t>0570020</t>
  </si>
  <si>
    <t>0570021</t>
  </si>
  <si>
    <t>Česká unie neslyšících</t>
  </si>
  <si>
    <t>SAS pro osoby se sluchovým postižením - reg.č. 4756138</t>
  </si>
  <si>
    <t>0570022</t>
  </si>
  <si>
    <t>0570023</t>
  </si>
  <si>
    <t>0570024</t>
  </si>
  <si>
    <t>0570025</t>
  </si>
  <si>
    <t>Diakonie ČCE - středisko v Jablonci nad Nisou</t>
  </si>
  <si>
    <t>0570026</t>
  </si>
  <si>
    <t>DIAKONIE DUBÁ</t>
  </si>
  <si>
    <t>0570027</t>
  </si>
  <si>
    <t>Diecézní charita Litoměřice</t>
  </si>
  <si>
    <t>0570028</t>
  </si>
  <si>
    <t>0570029</t>
  </si>
  <si>
    <t>Domov U Spasitele, středisko Diakonie a misie Církve čsh</t>
  </si>
  <si>
    <t>Domov U Spasitele, středisko DM CČSH - reg.č. 3988103</t>
  </si>
  <si>
    <t>0570030</t>
  </si>
  <si>
    <t>0570031</t>
  </si>
  <si>
    <t>Farní charita Česká Lípa</t>
  </si>
  <si>
    <t>Startér - reg.č. 2925974</t>
  </si>
  <si>
    <t>0570032</t>
  </si>
  <si>
    <t>0570033</t>
  </si>
  <si>
    <t>FOKUS Semily</t>
  </si>
  <si>
    <t>0570034</t>
  </si>
  <si>
    <t>0570035</t>
  </si>
  <si>
    <t>Hospicová péče sv. Zdislavy, o.p.s.</t>
  </si>
  <si>
    <t>0570037</t>
  </si>
  <si>
    <t>0570038</t>
  </si>
  <si>
    <t>MAJÁK o.p.s.</t>
  </si>
  <si>
    <t>0570039</t>
  </si>
  <si>
    <t>MCU KOLOSEUM, o.p.s.</t>
  </si>
  <si>
    <t>0570040</t>
  </si>
  <si>
    <t>Most k naději</t>
  </si>
  <si>
    <t>0570042</t>
  </si>
  <si>
    <t>NADĚJE</t>
  </si>
  <si>
    <t>0570043</t>
  </si>
  <si>
    <t>Návrat, o.p.s.</t>
  </si>
  <si>
    <t>0570044</t>
  </si>
  <si>
    <t>Nemocnice s poliklinikou Česká Lípa, a. s.</t>
  </si>
  <si>
    <t>0570045</t>
  </si>
  <si>
    <t>Občanské sdružení COMPITUM</t>
  </si>
  <si>
    <t>0570046</t>
  </si>
  <si>
    <t>Občanské sdružení D.R.A.K.</t>
  </si>
  <si>
    <t>0570047</t>
  </si>
  <si>
    <t>Občanské sdružení Foreigners</t>
  </si>
  <si>
    <t>0570048</t>
  </si>
  <si>
    <t>Občanské sdružení LAMPA</t>
  </si>
  <si>
    <t>0570049</t>
  </si>
  <si>
    <t>Oblastní charita Liberec</t>
  </si>
  <si>
    <t>Domov pro matky s dětmi v tísni-Domov sv.Moniky-reg.č. 3146268</t>
  </si>
  <si>
    <t>0570050</t>
  </si>
  <si>
    <t>Oblastní charita Most</t>
  </si>
  <si>
    <t>0570051</t>
  </si>
  <si>
    <t>REP - občanské sdružení</t>
  </si>
  <si>
    <t>0570052</t>
  </si>
  <si>
    <t>Reva o. p. s.</t>
  </si>
  <si>
    <t>0570053</t>
  </si>
  <si>
    <t>Rodina24</t>
  </si>
  <si>
    <t>0570054</t>
  </si>
  <si>
    <t>Romodrom o.p.s.</t>
  </si>
  <si>
    <t>Terénní programy - Liberecký kraj - reg.č. 1161877</t>
  </si>
  <si>
    <t>0570056</t>
  </si>
  <si>
    <t>Ruprechtické farní sdružení</t>
  </si>
  <si>
    <t>Denní stacionář pro sen.U Antonína,Lbc Ruprechtice-reg.č. 9603734</t>
  </si>
  <si>
    <t>0570057</t>
  </si>
  <si>
    <t>Rytmus Liberec, o.p.s.</t>
  </si>
  <si>
    <t>Rytmus Liberec, o.p.s. - reg.č. 2527518</t>
  </si>
  <si>
    <t>0570058</t>
  </si>
  <si>
    <t>SANREPO, o.p.s.</t>
  </si>
  <si>
    <t>Sanrepáček - reg.č. 6877163</t>
  </si>
  <si>
    <t>0570059</t>
  </si>
  <si>
    <t>Sdružení občanů při vých. a vzdělávacím zařízení Alvalída</t>
  </si>
  <si>
    <t>Denní stacionář ALVALÍDA - reg.č. 5293571</t>
  </si>
  <si>
    <t>0570060</t>
  </si>
  <si>
    <t>Sdružení tělesně postižených Česká Lípa, o.p.s.</t>
  </si>
  <si>
    <t>SAS pro seniory a osoby se zdravotním postižením - reg.č. 9072226</t>
  </si>
  <si>
    <t>0570061</t>
  </si>
  <si>
    <t>SeniA</t>
  </si>
  <si>
    <t>Denní centrum pro seniory s demencemi v Jbc - reg.č. 5792926</t>
  </si>
  <si>
    <t>0570062</t>
  </si>
  <si>
    <t>SLUNCE VŠEM, zapsaný spolek</t>
  </si>
  <si>
    <t>SLUNCE VŠEM - reg.č. 5091362</t>
  </si>
  <si>
    <t>0570063</t>
  </si>
  <si>
    <t>0570064</t>
  </si>
  <si>
    <t>0570065</t>
  </si>
  <si>
    <t>TyfloCentrum Liberec o. p. s.</t>
  </si>
  <si>
    <t>0570090</t>
  </si>
  <si>
    <t>1501</t>
  </si>
  <si>
    <t>Jedličkův ústav, příspěvková organizace</t>
  </si>
  <si>
    <t>Odlehčovací služba - reg.č. 5657898</t>
  </si>
  <si>
    <t>Týdenní stacionáře - reg. č. 7722244</t>
  </si>
  <si>
    <t>Domovy pro osoby se zdravotním postižením - reg. č. 8900016</t>
  </si>
  <si>
    <t>Centra denních služeb - reg. č. 9076392</t>
  </si>
  <si>
    <t>1502</t>
  </si>
  <si>
    <t>Centrum intervenčních a psychosociálních služeb LK, p.o.</t>
  </si>
  <si>
    <t>Intervenční centra - reg. č. 1701584</t>
  </si>
  <si>
    <t>Odborné sociální poradenství - reg.č. 2632467</t>
  </si>
  <si>
    <t>Odborné sociální poradenství - reg.č. 4006189</t>
  </si>
  <si>
    <t>Odborné sociální poradenství - reg.č. 4337287</t>
  </si>
  <si>
    <t>Odborné sociální poradenství - reg.č. 5005475</t>
  </si>
  <si>
    <t>Telefonická krizová pomoc - reg.č. 5393471</t>
  </si>
  <si>
    <t>Odborné sociální poradenství - reg.č. 5833201</t>
  </si>
  <si>
    <t>1504</t>
  </si>
  <si>
    <t>Domov pro osoby se zdravotním postižením Mařenice, p.o.</t>
  </si>
  <si>
    <t>Domovy pro osoby se zdravotním postižením - reg. č. 7759833</t>
  </si>
  <si>
    <t>1505</t>
  </si>
  <si>
    <t>Domov Sluneční dvůr, příspěvková organizace</t>
  </si>
  <si>
    <t>Domovy pro osoby se zdravotním postižením - reg. č. 3438523</t>
  </si>
  <si>
    <t>1507</t>
  </si>
  <si>
    <t>Denní a pobytové sociální služby, příspěvková organizace</t>
  </si>
  <si>
    <t>Domovy pro osoby se zdravotním postižením - reg. č. 2038560</t>
  </si>
  <si>
    <t>Denní stacionáře - reg.č. 2293541</t>
  </si>
  <si>
    <t>1508</t>
  </si>
  <si>
    <t>Služby sociální péče TEREZA, příspěvková organizace</t>
  </si>
  <si>
    <t>Odlehčovací služby - reg.č. 3145588</t>
  </si>
  <si>
    <t>Denní stacionáře - reg.č. 6266118</t>
  </si>
  <si>
    <t>Týdenní stacionáře - reg.č. 7007714</t>
  </si>
  <si>
    <t>1509</t>
  </si>
  <si>
    <t>Domov důchodců Sloup v Čechách, příspěvková organizace</t>
  </si>
  <si>
    <t>Domovy se zvláštním režimem - reg.č. 9835515</t>
  </si>
  <si>
    <t>1510</t>
  </si>
  <si>
    <t>Domov důchodců Rokytnice nad Jizerou, p.o.</t>
  </si>
  <si>
    <t>Domovy pro seniory - reg.č. 2522751</t>
  </si>
  <si>
    <t>Domovy se zvláštním režimem - reg.č. 8760544</t>
  </si>
  <si>
    <t>1512</t>
  </si>
  <si>
    <t>Domov důchodců Jablonecké Paseky, příspěvková organizace</t>
  </si>
  <si>
    <t>Domovy se zvláštním režimem - reg.č. 4654168</t>
  </si>
  <si>
    <t>Domovy pro seniory - reg.č. 9139875</t>
  </si>
  <si>
    <t>1513</t>
  </si>
  <si>
    <t>Domov důchodců Velké Hamry, příspěvková organizace</t>
  </si>
  <si>
    <t>Domovy pro seniory - reg.č. 2138835</t>
  </si>
  <si>
    <t>1514</t>
  </si>
  <si>
    <t>Domov pro seniory Vratislavice nad Nisou, p.o.</t>
  </si>
  <si>
    <t>Domovy pro seniory - reg.č. 3823721</t>
  </si>
  <si>
    <t>Domovy se zvláštním režimem - reg.č. 9621480</t>
  </si>
  <si>
    <t>1515</t>
  </si>
  <si>
    <t>Domov důchodců Český Dub, příspěvková organizace</t>
  </si>
  <si>
    <t>Domovy se zvláštním režimem - reg.č. 3139161</t>
  </si>
  <si>
    <t>Domovy pro seniory - reg.č. 8588423</t>
  </si>
  <si>
    <t>1516</t>
  </si>
  <si>
    <t>Domov důchodců Jindřichovice pod Smrkem, p.o.</t>
  </si>
  <si>
    <t>Domovy se zvláštním režimem - reg.č. 9266427</t>
  </si>
  <si>
    <t>Domovy pro seniory - reg.č. 9450071</t>
  </si>
  <si>
    <t>1517</t>
  </si>
  <si>
    <t>Dům seniorů Liberec - Františkov, příspěvková organizace</t>
  </si>
  <si>
    <t>Domovy pro seniory - reg.č. 5172647</t>
  </si>
  <si>
    <t>Domovy se zvláštním režimem - reg.č. 7326055</t>
  </si>
  <si>
    <t>1519</t>
  </si>
  <si>
    <t>Domov Raspenava, příspěvková organizace</t>
  </si>
  <si>
    <t>Domovy pro osoby se zdravotním postižením - reg. č. 3152221</t>
  </si>
  <si>
    <t>1520</t>
  </si>
  <si>
    <t>APOSS Liberec, příspěvková organizace</t>
  </si>
  <si>
    <t>Centra denních služeb - reg.č. 3190180</t>
  </si>
  <si>
    <t>1521</t>
  </si>
  <si>
    <t>Domov a Centrum aktivity, příspěvková organizace</t>
  </si>
  <si>
    <t>1522</t>
  </si>
  <si>
    <t>Domov a Centrum denních služeb Jablonec nad Nisou, p.o.</t>
  </si>
  <si>
    <t>2003</t>
  </si>
  <si>
    <t>Město Frýdlant</t>
  </si>
  <si>
    <t>2005</t>
  </si>
  <si>
    <t>Město Hodkovice nad Mohelkou</t>
  </si>
  <si>
    <t>2007</t>
  </si>
  <si>
    <t>Město Chrastava</t>
  </si>
  <si>
    <t>2008</t>
  </si>
  <si>
    <t>Město Nové Město pod Smrkem</t>
  </si>
  <si>
    <t>2009</t>
  </si>
  <si>
    <t>MĚSTO RASPENAVA</t>
  </si>
  <si>
    <t>2058</t>
  </si>
  <si>
    <t>Město Jablonné v Podještědí</t>
  </si>
  <si>
    <t>2501</t>
  </si>
  <si>
    <t>Pečovatelská služba Český Dub, příspěvková organizace</t>
  </si>
  <si>
    <t>2502</t>
  </si>
  <si>
    <t>Centrum zdravotní a sociální péče Liberec, příspěvková organizace</t>
  </si>
  <si>
    <t>2504</t>
  </si>
  <si>
    <t>Pečovatelská služba Hrádek nad Nisou</t>
  </si>
  <si>
    <t>3003</t>
  </si>
  <si>
    <t>Město Rychnov u Jablonce nad Nisou</t>
  </si>
  <si>
    <t>3006</t>
  </si>
  <si>
    <t>Město Velké Hamry</t>
  </si>
  <si>
    <t>3007</t>
  </si>
  <si>
    <t>Město Železný Brod</t>
  </si>
  <si>
    <t>3501</t>
  </si>
  <si>
    <t>Dům penzion pro důchodce</t>
  </si>
  <si>
    <t>3502</t>
  </si>
  <si>
    <t>Centrum sociálních služeb Jablonec nad Nisou, p.o.</t>
  </si>
  <si>
    <t>Centrum sociálních služeb Jablonec nad Nisou, p.o. - reg.č. 1947710</t>
  </si>
  <si>
    <t>Centrum sociálních služeb Jablonec nad Nisou, p.o. - reg.č. 8396068</t>
  </si>
  <si>
    <t>3901</t>
  </si>
  <si>
    <t>Nemocnice Jablonec nad Nisou, p.o.</t>
  </si>
  <si>
    <t>4006</t>
  </si>
  <si>
    <t>Město Kamenický Šenov</t>
  </si>
  <si>
    <t>4009</t>
  </si>
  <si>
    <t>Město Stráž pod Ralskem</t>
  </si>
  <si>
    <t>4022</t>
  </si>
  <si>
    <t>OBEC HORNÍ POLICE</t>
  </si>
  <si>
    <t>4501</t>
  </si>
  <si>
    <t>Sociální služby města Mimoň, příspěvková organizace</t>
  </si>
  <si>
    <t>4502</t>
  </si>
  <si>
    <t>Sociální služby města České Lípy, příspěvková organizace</t>
  </si>
  <si>
    <t>4503</t>
  </si>
  <si>
    <t>Domov pro seniory Doksy, příspěvková organizace</t>
  </si>
  <si>
    <t>4506</t>
  </si>
  <si>
    <t>Domov důchodců a dům s pečovatelskou službou Zákupy, p.o.</t>
  </si>
  <si>
    <t>4507</t>
  </si>
  <si>
    <t>Sociální služby města Nový Bor, příspěvková organizace</t>
  </si>
  <si>
    <t>5004</t>
  </si>
  <si>
    <t>Město Jilemnice</t>
  </si>
  <si>
    <t>5005</t>
  </si>
  <si>
    <t>Město Lomnice nad Popelkou</t>
  </si>
  <si>
    <t>5021</t>
  </si>
  <si>
    <t>Obec Horní Branná</t>
  </si>
  <si>
    <t>5036</t>
  </si>
  <si>
    <t>Obec Mírová pod Kozákovem</t>
  </si>
  <si>
    <t>5490</t>
  </si>
  <si>
    <t>Mateřská škola a ZŠ Sluníčko, Turnov, Kosmonautů 1641, p.o.</t>
  </si>
  <si>
    <t>5501</t>
  </si>
  <si>
    <t>Dětské centrum Semily</t>
  </si>
  <si>
    <t>5503</t>
  </si>
  <si>
    <t>Sociální služby Semily</t>
  </si>
  <si>
    <t>5504</t>
  </si>
  <si>
    <t>Dětské centrum Jilemnice</t>
  </si>
  <si>
    <t>5505</t>
  </si>
  <si>
    <t>Zdravotně sociální služby Turnov</t>
  </si>
  <si>
    <t>5902</t>
  </si>
  <si>
    <t>Nemocnice následné péče Lomnice nad Popelkou</t>
  </si>
  <si>
    <t xml:space="preserve">ZR-RO             č. 3/16 </t>
  </si>
  <si>
    <t>3002</t>
  </si>
  <si>
    <t>Město Desná</t>
  </si>
  <si>
    <t>5044</t>
  </si>
  <si>
    <t>Obec Poniklá</t>
  </si>
  <si>
    <t>Město CVIKOV</t>
  </si>
  <si>
    <t>4002</t>
  </si>
  <si>
    <t>0570071</t>
  </si>
  <si>
    <t>0570070</t>
  </si>
  <si>
    <t>Život bez bariér, z. ú.</t>
  </si>
  <si>
    <t>0570069</t>
  </si>
  <si>
    <t>0570067</t>
  </si>
  <si>
    <t>Snílek, o. p. s.</t>
  </si>
  <si>
    <t>0570072</t>
  </si>
  <si>
    <t>Lucie Brožková</t>
  </si>
  <si>
    <t>0570073</t>
  </si>
  <si>
    <t>0570074</t>
  </si>
  <si>
    <t>ÚZ</t>
  </si>
  <si>
    <t>Financování soc. služeb z rozpočtu LK z prostředků MPSV</t>
  </si>
  <si>
    <t>SR 2016</t>
  </si>
  <si>
    <t>UR I. 2016</t>
  </si>
  <si>
    <t>Odborné sociální poradenství - reg. č. 6719009</t>
  </si>
  <si>
    <t>Občanská poradna - reg. č. 9813481</t>
  </si>
  <si>
    <t>Rodina 24 - reg. č. 5391602</t>
  </si>
  <si>
    <t>Pečovatelská služba - reg. č. 7253089</t>
  </si>
  <si>
    <t>SAS - reg. č. 4823957</t>
  </si>
  <si>
    <t>Domy na půl cesty - reg. č. 3802797</t>
  </si>
  <si>
    <t>Sociální rehabilitace - reg. č. 7218817</t>
  </si>
  <si>
    <t>MAREVA o. s.</t>
  </si>
  <si>
    <t>PPS ČL - reg. č. 2877860</t>
  </si>
  <si>
    <t>SAS SM - reg. č. 2954592</t>
  </si>
  <si>
    <t>SAS LBC - reg. č. 4539083</t>
  </si>
  <si>
    <t xml:space="preserve">PPS LBC - reg. č. 5293407 </t>
  </si>
  <si>
    <t>SAS ČL - reg. č. 6756200</t>
  </si>
  <si>
    <t>SAS TU - reg. č. 8587646</t>
  </si>
  <si>
    <t>Pečovatelská služba - reg. č. 7734736</t>
  </si>
  <si>
    <t>Národní ústav pro autismus, z. ú. (APLA Praha)</t>
  </si>
  <si>
    <t>Pečovatelská služba - reg. č. 5957695</t>
  </si>
  <si>
    <t>PAMPELIŠKA, o. p. s.</t>
  </si>
  <si>
    <t xml:space="preserve">Domovy se zvláštním režimem - reg. č. 2572767 </t>
  </si>
  <si>
    <t>Domovy pro seniory - reg. č. 6967411</t>
  </si>
  <si>
    <t>Rodina v centru, o. s.</t>
  </si>
  <si>
    <t>NZDM - reg. č. 2930990</t>
  </si>
  <si>
    <t>SAS - reg. č. 4141507</t>
  </si>
  <si>
    <t>Sociálně terapeutické dílny - reg. č. 1467756</t>
  </si>
  <si>
    <t>Domovy pro osoby se zdravotním postižením - reg. č. 4094333</t>
  </si>
  <si>
    <t>Týdenní stacioáře - reg. č. 9358357</t>
  </si>
  <si>
    <t>Domovy pro osoby se zdravoním postižením - reg. č. 4418892</t>
  </si>
  <si>
    <t>Chráněné bydlení - reg. č. 4890597</t>
  </si>
  <si>
    <t>Domovy pro osoby se zdravotním postižením - reg. č. 1347706</t>
  </si>
  <si>
    <t>Centra denních služeb - reg. č. 9653966</t>
  </si>
  <si>
    <t>Středisko sociální péče - reg. č. 2088349</t>
  </si>
  <si>
    <t>Dům s pečovatelskou službou - reg. č. 3886672</t>
  </si>
  <si>
    <t>Město Chrastava - reg. č. 7777619</t>
  </si>
  <si>
    <t>Pečovatelská služba - reg. č. 8227630</t>
  </si>
  <si>
    <t>Kopretina - reg. č. 2480451</t>
  </si>
  <si>
    <t>pečovatelská služba - reg. č. 6722018</t>
  </si>
  <si>
    <t>Fialka, Pomněnka, Růžovka, Domovinka - reg. č. 7665554</t>
  </si>
  <si>
    <t>pečovatelská služba - reg. č. 6191395</t>
  </si>
  <si>
    <t>pečovatelská služba - reg. č. 2838544</t>
  </si>
  <si>
    <t>Sociální služby - reg. č. 2587147</t>
  </si>
  <si>
    <t>Dům s pečovatelskou službou - reg. č. 2552651</t>
  </si>
  <si>
    <t>Město Velké Hamry - reg. č. 7207666</t>
  </si>
  <si>
    <t>Pečovatelská služba Hrádek nad Nisou - reg. č. 5475959</t>
  </si>
  <si>
    <t>Pečovatelská služba - reg. č. 8598927</t>
  </si>
  <si>
    <t>Pečovatelská služba Železný Brod - reg. č. 2928724</t>
  </si>
  <si>
    <t>Dům penzion pro důchodce, Tyršova 1340, Smržovka-reg.č. 1526260</t>
  </si>
  <si>
    <t>Soc. služby poskytované ve zdr. zř. ústavní péče - reg. č. 3702507</t>
  </si>
  <si>
    <t>Pečovatelská služba - reg. č. 2700736</t>
  </si>
  <si>
    <t>Pečovatelská služba Kamenický Šenov - reg. č. 1129034</t>
  </si>
  <si>
    <t>Pečovatelská služba města Stráž pod Ralskem - reg. č. 2574699</t>
  </si>
  <si>
    <t>Pečovatelská služba - reg. č. 1853485</t>
  </si>
  <si>
    <t>Domov důchodců Mimoň - reg. č. 3625295</t>
  </si>
  <si>
    <t>Pečovatelská služba - reg. č. 6836867</t>
  </si>
  <si>
    <t>Pečovatelská služba - reg. č. 1410170</t>
  </si>
  <si>
    <t>Dům humanity - reg. č. 6732891</t>
  </si>
  <si>
    <t>Dům rychlé pomoci - reg. č. 8170444</t>
  </si>
  <si>
    <t>Domov pro seniory LADA - reg. č. 8788790</t>
  </si>
  <si>
    <t>Domov pro seniory Doksy - Denní stacionář - reg. č. 2854766</t>
  </si>
  <si>
    <t>Domov pro seniory Doksy - Pečovatelská služba - reg. č. 4493554</t>
  </si>
  <si>
    <t>Domov pro seniory Doksy - Domov pro seniory - reg. č. 8609487</t>
  </si>
  <si>
    <t>Domov důchodců - reg. č. 3001174</t>
  </si>
  <si>
    <t>Dům s pečovatelskou službou - reg. č. 3555154</t>
  </si>
  <si>
    <t>Denní stacionář - reg. č. 1280179</t>
  </si>
  <si>
    <t>Pečovatelská služba - reg. č. 7901485</t>
  </si>
  <si>
    <t>Pečovatelská služba - reg. č. 2084701</t>
  </si>
  <si>
    <t>DPS Horní Branná - reg. č. 7177985</t>
  </si>
  <si>
    <t>Pečovatelská služba - reg. č. 3977219</t>
  </si>
  <si>
    <t>Osobní asistence v MŠ a ZŠ Sluníčko Turnov - reg. č. 5285192</t>
  </si>
  <si>
    <t>Dětské centrum Semily - reg. č. 4297455</t>
  </si>
  <si>
    <t>Sociální služby Semily - reg. č. 2308616</t>
  </si>
  <si>
    <t>Sociální služby Semily - reg. č. 2446668</t>
  </si>
  <si>
    <t>Sociální služby Semily - reg. č. 3732526</t>
  </si>
  <si>
    <t>Sociální služby Semily - reg. č. 3877954</t>
  </si>
  <si>
    <t>Sociální služby Semily - reg. č. 3949768</t>
  </si>
  <si>
    <t>Dětské centrum Jilemnice - reg. č. 3790182</t>
  </si>
  <si>
    <t>Dětské centrum Jilemnice - reg. č. 5312119</t>
  </si>
  <si>
    <t>Domov důchodců Pohoda - reg. č. 3368051</t>
  </si>
  <si>
    <t>Domov důchodců Pohoda - reg. č. 4234054</t>
  </si>
  <si>
    <t>Terénní pečovatelská služba - reg. č. 8719331</t>
  </si>
  <si>
    <t>Domov důchodců Pohoda - reg. č. 9274680</t>
  </si>
  <si>
    <t>Centrum péče o seniory - Domovina - reg. č. 9313088</t>
  </si>
  <si>
    <t>Nemocnice následné péče - reg. č. 3682159</t>
  </si>
  <si>
    <t>Centrum ambul.sl. - program ambul. poradenství - reg. č .6552817</t>
  </si>
  <si>
    <t>Odlehčovací služby Česká Lípa - reg. č. 1656576</t>
  </si>
  <si>
    <t>Odborné sociální poradenství Č. Lípa - reg. č. 1840164</t>
  </si>
  <si>
    <t>Odlehčovací služby Liberec - reg. č. 2164863</t>
  </si>
  <si>
    <t>Tlumočnické služby Liberecký kraj - reg. č. 2453453</t>
  </si>
  <si>
    <t>Osobní asistence Semily - reg. č. 3852372</t>
  </si>
  <si>
    <t>Odborné sociální poradenství Semily - reg. č. 4148036</t>
  </si>
  <si>
    <t>Odlehčovací služby Jablonec nad Nisou - reg. č. 5362299</t>
  </si>
  <si>
    <t>Odborné sociální poradenství Liberec - reg. č. 5451090</t>
  </si>
  <si>
    <t>Odlehčovací služby Semily - reg. č. 6806376</t>
  </si>
  <si>
    <t>Osobní asistence Jablonec nad Nisou - reg. č. 7135154</t>
  </si>
  <si>
    <t>Osobní asistence Česká Lípa - reg. č. 7559709</t>
  </si>
  <si>
    <t>Osobní asistence Liberec - reg. č. 9349276</t>
  </si>
  <si>
    <t>Odborné sociální poradenství Jablonec nad N. - reg. č. 9725207</t>
  </si>
  <si>
    <t>DH Liberec, o.p.s. - STD - reg. č. 2718583</t>
  </si>
  <si>
    <t>DH Liberec, o.p.s. - Domov - reg. č. 3166608</t>
  </si>
  <si>
    <t>DH Liberec, o.p.s. - Osobní asistence - reg. č. 5793673</t>
  </si>
  <si>
    <t>DH Liberec, o.p.s. - Chráněné bydlení - reg. č. 7044506</t>
  </si>
  <si>
    <t>Diakonie Beránek o.s. - reg. č. 5231429</t>
  </si>
  <si>
    <t>NZDM Kruháč - reg. č. 3428319</t>
  </si>
  <si>
    <t>Pečovatelská služba - reg. č. 5741111</t>
  </si>
  <si>
    <t>SAS pro rodiny s dětmi - reg. č. 7080749</t>
  </si>
  <si>
    <t>Centrum sociální rehabilitace - reg. č. 1372957</t>
  </si>
  <si>
    <t>Spokojený domov, o. p. s.</t>
  </si>
  <si>
    <t>Odlehčovací služby - reg.č. 5968921</t>
  </si>
  <si>
    <t>Osobní asistence - reg.č. 7143232</t>
  </si>
  <si>
    <t>FOKUS Turnov, z. s.</t>
  </si>
  <si>
    <t>FOKUS Liberec o. p. s.</t>
  </si>
  <si>
    <t>Bílý kruh bezpečí, z. s.</t>
  </si>
  <si>
    <t>Odlehčovací služby - reg. č. 9864940</t>
  </si>
  <si>
    <t>0570075</t>
  </si>
  <si>
    <t>ZDRAVOŠ PÉČE s. r. o.</t>
  </si>
  <si>
    <t>Pečovatelská služba - reg. č. 5773192</t>
  </si>
  <si>
    <t>ADVAITA, z. ú.</t>
  </si>
  <si>
    <t>Déčko Liberec z. s.</t>
  </si>
  <si>
    <t>chráněné bydlení - reg. č. 3865693</t>
  </si>
  <si>
    <t>Podpora samostatného bydlení - reg. č. 3596108</t>
  </si>
  <si>
    <t>Sociálně terapeutické dílny - reg. č. 5563434</t>
  </si>
  <si>
    <t>Sociálně aktivizační služby - reg. č. 8000499</t>
  </si>
  <si>
    <t>FOKUS Semily - reg. č. 6265472</t>
  </si>
  <si>
    <t>FOKUS Turnov - reg. č. 4661168</t>
  </si>
  <si>
    <t>FOKUS Turnov - reg. č. 7471836</t>
  </si>
  <si>
    <t>FOKUS Turnov - reg. č. 9314906</t>
  </si>
  <si>
    <t>Hospicová péče sv.Zdislavy, o.p.s. - reg. č. 4343228</t>
  </si>
  <si>
    <t>Hospicová péče sv.Zdislavy,o.p.s - reg. č. 9543067</t>
  </si>
  <si>
    <t>Laxus o. s.</t>
  </si>
  <si>
    <t>Osobní asistence - reg. č. 4873800</t>
  </si>
  <si>
    <t>NZDM Vagón - reg. č. 8975100</t>
  </si>
  <si>
    <t>NZDM Voraz - reg. č. 6899978</t>
  </si>
  <si>
    <t>NZDM Zapes - reg. č. 6714275</t>
  </si>
  <si>
    <t>Centrum drogových služeb ve vězení - reg. č. 2073130</t>
  </si>
  <si>
    <t>Dům na půl cesty - reg. č. 1220799</t>
  </si>
  <si>
    <t>K-centrum Liberec - reg. č. 1229581</t>
  </si>
  <si>
    <t>Služby sociální prevence v LK - reg. č. 3775974</t>
  </si>
  <si>
    <t>K-centrum - Centrum pro drog. závislosti - reg. č. 3801846</t>
  </si>
  <si>
    <t>Terénní programy pro lidi ohrožené drogou - reg. č. 8306216</t>
  </si>
  <si>
    <t>Rodina24 - reg. č. 8419868</t>
  </si>
  <si>
    <t>Rodina24 - reg. č. 6407777</t>
  </si>
  <si>
    <t>Reva o.p.s. - reg. č. 2049573</t>
  </si>
  <si>
    <t>Poradna pro rodinu a děti - reg. č. 9835708</t>
  </si>
  <si>
    <t>NZDM Tanvald - reg. č. 8696715</t>
  </si>
  <si>
    <t>NZDM Zákupák - reg. č. 8501960</t>
  </si>
  <si>
    <t>Sociální poradna Tanvald - reg. č. 5070480</t>
  </si>
  <si>
    <t>NZDM Náhlov - Drak - reg. č. 1807508</t>
  </si>
  <si>
    <t>Středisko pro ranou péči Liberec, o. p. s.</t>
  </si>
  <si>
    <t>Středisko pro ranou péči Liberec, o. p. s. - reg. č. 3959325</t>
  </si>
  <si>
    <t>Pečovatelská služba - reg. č. 8460985</t>
  </si>
  <si>
    <t>Pečovatelská služba - reg. č. 3005927</t>
  </si>
  <si>
    <t xml:space="preserve">Terénní programy - reg. č. 5063729 </t>
  </si>
  <si>
    <t>Sociálně aktivizační služby pro rodiny s dětmi - reg. č. 6374958</t>
  </si>
  <si>
    <t>SAS pro seniory a osoby se ZP - reg. č. 8054292</t>
  </si>
  <si>
    <t>Odborné sociální poradenství - reg. č. 8791447</t>
  </si>
  <si>
    <t>Sociální rehabilitace - reg. č. 5635924</t>
  </si>
  <si>
    <t>Odborné sociální poradenství - reg. č. 8874865</t>
  </si>
  <si>
    <t>Centrum LAMPA - reg. č. 1457407</t>
  </si>
  <si>
    <t>Centrum LAMPA - reg. č. 7555345</t>
  </si>
  <si>
    <t>Domov pokojného stáří - Domov sv. Vavřince - reg. č. 6940940</t>
  </si>
  <si>
    <t>Domov pro matky s dětmi v tísni-Domov sv.Anny - reg. č. 9958898</t>
  </si>
  <si>
    <t>Dům Naděje Jbc - nízkoprahové denní centrum - reg. č. 1020591</t>
  </si>
  <si>
    <t>Dům Naděje Jbc - noclehárna - reg. č. 1303151</t>
  </si>
  <si>
    <t>Středisko Naděje Jbc - terénní program - reg. č. 1420566</t>
  </si>
  <si>
    <t>Středisko Naděje Liberec - terénní program - reg. č. 1775589</t>
  </si>
  <si>
    <t>Středisko Naděje Liberec - Valdštejnská - reg. č. 2481915</t>
  </si>
  <si>
    <t>Středisko Naděje Liberec - noclehárna - reg. č. 3822869</t>
  </si>
  <si>
    <t>Dům Naděje Jbc - azylový dům - reg. č. 5918012</t>
  </si>
  <si>
    <t>Dům Naděje Jbc - terénní program - reg. č. 9860755</t>
  </si>
  <si>
    <t>Centrum ambul.csl. - doléčovací program - reg. č. 4142726</t>
  </si>
  <si>
    <t>Asociace rodičů a přátel zdr. post. dětí v ČR, o. s. Klub Jbc</t>
  </si>
  <si>
    <t>CENTRUM PRO ZDRAVOTNĚ POSTIŽENÉ Lib. kraje, o. p. s.</t>
  </si>
  <si>
    <t>Člověk v tísni, o. p. s.</t>
  </si>
  <si>
    <t>NZDM V kleci - reg. č. 5235056</t>
  </si>
  <si>
    <t>Terénní programy pobočka Liberec - reg. č. 5713240</t>
  </si>
  <si>
    <t>DH Liberec, o. p. s.</t>
  </si>
  <si>
    <t>Diakonie Beránek o. s.</t>
  </si>
  <si>
    <t>Charitní pečovatelská služba Liberec - reg. č. 3632154</t>
  </si>
  <si>
    <t>Dolmen,o.p.s. Agentura pro chr. bydlení - reg. č. 4353078</t>
  </si>
  <si>
    <t>Dolmen, o. p. s. Agentura pro chráněné bydlení</t>
  </si>
  <si>
    <t>Dolmen,o.p.s. Agentura pro chr. bydlení - reg. č. 5227172</t>
  </si>
  <si>
    <t>Dolmen,o.p.s. Agentura pro chr. Bydlení - reg. č. 6650186</t>
  </si>
  <si>
    <t>ELVA HELP o. s.</t>
  </si>
  <si>
    <t>SR canisasistence, metod canisterapie. - reg. č. 7890129</t>
  </si>
  <si>
    <t>Azylový dům Jonáš - reg. č. 1297986</t>
  </si>
  <si>
    <t>Klub Koule NZDM - reg. č. 6790491</t>
  </si>
  <si>
    <t>Azylový dům Speramus - reg. č. 6224406</t>
  </si>
  <si>
    <t>Soc. služby posk. ve zdr. zař. lůžkového typu. - reg. č. 4501907</t>
  </si>
  <si>
    <t>Compitum - reg. č. 6769479</t>
  </si>
  <si>
    <t>Zdrojová část rozpočtu LK 2016</t>
  </si>
  <si>
    <t>v tis. Kč</t>
  </si>
  <si>
    <t>ukazatel</t>
  </si>
  <si>
    <t xml:space="preserve">pol. </t>
  </si>
  <si>
    <t xml:space="preserve">schválený rozpočet </t>
  </si>
  <si>
    <t>ZR-RO č. 3/16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</si>
  <si>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</si>
  <si>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</si>
  <si>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</si>
  <si>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</si>
  <si>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</si>
  <si>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</si>
  <si>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</si>
  <si>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</si>
  <si>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</si>
  <si>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</si>
  <si>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</si>
  <si>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</si>
  <si>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</si>
  <si>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</si>
  <si>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</si>
  <si>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</si>
  <si>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</si>
  <si>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</si>
  <si>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</si>
  <si>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</si>
  <si>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</si>
  <si>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</si>
  <si>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</si>
  <si>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</si>
  <si>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</si>
  <si>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</si>
  <si>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</si>
  <si>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</si>
  <si>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</si>
  <si>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</si>
  <si>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</si>
  <si>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4. úvěr</t>
  </si>
  <si>
    <t>5.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</si>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</sst>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56">
      <alignment/>
      <protection/>
    </xf>
    <xf numFmtId="0" fontId="8" fillId="0" borderId="0" xfId="55">
      <alignment/>
      <protection/>
    </xf>
    <xf numFmtId="0" fontId="9" fillId="0" borderId="0" xfId="55" applyFont="1" applyAlignment="1">
      <alignment horizontal="left"/>
      <protection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8" fillId="33" borderId="0" xfId="55" applyFill="1">
      <alignment/>
      <protection/>
    </xf>
    <xf numFmtId="0" fontId="0" fillId="33" borderId="0" xfId="0" applyFill="1" applyAlignment="1">
      <alignment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7" fillId="0" borderId="0" xfId="57" applyFont="1" applyAlignment="1">
      <alignment horizont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4" fontId="7" fillId="0" borderId="13" xfId="56" applyNumberFormat="1" applyFont="1" applyFill="1" applyBorder="1" applyAlignment="1">
      <alignment vertical="center"/>
      <protection/>
    </xf>
    <xf numFmtId="0" fontId="4" fillId="0" borderId="14" xfId="56" applyFont="1" applyBorder="1" applyAlignment="1">
      <alignment horizontal="center" vertical="center"/>
      <protection/>
    </xf>
    <xf numFmtId="49" fontId="4" fillId="0" borderId="15" xfId="56" applyNumberFormat="1" applyFont="1" applyBorder="1" applyAlignment="1">
      <alignment horizontal="center" vertical="center"/>
      <protection/>
    </xf>
    <xf numFmtId="0" fontId="0" fillId="0" borderId="16" xfId="51" applyFont="1" applyBorder="1" applyAlignment="1">
      <alignment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33" borderId="18" xfId="56" applyFont="1" applyFill="1" applyBorder="1" applyAlignment="1">
      <alignment horizontal="center" vertical="center"/>
      <protection/>
    </xf>
    <xf numFmtId="0" fontId="4" fillId="33" borderId="17" xfId="56" applyFont="1" applyFill="1" applyBorder="1" applyAlignment="1">
      <alignment vertical="center"/>
      <protection/>
    </xf>
    <xf numFmtId="4" fontId="4" fillId="0" borderId="19" xfId="56" applyNumberFormat="1" applyFont="1" applyBorder="1" applyAlignment="1">
      <alignment vertical="center"/>
      <protection/>
    </xf>
    <xf numFmtId="0" fontId="7" fillId="0" borderId="20" xfId="56" applyFont="1" applyFill="1" applyBorder="1" applyAlignment="1">
      <alignment horizontal="center" vertical="center"/>
      <protection/>
    </xf>
    <xf numFmtId="49" fontId="7" fillId="0" borderId="21" xfId="56" applyNumberFormat="1" applyFont="1" applyFill="1" applyBorder="1" applyAlignment="1">
      <alignment horizontal="center" vertical="center"/>
      <protection/>
    </xf>
    <xf numFmtId="49" fontId="7" fillId="0" borderId="22" xfId="56" applyNumberFormat="1" applyFont="1" applyFill="1" applyBorder="1" applyAlignment="1">
      <alignment horizontal="center" vertical="center"/>
      <protection/>
    </xf>
    <xf numFmtId="0" fontId="7" fillId="0" borderId="23" xfId="56" applyFont="1" applyFill="1" applyBorder="1" applyAlignment="1">
      <alignment horizontal="center" vertical="center"/>
      <protection/>
    </xf>
    <xf numFmtId="0" fontId="7" fillId="33" borderId="21" xfId="56" applyFont="1" applyFill="1" applyBorder="1" applyAlignment="1">
      <alignment horizontal="center" vertical="center"/>
      <protection/>
    </xf>
    <xf numFmtId="0" fontId="7" fillId="33" borderId="23" xfId="56" applyFont="1" applyFill="1" applyBorder="1" applyAlignment="1">
      <alignment vertical="center"/>
      <protection/>
    </xf>
    <xf numFmtId="4" fontId="7" fillId="0" borderId="24" xfId="56" applyNumberFormat="1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49" fontId="4" fillId="0" borderId="18" xfId="56" applyNumberFormat="1" applyFont="1" applyFill="1" applyBorder="1" applyAlignment="1">
      <alignment horizontal="center" vertical="center"/>
      <protection/>
    </xf>
    <xf numFmtId="0" fontId="0" fillId="0" borderId="26" xfId="51" applyFont="1" applyFill="1" applyBorder="1" applyAlignment="1">
      <alignment vertical="center"/>
      <protection/>
    </xf>
    <xf numFmtId="0" fontId="4" fillId="33" borderId="26" xfId="58" applyFont="1" applyFill="1" applyBorder="1" applyAlignment="1">
      <alignment horizontal="center" vertical="center"/>
      <protection/>
    </xf>
    <xf numFmtId="4" fontId="4" fillId="0" borderId="26" xfId="56" applyNumberFormat="1" applyFont="1" applyFill="1" applyBorder="1" applyAlignment="1">
      <alignment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49" fontId="4" fillId="0" borderId="15" xfId="56" applyNumberFormat="1" applyFont="1" applyFill="1" applyBorder="1" applyAlignment="1">
      <alignment horizontal="center" vertical="center"/>
      <protection/>
    </xf>
    <xf numFmtId="0" fontId="0" fillId="0" borderId="16" xfId="51" applyFont="1" applyFill="1" applyBorder="1" applyAlignment="1">
      <alignment vertical="center"/>
      <protection/>
    </xf>
    <xf numFmtId="4" fontId="4" fillId="0" borderId="19" xfId="56" applyNumberFormat="1" applyFont="1" applyFill="1" applyBorder="1" applyAlignment="1">
      <alignment vertical="center"/>
      <protection/>
    </xf>
    <xf numFmtId="0" fontId="4" fillId="0" borderId="18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0" fillId="0" borderId="27" xfId="51" applyFont="1" applyFill="1" applyBorder="1" applyAlignment="1">
      <alignment vertical="center"/>
      <protection/>
    </xf>
    <xf numFmtId="0" fontId="4" fillId="0" borderId="27" xfId="56" applyFont="1" applyFill="1" applyBorder="1" applyAlignment="1">
      <alignment vertical="center"/>
      <protection/>
    </xf>
    <xf numFmtId="0" fontId="7" fillId="34" borderId="28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67" fontId="7" fillId="0" borderId="28" xfId="0" applyNumberFormat="1" applyFont="1" applyFill="1" applyBorder="1" applyAlignment="1">
      <alignment horizontal="right" vertical="center"/>
    </xf>
    <xf numFmtId="167" fontId="7" fillId="0" borderId="29" xfId="56" applyNumberFormat="1" applyFont="1" applyFill="1" applyBorder="1" applyAlignment="1">
      <alignment horizontal="right" vertical="center"/>
      <protection/>
    </xf>
    <xf numFmtId="0" fontId="7" fillId="0" borderId="2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67" fontId="4" fillId="0" borderId="28" xfId="56" applyNumberFormat="1" applyFont="1" applyFill="1" applyBorder="1" applyAlignment="1">
      <alignment horizontal="right" vertical="center"/>
      <protection/>
    </xf>
    <xf numFmtId="167" fontId="4" fillId="0" borderId="28" xfId="0" applyNumberFormat="1" applyFont="1" applyBorder="1" applyAlignment="1">
      <alignment horizontal="right" vertical="center"/>
    </xf>
    <xf numFmtId="167" fontId="4" fillId="0" borderId="29" xfId="56" applyNumberFormat="1" applyFont="1" applyFill="1" applyBorder="1" applyAlignment="1">
      <alignment horizontal="right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67" fontId="7" fillId="0" borderId="28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3" fillId="0" borderId="33" xfId="0" applyFont="1" applyBorder="1" applyAlignment="1">
      <alignment/>
    </xf>
    <xf numFmtId="167" fontId="4" fillId="0" borderId="31" xfId="56" applyNumberFormat="1" applyFont="1" applyFill="1" applyBorder="1" applyAlignment="1">
      <alignment horizontal="right" vertical="center"/>
      <protection/>
    </xf>
    <xf numFmtId="167" fontId="4" fillId="0" borderId="31" xfId="0" applyNumberFormat="1" applyFont="1" applyBorder="1" applyAlignment="1">
      <alignment horizontal="right" vertical="center"/>
    </xf>
    <xf numFmtId="167" fontId="4" fillId="0" borderId="34" xfId="56" applyNumberFormat="1" applyFont="1" applyFill="1" applyBorder="1" applyAlignment="1">
      <alignment horizontal="right" vertical="center"/>
      <protection/>
    </xf>
    <xf numFmtId="0" fontId="7" fillId="0" borderId="35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7" fontId="4" fillId="0" borderId="35" xfId="56" applyNumberFormat="1" applyFont="1" applyFill="1" applyBorder="1" applyAlignment="1">
      <alignment horizontal="right" vertical="center"/>
      <protection/>
    </xf>
    <xf numFmtId="167" fontId="4" fillId="0" borderId="35" xfId="0" applyNumberFormat="1" applyFont="1" applyBorder="1" applyAlignment="1">
      <alignment horizontal="right" vertical="center"/>
    </xf>
    <xf numFmtId="167" fontId="4" fillId="0" borderId="36" xfId="56" applyNumberFormat="1" applyFont="1" applyFill="1" applyBorder="1" applyAlignment="1">
      <alignment horizontal="right" vertical="center"/>
      <protection/>
    </xf>
    <xf numFmtId="0" fontId="4" fillId="0" borderId="13" xfId="0" applyFont="1" applyBorder="1" applyAlignment="1">
      <alignment vertical="center"/>
    </xf>
    <xf numFmtId="49" fontId="7" fillId="0" borderId="3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167" fontId="4" fillId="0" borderId="37" xfId="56" applyNumberFormat="1" applyFont="1" applyFill="1" applyBorder="1" applyAlignment="1">
      <alignment horizontal="right" vertical="center"/>
      <protection/>
    </xf>
    <xf numFmtId="167" fontId="4" fillId="0" borderId="37" xfId="0" applyNumberFormat="1" applyFont="1" applyBorder="1" applyAlignment="1">
      <alignment horizontal="right" vertical="center"/>
    </xf>
    <xf numFmtId="167" fontId="4" fillId="0" borderId="39" xfId="56" applyNumberFormat="1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167" fontId="4" fillId="0" borderId="41" xfId="56" applyNumberFormat="1" applyFont="1" applyFill="1" applyBorder="1" applyAlignment="1">
      <alignment horizontal="right" vertical="center"/>
      <protection/>
    </xf>
    <xf numFmtId="167" fontId="4" fillId="0" borderId="41" xfId="0" applyNumberFormat="1" applyFont="1" applyBorder="1" applyAlignment="1">
      <alignment horizontal="right" vertical="center"/>
    </xf>
    <xf numFmtId="167" fontId="4" fillId="0" borderId="43" xfId="56" applyNumberFormat="1" applyFont="1" applyFill="1" applyBorder="1" applyAlignment="1">
      <alignment horizontal="right" vertical="center"/>
      <protection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7" fontId="4" fillId="0" borderId="45" xfId="56" applyNumberFormat="1" applyFont="1" applyFill="1" applyBorder="1" applyAlignment="1">
      <alignment horizontal="right" vertical="center"/>
      <protection/>
    </xf>
    <xf numFmtId="167" fontId="4" fillId="0" borderId="45" xfId="0" applyNumberFormat="1" applyFont="1" applyBorder="1" applyAlignment="1">
      <alignment horizontal="right" vertical="center"/>
    </xf>
    <xf numFmtId="167" fontId="4" fillId="0" borderId="47" xfId="56" applyNumberFormat="1" applyFont="1" applyFill="1" applyBorder="1" applyAlignment="1">
      <alignment horizontal="right" vertical="center"/>
      <protection/>
    </xf>
    <xf numFmtId="0" fontId="7" fillId="0" borderId="45" xfId="0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7" fontId="4" fillId="0" borderId="45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167" fontId="4" fillId="0" borderId="37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167" fontId="4" fillId="0" borderId="41" xfId="56" applyNumberFormat="1" applyFont="1" applyFill="1" applyBorder="1" applyAlignment="1">
      <alignment horizontal="right"/>
      <protection/>
    </xf>
    <xf numFmtId="167" fontId="53" fillId="0" borderId="41" xfId="0" applyNumberFormat="1" applyFont="1" applyFill="1" applyBorder="1" applyAlignment="1">
      <alignment horizontal="right"/>
    </xf>
    <xf numFmtId="167" fontId="4" fillId="0" borderId="43" xfId="56" applyNumberFormat="1" applyFont="1" applyFill="1" applyBorder="1" applyAlignment="1">
      <alignment horizontal="right"/>
      <protection/>
    </xf>
    <xf numFmtId="0" fontId="53" fillId="0" borderId="35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/>
    </xf>
    <xf numFmtId="167" fontId="4" fillId="0" borderId="35" xfId="56" applyNumberFormat="1" applyFont="1" applyFill="1" applyBorder="1" applyAlignment="1">
      <alignment horizontal="right"/>
      <protection/>
    </xf>
    <xf numFmtId="167" fontId="53" fillId="0" borderId="35" xfId="0" applyNumberFormat="1" applyFont="1" applyFill="1" applyBorder="1" applyAlignment="1">
      <alignment horizontal="right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/>
    </xf>
    <xf numFmtId="167" fontId="7" fillId="0" borderId="28" xfId="56" applyNumberFormat="1" applyFont="1" applyFill="1" applyBorder="1" applyAlignment="1">
      <alignment horizontal="right"/>
      <protection/>
    </xf>
    <xf numFmtId="167" fontId="54" fillId="0" borderId="28" xfId="0" applyNumberFormat="1" applyFont="1" applyFill="1" applyBorder="1" applyAlignment="1">
      <alignment horizontal="right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/>
    </xf>
    <xf numFmtId="167" fontId="4" fillId="0" borderId="28" xfId="56" applyNumberFormat="1" applyFont="1" applyFill="1" applyBorder="1" applyAlignment="1">
      <alignment horizontal="right"/>
      <protection/>
    </xf>
    <xf numFmtId="167" fontId="53" fillId="0" borderId="28" xfId="0" applyNumberFormat="1" applyFont="1" applyFill="1" applyBorder="1" applyAlignment="1">
      <alignment horizontal="right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/>
    </xf>
    <xf numFmtId="167" fontId="4" fillId="0" borderId="31" xfId="56" applyNumberFormat="1" applyFont="1" applyFill="1" applyBorder="1" applyAlignment="1">
      <alignment horizontal="right"/>
      <protection/>
    </xf>
    <xf numFmtId="167" fontId="53" fillId="0" borderId="31" xfId="0" applyNumberFormat="1" applyFont="1" applyFill="1" applyBorder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/>
    </xf>
    <xf numFmtId="167" fontId="7" fillId="0" borderId="35" xfId="56" applyNumberFormat="1" applyFont="1" applyFill="1" applyBorder="1" applyAlignment="1">
      <alignment horizontal="right"/>
      <protection/>
    </xf>
    <xf numFmtId="167" fontId="54" fillId="0" borderId="35" xfId="0" applyNumberFormat="1" applyFont="1" applyFill="1" applyBorder="1" applyAlignment="1">
      <alignment horizontal="right"/>
    </xf>
    <xf numFmtId="0" fontId="7" fillId="35" borderId="48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center" vertical="center"/>
      <protection/>
    </xf>
    <xf numFmtId="0" fontId="7" fillId="0" borderId="24" xfId="56" applyFont="1" applyFill="1" applyBorder="1" applyAlignment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7" fillId="34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0" borderId="20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49" fontId="7" fillId="0" borderId="21" xfId="56" applyNumberFormat="1" applyFont="1" applyBorder="1" applyAlignment="1">
      <alignment horizontal="center" vertical="center"/>
      <protection/>
    </xf>
    <xf numFmtId="0" fontId="7" fillId="0" borderId="21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vertical="center"/>
      <protection/>
    </xf>
    <xf numFmtId="4" fontId="7" fillId="0" borderId="24" xfId="56" applyNumberFormat="1" applyFont="1" applyBorder="1" applyAlignment="1">
      <alignment vertical="center"/>
      <protection/>
    </xf>
    <xf numFmtId="0" fontId="7" fillId="33" borderId="23" xfId="56" applyFont="1" applyFill="1" applyBorder="1" applyAlignment="1">
      <alignment vertical="center" wrapText="1"/>
      <protection/>
    </xf>
    <xf numFmtId="0" fontId="7" fillId="36" borderId="37" xfId="56" applyFont="1" applyFill="1" applyBorder="1" applyAlignment="1">
      <alignment horizontal="center" vertical="center"/>
      <protection/>
    </xf>
    <xf numFmtId="49" fontId="7" fillId="36" borderId="37" xfId="56" applyNumberFormat="1" applyFont="1" applyFill="1" applyBorder="1" applyAlignment="1">
      <alignment horizontal="center" vertical="center"/>
      <protection/>
    </xf>
    <xf numFmtId="0" fontId="7" fillId="36" borderId="37" xfId="56" applyFont="1" applyFill="1" applyBorder="1" applyAlignment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7" fillId="0" borderId="23" xfId="56" applyFont="1" applyFill="1" applyBorder="1" applyAlignment="1">
      <alignment vertical="center"/>
      <protection/>
    </xf>
    <xf numFmtId="167" fontId="7" fillId="36" borderId="37" xfId="56" applyNumberFormat="1" applyFont="1" applyFill="1" applyBorder="1" applyAlignment="1">
      <alignment/>
      <protection/>
    </xf>
    <xf numFmtId="167" fontId="7" fillId="36" borderId="45" xfId="56" applyNumberFormat="1" applyFont="1" applyFill="1" applyBorder="1" applyAlignment="1">
      <alignment/>
      <protection/>
    </xf>
    <xf numFmtId="167" fontId="4" fillId="0" borderId="27" xfId="0" applyNumberFormat="1" applyFont="1" applyFill="1" applyBorder="1" applyAlignment="1">
      <alignment/>
    </xf>
    <xf numFmtId="167" fontId="4" fillId="0" borderId="27" xfId="56" applyNumberFormat="1" applyFont="1" applyFill="1" applyBorder="1" applyAlignment="1">
      <alignment/>
      <protection/>
    </xf>
    <xf numFmtId="167" fontId="7" fillId="34" borderId="28" xfId="0" applyNumberFormat="1" applyFont="1" applyFill="1" applyBorder="1" applyAlignment="1">
      <alignment vertical="center"/>
    </xf>
    <xf numFmtId="167" fontId="7" fillId="34" borderId="29" xfId="56" applyNumberFormat="1" applyFont="1" applyFill="1" applyBorder="1" applyAlignment="1">
      <alignment vertical="center"/>
      <protection/>
    </xf>
    <xf numFmtId="167" fontId="7" fillId="0" borderId="28" xfId="56" applyNumberFormat="1" applyFont="1" applyFill="1" applyBorder="1" applyAlignment="1">
      <alignment vertical="center"/>
      <protection/>
    </xf>
    <xf numFmtId="167" fontId="7" fillId="0" borderId="28" xfId="0" applyNumberFormat="1" applyFont="1" applyFill="1" applyBorder="1" applyAlignment="1">
      <alignment vertical="center"/>
    </xf>
    <xf numFmtId="167" fontId="7" fillId="0" borderId="29" xfId="56" applyNumberFormat="1" applyFont="1" applyFill="1" applyBorder="1" applyAlignment="1">
      <alignment vertical="center"/>
      <protection/>
    </xf>
    <xf numFmtId="167" fontId="4" fillId="0" borderId="28" xfId="56" applyNumberFormat="1" applyFont="1" applyFill="1" applyBorder="1" applyAlignment="1">
      <alignment vertical="center"/>
      <protection/>
    </xf>
    <xf numFmtId="167" fontId="4" fillId="0" borderId="28" xfId="0" applyNumberFormat="1" applyFont="1" applyBorder="1" applyAlignment="1">
      <alignment vertical="center"/>
    </xf>
    <xf numFmtId="167" fontId="7" fillId="0" borderId="23" xfId="56" applyNumberFormat="1" applyFont="1" applyFill="1" applyBorder="1" applyAlignment="1">
      <alignment vertical="center"/>
      <protection/>
    </xf>
    <xf numFmtId="167" fontId="7" fillId="0" borderId="34" xfId="56" applyNumberFormat="1" applyFont="1" applyFill="1" applyBorder="1" applyAlignment="1">
      <alignment vertical="center"/>
      <protection/>
    </xf>
    <xf numFmtId="167" fontId="4" fillId="0" borderId="58" xfId="56" applyNumberFormat="1" applyFont="1" applyFill="1" applyBorder="1" applyAlignment="1">
      <alignment vertical="center"/>
      <protection/>
    </xf>
    <xf numFmtId="167" fontId="7" fillId="0" borderId="36" xfId="56" applyNumberFormat="1" applyFont="1" applyFill="1" applyBorder="1" applyAlignment="1">
      <alignment vertical="center"/>
      <protection/>
    </xf>
    <xf numFmtId="167" fontId="4" fillId="0" borderId="17" xfId="56" applyNumberFormat="1" applyFont="1" applyFill="1" applyBorder="1" applyAlignment="1">
      <alignment vertical="center"/>
      <protection/>
    </xf>
    <xf numFmtId="167" fontId="7" fillId="0" borderId="12" xfId="56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167" fontId="4" fillId="0" borderId="54" xfId="56" applyNumberFormat="1" applyFont="1" applyFill="1" applyBorder="1" applyAlignment="1">
      <alignment horizontal="right" vertical="center"/>
      <protection/>
    </xf>
    <xf numFmtId="167" fontId="4" fillId="0" borderId="54" xfId="0" applyNumberFormat="1" applyFont="1" applyBorder="1" applyAlignment="1">
      <alignment horizontal="right" vertical="center"/>
    </xf>
    <xf numFmtId="167" fontId="4" fillId="0" borderId="50" xfId="56" applyNumberFormat="1" applyFont="1" applyFill="1" applyBorder="1" applyAlignment="1">
      <alignment horizontal="right" vertical="center"/>
      <protection/>
    </xf>
    <xf numFmtId="167" fontId="7" fillId="0" borderId="28" xfId="56" applyNumberFormat="1" applyFont="1" applyFill="1" applyBorder="1" applyAlignment="1">
      <alignment horizontal="right" vertical="center"/>
      <protection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67" fontId="7" fillId="0" borderId="35" xfId="56" applyNumberFormat="1" applyFont="1" applyFill="1" applyBorder="1" applyAlignment="1">
      <alignment horizontal="right" vertical="center"/>
      <protection/>
    </xf>
    <xf numFmtId="167" fontId="7" fillId="0" borderId="35" xfId="0" applyNumberFormat="1" applyFont="1" applyBorder="1" applyAlignment="1">
      <alignment horizontal="right" vertical="center"/>
    </xf>
    <xf numFmtId="167" fontId="7" fillId="0" borderId="36" xfId="56" applyNumberFormat="1" applyFont="1" applyFill="1" applyBorder="1" applyAlignment="1">
      <alignment horizontal="right" vertical="center"/>
      <protection/>
    </xf>
    <xf numFmtId="0" fontId="53" fillId="0" borderId="54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60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/>
    </xf>
    <xf numFmtId="167" fontId="4" fillId="0" borderId="54" xfId="56" applyNumberFormat="1" applyFont="1" applyFill="1" applyBorder="1" applyAlignment="1">
      <alignment horizontal="right"/>
      <protection/>
    </xf>
    <xf numFmtId="167" fontId="53" fillId="0" borderId="54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0" fontId="53" fillId="0" borderId="27" xfId="0" applyFont="1" applyFill="1" applyBorder="1" applyAlignment="1">
      <alignment/>
    </xf>
    <xf numFmtId="167" fontId="4" fillId="0" borderId="27" xfId="56" applyNumberFormat="1" applyFont="1" applyFill="1" applyBorder="1" applyAlignment="1">
      <alignment horizontal="right"/>
      <protection/>
    </xf>
    <xf numFmtId="167" fontId="53" fillId="0" borderId="27" xfId="0" applyNumberFormat="1" applyFont="1" applyFill="1" applyBorder="1" applyAlignment="1">
      <alignment horizontal="right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0" fontId="53" fillId="0" borderId="60" xfId="0" applyFont="1" applyFill="1" applyBorder="1" applyAlignment="1">
      <alignment/>
    </xf>
    <xf numFmtId="167" fontId="4" fillId="0" borderId="60" xfId="56" applyNumberFormat="1" applyFont="1" applyFill="1" applyBorder="1" applyAlignment="1">
      <alignment horizontal="right"/>
      <protection/>
    </xf>
    <xf numFmtId="167" fontId="53" fillId="0" borderId="6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167" fontId="4" fillId="0" borderId="60" xfId="56" applyNumberFormat="1" applyFont="1" applyFill="1" applyBorder="1" applyAlignment="1">
      <alignment horizontal="right" vertical="center"/>
      <protection/>
    </xf>
    <xf numFmtId="167" fontId="4" fillId="0" borderId="60" xfId="0" applyNumberFormat="1" applyFont="1" applyBorder="1" applyAlignment="1">
      <alignment horizontal="right" vertical="center"/>
    </xf>
    <xf numFmtId="167" fontId="4" fillId="0" borderId="65" xfId="56" applyNumberFormat="1" applyFont="1" applyFill="1" applyBorder="1" applyAlignment="1">
      <alignment horizontal="right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vertical="center" wrapText="1"/>
    </xf>
    <xf numFmtId="0" fontId="15" fillId="0" borderId="68" xfId="0" applyFont="1" applyBorder="1" applyAlignment="1">
      <alignment horizontal="right" vertical="center" wrapText="1"/>
    </xf>
    <xf numFmtId="4" fontId="15" fillId="0" borderId="68" xfId="0" applyNumberFormat="1" applyFont="1" applyBorder="1" applyAlignment="1">
      <alignment horizontal="right" vertical="center" wrapText="1"/>
    </xf>
    <xf numFmtId="4" fontId="15" fillId="0" borderId="69" xfId="0" applyNumberFormat="1" applyFont="1" applyBorder="1" applyAlignment="1">
      <alignment horizontal="right" vertical="center" wrapText="1"/>
    </xf>
    <xf numFmtId="0" fontId="16" fillId="0" borderId="42" xfId="0" applyFont="1" applyBorder="1" applyAlignment="1">
      <alignment vertical="center" wrapText="1"/>
    </xf>
    <xf numFmtId="0" fontId="16" fillId="0" borderId="33" xfId="0" applyFont="1" applyBorder="1" applyAlignment="1">
      <alignment horizontal="right" vertical="center" wrapText="1"/>
    </xf>
    <xf numFmtId="4" fontId="16" fillId="0" borderId="33" xfId="0" applyNumberFormat="1" applyFont="1" applyBorder="1" applyAlignment="1">
      <alignment horizontal="right" vertical="center" wrapText="1"/>
    </xf>
    <xf numFmtId="4" fontId="16" fillId="0" borderId="33" xfId="0" applyNumberFormat="1" applyFont="1" applyBorder="1" applyAlignment="1">
      <alignment vertical="center"/>
    </xf>
    <xf numFmtId="4" fontId="16" fillId="0" borderId="7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6" fillId="0" borderId="68" xfId="0" applyNumberFormat="1" applyFont="1" applyBorder="1" applyAlignment="1">
      <alignment horizontal="right" vertical="center" wrapText="1"/>
    </xf>
    <xf numFmtId="0" fontId="15" fillId="0" borderId="42" xfId="0" applyFont="1" applyBorder="1" applyAlignment="1">
      <alignment vertical="center" wrapText="1"/>
    </xf>
    <xf numFmtId="4" fontId="15" fillId="0" borderId="33" xfId="0" applyNumberFormat="1" applyFont="1" applyBorder="1" applyAlignment="1">
      <alignment horizontal="right" vertical="center" wrapText="1"/>
    </xf>
    <xf numFmtId="4" fontId="15" fillId="0" borderId="70" xfId="0" applyNumberFormat="1" applyFont="1" applyBorder="1" applyAlignment="1">
      <alignment horizontal="right" vertical="center" wrapText="1"/>
    </xf>
    <xf numFmtId="4" fontId="16" fillId="0" borderId="70" xfId="0" applyNumberFormat="1" applyFont="1" applyBorder="1" applyAlignment="1">
      <alignment horizontal="right" vertical="center" wrapText="1"/>
    </xf>
    <xf numFmtId="0" fontId="15" fillId="0" borderId="33" xfId="0" applyFont="1" applyBorder="1" applyAlignment="1">
      <alignment horizontal="right"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horizontal="right" vertical="center" wrapText="1"/>
    </xf>
    <xf numFmtId="4" fontId="16" fillId="0" borderId="71" xfId="0" applyNumberFormat="1" applyFont="1" applyBorder="1" applyAlignment="1">
      <alignment horizontal="right" vertical="center" wrapText="1"/>
    </xf>
    <xf numFmtId="4" fontId="16" fillId="0" borderId="72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67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64" fontId="13" fillId="0" borderId="19" xfId="0" applyNumberFormat="1" applyFont="1" applyFill="1" applyBorder="1" applyAlignment="1">
      <alignment horizontal="right"/>
    </xf>
    <xf numFmtId="0" fontId="16" fillId="0" borderId="38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right" vertical="center" wrapText="1"/>
    </xf>
    <xf numFmtId="4" fontId="16" fillId="0" borderId="69" xfId="0" applyNumberFormat="1" applyFont="1" applyBorder="1" applyAlignment="1">
      <alignment horizontal="right" vertical="center" wrapText="1"/>
    </xf>
    <xf numFmtId="0" fontId="16" fillId="0" borderId="4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0" xfId="51" applyFont="1" applyFill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73" xfId="57" applyFont="1" applyFill="1" applyBorder="1" applyAlignment="1">
      <alignment horizontal="center" vertical="center"/>
      <protection/>
    </xf>
    <xf numFmtId="49" fontId="7" fillId="0" borderId="11" xfId="56" applyNumberFormat="1" applyFont="1" applyBorder="1" applyAlignment="1">
      <alignment horizontal="center" vertical="center"/>
      <protection/>
    </xf>
    <xf numFmtId="49" fontId="7" fillId="0" borderId="73" xfId="56" applyNumberFormat="1" applyFont="1" applyBorder="1" applyAlignment="1">
      <alignment horizontal="center" vertical="center"/>
      <protection/>
    </xf>
    <xf numFmtId="0" fontId="12" fillId="37" borderId="19" xfId="0" applyFont="1" applyFill="1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_2. Rozpočet 2007 - tabulky" xfId="55"/>
    <cellStyle name="normální_Rozpis výdajů 03 bez PO 2 2" xfId="56"/>
    <cellStyle name="normální_Rozpis výdajů 03 bez PO_04 - OSMTVS" xfId="57"/>
    <cellStyle name="normální_Rozpis výdajů 03 bez PO_UR 2008 1-168 tisk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70">
          <cell r="R270">
            <v>0</v>
          </cell>
          <cell r="T270">
            <v>-96875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9"/>
  <sheetViews>
    <sheetView tabSelected="1" zoomScale="120" zoomScaleNormal="120" zoomScalePageLayoutView="0" workbookViewId="0" topLeftCell="B7">
      <selection activeCell="N17" sqref="N17"/>
    </sheetView>
  </sheetViews>
  <sheetFormatPr defaultColWidth="9.140625" defaultRowHeight="12.75"/>
  <cols>
    <col min="2" max="2" width="3.140625" style="0" customWidth="1"/>
    <col min="3" max="3" width="6.8515625" style="0" customWidth="1"/>
    <col min="4" max="4" width="9.28125" style="0" customWidth="1"/>
    <col min="5" max="6" width="4.7109375" style="0" customWidth="1"/>
    <col min="7" max="7" width="8.140625" style="0" customWidth="1"/>
    <col min="8" max="8" width="46.140625" style="0" customWidth="1"/>
    <col min="9" max="9" width="9.28125" style="10" customWidth="1"/>
    <col min="10" max="10" width="10.7109375" style="0" customWidth="1"/>
    <col min="11" max="11" width="10.8515625" style="0" customWidth="1"/>
    <col min="13" max="13" width="12.00390625" style="0" customWidth="1"/>
    <col min="14" max="14" width="14.8515625" style="0" bestFit="1" customWidth="1"/>
  </cols>
  <sheetData>
    <row r="1" spans="4:11" ht="15.75">
      <c r="D1" s="1"/>
      <c r="E1" s="1"/>
      <c r="F1" s="1"/>
      <c r="G1" s="1"/>
      <c r="H1" s="1"/>
      <c r="I1" s="7"/>
      <c r="J1" s="1"/>
      <c r="K1" s="6"/>
    </row>
    <row r="2" spans="4:11" ht="15.75">
      <c r="D2" s="1"/>
      <c r="E2" s="1"/>
      <c r="F2" s="1"/>
      <c r="G2" s="327" t="s">
        <v>6</v>
      </c>
      <c r="H2" s="327"/>
      <c r="I2" s="327"/>
      <c r="J2" s="327"/>
      <c r="K2" s="327"/>
    </row>
    <row r="3" spans="4:11" ht="15.75">
      <c r="D3" s="1"/>
      <c r="E3" s="1"/>
      <c r="F3" s="1"/>
      <c r="G3" s="327"/>
      <c r="H3" s="327"/>
      <c r="I3" s="327"/>
      <c r="J3" s="327"/>
      <c r="K3" s="327"/>
    </row>
    <row r="4" spans="4:11" ht="15.75">
      <c r="D4" s="1"/>
      <c r="E4" s="1"/>
      <c r="F4" s="1"/>
      <c r="G4" s="2"/>
      <c r="H4" s="2" t="s">
        <v>22</v>
      </c>
      <c r="I4" s="8"/>
      <c r="J4" s="328"/>
      <c r="K4" s="329"/>
    </row>
    <row r="5" spans="4:11" ht="15.75">
      <c r="D5" s="1"/>
      <c r="E5" s="1"/>
      <c r="F5" s="1"/>
      <c r="G5" s="2"/>
      <c r="H5" s="2"/>
      <c r="I5" s="8"/>
      <c r="J5" s="330"/>
      <c r="K5" s="330"/>
    </row>
    <row r="6" spans="2:11" ht="15.75">
      <c r="B6" s="3"/>
      <c r="C6" s="3"/>
      <c r="D6" s="4"/>
      <c r="E6" s="4"/>
      <c r="F6" s="4"/>
      <c r="G6" s="4"/>
      <c r="H6" s="4" t="s">
        <v>23</v>
      </c>
      <c r="I6" s="9"/>
      <c r="J6" s="5"/>
      <c r="K6" s="4"/>
    </row>
    <row r="7" spans="2:11" ht="12.75">
      <c r="B7" s="3"/>
      <c r="C7" s="3"/>
      <c r="D7" s="4"/>
      <c r="E7" s="4"/>
      <c r="F7" s="4"/>
      <c r="G7" s="4"/>
      <c r="H7" s="4"/>
      <c r="I7" s="9"/>
      <c r="J7" s="5"/>
      <c r="K7" s="4"/>
    </row>
    <row r="8" spans="2:11" ht="13.5" thickBot="1">
      <c r="B8" s="11"/>
      <c r="C8" s="11"/>
      <c r="D8" s="11"/>
      <c r="E8" s="11"/>
      <c r="F8" s="11"/>
      <c r="G8" s="11"/>
      <c r="H8" s="11"/>
      <c r="I8" s="12"/>
      <c r="J8" s="11"/>
      <c r="K8" s="13" t="s">
        <v>7</v>
      </c>
    </row>
    <row r="9" spans="2:14" ht="23.25" thickBot="1">
      <c r="B9" s="14" t="s">
        <v>1</v>
      </c>
      <c r="C9" s="186" t="s">
        <v>277</v>
      </c>
      <c r="D9" s="331" t="s">
        <v>2</v>
      </c>
      <c r="E9" s="332"/>
      <c r="F9" s="16" t="s">
        <v>3</v>
      </c>
      <c r="G9" s="15" t="s">
        <v>0</v>
      </c>
      <c r="H9" s="16" t="s">
        <v>8</v>
      </c>
      <c r="I9" s="170" t="s">
        <v>279</v>
      </c>
      <c r="J9" s="171" t="s">
        <v>260</v>
      </c>
      <c r="K9" s="172" t="s">
        <v>280</v>
      </c>
      <c r="N9" s="232"/>
    </row>
    <row r="10" spans="2:11" ht="13.5" thickBot="1">
      <c r="B10" s="17"/>
      <c r="C10" s="187"/>
      <c r="D10" s="333" t="s">
        <v>4</v>
      </c>
      <c r="E10" s="334"/>
      <c r="F10" s="18" t="s">
        <v>4</v>
      </c>
      <c r="G10" s="19" t="s">
        <v>4</v>
      </c>
      <c r="H10" s="20" t="s">
        <v>9</v>
      </c>
      <c r="I10" s="21">
        <f>I11+I13+I15+I17+I19</f>
        <v>9000</v>
      </c>
      <c r="J10" s="231">
        <f>J11+J13+J15+J17+J19+J21+J23</f>
        <v>344241</v>
      </c>
      <c r="K10" s="223">
        <f>I10+J10</f>
        <v>353241</v>
      </c>
    </row>
    <row r="11" spans="2:11" ht="12.75">
      <c r="B11" s="203"/>
      <c r="C11" s="204"/>
      <c r="D11" s="205" t="s">
        <v>10</v>
      </c>
      <c r="E11" s="31" t="s">
        <v>5</v>
      </c>
      <c r="F11" s="32" t="s">
        <v>4</v>
      </c>
      <c r="G11" s="206" t="s">
        <v>4</v>
      </c>
      <c r="H11" s="207" t="s">
        <v>11</v>
      </c>
      <c r="I11" s="208">
        <f>I12</f>
        <v>3600</v>
      </c>
      <c r="J11" s="226">
        <v>0</v>
      </c>
      <c r="K11" s="227">
        <f>I11</f>
        <v>3600</v>
      </c>
    </row>
    <row r="12" spans="2:11" ht="13.5" thickBot="1">
      <c r="B12" s="22"/>
      <c r="C12" s="188"/>
      <c r="D12" s="23"/>
      <c r="E12" s="24"/>
      <c r="F12" s="25">
        <v>4349</v>
      </c>
      <c r="G12" s="26">
        <v>5222</v>
      </c>
      <c r="H12" s="27" t="s">
        <v>12</v>
      </c>
      <c r="I12" s="28">
        <v>3600</v>
      </c>
      <c r="J12" s="228">
        <v>0</v>
      </c>
      <c r="K12" s="229">
        <f aca="true" t="shared" si="0" ref="K12:K20">I12</f>
        <v>3600</v>
      </c>
    </row>
    <row r="13" spans="2:11" ht="12.75">
      <c r="B13" s="29"/>
      <c r="C13" s="189"/>
      <c r="D13" s="30" t="s">
        <v>13</v>
      </c>
      <c r="E13" s="31" t="s">
        <v>5</v>
      </c>
      <c r="F13" s="32" t="s">
        <v>4</v>
      </c>
      <c r="G13" s="33" t="s">
        <v>4</v>
      </c>
      <c r="H13" s="34" t="s">
        <v>14</v>
      </c>
      <c r="I13" s="35">
        <f>I14</f>
        <v>120</v>
      </c>
      <c r="J13" s="226">
        <v>0</v>
      </c>
      <c r="K13" s="227">
        <f t="shared" si="0"/>
        <v>120</v>
      </c>
    </row>
    <row r="14" spans="2:11" ht="13.5" thickBot="1">
      <c r="B14" s="36"/>
      <c r="C14" s="190"/>
      <c r="D14" s="37"/>
      <c r="E14" s="38"/>
      <c r="F14" s="25">
        <v>4349</v>
      </c>
      <c r="G14" s="39">
        <v>5222</v>
      </c>
      <c r="H14" s="27" t="s">
        <v>12</v>
      </c>
      <c r="I14" s="40">
        <v>120</v>
      </c>
      <c r="J14" s="230">
        <v>0</v>
      </c>
      <c r="K14" s="229">
        <f t="shared" si="0"/>
        <v>120</v>
      </c>
    </row>
    <row r="15" spans="2:11" ht="12.75">
      <c r="B15" s="29"/>
      <c r="C15" s="189"/>
      <c r="D15" s="30" t="s">
        <v>15</v>
      </c>
      <c r="E15" s="31" t="s">
        <v>5</v>
      </c>
      <c r="F15" s="32" t="s">
        <v>4</v>
      </c>
      <c r="G15" s="33" t="s">
        <v>4</v>
      </c>
      <c r="H15" s="34" t="s">
        <v>16</v>
      </c>
      <c r="I15" s="35">
        <f>I16</f>
        <v>80</v>
      </c>
      <c r="J15" s="226">
        <v>0</v>
      </c>
      <c r="K15" s="227">
        <f t="shared" si="0"/>
        <v>80</v>
      </c>
    </row>
    <row r="16" spans="2:11" ht="13.5" thickBot="1">
      <c r="B16" s="41"/>
      <c r="C16" s="191"/>
      <c r="D16" s="42"/>
      <c r="E16" s="43"/>
      <c r="F16" s="25">
        <v>4349</v>
      </c>
      <c r="G16" s="26">
        <v>5222</v>
      </c>
      <c r="H16" s="27" t="s">
        <v>12</v>
      </c>
      <c r="I16" s="44">
        <v>80</v>
      </c>
      <c r="J16" s="228">
        <v>0</v>
      </c>
      <c r="K16" s="229">
        <f t="shared" si="0"/>
        <v>80</v>
      </c>
    </row>
    <row r="17" spans="2:11" ht="33.75">
      <c r="B17" s="29"/>
      <c r="C17" s="189"/>
      <c r="D17" s="30" t="s">
        <v>17</v>
      </c>
      <c r="E17" s="31" t="s">
        <v>5</v>
      </c>
      <c r="F17" s="32" t="s">
        <v>4</v>
      </c>
      <c r="G17" s="33" t="s">
        <v>4</v>
      </c>
      <c r="H17" s="209" t="s">
        <v>18</v>
      </c>
      <c r="I17" s="35">
        <f>I18</f>
        <v>200</v>
      </c>
      <c r="J17" s="226">
        <v>0</v>
      </c>
      <c r="K17" s="227">
        <f t="shared" si="0"/>
        <v>200</v>
      </c>
    </row>
    <row r="18" spans="2:11" ht="13.5" thickBot="1">
      <c r="B18" s="41"/>
      <c r="C18" s="191"/>
      <c r="D18" s="42"/>
      <c r="E18" s="43"/>
      <c r="F18" s="25">
        <v>4349</v>
      </c>
      <c r="G18" s="26">
        <v>5222</v>
      </c>
      <c r="H18" s="27" t="s">
        <v>12</v>
      </c>
      <c r="I18" s="44">
        <v>200</v>
      </c>
      <c r="J18" s="228">
        <v>0</v>
      </c>
      <c r="K18" s="229">
        <f t="shared" si="0"/>
        <v>200</v>
      </c>
    </row>
    <row r="19" spans="2:11" ht="12.75">
      <c r="B19" s="29"/>
      <c r="C19" s="189"/>
      <c r="D19" s="30" t="s">
        <v>19</v>
      </c>
      <c r="E19" s="31" t="s">
        <v>5</v>
      </c>
      <c r="F19" s="32" t="s">
        <v>4</v>
      </c>
      <c r="G19" s="213" t="s">
        <v>4</v>
      </c>
      <c r="H19" s="214" t="s">
        <v>20</v>
      </c>
      <c r="I19" s="35">
        <f>I20</f>
        <v>5000</v>
      </c>
      <c r="J19" s="226">
        <v>0</v>
      </c>
      <c r="K19" s="227">
        <f t="shared" si="0"/>
        <v>5000</v>
      </c>
    </row>
    <row r="20" spans="2:11" ht="13.5" thickBot="1">
      <c r="B20" s="41"/>
      <c r="C20" s="191"/>
      <c r="D20" s="42"/>
      <c r="E20" s="43"/>
      <c r="F20" s="25">
        <v>4359</v>
      </c>
      <c r="G20" s="45">
        <v>5901</v>
      </c>
      <c r="H20" s="46" t="s">
        <v>21</v>
      </c>
      <c r="I20" s="44">
        <v>5000</v>
      </c>
      <c r="J20" s="228">
        <v>0</v>
      </c>
      <c r="K20" s="229">
        <f t="shared" si="0"/>
        <v>5000</v>
      </c>
    </row>
    <row r="21" spans="2:11" ht="12.75">
      <c r="B21" s="210"/>
      <c r="C21" s="210"/>
      <c r="D21" s="211" t="s">
        <v>24</v>
      </c>
      <c r="E21" s="211" t="s">
        <v>5</v>
      </c>
      <c r="F21" s="210" t="s">
        <v>4</v>
      </c>
      <c r="G21" s="210" t="s">
        <v>4</v>
      </c>
      <c r="H21" s="212" t="s">
        <v>25</v>
      </c>
      <c r="I21" s="215">
        <f>I22</f>
        <v>5084.372</v>
      </c>
      <c r="J21" s="215">
        <v>0</v>
      </c>
      <c r="K21" s="216">
        <f>J21+I21</f>
        <v>5084.372</v>
      </c>
    </row>
    <row r="22" spans="2:11" ht="13.5" thickBot="1">
      <c r="B22" s="47"/>
      <c r="C22" s="47"/>
      <c r="D22" s="48"/>
      <c r="E22" s="49"/>
      <c r="F22" s="47">
        <v>4359</v>
      </c>
      <c r="G22" s="47">
        <v>5901</v>
      </c>
      <c r="H22" s="50" t="s">
        <v>21</v>
      </c>
      <c r="I22" s="217">
        <v>5084.372</v>
      </c>
      <c r="J22" s="217">
        <v>0</v>
      </c>
      <c r="K22" s="218">
        <v>5084.372</v>
      </c>
    </row>
    <row r="23" spans="2:14" ht="13.5" thickBot="1">
      <c r="B23" s="51"/>
      <c r="C23" s="192">
        <v>13305</v>
      </c>
      <c r="D23" s="52" t="s">
        <v>26</v>
      </c>
      <c r="E23" s="53" t="s">
        <v>27</v>
      </c>
      <c r="F23" s="51" t="s">
        <v>4</v>
      </c>
      <c r="G23" s="51" t="s">
        <v>4</v>
      </c>
      <c r="H23" s="54" t="s">
        <v>278</v>
      </c>
      <c r="I23" s="219">
        <f>I24+I26+I29+I31+I33+I47+I49+I53+I58+I60+I64+I66+I68+I72+I74+I76+I80+I85+I87+I91+I94+I96+I100+I102+I108+I117+I119+I121+I123+I128+I131+I134+I138+I143+I145+I147+I151+I153+I155+I157+I159+I161+I163+I165+I167+I171+I174+I199+I204+I212+I214+I216+I219+I223+I225+I228+I231+I233+I236+I239+I242+I245+I248+I252+I255+I258+I260+I262+I264+I266+I268+I270+I272+I276+I280+I282+I284+I286+I288+I291+I295+I297+I299+I301+I304+I309+I313+I316+I319+I321+I323+I325+I329+I331+I333+I339+I342+I348</f>
        <v>0</v>
      </c>
      <c r="J23" s="219">
        <f>J24+J26+J29+J31+J33+J47+J49+J53+J58+J60+J64+J66+J68+J72+J74+J76+J80+J85+J87+J91+J94+J96+J100+J102+J108+J117+J119+J121+J123+J128+J131+J134+J138+J143+J145+J147+J151+J153+J155+J157+J159+J161+J163+J165+J167+J171+J174+J181+J183+J185+J187+J189+J191+J194+J197+J199+J204+J212+J214+J216+J219+J223+J225+J228+J231+J233+J236+J239+J242+J245+J248+J252+J255+J258+J260+J262+J264+J266+J268+J270+J272+J276+J278+J280+J282+J284+J286+J288+J291+J293+J295+J297+J299+J301+J304+J309+J313+J316+J319+J321+J323+J325+J327+J329+J331+J333+J339+J342+J348</f>
        <v>344241</v>
      </c>
      <c r="K23" s="220">
        <f>K24+K26+K29+K31+K33+K47+K49+K53+K58+K60+K64+K66+K68+K72+K74+K76+K80+K85+K87+K91+K94+K96+K100+K102+K108+K117+K119+K121+K123+K128+K131+K134+K138+K143+K145+K147+K151+K153+K155+K157+K159+K161+K163+K165+K167+K171+K174+K181+K183+K185+K187+K189+K191+K194+K197+K199+K204+K212+K214+K216+K219+K223+K225+K228+K231+K233+K236+K239+K242+K245+K248+K252+K255+K258+K260+K262+K264+K266+K268+K270+K272+K276+K278+K280+K282+K284+K286+K288+K291+K293+K295+K297+K299+K301+K304+K309+K313+K316+K319+K321+K323+K325+K327+K329+K331+K333+K339+K342+K348</f>
        <v>344241</v>
      </c>
      <c r="M23" s="271"/>
      <c r="N23" s="272"/>
    </row>
    <row r="24" spans="2:11" ht="13.5" thickBot="1">
      <c r="B24" s="55"/>
      <c r="C24" s="193"/>
      <c r="D24" s="56" t="s">
        <v>28</v>
      </c>
      <c r="E24" s="57" t="s">
        <v>5</v>
      </c>
      <c r="F24" s="58" t="s">
        <v>4</v>
      </c>
      <c r="G24" s="55" t="s">
        <v>4</v>
      </c>
      <c r="H24" s="59" t="s">
        <v>397</v>
      </c>
      <c r="I24" s="221">
        <f>I25</f>
        <v>0</v>
      </c>
      <c r="J24" s="222">
        <f>J25</f>
        <v>1271</v>
      </c>
      <c r="K24" s="223">
        <f aca="true" t="shared" si="1" ref="K24:K36">I24+J24</f>
        <v>1271</v>
      </c>
    </row>
    <row r="25" spans="2:11" ht="13.5" thickBot="1">
      <c r="B25" s="62"/>
      <c r="C25" s="179"/>
      <c r="D25" s="63"/>
      <c r="E25" s="64"/>
      <c r="F25" s="65">
        <v>4312</v>
      </c>
      <c r="G25" s="66">
        <v>5222</v>
      </c>
      <c r="H25" s="67" t="s">
        <v>282</v>
      </c>
      <c r="I25" s="224">
        <v>0</v>
      </c>
      <c r="J25" s="225">
        <v>1271</v>
      </c>
      <c r="K25" s="70">
        <f t="shared" si="1"/>
        <v>1271</v>
      </c>
    </row>
    <row r="26" spans="2:11" ht="13.5" thickBot="1">
      <c r="B26" s="62"/>
      <c r="C26" s="179"/>
      <c r="D26" s="56" t="s">
        <v>29</v>
      </c>
      <c r="E26" s="57" t="s">
        <v>5</v>
      </c>
      <c r="F26" s="71" t="s">
        <v>4</v>
      </c>
      <c r="G26" s="62" t="s">
        <v>4</v>
      </c>
      <c r="H26" s="72" t="s">
        <v>396</v>
      </c>
      <c r="I26" s="73">
        <f>I27+I28</f>
        <v>0</v>
      </c>
      <c r="J26" s="73">
        <f>J27+J28</f>
        <v>1281</v>
      </c>
      <c r="K26" s="61">
        <f t="shared" si="1"/>
        <v>1281</v>
      </c>
    </row>
    <row r="27" spans="2:11" ht="12.75">
      <c r="B27" s="74"/>
      <c r="C27" s="194"/>
      <c r="D27" s="75"/>
      <c r="E27" s="76"/>
      <c r="F27" s="77">
        <v>4376</v>
      </c>
      <c r="G27" s="287">
        <v>5229</v>
      </c>
      <c r="H27" s="78" t="s">
        <v>449</v>
      </c>
      <c r="I27" s="79">
        <v>0</v>
      </c>
      <c r="J27" s="80">
        <v>829</v>
      </c>
      <c r="K27" s="81">
        <f t="shared" si="1"/>
        <v>829</v>
      </c>
    </row>
    <row r="28" spans="2:11" ht="13.5" thickBot="1">
      <c r="B28" s="82"/>
      <c r="C28" s="195"/>
      <c r="D28" s="83"/>
      <c r="E28" s="84"/>
      <c r="F28" s="85">
        <v>4312</v>
      </c>
      <c r="G28" s="274">
        <v>5229</v>
      </c>
      <c r="H28" s="78" t="s">
        <v>363</v>
      </c>
      <c r="I28" s="86">
        <v>0</v>
      </c>
      <c r="J28" s="87">
        <v>452</v>
      </c>
      <c r="K28" s="88">
        <f t="shared" si="1"/>
        <v>452</v>
      </c>
    </row>
    <row r="29" spans="2:11" ht="13.5" thickBot="1">
      <c r="B29" s="62"/>
      <c r="C29" s="179"/>
      <c r="D29" s="56" t="s">
        <v>30</v>
      </c>
      <c r="E29" s="57" t="s">
        <v>5</v>
      </c>
      <c r="F29" s="71" t="s">
        <v>4</v>
      </c>
      <c r="G29" s="62" t="s">
        <v>4</v>
      </c>
      <c r="H29" s="72" t="s">
        <v>450</v>
      </c>
      <c r="I29" s="73">
        <f>I30</f>
        <v>0</v>
      </c>
      <c r="J29" s="73">
        <f>J30</f>
        <v>290</v>
      </c>
      <c r="K29" s="61">
        <f t="shared" si="1"/>
        <v>290</v>
      </c>
    </row>
    <row r="30" spans="2:11" ht="13.5" thickBot="1">
      <c r="B30" s="62"/>
      <c r="C30" s="179"/>
      <c r="D30" s="63"/>
      <c r="E30" s="64"/>
      <c r="F30" s="65">
        <v>4371</v>
      </c>
      <c r="G30" s="66">
        <v>5222</v>
      </c>
      <c r="H30" s="89" t="s">
        <v>31</v>
      </c>
      <c r="I30" s="68">
        <v>0</v>
      </c>
      <c r="J30" s="69">
        <v>290</v>
      </c>
      <c r="K30" s="70">
        <f t="shared" si="1"/>
        <v>290</v>
      </c>
    </row>
    <row r="31" spans="2:11" ht="13.5" thickBot="1">
      <c r="B31" s="62"/>
      <c r="C31" s="179"/>
      <c r="D31" s="56" t="s">
        <v>32</v>
      </c>
      <c r="E31" s="57" t="s">
        <v>5</v>
      </c>
      <c r="F31" s="71" t="s">
        <v>4</v>
      </c>
      <c r="G31" s="62" t="s">
        <v>4</v>
      </c>
      <c r="H31" s="72" t="s">
        <v>391</v>
      </c>
      <c r="I31" s="73">
        <f>I32</f>
        <v>0</v>
      </c>
      <c r="J31" s="73">
        <f>J32</f>
        <v>446</v>
      </c>
      <c r="K31" s="61">
        <f t="shared" si="1"/>
        <v>446</v>
      </c>
    </row>
    <row r="32" spans="2:11" ht="13.5" thickBot="1">
      <c r="B32" s="62"/>
      <c r="C32" s="179"/>
      <c r="D32" s="63"/>
      <c r="E32" s="64"/>
      <c r="F32" s="65">
        <v>4312</v>
      </c>
      <c r="G32" s="66">
        <v>5222</v>
      </c>
      <c r="H32" s="89" t="s">
        <v>33</v>
      </c>
      <c r="I32" s="68">
        <v>0</v>
      </c>
      <c r="J32" s="69">
        <v>446</v>
      </c>
      <c r="K32" s="70">
        <f t="shared" si="1"/>
        <v>446</v>
      </c>
    </row>
    <row r="33" spans="2:11" ht="13.5" thickBot="1">
      <c r="B33" s="62"/>
      <c r="C33" s="179"/>
      <c r="D33" s="56" t="s">
        <v>34</v>
      </c>
      <c r="E33" s="57" t="s">
        <v>5</v>
      </c>
      <c r="F33" s="71" t="s">
        <v>4</v>
      </c>
      <c r="G33" s="62" t="s">
        <v>4</v>
      </c>
      <c r="H33" s="72" t="s">
        <v>451</v>
      </c>
      <c r="I33" s="73">
        <f>I34+I35+I36+I37+I38+I39+I40+I41+I42+I43+I44+I45+I46</f>
        <v>0</v>
      </c>
      <c r="J33" s="73">
        <f>J34+J35+J36+J37+J38+J39+J40+J41+J42+J43+J44+J45+J46</f>
        <v>12573</v>
      </c>
      <c r="K33" s="61">
        <f t="shared" si="1"/>
        <v>12573</v>
      </c>
    </row>
    <row r="34" spans="2:11" ht="12.75">
      <c r="B34" s="74"/>
      <c r="C34" s="194"/>
      <c r="D34" s="75"/>
      <c r="E34" s="90"/>
      <c r="F34" s="91">
        <v>4359</v>
      </c>
      <c r="G34" s="77">
        <v>5221</v>
      </c>
      <c r="H34" s="92" t="s">
        <v>364</v>
      </c>
      <c r="I34" s="79">
        <v>0</v>
      </c>
      <c r="J34" s="80">
        <v>601</v>
      </c>
      <c r="K34" s="110">
        <f t="shared" si="1"/>
        <v>601</v>
      </c>
    </row>
    <row r="35" spans="2:11" ht="12.75">
      <c r="B35" s="93"/>
      <c r="C35" s="196"/>
      <c r="D35" s="94"/>
      <c r="E35" s="95"/>
      <c r="F35" s="96">
        <v>4312</v>
      </c>
      <c r="G35" s="97">
        <v>5221</v>
      </c>
      <c r="H35" s="98" t="s">
        <v>365</v>
      </c>
      <c r="I35" s="99">
        <v>0</v>
      </c>
      <c r="J35" s="100">
        <v>110</v>
      </c>
      <c r="K35" s="110">
        <f t="shared" si="1"/>
        <v>110</v>
      </c>
    </row>
    <row r="36" spans="2:11" ht="12.75">
      <c r="B36" s="102"/>
      <c r="C36" s="197"/>
      <c r="D36" s="103"/>
      <c r="E36" s="104"/>
      <c r="F36" s="105">
        <v>4359</v>
      </c>
      <c r="G36" s="106">
        <v>5221</v>
      </c>
      <c r="H36" s="107" t="s">
        <v>366</v>
      </c>
      <c r="I36" s="108">
        <v>0</v>
      </c>
      <c r="J36" s="109">
        <v>284</v>
      </c>
      <c r="K36" s="110">
        <f t="shared" si="1"/>
        <v>284</v>
      </c>
    </row>
    <row r="37" spans="2:11" ht="12.75">
      <c r="B37" s="102"/>
      <c r="C37" s="197"/>
      <c r="D37" s="103"/>
      <c r="E37" s="104"/>
      <c r="F37" s="105">
        <v>4379</v>
      </c>
      <c r="G37" s="106">
        <v>5221</v>
      </c>
      <c r="H37" s="107" t="s">
        <v>367</v>
      </c>
      <c r="I37" s="108">
        <v>0</v>
      </c>
      <c r="J37" s="109">
        <v>322</v>
      </c>
      <c r="K37" s="110">
        <f aca="true" t="shared" si="2" ref="K37:K46">I37+J37</f>
        <v>322</v>
      </c>
    </row>
    <row r="38" spans="2:11" ht="12.75">
      <c r="B38" s="102"/>
      <c r="C38" s="197"/>
      <c r="D38" s="103"/>
      <c r="E38" s="104"/>
      <c r="F38" s="105">
        <v>4351</v>
      </c>
      <c r="G38" s="106">
        <v>5221</v>
      </c>
      <c r="H38" s="107" t="s">
        <v>368</v>
      </c>
      <c r="I38" s="108">
        <v>0</v>
      </c>
      <c r="J38" s="109">
        <v>2049</v>
      </c>
      <c r="K38" s="110">
        <f t="shared" si="2"/>
        <v>2049</v>
      </c>
    </row>
    <row r="39" spans="2:11" ht="12.75">
      <c r="B39" s="102"/>
      <c r="C39" s="197"/>
      <c r="D39" s="103"/>
      <c r="E39" s="104"/>
      <c r="F39" s="105">
        <v>4312</v>
      </c>
      <c r="G39" s="106">
        <v>5221</v>
      </c>
      <c r="H39" s="107" t="s">
        <v>369</v>
      </c>
      <c r="I39" s="108">
        <v>0</v>
      </c>
      <c r="J39" s="109">
        <v>79</v>
      </c>
      <c r="K39" s="110">
        <f t="shared" si="2"/>
        <v>79</v>
      </c>
    </row>
    <row r="40" spans="2:11" ht="12.75">
      <c r="B40" s="102"/>
      <c r="C40" s="197"/>
      <c r="D40" s="103"/>
      <c r="E40" s="104"/>
      <c r="F40" s="105">
        <v>4359</v>
      </c>
      <c r="G40" s="106">
        <v>5221</v>
      </c>
      <c r="H40" s="107" t="s">
        <v>370</v>
      </c>
      <c r="I40" s="108">
        <v>0</v>
      </c>
      <c r="J40" s="109">
        <v>315</v>
      </c>
      <c r="K40" s="110">
        <f t="shared" si="2"/>
        <v>315</v>
      </c>
    </row>
    <row r="41" spans="2:11" ht="12.75">
      <c r="B41" s="102"/>
      <c r="C41" s="197"/>
      <c r="D41" s="103"/>
      <c r="E41" s="104"/>
      <c r="F41" s="105">
        <v>4312</v>
      </c>
      <c r="G41" s="106">
        <v>5221</v>
      </c>
      <c r="H41" s="107" t="s">
        <v>371</v>
      </c>
      <c r="I41" s="108">
        <v>0</v>
      </c>
      <c r="J41" s="109">
        <v>81</v>
      </c>
      <c r="K41" s="110">
        <f t="shared" si="2"/>
        <v>81</v>
      </c>
    </row>
    <row r="42" spans="2:11" ht="12.75">
      <c r="B42" s="102"/>
      <c r="C42" s="197"/>
      <c r="D42" s="103"/>
      <c r="E42" s="104"/>
      <c r="F42" s="105">
        <v>4359</v>
      </c>
      <c r="G42" s="106">
        <v>5221</v>
      </c>
      <c r="H42" s="107" t="s">
        <v>372</v>
      </c>
      <c r="I42" s="108">
        <v>0</v>
      </c>
      <c r="J42" s="109">
        <v>343</v>
      </c>
      <c r="K42" s="110">
        <f t="shared" si="2"/>
        <v>343</v>
      </c>
    </row>
    <row r="43" spans="2:11" ht="12.75">
      <c r="B43" s="102"/>
      <c r="C43" s="197"/>
      <c r="D43" s="103"/>
      <c r="E43" s="104"/>
      <c r="F43" s="105">
        <v>4351</v>
      </c>
      <c r="G43" s="106">
        <v>5221</v>
      </c>
      <c r="H43" s="107" t="s">
        <v>373</v>
      </c>
      <c r="I43" s="108">
        <v>0</v>
      </c>
      <c r="J43" s="109">
        <v>1651</v>
      </c>
      <c r="K43" s="110">
        <f t="shared" si="2"/>
        <v>1651</v>
      </c>
    </row>
    <row r="44" spans="2:11" ht="12.75">
      <c r="B44" s="102"/>
      <c r="C44" s="197"/>
      <c r="D44" s="103"/>
      <c r="E44" s="104"/>
      <c r="F44" s="105">
        <v>4351</v>
      </c>
      <c r="G44" s="106">
        <v>5221</v>
      </c>
      <c r="H44" s="107" t="s">
        <v>374</v>
      </c>
      <c r="I44" s="108">
        <v>0</v>
      </c>
      <c r="J44" s="109">
        <v>4200</v>
      </c>
      <c r="K44" s="110">
        <f t="shared" si="2"/>
        <v>4200</v>
      </c>
    </row>
    <row r="45" spans="2:11" ht="12.75">
      <c r="B45" s="102"/>
      <c r="C45" s="197"/>
      <c r="D45" s="103"/>
      <c r="E45" s="104"/>
      <c r="F45" s="105">
        <v>4351</v>
      </c>
      <c r="G45" s="106">
        <v>5221</v>
      </c>
      <c r="H45" s="107" t="s">
        <v>375</v>
      </c>
      <c r="I45" s="108">
        <v>0</v>
      </c>
      <c r="J45" s="109">
        <v>2460</v>
      </c>
      <c r="K45" s="110">
        <f t="shared" si="2"/>
        <v>2460</v>
      </c>
    </row>
    <row r="46" spans="2:11" ht="13.5" thickBot="1">
      <c r="B46" s="82"/>
      <c r="C46" s="195"/>
      <c r="D46" s="83"/>
      <c r="E46" s="84"/>
      <c r="F46" s="85">
        <v>4312</v>
      </c>
      <c r="G46" s="111">
        <v>5221</v>
      </c>
      <c r="H46" s="112" t="s">
        <v>376</v>
      </c>
      <c r="I46" s="86">
        <v>0</v>
      </c>
      <c r="J46" s="87">
        <v>78</v>
      </c>
      <c r="K46" s="110">
        <f t="shared" si="2"/>
        <v>78</v>
      </c>
    </row>
    <row r="47" spans="2:11" ht="13.5" thickBot="1">
      <c r="B47" s="62"/>
      <c r="C47" s="179"/>
      <c r="D47" s="56" t="s">
        <v>35</v>
      </c>
      <c r="E47" s="57" t="s">
        <v>5</v>
      </c>
      <c r="F47" s="71" t="s">
        <v>4</v>
      </c>
      <c r="G47" s="62" t="s">
        <v>4</v>
      </c>
      <c r="H47" s="72" t="s">
        <v>36</v>
      </c>
      <c r="I47" s="73">
        <f>I48</f>
        <v>0</v>
      </c>
      <c r="J47" s="73">
        <f>J48</f>
        <v>490</v>
      </c>
      <c r="K47" s="61">
        <f aca="true" t="shared" si="3" ref="K47:K68">I47+J47</f>
        <v>490</v>
      </c>
    </row>
    <row r="48" spans="2:11" ht="13.5" thickBot="1">
      <c r="B48" s="62"/>
      <c r="C48" s="179"/>
      <c r="D48" s="63"/>
      <c r="E48" s="64"/>
      <c r="F48" s="65">
        <v>4379</v>
      </c>
      <c r="G48" s="66">
        <v>5222</v>
      </c>
      <c r="H48" s="89" t="s">
        <v>37</v>
      </c>
      <c r="I48" s="68">
        <v>0</v>
      </c>
      <c r="J48" s="69">
        <v>490</v>
      </c>
      <c r="K48" s="70">
        <f t="shared" si="3"/>
        <v>490</v>
      </c>
    </row>
    <row r="49" spans="2:11" ht="13.5" thickBot="1">
      <c r="B49" s="62"/>
      <c r="C49" s="179"/>
      <c r="D49" s="56" t="s">
        <v>38</v>
      </c>
      <c r="E49" s="57" t="s">
        <v>5</v>
      </c>
      <c r="F49" s="71" t="s">
        <v>4</v>
      </c>
      <c r="G49" s="62" t="s">
        <v>4</v>
      </c>
      <c r="H49" s="72" t="s">
        <v>452</v>
      </c>
      <c r="I49" s="73">
        <f>I52+I50</f>
        <v>0</v>
      </c>
      <c r="J49" s="73">
        <f>J50+J51+J52</f>
        <v>3152</v>
      </c>
      <c r="K49" s="61">
        <f t="shared" si="3"/>
        <v>3152</v>
      </c>
    </row>
    <row r="50" spans="2:11" ht="12.75">
      <c r="B50" s="74"/>
      <c r="C50" s="194"/>
      <c r="D50" s="75"/>
      <c r="E50" s="175"/>
      <c r="F50" s="177">
        <v>4375</v>
      </c>
      <c r="G50" s="77">
        <v>5221</v>
      </c>
      <c r="H50" s="92" t="s">
        <v>453</v>
      </c>
      <c r="I50" s="79">
        <v>0</v>
      </c>
      <c r="J50" s="80">
        <v>944</v>
      </c>
      <c r="K50" s="81">
        <f t="shared" si="3"/>
        <v>944</v>
      </c>
    </row>
    <row r="51" spans="2:11" ht="12.75">
      <c r="B51" s="113"/>
      <c r="C51" s="198"/>
      <c r="D51" s="114"/>
      <c r="E51" s="176"/>
      <c r="F51" s="178">
        <v>4378</v>
      </c>
      <c r="G51" s="117">
        <v>5221</v>
      </c>
      <c r="H51" s="180" t="s">
        <v>454</v>
      </c>
      <c r="I51" s="108">
        <v>0</v>
      </c>
      <c r="J51" s="109">
        <v>2036</v>
      </c>
      <c r="K51" s="108">
        <f t="shared" si="3"/>
        <v>2036</v>
      </c>
    </row>
    <row r="52" spans="2:11" ht="13.5" thickBot="1">
      <c r="B52" s="82"/>
      <c r="C52" s="195"/>
      <c r="D52" s="83"/>
      <c r="E52" s="173"/>
      <c r="F52" s="289">
        <v>4312</v>
      </c>
      <c r="G52" s="290">
        <v>5221</v>
      </c>
      <c r="H52" s="112" t="s">
        <v>281</v>
      </c>
      <c r="I52" s="86">
        <v>0</v>
      </c>
      <c r="J52" s="87">
        <v>172</v>
      </c>
      <c r="K52" s="88">
        <f t="shared" si="3"/>
        <v>172</v>
      </c>
    </row>
    <row r="53" spans="2:11" ht="13.5" thickBot="1">
      <c r="B53" s="62"/>
      <c r="C53" s="179"/>
      <c r="D53" s="56" t="s">
        <v>39</v>
      </c>
      <c r="E53" s="174" t="s">
        <v>5</v>
      </c>
      <c r="F53" s="179" t="s">
        <v>4</v>
      </c>
      <c r="G53" s="62" t="s">
        <v>4</v>
      </c>
      <c r="H53" s="72" t="s">
        <v>455</v>
      </c>
      <c r="I53" s="73">
        <f>I54+I55+I56+I57</f>
        <v>0</v>
      </c>
      <c r="J53" s="73">
        <f>J54+J55+J56+J57</f>
        <v>7522</v>
      </c>
      <c r="K53" s="61">
        <f t="shared" si="3"/>
        <v>7522</v>
      </c>
    </row>
    <row r="54" spans="2:11" ht="12.75">
      <c r="B54" s="74"/>
      <c r="C54" s="194"/>
      <c r="D54" s="75"/>
      <c r="E54" s="90"/>
      <c r="F54" s="96">
        <v>4377</v>
      </c>
      <c r="G54" s="97">
        <v>5221</v>
      </c>
      <c r="H54" s="92" t="s">
        <v>377</v>
      </c>
      <c r="I54" s="79">
        <v>0</v>
      </c>
      <c r="J54" s="80">
        <v>812</v>
      </c>
      <c r="K54" s="81">
        <f t="shared" si="3"/>
        <v>812</v>
      </c>
    </row>
    <row r="55" spans="2:11" ht="12.75">
      <c r="B55" s="102"/>
      <c r="C55" s="197"/>
      <c r="D55" s="103"/>
      <c r="E55" s="104"/>
      <c r="F55" s="105">
        <v>4357</v>
      </c>
      <c r="G55" s="106">
        <v>5221</v>
      </c>
      <c r="H55" s="107" t="s">
        <v>378</v>
      </c>
      <c r="I55" s="108">
        <v>0</v>
      </c>
      <c r="J55" s="109">
        <v>3000</v>
      </c>
      <c r="K55" s="110">
        <f t="shared" si="3"/>
        <v>3000</v>
      </c>
    </row>
    <row r="56" spans="2:11" ht="12.75">
      <c r="B56" s="102"/>
      <c r="C56" s="197"/>
      <c r="D56" s="103"/>
      <c r="E56" s="104"/>
      <c r="F56" s="105">
        <v>4351</v>
      </c>
      <c r="G56" s="106">
        <v>5221</v>
      </c>
      <c r="H56" s="107" t="s">
        <v>379</v>
      </c>
      <c r="I56" s="108">
        <v>0</v>
      </c>
      <c r="J56" s="109">
        <v>500</v>
      </c>
      <c r="K56" s="110">
        <f t="shared" si="3"/>
        <v>500</v>
      </c>
    </row>
    <row r="57" spans="2:11" ht="13.5" thickBot="1">
      <c r="B57" s="82"/>
      <c r="C57" s="195"/>
      <c r="D57" s="83"/>
      <c r="E57" s="84"/>
      <c r="F57" s="85">
        <v>4354</v>
      </c>
      <c r="G57" s="111">
        <v>5221</v>
      </c>
      <c r="H57" s="112" t="s">
        <v>380</v>
      </c>
      <c r="I57" s="86">
        <v>0</v>
      </c>
      <c r="J57" s="87">
        <v>3210</v>
      </c>
      <c r="K57" s="88">
        <f t="shared" si="3"/>
        <v>3210</v>
      </c>
    </row>
    <row r="58" spans="2:11" ht="13.5" thickBot="1">
      <c r="B58" s="62"/>
      <c r="C58" s="179"/>
      <c r="D58" s="56" t="s">
        <v>40</v>
      </c>
      <c r="E58" s="57" t="s">
        <v>5</v>
      </c>
      <c r="F58" s="71" t="s">
        <v>4</v>
      </c>
      <c r="G58" s="62" t="s">
        <v>4</v>
      </c>
      <c r="H58" s="72" t="s">
        <v>456</v>
      </c>
      <c r="I58" s="73">
        <f>I59</f>
        <v>0</v>
      </c>
      <c r="J58" s="73">
        <f>J59</f>
        <v>2749</v>
      </c>
      <c r="K58" s="61">
        <f t="shared" si="3"/>
        <v>2749</v>
      </c>
    </row>
    <row r="59" spans="2:11" ht="13.5" thickBot="1">
      <c r="B59" s="62"/>
      <c r="C59" s="179"/>
      <c r="D59" s="63"/>
      <c r="E59" s="64"/>
      <c r="F59" s="65">
        <v>4351</v>
      </c>
      <c r="G59" s="66">
        <v>5222</v>
      </c>
      <c r="H59" s="89" t="s">
        <v>381</v>
      </c>
      <c r="I59" s="68">
        <v>0</v>
      </c>
      <c r="J59" s="69">
        <v>2749</v>
      </c>
      <c r="K59" s="70">
        <f t="shared" si="3"/>
        <v>2749</v>
      </c>
    </row>
    <row r="60" spans="2:11" ht="13.5" thickBot="1">
      <c r="B60" s="62"/>
      <c r="C60" s="179"/>
      <c r="D60" s="56" t="s">
        <v>41</v>
      </c>
      <c r="E60" s="57" t="s">
        <v>5</v>
      </c>
      <c r="F60" s="71" t="s">
        <v>4</v>
      </c>
      <c r="G60" s="62" t="s">
        <v>4</v>
      </c>
      <c r="H60" s="72" t="s">
        <v>42</v>
      </c>
      <c r="I60" s="73">
        <f>I63+I62+I61</f>
        <v>0</v>
      </c>
      <c r="J60" s="73">
        <f>J63+J62+J61</f>
        <v>2588</v>
      </c>
      <c r="K60" s="61">
        <f t="shared" si="3"/>
        <v>2588</v>
      </c>
    </row>
    <row r="61" spans="2:11" ht="12.75">
      <c r="B61" s="74"/>
      <c r="C61" s="194"/>
      <c r="D61" s="75"/>
      <c r="E61" s="90"/>
      <c r="F61" s="91">
        <v>4375</v>
      </c>
      <c r="G61" s="77">
        <v>5223</v>
      </c>
      <c r="H61" s="92" t="s">
        <v>382</v>
      </c>
      <c r="I61" s="79">
        <v>0</v>
      </c>
      <c r="J61" s="80">
        <v>927</v>
      </c>
      <c r="K61" s="81">
        <f t="shared" si="3"/>
        <v>927</v>
      </c>
    </row>
    <row r="62" spans="2:11" ht="12.75">
      <c r="B62" s="102"/>
      <c r="C62" s="197"/>
      <c r="D62" s="103"/>
      <c r="E62" s="104"/>
      <c r="F62" s="105">
        <v>4351</v>
      </c>
      <c r="G62" s="106">
        <v>5223</v>
      </c>
      <c r="H62" s="107" t="s">
        <v>383</v>
      </c>
      <c r="I62" s="108">
        <v>0</v>
      </c>
      <c r="J62" s="109">
        <v>1130</v>
      </c>
      <c r="K62" s="110">
        <f t="shared" si="3"/>
        <v>1130</v>
      </c>
    </row>
    <row r="63" spans="2:11" ht="13.5" thickBot="1">
      <c r="B63" s="82"/>
      <c r="C63" s="195"/>
      <c r="D63" s="83"/>
      <c r="E63" s="84"/>
      <c r="F63" s="85">
        <v>4371</v>
      </c>
      <c r="G63" s="111">
        <v>5223</v>
      </c>
      <c r="H63" s="112" t="s">
        <v>384</v>
      </c>
      <c r="I63" s="86">
        <v>0</v>
      </c>
      <c r="J63" s="87">
        <v>531</v>
      </c>
      <c r="K63" s="88">
        <f t="shared" si="3"/>
        <v>531</v>
      </c>
    </row>
    <row r="64" spans="2:11" ht="13.5" thickBot="1">
      <c r="B64" s="62"/>
      <c r="C64" s="179"/>
      <c r="D64" s="56" t="s">
        <v>43</v>
      </c>
      <c r="E64" s="57" t="s">
        <v>5</v>
      </c>
      <c r="F64" s="71" t="s">
        <v>4</v>
      </c>
      <c r="G64" s="62" t="s">
        <v>4</v>
      </c>
      <c r="H64" s="72" t="s">
        <v>44</v>
      </c>
      <c r="I64" s="73">
        <f>I65</f>
        <v>0</v>
      </c>
      <c r="J64" s="73">
        <f>J65</f>
        <v>824</v>
      </c>
      <c r="K64" s="61">
        <f t="shared" si="3"/>
        <v>824</v>
      </c>
    </row>
    <row r="65" spans="2:11" ht="13.5" thickBot="1">
      <c r="B65" s="62"/>
      <c r="C65" s="179"/>
      <c r="D65" s="63"/>
      <c r="E65" s="64"/>
      <c r="F65" s="65">
        <v>4379</v>
      </c>
      <c r="G65" s="66">
        <v>5222</v>
      </c>
      <c r="H65" s="89" t="s">
        <v>385</v>
      </c>
      <c r="I65" s="68">
        <v>0</v>
      </c>
      <c r="J65" s="69">
        <v>824</v>
      </c>
      <c r="K65" s="70">
        <f t="shared" si="3"/>
        <v>824</v>
      </c>
    </row>
    <row r="66" spans="2:11" ht="13.5" thickBot="1">
      <c r="B66" s="62"/>
      <c r="C66" s="179"/>
      <c r="D66" s="56" t="s">
        <v>45</v>
      </c>
      <c r="E66" s="57" t="s">
        <v>5</v>
      </c>
      <c r="F66" s="71" t="s">
        <v>4</v>
      </c>
      <c r="G66" s="62" t="s">
        <v>4</v>
      </c>
      <c r="H66" s="72" t="s">
        <v>46</v>
      </c>
      <c r="I66" s="73">
        <f>I67</f>
        <v>0</v>
      </c>
      <c r="J66" s="73">
        <f>J67</f>
        <v>477</v>
      </c>
      <c r="K66" s="61">
        <f t="shared" si="3"/>
        <v>477</v>
      </c>
    </row>
    <row r="67" spans="2:11" ht="13.5" thickBot="1">
      <c r="B67" s="62"/>
      <c r="C67" s="179"/>
      <c r="D67" s="63"/>
      <c r="E67" s="64"/>
      <c r="F67" s="65">
        <v>4351</v>
      </c>
      <c r="G67" s="66">
        <v>5223</v>
      </c>
      <c r="H67" s="89" t="s">
        <v>457</v>
      </c>
      <c r="I67" s="68">
        <v>0</v>
      </c>
      <c r="J67" s="69">
        <v>477</v>
      </c>
      <c r="K67" s="70">
        <f t="shared" si="3"/>
        <v>477</v>
      </c>
    </row>
    <row r="68" spans="2:11" ht="13.5" thickBot="1">
      <c r="B68" s="62"/>
      <c r="C68" s="179"/>
      <c r="D68" s="56" t="s">
        <v>47</v>
      </c>
      <c r="E68" s="57" t="s">
        <v>5</v>
      </c>
      <c r="F68" s="71" t="s">
        <v>4</v>
      </c>
      <c r="G68" s="62" t="s">
        <v>4</v>
      </c>
      <c r="H68" s="72" t="s">
        <v>459</v>
      </c>
      <c r="I68" s="73">
        <f>I71+I70+I69</f>
        <v>0</v>
      </c>
      <c r="J68" s="73">
        <f>J71+J70+J69</f>
        <v>6435</v>
      </c>
      <c r="K68" s="61">
        <f t="shared" si="3"/>
        <v>6435</v>
      </c>
    </row>
    <row r="69" spans="2:11" ht="12.75">
      <c r="B69" s="74"/>
      <c r="C69" s="194"/>
      <c r="D69" s="75"/>
      <c r="E69" s="90"/>
      <c r="F69" s="91">
        <v>4351</v>
      </c>
      <c r="G69" s="77">
        <v>5221</v>
      </c>
      <c r="H69" s="92" t="s">
        <v>458</v>
      </c>
      <c r="I69" s="79">
        <v>0</v>
      </c>
      <c r="J69" s="80">
        <v>740</v>
      </c>
      <c r="K69" s="81">
        <f>I69+J69</f>
        <v>740</v>
      </c>
    </row>
    <row r="70" spans="2:11" ht="12.75">
      <c r="B70" s="102"/>
      <c r="C70" s="197"/>
      <c r="D70" s="103"/>
      <c r="E70" s="104"/>
      <c r="F70" s="181">
        <v>4354</v>
      </c>
      <c r="G70" s="106">
        <v>5221</v>
      </c>
      <c r="H70" s="182" t="s">
        <v>460</v>
      </c>
      <c r="I70" s="108">
        <f>SUM(I60:I63)</f>
        <v>0</v>
      </c>
      <c r="J70" s="109">
        <v>4605</v>
      </c>
      <c r="K70" s="110">
        <f>I70+J70</f>
        <v>4605</v>
      </c>
    </row>
    <row r="71" spans="2:11" ht="13.5" thickBot="1">
      <c r="B71" s="82"/>
      <c r="C71" s="195"/>
      <c r="D71" s="83"/>
      <c r="E71" s="84"/>
      <c r="F71" s="275">
        <v>4377</v>
      </c>
      <c r="G71" s="274">
        <v>5221</v>
      </c>
      <c r="H71" s="233" t="s">
        <v>461</v>
      </c>
      <c r="I71" s="86">
        <v>0</v>
      </c>
      <c r="J71" s="87">
        <v>1090</v>
      </c>
      <c r="K71" s="88">
        <f aca="true" t="shared" si="4" ref="K71:K87">I71+J71</f>
        <v>1090</v>
      </c>
    </row>
    <row r="72" spans="2:11" ht="13.5" thickBot="1">
      <c r="B72" s="62"/>
      <c r="C72" s="179"/>
      <c r="D72" s="56" t="s">
        <v>48</v>
      </c>
      <c r="E72" s="57" t="s">
        <v>5</v>
      </c>
      <c r="F72" s="71" t="s">
        <v>4</v>
      </c>
      <c r="G72" s="62" t="s">
        <v>4</v>
      </c>
      <c r="H72" s="72" t="s">
        <v>49</v>
      </c>
      <c r="I72" s="73">
        <f>I73</f>
        <v>0</v>
      </c>
      <c r="J72" s="73">
        <f>J73</f>
        <v>3252</v>
      </c>
      <c r="K72" s="61">
        <f t="shared" si="4"/>
        <v>3252</v>
      </c>
    </row>
    <row r="73" spans="2:11" ht="13.5" thickBot="1">
      <c r="B73" s="62"/>
      <c r="C73" s="179"/>
      <c r="D73" s="63"/>
      <c r="E73" s="64"/>
      <c r="F73" s="65">
        <v>4350</v>
      </c>
      <c r="G73" s="66">
        <v>5223</v>
      </c>
      <c r="H73" s="89" t="s">
        <v>50</v>
      </c>
      <c r="I73" s="68">
        <v>0</v>
      </c>
      <c r="J73" s="69">
        <v>3252</v>
      </c>
      <c r="K73" s="70">
        <f t="shared" si="4"/>
        <v>3252</v>
      </c>
    </row>
    <row r="74" spans="2:11" ht="13.5" thickBot="1">
      <c r="B74" s="62"/>
      <c r="C74" s="179"/>
      <c r="D74" s="56" t="s">
        <v>51</v>
      </c>
      <c r="E74" s="57" t="s">
        <v>5</v>
      </c>
      <c r="F74" s="71" t="s">
        <v>4</v>
      </c>
      <c r="G74" s="62" t="s">
        <v>4</v>
      </c>
      <c r="H74" s="72" t="s">
        <v>462</v>
      </c>
      <c r="I74" s="73">
        <f>I75</f>
        <v>0</v>
      </c>
      <c r="J74" s="73">
        <f>J75</f>
        <v>417</v>
      </c>
      <c r="K74" s="61">
        <f t="shared" si="4"/>
        <v>417</v>
      </c>
    </row>
    <row r="75" spans="2:11" ht="13.5" thickBot="1">
      <c r="B75" s="62"/>
      <c r="C75" s="179"/>
      <c r="D75" s="63"/>
      <c r="E75" s="64"/>
      <c r="F75" s="65">
        <v>4379</v>
      </c>
      <c r="G75" s="66">
        <v>5222</v>
      </c>
      <c r="H75" s="89" t="s">
        <v>463</v>
      </c>
      <c r="I75" s="68">
        <v>0</v>
      </c>
      <c r="J75" s="69">
        <v>417</v>
      </c>
      <c r="K75" s="70">
        <f t="shared" si="4"/>
        <v>417</v>
      </c>
    </row>
    <row r="76" spans="2:11" ht="13.5" thickBot="1">
      <c r="B76" s="62"/>
      <c r="C76" s="179"/>
      <c r="D76" s="56" t="s">
        <v>52</v>
      </c>
      <c r="E76" s="57" t="s">
        <v>5</v>
      </c>
      <c r="F76" s="71" t="s">
        <v>4</v>
      </c>
      <c r="G76" s="62" t="s">
        <v>4</v>
      </c>
      <c r="H76" s="72" t="s">
        <v>53</v>
      </c>
      <c r="I76" s="73">
        <f>I77+I78+I79</f>
        <v>0</v>
      </c>
      <c r="J76" s="73">
        <f>J77+J78+J79</f>
        <v>6082</v>
      </c>
      <c r="K76" s="61">
        <f t="shared" si="4"/>
        <v>6082</v>
      </c>
    </row>
    <row r="77" spans="2:11" ht="12.75">
      <c r="B77" s="74"/>
      <c r="C77" s="194"/>
      <c r="D77" s="75"/>
      <c r="E77" s="90"/>
      <c r="F77" s="91">
        <v>4374</v>
      </c>
      <c r="G77" s="77">
        <v>5223</v>
      </c>
      <c r="H77" s="92" t="s">
        <v>464</v>
      </c>
      <c r="I77" s="79">
        <v>0</v>
      </c>
      <c r="J77" s="80">
        <v>3919</v>
      </c>
      <c r="K77" s="81">
        <f t="shared" si="4"/>
        <v>3919</v>
      </c>
    </row>
    <row r="78" spans="2:11" ht="12.75">
      <c r="B78" s="102"/>
      <c r="C78" s="197"/>
      <c r="D78" s="103"/>
      <c r="E78" s="104"/>
      <c r="F78" s="105">
        <v>4371</v>
      </c>
      <c r="G78" s="106">
        <v>5223</v>
      </c>
      <c r="H78" s="107" t="s">
        <v>54</v>
      </c>
      <c r="I78" s="108">
        <v>0</v>
      </c>
      <c r="J78" s="109">
        <v>1210</v>
      </c>
      <c r="K78" s="110">
        <f t="shared" si="4"/>
        <v>1210</v>
      </c>
    </row>
    <row r="79" spans="2:11" ht="13.5" thickBot="1">
      <c r="B79" s="82"/>
      <c r="C79" s="195"/>
      <c r="D79" s="83"/>
      <c r="E79" s="84"/>
      <c r="F79" s="85">
        <v>4375</v>
      </c>
      <c r="G79" s="111">
        <v>5223</v>
      </c>
      <c r="H79" s="112" t="s">
        <v>465</v>
      </c>
      <c r="I79" s="86">
        <v>0</v>
      </c>
      <c r="J79" s="87">
        <v>953</v>
      </c>
      <c r="K79" s="88">
        <f t="shared" si="4"/>
        <v>953</v>
      </c>
    </row>
    <row r="80" spans="2:11" ht="13.5" thickBot="1">
      <c r="B80" s="62"/>
      <c r="C80" s="179"/>
      <c r="D80" s="56" t="s">
        <v>55</v>
      </c>
      <c r="E80" s="57" t="s">
        <v>5</v>
      </c>
      <c r="F80" s="71" t="s">
        <v>4</v>
      </c>
      <c r="G80" s="62" t="s">
        <v>4</v>
      </c>
      <c r="H80" s="72" t="s">
        <v>390</v>
      </c>
      <c r="I80" s="73">
        <f>I81+I82+I83+I84</f>
        <v>0</v>
      </c>
      <c r="J80" s="73">
        <f>J81+J82+J83+J84</f>
        <v>6202</v>
      </c>
      <c r="K80" s="61">
        <f t="shared" si="4"/>
        <v>6202</v>
      </c>
    </row>
    <row r="81" spans="2:11" ht="12.75">
      <c r="B81" s="74"/>
      <c r="C81" s="194"/>
      <c r="D81" s="75"/>
      <c r="E81" s="90"/>
      <c r="F81" s="91">
        <v>4351</v>
      </c>
      <c r="G81" s="77">
        <v>5221</v>
      </c>
      <c r="H81" s="92" t="s">
        <v>399</v>
      </c>
      <c r="I81" s="79">
        <v>0</v>
      </c>
      <c r="J81" s="80">
        <v>1806</v>
      </c>
      <c r="K81" s="81">
        <f t="shared" si="4"/>
        <v>1806</v>
      </c>
    </row>
    <row r="82" spans="2:11" ht="12.75">
      <c r="B82" s="102"/>
      <c r="C82" s="197"/>
      <c r="D82" s="103"/>
      <c r="E82" s="104"/>
      <c r="F82" s="105">
        <v>4354</v>
      </c>
      <c r="G82" s="106">
        <v>5221</v>
      </c>
      <c r="H82" s="107" t="s">
        <v>398</v>
      </c>
      <c r="I82" s="108">
        <v>0</v>
      </c>
      <c r="J82" s="109">
        <v>1448</v>
      </c>
      <c r="K82" s="110">
        <f t="shared" si="4"/>
        <v>1448</v>
      </c>
    </row>
    <row r="83" spans="2:11" ht="12.75">
      <c r="B83" s="102"/>
      <c r="C83" s="197"/>
      <c r="D83" s="103"/>
      <c r="E83" s="104"/>
      <c r="F83" s="105">
        <v>4377</v>
      </c>
      <c r="G83" s="106">
        <v>5221</v>
      </c>
      <c r="H83" s="107" t="s">
        <v>400</v>
      </c>
      <c r="I83" s="108">
        <v>0</v>
      </c>
      <c r="J83" s="109">
        <v>1815</v>
      </c>
      <c r="K83" s="110">
        <f t="shared" si="4"/>
        <v>1815</v>
      </c>
    </row>
    <row r="84" spans="2:11" ht="13.5" thickBot="1">
      <c r="B84" s="113"/>
      <c r="C84" s="198"/>
      <c r="D84" s="114"/>
      <c r="E84" s="115"/>
      <c r="F84" s="116">
        <v>4379</v>
      </c>
      <c r="G84" s="117">
        <v>5221</v>
      </c>
      <c r="H84" s="118" t="s">
        <v>401</v>
      </c>
      <c r="I84" s="119">
        <v>0</v>
      </c>
      <c r="J84" s="120">
        <v>1133</v>
      </c>
      <c r="K84" s="121">
        <f t="shared" si="4"/>
        <v>1133</v>
      </c>
    </row>
    <row r="85" spans="2:11" ht="13.5" thickBot="1">
      <c r="B85" s="62"/>
      <c r="C85" s="179"/>
      <c r="D85" s="56" t="s">
        <v>56</v>
      </c>
      <c r="E85" s="64" t="s">
        <v>5</v>
      </c>
      <c r="F85" s="71" t="s">
        <v>4</v>
      </c>
      <c r="G85" s="62" t="s">
        <v>4</v>
      </c>
      <c r="H85" s="72" t="s">
        <v>57</v>
      </c>
      <c r="I85" s="73">
        <f>I86</f>
        <v>0</v>
      </c>
      <c r="J85" s="73">
        <f>J86</f>
        <v>942</v>
      </c>
      <c r="K85" s="61">
        <f t="shared" si="4"/>
        <v>942</v>
      </c>
    </row>
    <row r="86" spans="2:11" ht="13.5" thickBot="1">
      <c r="B86" s="122"/>
      <c r="C86" s="199"/>
      <c r="D86" s="123"/>
      <c r="E86" s="124"/>
      <c r="F86" s="125">
        <v>4377</v>
      </c>
      <c r="G86" s="126">
        <v>5222</v>
      </c>
      <c r="H86" s="127" t="s">
        <v>402</v>
      </c>
      <c r="I86" s="119">
        <v>0</v>
      </c>
      <c r="J86" s="128">
        <v>942</v>
      </c>
      <c r="K86" s="121">
        <f t="shared" si="4"/>
        <v>942</v>
      </c>
    </row>
    <row r="87" spans="2:11" ht="13.5" thickBot="1">
      <c r="B87" s="55"/>
      <c r="C87" s="193"/>
      <c r="D87" s="56" t="s">
        <v>58</v>
      </c>
      <c r="E87" s="57" t="s">
        <v>5</v>
      </c>
      <c r="F87" s="58" t="s">
        <v>4</v>
      </c>
      <c r="G87" s="55" t="s">
        <v>4</v>
      </c>
      <c r="H87" s="129" t="s">
        <v>389</v>
      </c>
      <c r="I87" s="60">
        <f>I88+I89+I90</f>
        <v>0</v>
      </c>
      <c r="J87" s="60">
        <f>J88+J89+J90</f>
        <v>2060</v>
      </c>
      <c r="K87" s="61">
        <f t="shared" si="4"/>
        <v>2060</v>
      </c>
    </row>
    <row r="88" spans="2:11" ht="12.75">
      <c r="B88" s="130"/>
      <c r="C88" s="200"/>
      <c r="D88" s="131"/>
      <c r="E88" s="132"/>
      <c r="F88" s="133">
        <v>4377</v>
      </c>
      <c r="G88" s="134">
        <v>5222</v>
      </c>
      <c r="H88" s="135" t="s">
        <v>403</v>
      </c>
      <c r="I88" s="99">
        <v>0</v>
      </c>
      <c r="J88" s="136">
        <v>953</v>
      </c>
      <c r="K88" s="101">
        <f aca="true" t="shared" si="5" ref="K88:K146">I88+J88</f>
        <v>953</v>
      </c>
    </row>
    <row r="89" spans="2:11" ht="12.75">
      <c r="B89" s="93"/>
      <c r="C89" s="196"/>
      <c r="D89" s="94"/>
      <c r="E89" s="95"/>
      <c r="F89" s="96">
        <v>4351</v>
      </c>
      <c r="G89" s="97">
        <v>5222</v>
      </c>
      <c r="H89" s="98" t="s">
        <v>404</v>
      </c>
      <c r="I89" s="99">
        <v>0</v>
      </c>
      <c r="J89" s="100">
        <v>277</v>
      </c>
      <c r="K89" s="101">
        <f t="shared" si="5"/>
        <v>277</v>
      </c>
    </row>
    <row r="90" spans="2:11" ht="13.5" thickBot="1">
      <c r="B90" s="82"/>
      <c r="C90" s="195"/>
      <c r="D90" s="83"/>
      <c r="E90" s="84"/>
      <c r="F90" s="85">
        <v>4356</v>
      </c>
      <c r="G90" s="111">
        <v>5222</v>
      </c>
      <c r="H90" s="112" t="s">
        <v>405</v>
      </c>
      <c r="I90" s="86">
        <v>0</v>
      </c>
      <c r="J90" s="87">
        <v>830</v>
      </c>
      <c r="K90" s="88">
        <f t="shared" si="5"/>
        <v>830</v>
      </c>
    </row>
    <row r="91" spans="2:11" ht="13.5" thickBot="1">
      <c r="B91" s="62"/>
      <c r="C91" s="179"/>
      <c r="D91" s="56" t="s">
        <v>59</v>
      </c>
      <c r="E91" s="57" t="s">
        <v>5</v>
      </c>
      <c r="F91" s="71" t="s">
        <v>4</v>
      </c>
      <c r="G91" s="62" t="s">
        <v>4</v>
      </c>
      <c r="H91" s="72" t="s">
        <v>60</v>
      </c>
      <c r="I91" s="73">
        <f>I92+I93</f>
        <v>0</v>
      </c>
      <c r="J91" s="73">
        <f>J92+J93</f>
        <v>8181</v>
      </c>
      <c r="K91" s="61">
        <f>I91+J91</f>
        <v>8181</v>
      </c>
    </row>
    <row r="92" spans="2:11" ht="12.75">
      <c r="B92" s="74"/>
      <c r="C92" s="194"/>
      <c r="D92" s="75"/>
      <c r="E92" s="90"/>
      <c r="F92" s="91">
        <v>4359</v>
      </c>
      <c r="G92" s="77">
        <v>5221</v>
      </c>
      <c r="H92" s="92" t="s">
        <v>406</v>
      </c>
      <c r="I92" s="79">
        <v>0</v>
      </c>
      <c r="J92" s="80">
        <v>6581</v>
      </c>
      <c r="K92" s="81">
        <f t="shared" si="5"/>
        <v>6581</v>
      </c>
    </row>
    <row r="93" spans="2:11" ht="13.5" thickBot="1">
      <c r="B93" s="82"/>
      <c r="C93" s="195"/>
      <c r="D93" s="83"/>
      <c r="E93" s="84"/>
      <c r="F93" s="85">
        <v>4312</v>
      </c>
      <c r="G93" s="111">
        <v>5221</v>
      </c>
      <c r="H93" s="112" t="s">
        <v>407</v>
      </c>
      <c r="I93" s="86">
        <v>0</v>
      </c>
      <c r="J93" s="87">
        <v>1600</v>
      </c>
      <c r="K93" s="88">
        <f>I93+J93</f>
        <v>1600</v>
      </c>
    </row>
    <row r="94" spans="2:11" ht="13.5" thickBot="1">
      <c r="B94" s="62"/>
      <c r="C94" s="179"/>
      <c r="D94" s="56" t="s">
        <v>61</v>
      </c>
      <c r="E94" s="64" t="s">
        <v>5</v>
      </c>
      <c r="F94" s="71" t="s">
        <v>4</v>
      </c>
      <c r="G94" s="62" t="s">
        <v>4</v>
      </c>
      <c r="H94" s="72" t="s">
        <v>408</v>
      </c>
      <c r="I94" s="73">
        <f>I95</f>
        <v>0</v>
      </c>
      <c r="J94" s="73">
        <f>J95</f>
        <v>255</v>
      </c>
      <c r="K94" s="61">
        <f>I94+J94</f>
        <v>255</v>
      </c>
    </row>
    <row r="95" spans="2:11" ht="13.5" thickBot="1">
      <c r="B95" s="62"/>
      <c r="C95" s="179"/>
      <c r="D95" s="63"/>
      <c r="E95" s="64"/>
      <c r="F95" s="65">
        <v>4312</v>
      </c>
      <c r="G95" s="66">
        <v>5222</v>
      </c>
      <c r="H95" s="89" t="s">
        <v>413</v>
      </c>
      <c r="I95" s="68">
        <v>0</v>
      </c>
      <c r="J95" s="69">
        <v>255</v>
      </c>
      <c r="K95" s="70">
        <f t="shared" si="5"/>
        <v>255</v>
      </c>
    </row>
    <row r="96" spans="2:11" ht="13.5" thickBot="1">
      <c r="B96" s="62"/>
      <c r="C96" s="179"/>
      <c r="D96" s="56" t="s">
        <v>62</v>
      </c>
      <c r="E96" s="57" t="s">
        <v>5</v>
      </c>
      <c r="F96" s="71" t="s">
        <v>4</v>
      </c>
      <c r="G96" s="62" t="s">
        <v>4</v>
      </c>
      <c r="H96" s="72" t="s">
        <v>63</v>
      </c>
      <c r="I96" s="73">
        <f>I97+I98+I99</f>
        <v>0</v>
      </c>
      <c r="J96" s="73">
        <f>J97+J98+J99</f>
        <v>2729</v>
      </c>
      <c r="K96" s="61">
        <f>I96+J96</f>
        <v>2729</v>
      </c>
    </row>
    <row r="97" spans="2:11" ht="12.75">
      <c r="B97" s="74"/>
      <c r="C97" s="194"/>
      <c r="D97" s="75"/>
      <c r="E97" s="90"/>
      <c r="F97" s="91">
        <v>4375</v>
      </c>
      <c r="G97" s="77">
        <v>5221</v>
      </c>
      <c r="H97" s="92" t="s">
        <v>412</v>
      </c>
      <c r="I97" s="79">
        <v>0</v>
      </c>
      <c r="J97" s="80">
        <v>927</v>
      </c>
      <c r="K97" s="81">
        <f t="shared" si="5"/>
        <v>927</v>
      </c>
    </row>
    <row r="98" spans="2:11" ht="12.75">
      <c r="B98" s="102"/>
      <c r="C98" s="197"/>
      <c r="D98" s="103"/>
      <c r="E98" s="104"/>
      <c r="F98" s="105">
        <v>4375</v>
      </c>
      <c r="G98" s="106">
        <v>5221</v>
      </c>
      <c r="H98" s="107" t="s">
        <v>411</v>
      </c>
      <c r="I98" s="108">
        <v>0</v>
      </c>
      <c r="J98" s="109">
        <v>946</v>
      </c>
      <c r="K98" s="110">
        <f t="shared" si="5"/>
        <v>946</v>
      </c>
    </row>
    <row r="99" spans="2:11" ht="13.5" thickBot="1">
      <c r="B99" s="82"/>
      <c r="C99" s="195"/>
      <c r="D99" s="83"/>
      <c r="E99" s="84"/>
      <c r="F99" s="85">
        <v>4375</v>
      </c>
      <c r="G99" s="111">
        <v>5221</v>
      </c>
      <c r="H99" s="112" t="s">
        <v>410</v>
      </c>
      <c r="I99" s="86">
        <v>0</v>
      </c>
      <c r="J99" s="87">
        <v>856</v>
      </c>
      <c r="K99" s="88">
        <f t="shared" si="5"/>
        <v>856</v>
      </c>
    </row>
    <row r="100" spans="2:11" ht="13.5" thickBot="1">
      <c r="B100" s="62"/>
      <c r="C100" s="179"/>
      <c r="D100" s="56" t="s">
        <v>64</v>
      </c>
      <c r="E100" s="57" t="s">
        <v>5</v>
      </c>
      <c r="F100" s="71" t="s">
        <v>4</v>
      </c>
      <c r="G100" s="62" t="s">
        <v>4</v>
      </c>
      <c r="H100" s="72" t="s">
        <v>65</v>
      </c>
      <c r="I100" s="73">
        <f>I101</f>
        <v>0</v>
      </c>
      <c r="J100" s="73">
        <f>J101</f>
        <v>1600</v>
      </c>
      <c r="K100" s="61">
        <f>I100+J100</f>
        <v>1600</v>
      </c>
    </row>
    <row r="101" spans="2:11" ht="13.5" thickBot="1">
      <c r="B101" s="62"/>
      <c r="C101" s="179"/>
      <c r="D101" s="63"/>
      <c r="E101" s="64"/>
      <c r="F101" s="65">
        <v>4351</v>
      </c>
      <c r="G101" s="66">
        <v>5221</v>
      </c>
      <c r="H101" s="89" t="s">
        <v>409</v>
      </c>
      <c r="I101" s="68">
        <v>0</v>
      </c>
      <c r="J101" s="69">
        <v>1600</v>
      </c>
      <c r="K101" s="70">
        <f t="shared" si="5"/>
        <v>1600</v>
      </c>
    </row>
    <row r="102" spans="2:11" ht="13.5" thickBot="1">
      <c r="B102" s="62"/>
      <c r="C102" s="179"/>
      <c r="D102" s="56" t="s">
        <v>66</v>
      </c>
      <c r="E102" s="57" t="s">
        <v>5</v>
      </c>
      <c r="F102" s="71" t="s">
        <v>4</v>
      </c>
      <c r="G102" s="62" t="s">
        <v>4</v>
      </c>
      <c r="H102" s="72" t="s">
        <v>67</v>
      </c>
      <c r="I102" s="73">
        <f>I103+I104+I105+I106+I107</f>
        <v>0</v>
      </c>
      <c r="J102" s="73">
        <f>J103+J104+J105+J106+J107</f>
        <v>4584</v>
      </c>
      <c r="K102" s="61">
        <f>I102+J102</f>
        <v>4584</v>
      </c>
    </row>
    <row r="103" spans="2:11" ht="12.75">
      <c r="B103" s="74"/>
      <c r="C103" s="194"/>
      <c r="D103" s="75"/>
      <c r="E103" s="90"/>
      <c r="F103" s="273">
        <v>4373</v>
      </c>
      <c r="G103" s="77">
        <v>5222</v>
      </c>
      <c r="H103" s="92" t="s">
        <v>414</v>
      </c>
      <c r="I103" s="79">
        <v>0</v>
      </c>
      <c r="J103" s="80">
        <v>949</v>
      </c>
      <c r="K103" s="81">
        <f t="shared" si="5"/>
        <v>949</v>
      </c>
    </row>
    <row r="104" spans="2:11" ht="12.75">
      <c r="B104" s="102"/>
      <c r="C104" s="197"/>
      <c r="D104" s="103"/>
      <c r="E104" s="104"/>
      <c r="F104" s="105">
        <v>4376</v>
      </c>
      <c r="G104" s="106">
        <v>5222</v>
      </c>
      <c r="H104" s="107" t="s">
        <v>415</v>
      </c>
      <c r="I104" s="108">
        <v>0</v>
      </c>
      <c r="J104" s="109">
        <v>949</v>
      </c>
      <c r="K104" s="110">
        <f t="shared" si="5"/>
        <v>949</v>
      </c>
    </row>
    <row r="105" spans="2:11" ht="12.75">
      <c r="B105" s="102"/>
      <c r="C105" s="197"/>
      <c r="D105" s="103"/>
      <c r="E105" s="104"/>
      <c r="F105" s="105">
        <v>4378</v>
      </c>
      <c r="G105" s="106">
        <v>5222</v>
      </c>
      <c r="H105" s="107" t="s">
        <v>416</v>
      </c>
      <c r="I105" s="108">
        <v>0</v>
      </c>
      <c r="J105" s="109">
        <v>874</v>
      </c>
      <c r="K105" s="110">
        <f t="shared" si="5"/>
        <v>874</v>
      </c>
    </row>
    <row r="106" spans="2:11" ht="12.75">
      <c r="B106" s="102"/>
      <c r="C106" s="197"/>
      <c r="D106" s="103"/>
      <c r="E106" s="104"/>
      <c r="F106" s="105">
        <v>4376</v>
      </c>
      <c r="G106" s="106">
        <v>5222</v>
      </c>
      <c r="H106" s="107" t="s">
        <v>417</v>
      </c>
      <c r="I106" s="108">
        <v>0</v>
      </c>
      <c r="J106" s="109">
        <v>656</v>
      </c>
      <c r="K106" s="110">
        <f t="shared" si="5"/>
        <v>656</v>
      </c>
    </row>
    <row r="107" spans="2:11" ht="13.5" thickBot="1">
      <c r="B107" s="82"/>
      <c r="C107" s="195"/>
      <c r="D107" s="83"/>
      <c r="E107" s="84"/>
      <c r="F107" s="85">
        <v>4378</v>
      </c>
      <c r="G107" s="111">
        <v>5222</v>
      </c>
      <c r="H107" s="112" t="s">
        <v>418</v>
      </c>
      <c r="I107" s="86">
        <v>0</v>
      </c>
      <c r="J107" s="87">
        <v>1156</v>
      </c>
      <c r="K107" s="88">
        <f t="shared" si="5"/>
        <v>1156</v>
      </c>
    </row>
    <row r="108" spans="2:11" ht="13.5" thickBot="1">
      <c r="B108" s="62"/>
      <c r="C108" s="179"/>
      <c r="D108" s="56" t="s">
        <v>68</v>
      </c>
      <c r="E108" s="57" t="s">
        <v>5</v>
      </c>
      <c r="F108" s="71" t="s">
        <v>4</v>
      </c>
      <c r="G108" s="62" t="s">
        <v>4</v>
      </c>
      <c r="H108" s="72" t="s">
        <v>69</v>
      </c>
      <c r="I108" s="73">
        <f>I109+I110+I111+I112+I113+I114+I115+I116</f>
        <v>0</v>
      </c>
      <c r="J108" s="73">
        <f>J109+J110+J111+J112+J113+J114+J115+J116</f>
        <v>8110</v>
      </c>
      <c r="K108" s="61">
        <f>I108+J108</f>
        <v>8110</v>
      </c>
    </row>
    <row r="109" spans="2:11" ht="12.75">
      <c r="B109" s="74"/>
      <c r="C109" s="194"/>
      <c r="D109" s="75"/>
      <c r="E109" s="90"/>
      <c r="F109" s="91">
        <v>4374</v>
      </c>
      <c r="G109" s="77">
        <v>5222</v>
      </c>
      <c r="H109" s="92" t="s">
        <v>441</v>
      </c>
      <c r="I109" s="79">
        <v>0</v>
      </c>
      <c r="J109" s="80">
        <v>1113</v>
      </c>
      <c r="K109" s="81">
        <f t="shared" si="5"/>
        <v>1113</v>
      </c>
    </row>
    <row r="110" spans="2:11" ht="12.75">
      <c r="B110" s="102"/>
      <c r="C110" s="197"/>
      <c r="D110" s="103"/>
      <c r="E110" s="104"/>
      <c r="F110" s="105">
        <v>4374</v>
      </c>
      <c r="G110" s="106">
        <v>5222</v>
      </c>
      <c r="H110" s="107" t="s">
        <v>442</v>
      </c>
      <c r="I110" s="108">
        <v>0</v>
      </c>
      <c r="J110" s="109">
        <v>846</v>
      </c>
      <c r="K110" s="110">
        <f t="shared" si="5"/>
        <v>846</v>
      </c>
    </row>
    <row r="111" spans="2:11" ht="12.75">
      <c r="B111" s="102"/>
      <c r="C111" s="197"/>
      <c r="D111" s="103"/>
      <c r="E111" s="104"/>
      <c r="F111" s="105">
        <v>4378</v>
      </c>
      <c r="G111" s="106">
        <v>5222</v>
      </c>
      <c r="H111" s="107" t="s">
        <v>443</v>
      </c>
      <c r="I111" s="108">
        <v>0</v>
      </c>
      <c r="J111" s="109">
        <v>1232</v>
      </c>
      <c r="K111" s="110">
        <f t="shared" si="5"/>
        <v>1232</v>
      </c>
    </row>
    <row r="112" spans="2:11" ht="12.75">
      <c r="B112" s="102"/>
      <c r="C112" s="197"/>
      <c r="D112" s="103"/>
      <c r="E112" s="104"/>
      <c r="F112" s="105">
        <v>4378</v>
      </c>
      <c r="G112" s="106">
        <v>5222</v>
      </c>
      <c r="H112" s="107" t="s">
        <v>444</v>
      </c>
      <c r="I112" s="108">
        <v>0</v>
      </c>
      <c r="J112" s="109">
        <v>900</v>
      </c>
      <c r="K112" s="110">
        <f t="shared" si="5"/>
        <v>900</v>
      </c>
    </row>
    <row r="113" spans="2:11" ht="12.75">
      <c r="B113" s="102"/>
      <c r="C113" s="197"/>
      <c r="D113" s="103"/>
      <c r="E113" s="104"/>
      <c r="F113" s="105">
        <v>4374</v>
      </c>
      <c r="G113" s="106">
        <v>5222</v>
      </c>
      <c r="H113" s="107" t="s">
        <v>445</v>
      </c>
      <c r="I113" s="108">
        <v>0</v>
      </c>
      <c r="J113" s="109">
        <v>1566</v>
      </c>
      <c r="K113" s="110">
        <f t="shared" si="5"/>
        <v>1566</v>
      </c>
    </row>
    <row r="114" spans="2:11" ht="12.75">
      <c r="B114" s="102"/>
      <c r="C114" s="197"/>
      <c r="D114" s="103"/>
      <c r="E114" s="104"/>
      <c r="F114" s="105">
        <v>4374</v>
      </c>
      <c r="G114" s="106">
        <v>5222</v>
      </c>
      <c r="H114" s="107" t="s">
        <v>446</v>
      </c>
      <c r="I114" s="108">
        <v>0</v>
      </c>
      <c r="J114" s="109">
        <v>355</v>
      </c>
      <c r="K114" s="110">
        <f t="shared" si="5"/>
        <v>355</v>
      </c>
    </row>
    <row r="115" spans="2:11" ht="12.75">
      <c r="B115" s="102"/>
      <c r="C115" s="197"/>
      <c r="D115" s="103"/>
      <c r="E115" s="104"/>
      <c r="F115" s="105">
        <v>4374</v>
      </c>
      <c r="G115" s="106">
        <v>5222</v>
      </c>
      <c r="H115" s="107" t="s">
        <v>447</v>
      </c>
      <c r="I115" s="108">
        <v>0</v>
      </c>
      <c r="J115" s="109">
        <v>1680</v>
      </c>
      <c r="K115" s="110">
        <f t="shared" si="5"/>
        <v>1680</v>
      </c>
    </row>
    <row r="116" spans="2:11" ht="13.5" thickBot="1">
      <c r="B116" s="82"/>
      <c r="C116" s="195"/>
      <c r="D116" s="83"/>
      <c r="E116" s="84"/>
      <c r="F116" s="85">
        <v>4378</v>
      </c>
      <c r="G116" s="111">
        <v>5222</v>
      </c>
      <c r="H116" s="112" t="s">
        <v>448</v>
      </c>
      <c r="I116" s="86">
        <v>0</v>
      </c>
      <c r="J116" s="87">
        <v>418</v>
      </c>
      <c r="K116" s="88">
        <f t="shared" si="5"/>
        <v>418</v>
      </c>
    </row>
    <row r="117" spans="2:11" ht="13.5" thickBot="1">
      <c r="B117" s="62"/>
      <c r="C117" s="179"/>
      <c r="D117" s="56" t="s">
        <v>70</v>
      </c>
      <c r="E117" s="57" t="s">
        <v>5</v>
      </c>
      <c r="F117" s="71" t="s">
        <v>4</v>
      </c>
      <c r="G117" s="62" t="s">
        <v>4</v>
      </c>
      <c r="H117" s="72" t="s">
        <v>71</v>
      </c>
      <c r="I117" s="73">
        <f>I118</f>
        <v>0</v>
      </c>
      <c r="J117" s="73">
        <f>J118</f>
        <v>2095</v>
      </c>
      <c r="K117" s="61">
        <f>I117+J117</f>
        <v>2095</v>
      </c>
    </row>
    <row r="118" spans="2:11" ht="13.5" thickBot="1">
      <c r="B118" s="62"/>
      <c r="C118" s="179"/>
      <c r="D118" s="63"/>
      <c r="E118" s="64"/>
      <c r="F118" s="65">
        <v>4374</v>
      </c>
      <c r="G118" s="66">
        <v>5221</v>
      </c>
      <c r="H118" s="89" t="s">
        <v>466</v>
      </c>
      <c r="I118" s="68">
        <v>0</v>
      </c>
      <c r="J118" s="69">
        <v>2095</v>
      </c>
      <c r="K118" s="70">
        <f t="shared" si="5"/>
        <v>2095</v>
      </c>
    </row>
    <row r="119" spans="2:11" ht="13.5" thickBot="1">
      <c r="B119" s="62"/>
      <c r="C119" s="179"/>
      <c r="D119" s="56" t="s">
        <v>72</v>
      </c>
      <c r="E119" s="57" t="s">
        <v>5</v>
      </c>
      <c r="F119" s="71" t="s">
        <v>4</v>
      </c>
      <c r="G119" s="62" t="s">
        <v>4</v>
      </c>
      <c r="H119" s="72" t="s">
        <v>73</v>
      </c>
      <c r="I119" s="73">
        <f>I120</f>
        <v>0</v>
      </c>
      <c r="J119" s="73">
        <f>J120</f>
        <v>341</v>
      </c>
      <c r="K119" s="61">
        <f>I119+J119</f>
        <v>341</v>
      </c>
    </row>
    <row r="120" spans="2:11" ht="13.5" thickBot="1">
      <c r="B120" s="62"/>
      <c r="C120" s="179"/>
      <c r="D120" s="63"/>
      <c r="E120" s="64"/>
      <c r="F120" s="65">
        <v>4358</v>
      </c>
      <c r="G120" s="66">
        <v>5213</v>
      </c>
      <c r="H120" s="89" t="s">
        <v>467</v>
      </c>
      <c r="I120" s="68">
        <v>0</v>
      </c>
      <c r="J120" s="69">
        <v>341</v>
      </c>
      <c r="K120" s="70">
        <f t="shared" si="5"/>
        <v>341</v>
      </c>
    </row>
    <row r="121" spans="2:11" ht="13.5" thickBot="1">
      <c r="B121" s="62"/>
      <c r="C121" s="179"/>
      <c r="D121" s="56" t="s">
        <v>74</v>
      </c>
      <c r="E121" s="57" t="s">
        <v>5</v>
      </c>
      <c r="F121" s="71" t="s">
        <v>4</v>
      </c>
      <c r="G121" s="62" t="s">
        <v>4</v>
      </c>
      <c r="H121" s="72" t="s">
        <v>75</v>
      </c>
      <c r="I121" s="73">
        <f>I122</f>
        <v>0</v>
      </c>
      <c r="J121" s="73">
        <f>J122</f>
        <v>960</v>
      </c>
      <c r="K121" s="61">
        <f t="shared" si="5"/>
        <v>960</v>
      </c>
    </row>
    <row r="122" spans="2:11" ht="13.5" thickBot="1">
      <c r="B122" s="62"/>
      <c r="C122" s="179"/>
      <c r="D122" s="63"/>
      <c r="E122" s="64"/>
      <c r="F122" s="65">
        <v>4371</v>
      </c>
      <c r="G122" s="66">
        <v>5222</v>
      </c>
      <c r="H122" s="89" t="s">
        <v>468</v>
      </c>
      <c r="I122" s="68">
        <v>0</v>
      </c>
      <c r="J122" s="69">
        <v>960</v>
      </c>
      <c r="K122" s="70">
        <f t="shared" si="5"/>
        <v>960</v>
      </c>
    </row>
    <row r="123" spans="2:11" ht="13.5" thickBot="1">
      <c r="B123" s="62"/>
      <c r="C123" s="179"/>
      <c r="D123" s="56" t="s">
        <v>76</v>
      </c>
      <c r="E123" s="57" t="s">
        <v>5</v>
      </c>
      <c r="F123" s="71" t="s">
        <v>4</v>
      </c>
      <c r="G123" s="62" t="s">
        <v>4</v>
      </c>
      <c r="H123" s="72" t="s">
        <v>77</v>
      </c>
      <c r="I123" s="73">
        <f>I124+I125+I126+I127</f>
        <v>0</v>
      </c>
      <c r="J123" s="73">
        <f>J124+J125+J126+J127</f>
        <v>2386</v>
      </c>
      <c r="K123" s="61">
        <f>I123+J123</f>
        <v>2386</v>
      </c>
    </row>
    <row r="124" spans="2:11" ht="12.75">
      <c r="B124" s="74"/>
      <c r="C124" s="194"/>
      <c r="D124" s="75"/>
      <c r="E124" s="90"/>
      <c r="F124" s="91">
        <v>4378</v>
      </c>
      <c r="G124" s="77">
        <v>5222</v>
      </c>
      <c r="H124" s="92" t="s">
        <v>431</v>
      </c>
      <c r="I124" s="79">
        <v>0</v>
      </c>
      <c r="J124" s="80">
        <v>360</v>
      </c>
      <c r="K124" s="81">
        <f t="shared" si="5"/>
        <v>360</v>
      </c>
    </row>
    <row r="125" spans="2:11" ht="12.75">
      <c r="B125" s="102"/>
      <c r="C125" s="197"/>
      <c r="D125" s="103"/>
      <c r="E125" s="104"/>
      <c r="F125" s="105">
        <v>4371</v>
      </c>
      <c r="G125" s="106">
        <v>5222</v>
      </c>
      <c r="H125" s="107" t="s">
        <v>432</v>
      </c>
      <c r="I125" s="108">
        <v>0</v>
      </c>
      <c r="J125" s="109">
        <v>1420</v>
      </c>
      <c r="K125" s="110">
        <f t="shared" si="5"/>
        <v>1420</v>
      </c>
    </row>
    <row r="126" spans="2:11" ht="12.75">
      <c r="B126" s="102"/>
      <c r="C126" s="197"/>
      <c r="D126" s="103"/>
      <c r="E126" s="104"/>
      <c r="F126" s="105">
        <v>4379</v>
      </c>
      <c r="G126" s="106">
        <v>5222</v>
      </c>
      <c r="H126" s="107" t="s">
        <v>433</v>
      </c>
      <c r="I126" s="108">
        <v>0</v>
      </c>
      <c r="J126" s="109">
        <v>339</v>
      </c>
      <c r="K126" s="110">
        <f t="shared" si="5"/>
        <v>339</v>
      </c>
    </row>
    <row r="127" spans="2:11" ht="13.5" thickBot="1">
      <c r="B127" s="82"/>
      <c r="C127" s="195"/>
      <c r="D127" s="83"/>
      <c r="E127" s="84"/>
      <c r="F127" s="85">
        <v>4312</v>
      </c>
      <c r="G127" s="111">
        <v>5222</v>
      </c>
      <c r="H127" s="112" t="s">
        <v>434</v>
      </c>
      <c r="I127" s="86">
        <v>0</v>
      </c>
      <c r="J127" s="87">
        <v>267</v>
      </c>
      <c r="K127" s="88">
        <f t="shared" si="5"/>
        <v>267</v>
      </c>
    </row>
    <row r="128" spans="2:11" ht="13.5" thickBot="1">
      <c r="B128" s="62"/>
      <c r="C128" s="179"/>
      <c r="D128" s="56" t="s">
        <v>78</v>
      </c>
      <c r="E128" s="57" t="s">
        <v>5</v>
      </c>
      <c r="F128" s="71" t="s">
        <v>4</v>
      </c>
      <c r="G128" s="62" t="s">
        <v>4</v>
      </c>
      <c r="H128" s="72" t="s">
        <v>79</v>
      </c>
      <c r="I128" s="73">
        <f>I129+I130</f>
        <v>0</v>
      </c>
      <c r="J128" s="73">
        <f>J129+J130</f>
        <v>1449</v>
      </c>
      <c r="K128" s="61">
        <f>I128+J128</f>
        <v>1449</v>
      </c>
    </row>
    <row r="129" spans="2:11" ht="12.75">
      <c r="B129" s="74"/>
      <c r="C129" s="194"/>
      <c r="D129" s="75"/>
      <c r="E129" s="90"/>
      <c r="F129" s="91">
        <v>4379</v>
      </c>
      <c r="G129" s="77">
        <v>5222</v>
      </c>
      <c r="H129" s="92" t="s">
        <v>435</v>
      </c>
      <c r="I129" s="79">
        <v>0</v>
      </c>
      <c r="J129" s="80">
        <v>776</v>
      </c>
      <c r="K129" s="81">
        <f t="shared" si="5"/>
        <v>776</v>
      </c>
    </row>
    <row r="130" spans="2:11" ht="13.5" thickBot="1">
      <c r="B130" s="82"/>
      <c r="C130" s="195"/>
      <c r="D130" s="83"/>
      <c r="E130" s="84"/>
      <c r="F130" s="85">
        <v>4312</v>
      </c>
      <c r="G130" s="111">
        <v>5222</v>
      </c>
      <c r="H130" s="112" t="s">
        <v>436</v>
      </c>
      <c r="I130" s="86">
        <v>0</v>
      </c>
      <c r="J130" s="87">
        <v>673</v>
      </c>
      <c r="K130" s="88">
        <f t="shared" si="5"/>
        <v>673</v>
      </c>
    </row>
    <row r="131" spans="2:11" ht="13.5" thickBot="1">
      <c r="B131" s="62"/>
      <c r="C131" s="179"/>
      <c r="D131" s="56" t="s">
        <v>80</v>
      </c>
      <c r="E131" s="57" t="s">
        <v>5</v>
      </c>
      <c r="F131" s="71" t="s">
        <v>4</v>
      </c>
      <c r="G131" s="62" t="s">
        <v>4</v>
      </c>
      <c r="H131" s="72" t="s">
        <v>81</v>
      </c>
      <c r="I131" s="73">
        <f>I132+I133</f>
        <v>0</v>
      </c>
      <c r="J131" s="73">
        <f>J132+J133</f>
        <v>1224</v>
      </c>
      <c r="K131" s="61">
        <f>I131+J131</f>
        <v>1224</v>
      </c>
    </row>
    <row r="132" spans="2:11" ht="12.75">
      <c r="B132" s="74"/>
      <c r="C132" s="194"/>
      <c r="D132" s="75"/>
      <c r="E132" s="90"/>
      <c r="F132" s="91">
        <v>4375</v>
      </c>
      <c r="G132" s="77">
        <v>5222</v>
      </c>
      <c r="H132" s="92" t="s">
        <v>437</v>
      </c>
      <c r="I132" s="79">
        <v>0</v>
      </c>
      <c r="J132" s="80">
        <v>879</v>
      </c>
      <c r="K132" s="81">
        <f t="shared" si="5"/>
        <v>879</v>
      </c>
    </row>
    <row r="133" spans="2:11" ht="13.5" thickBot="1">
      <c r="B133" s="82"/>
      <c r="C133" s="195"/>
      <c r="D133" s="83"/>
      <c r="E133" s="84"/>
      <c r="F133" s="85">
        <v>4378</v>
      </c>
      <c r="G133" s="111">
        <v>5222</v>
      </c>
      <c r="H133" s="112" t="s">
        <v>438</v>
      </c>
      <c r="I133" s="86">
        <v>0</v>
      </c>
      <c r="J133" s="87">
        <v>345</v>
      </c>
      <c r="K133" s="88">
        <f t="shared" si="5"/>
        <v>345</v>
      </c>
    </row>
    <row r="134" spans="2:11" ht="13.5" thickBot="1">
      <c r="B134" s="62"/>
      <c r="C134" s="179"/>
      <c r="D134" s="56" t="s">
        <v>82</v>
      </c>
      <c r="E134" s="57" t="s">
        <v>5</v>
      </c>
      <c r="F134" s="71" t="s">
        <v>4</v>
      </c>
      <c r="G134" s="62" t="s">
        <v>4</v>
      </c>
      <c r="H134" s="72" t="s">
        <v>83</v>
      </c>
      <c r="I134" s="73">
        <f>I135+I136+I137</f>
        <v>0</v>
      </c>
      <c r="J134" s="73">
        <f>J135+J136+J137</f>
        <v>5750</v>
      </c>
      <c r="K134" s="61">
        <f>I134+J134</f>
        <v>5750</v>
      </c>
    </row>
    <row r="135" spans="2:11" ht="12.75">
      <c r="B135" s="185"/>
      <c r="C135" s="201"/>
      <c r="D135" s="234"/>
      <c r="E135" s="235"/>
      <c r="F135" s="236">
        <v>4374</v>
      </c>
      <c r="G135" s="237">
        <v>5223</v>
      </c>
      <c r="H135" s="238" t="s">
        <v>84</v>
      </c>
      <c r="I135" s="239">
        <v>0</v>
      </c>
      <c r="J135" s="240">
        <v>2000</v>
      </c>
      <c r="K135" s="241">
        <f t="shared" si="5"/>
        <v>2000</v>
      </c>
    </row>
    <row r="136" spans="2:11" ht="12.75">
      <c r="B136" s="102"/>
      <c r="C136" s="197"/>
      <c r="D136" s="103"/>
      <c r="E136" s="104"/>
      <c r="F136" s="105">
        <v>4350</v>
      </c>
      <c r="G136" s="106">
        <v>5223</v>
      </c>
      <c r="H136" s="107" t="s">
        <v>439</v>
      </c>
      <c r="I136" s="108">
        <v>0</v>
      </c>
      <c r="J136" s="109">
        <v>1700</v>
      </c>
      <c r="K136" s="110">
        <f t="shared" si="5"/>
        <v>1700</v>
      </c>
    </row>
    <row r="137" spans="2:11" ht="13.5" thickBot="1">
      <c r="B137" s="82"/>
      <c r="C137" s="195"/>
      <c r="D137" s="83"/>
      <c r="E137" s="84"/>
      <c r="F137" s="85">
        <v>4374</v>
      </c>
      <c r="G137" s="111">
        <v>5223</v>
      </c>
      <c r="H137" s="112" t="s">
        <v>440</v>
      </c>
      <c r="I137" s="86">
        <v>0</v>
      </c>
      <c r="J137" s="87">
        <v>2050</v>
      </c>
      <c r="K137" s="88">
        <f t="shared" si="5"/>
        <v>2050</v>
      </c>
    </row>
    <row r="138" spans="2:11" ht="13.5" thickBot="1">
      <c r="B138" s="62"/>
      <c r="C138" s="179"/>
      <c r="D138" s="56" t="s">
        <v>85</v>
      </c>
      <c r="E138" s="57" t="s">
        <v>5</v>
      </c>
      <c r="F138" s="71" t="s">
        <v>4</v>
      </c>
      <c r="G138" s="62" t="s">
        <v>4</v>
      </c>
      <c r="H138" s="72" t="s">
        <v>86</v>
      </c>
      <c r="I138" s="73">
        <f>I139+I140+I141+I142</f>
        <v>0</v>
      </c>
      <c r="J138" s="73">
        <f>J139+J140+J141+J142</f>
        <v>2797</v>
      </c>
      <c r="K138" s="61">
        <f>I138+J138</f>
        <v>2797</v>
      </c>
    </row>
    <row r="139" spans="2:11" ht="12.75">
      <c r="B139" s="74"/>
      <c r="C139" s="194"/>
      <c r="D139" s="75"/>
      <c r="E139" s="90"/>
      <c r="F139" s="91">
        <v>4375</v>
      </c>
      <c r="G139" s="77">
        <v>5223</v>
      </c>
      <c r="H139" s="92" t="s">
        <v>426</v>
      </c>
      <c r="I139" s="79">
        <v>0</v>
      </c>
      <c r="J139" s="80">
        <v>936</v>
      </c>
      <c r="K139" s="81">
        <f t="shared" si="5"/>
        <v>936</v>
      </c>
    </row>
    <row r="140" spans="2:11" ht="12.75">
      <c r="B140" s="102"/>
      <c r="C140" s="197"/>
      <c r="D140" s="103"/>
      <c r="E140" s="104"/>
      <c r="F140" s="105">
        <v>4312</v>
      </c>
      <c r="G140" s="106">
        <v>5223</v>
      </c>
      <c r="H140" s="107" t="s">
        <v>425</v>
      </c>
      <c r="I140" s="108">
        <v>0</v>
      </c>
      <c r="J140" s="109">
        <v>82</v>
      </c>
      <c r="K140" s="110">
        <f t="shared" si="5"/>
        <v>82</v>
      </c>
    </row>
    <row r="141" spans="2:11" ht="12.75">
      <c r="B141" s="102"/>
      <c r="C141" s="197"/>
      <c r="D141" s="103"/>
      <c r="E141" s="104"/>
      <c r="F141" s="105">
        <v>4375</v>
      </c>
      <c r="G141" s="106">
        <v>5223</v>
      </c>
      <c r="H141" s="107" t="s">
        <v>424</v>
      </c>
      <c r="I141" s="108">
        <v>0</v>
      </c>
      <c r="J141" s="109">
        <v>898</v>
      </c>
      <c r="K141" s="110">
        <f t="shared" si="5"/>
        <v>898</v>
      </c>
    </row>
    <row r="142" spans="2:11" ht="13.5" thickBot="1">
      <c r="B142" s="82"/>
      <c r="C142" s="195"/>
      <c r="D142" s="83"/>
      <c r="E142" s="84"/>
      <c r="F142" s="85">
        <v>4375</v>
      </c>
      <c r="G142" s="111">
        <v>5223</v>
      </c>
      <c r="H142" s="112" t="s">
        <v>423</v>
      </c>
      <c r="I142" s="86">
        <v>0</v>
      </c>
      <c r="J142" s="87">
        <v>881</v>
      </c>
      <c r="K142" s="88">
        <f t="shared" si="5"/>
        <v>881</v>
      </c>
    </row>
    <row r="143" spans="2:11" ht="13.5" thickBot="1">
      <c r="B143" s="62"/>
      <c r="C143" s="179"/>
      <c r="D143" s="56" t="s">
        <v>87</v>
      </c>
      <c r="E143" s="57" t="s">
        <v>5</v>
      </c>
      <c r="F143" s="71" t="s">
        <v>4</v>
      </c>
      <c r="G143" s="62" t="s">
        <v>4</v>
      </c>
      <c r="H143" s="72" t="s">
        <v>88</v>
      </c>
      <c r="I143" s="73">
        <f>I144</f>
        <v>0</v>
      </c>
      <c r="J143" s="73">
        <f>J144</f>
        <v>675</v>
      </c>
      <c r="K143" s="61">
        <f>I143+J143</f>
        <v>675</v>
      </c>
    </row>
    <row r="144" spans="2:11" ht="13.5" thickBot="1">
      <c r="B144" s="62"/>
      <c r="C144" s="179"/>
      <c r="D144" s="63"/>
      <c r="E144" s="64"/>
      <c r="F144" s="65">
        <v>4312</v>
      </c>
      <c r="G144" s="66">
        <v>5222</v>
      </c>
      <c r="H144" s="89" t="s">
        <v>422</v>
      </c>
      <c r="I144" s="68">
        <v>0</v>
      </c>
      <c r="J144" s="69">
        <v>675</v>
      </c>
      <c r="K144" s="70">
        <f t="shared" si="5"/>
        <v>675</v>
      </c>
    </row>
    <row r="145" spans="2:11" ht="13.5" thickBot="1">
      <c r="B145" s="62"/>
      <c r="C145" s="179"/>
      <c r="D145" s="56" t="s">
        <v>89</v>
      </c>
      <c r="E145" s="57" t="s">
        <v>5</v>
      </c>
      <c r="F145" s="71" t="s">
        <v>4</v>
      </c>
      <c r="G145" s="62" t="s">
        <v>4</v>
      </c>
      <c r="H145" s="72" t="s">
        <v>90</v>
      </c>
      <c r="I145" s="73">
        <f>I146</f>
        <v>0</v>
      </c>
      <c r="J145" s="73">
        <f>J146</f>
        <v>6680</v>
      </c>
      <c r="K145" s="61">
        <f>I145+J145</f>
        <v>6680</v>
      </c>
    </row>
    <row r="146" spans="2:11" ht="13.5" thickBot="1">
      <c r="B146" s="62"/>
      <c r="C146" s="179"/>
      <c r="D146" s="63"/>
      <c r="E146" s="64"/>
      <c r="F146" s="65">
        <v>4351</v>
      </c>
      <c r="G146" s="66">
        <v>5221</v>
      </c>
      <c r="H146" s="89" t="s">
        <v>421</v>
      </c>
      <c r="I146" s="68">
        <v>0</v>
      </c>
      <c r="J146" s="69">
        <v>6680</v>
      </c>
      <c r="K146" s="70">
        <f t="shared" si="5"/>
        <v>6680</v>
      </c>
    </row>
    <row r="147" spans="2:11" ht="13.5" thickBot="1">
      <c r="B147" s="62"/>
      <c r="C147" s="179"/>
      <c r="D147" s="56" t="s">
        <v>91</v>
      </c>
      <c r="E147" s="57" t="s">
        <v>5</v>
      </c>
      <c r="F147" s="71" t="s">
        <v>4</v>
      </c>
      <c r="G147" s="62" t="s">
        <v>4</v>
      </c>
      <c r="H147" s="72" t="s">
        <v>92</v>
      </c>
      <c r="I147" s="73">
        <f>I148+I149+I150</f>
        <v>0</v>
      </c>
      <c r="J147" s="73">
        <f>J148+J149+J150</f>
        <v>7759</v>
      </c>
      <c r="K147" s="61">
        <f aca="true" t="shared" si="6" ref="K147:K155">I147+J147</f>
        <v>7759</v>
      </c>
    </row>
    <row r="148" spans="2:11" ht="12.75">
      <c r="B148" s="74"/>
      <c r="C148" s="194"/>
      <c r="D148" s="75"/>
      <c r="E148" s="90"/>
      <c r="F148" s="91">
        <v>4379</v>
      </c>
      <c r="G148" s="77">
        <v>5222</v>
      </c>
      <c r="H148" s="92" t="s">
        <v>420</v>
      </c>
      <c r="I148" s="79">
        <v>0</v>
      </c>
      <c r="J148" s="80">
        <v>290</v>
      </c>
      <c r="K148" s="81">
        <f t="shared" si="6"/>
        <v>290</v>
      </c>
    </row>
    <row r="149" spans="2:11" ht="12.75">
      <c r="B149" s="102"/>
      <c r="C149" s="197"/>
      <c r="D149" s="103"/>
      <c r="E149" s="104"/>
      <c r="F149" s="105">
        <v>4351</v>
      </c>
      <c r="G149" s="106">
        <v>5222</v>
      </c>
      <c r="H149" s="107" t="s">
        <v>419</v>
      </c>
      <c r="I149" s="108">
        <v>0</v>
      </c>
      <c r="J149" s="109">
        <v>5369</v>
      </c>
      <c r="K149" s="110">
        <f t="shared" si="6"/>
        <v>5369</v>
      </c>
    </row>
    <row r="150" spans="2:11" ht="13.5" thickBot="1">
      <c r="B150" s="82"/>
      <c r="C150" s="195"/>
      <c r="D150" s="83"/>
      <c r="E150" s="84"/>
      <c r="F150" s="275">
        <v>4357</v>
      </c>
      <c r="G150" s="274">
        <v>5222</v>
      </c>
      <c r="H150" s="233" t="s">
        <v>283</v>
      </c>
      <c r="I150" s="86">
        <v>0</v>
      </c>
      <c r="J150" s="87">
        <v>2100</v>
      </c>
      <c r="K150" s="88">
        <f t="shared" si="6"/>
        <v>2100</v>
      </c>
    </row>
    <row r="151" spans="2:11" ht="13.5" thickBot="1">
      <c r="B151" s="62"/>
      <c r="C151" s="179"/>
      <c r="D151" s="56" t="s">
        <v>93</v>
      </c>
      <c r="E151" s="57" t="s">
        <v>5</v>
      </c>
      <c r="F151" s="71" t="s">
        <v>4</v>
      </c>
      <c r="G151" s="62" t="s">
        <v>4</v>
      </c>
      <c r="H151" s="72" t="s">
        <v>94</v>
      </c>
      <c r="I151" s="73">
        <f>I152</f>
        <v>0</v>
      </c>
      <c r="J151" s="73">
        <f>J152</f>
        <v>1511</v>
      </c>
      <c r="K151" s="61">
        <f t="shared" si="6"/>
        <v>1511</v>
      </c>
    </row>
    <row r="152" spans="2:11" ht="13.5" thickBot="1">
      <c r="B152" s="62"/>
      <c r="C152" s="179"/>
      <c r="D152" s="63"/>
      <c r="E152" s="64"/>
      <c r="F152" s="65">
        <v>4378</v>
      </c>
      <c r="G152" s="66">
        <v>5221</v>
      </c>
      <c r="H152" s="89" t="s">
        <v>95</v>
      </c>
      <c r="I152" s="68">
        <v>0</v>
      </c>
      <c r="J152" s="69">
        <v>1511</v>
      </c>
      <c r="K152" s="70">
        <f t="shared" si="6"/>
        <v>1511</v>
      </c>
    </row>
    <row r="153" spans="2:11" ht="13.5" thickBot="1">
      <c r="B153" s="62"/>
      <c r="C153" s="179"/>
      <c r="D153" s="56" t="s">
        <v>96</v>
      </c>
      <c r="E153" s="57" t="s">
        <v>5</v>
      </c>
      <c r="F153" s="71" t="s">
        <v>4</v>
      </c>
      <c r="G153" s="62" t="s">
        <v>4</v>
      </c>
      <c r="H153" s="72" t="s">
        <v>97</v>
      </c>
      <c r="I153" s="73">
        <f>I154</f>
        <v>0</v>
      </c>
      <c r="J153" s="73">
        <f>J154</f>
        <v>1425</v>
      </c>
      <c r="K153" s="61">
        <f t="shared" si="6"/>
        <v>1425</v>
      </c>
    </row>
    <row r="154" spans="2:11" ht="13.5" thickBot="1">
      <c r="B154" s="62"/>
      <c r="C154" s="179"/>
      <c r="D154" s="63"/>
      <c r="E154" s="64"/>
      <c r="F154" s="65">
        <v>4356</v>
      </c>
      <c r="G154" s="66">
        <v>5222</v>
      </c>
      <c r="H154" s="89" t="s">
        <v>98</v>
      </c>
      <c r="I154" s="68">
        <v>0</v>
      </c>
      <c r="J154" s="69">
        <v>1425</v>
      </c>
      <c r="K154" s="70">
        <f t="shared" si="6"/>
        <v>1425</v>
      </c>
    </row>
    <row r="155" spans="2:11" ht="13.5" thickBot="1">
      <c r="B155" s="62"/>
      <c r="C155" s="179"/>
      <c r="D155" s="56" t="s">
        <v>99</v>
      </c>
      <c r="E155" s="57" t="s">
        <v>5</v>
      </c>
      <c r="F155" s="71" t="s">
        <v>4</v>
      </c>
      <c r="G155" s="62" t="s">
        <v>4</v>
      </c>
      <c r="H155" s="72" t="s">
        <v>100</v>
      </c>
      <c r="I155" s="73">
        <f>I156</f>
        <v>0</v>
      </c>
      <c r="J155" s="73">
        <f>J156</f>
        <v>3124</v>
      </c>
      <c r="K155" s="61">
        <f t="shared" si="6"/>
        <v>3124</v>
      </c>
    </row>
    <row r="156" spans="2:11" ht="13.5" thickBot="1">
      <c r="B156" s="62"/>
      <c r="C156" s="179"/>
      <c r="D156" s="63"/>
      <c r="E156" s="64"/>
      <c r="F156" s="65">
        <v>4379</v>
      </c>
      <c r="G156" s="66">
        <v>5221</v>
      </c>
      <c r="H156" s="89" t="s">
        <v>101</v>
      </c>
      <c r="I156" s="68">
        <v>0</v>
      </c>
      <c r="J156" s="69">
        <v>3124</v>
      </c>
      <c r="K156" s="70">
        <f aca="true" t="shared" si="7" ref="K156:K230">I156+J156</f>
        <v>3124</v>
      </c>
    </row>
    <row r="157" spans="2:11" ht="13.5" thickBot="1">
      <c r="B157" s="62"/>
      <c r="C157" s="179"/>
      <c r="D157" s="56" t="s">
        <v>102</v>
      </c>
      <c r="E157" s="57" t="s">
        <v>5</v>
      </c>
      <c r="F157" s="71" t="s">
        <v>4</v>
      </c>
      <c r="G157" s="62" t="s">
        <v>4</v>
      </c>
      <c r="H157" s="72" t="s">
        <v>103</v>
      </c>
      <c r="I157" s="73">
        <f>I158</f>
        <v>0</v>
      </c>
      <c r="J157" s="73">
        <f>J158</f>
        <v>917</v>
      </c>
      <c r="K157" s="61">
        <f t="shared" si="7"/>
        <v>917</v>
      </c>
    </row>
    <row r="158" spans="2:11" ht="13.5" thickBot="1">
      <c r="B158" s="62"/>
      <c r="C158" s="179"/>
      <c r="D158" s="63"/>
      <c r="E158" s="64"/>
      <c r="F158" s="65">
        <v>4375</v>
      </c>
      <c r="G158" s="66">
        <v>5221</v>
      </c>
      <c r="H158" s="89" t="s">
        <v>104</v>
      </c>
      <c r="I158" s="68">
        <v>0</v>
      </c>
      <c r="J158" s="69">
        <v>917</v>
      </c>
      <c r="K158" s="70">
        <f t="shared" si="7"/>
        <v>917</v>
      </c>
    </row>
    <row r="159" spans="2:11" ht="13.5" thickBot="1">
      <c r="B159" s="62"/>
      <c r="C159" s="179"/>
      <c r="D159" s="56" t="s">
        <v>105</v>
      </c>
      <c r="E159" s="57" t="s">
        <v>5</v>
      </c>
      <c r="F159" s="71" t="s">
        <v>4</v>
      </c>
      <c r="G159" s="62" t="s">
        <v>4</v>
      </c>
      <c r="H159" s="72" t="s">
        <v>106</v>
      </c>
      <c r="I159" s="73">
        <f>I160</f>
        <v>0</v>
      </c>
      <c r="J159" s="73">
        <f>J160</f>
        <v>2357</v>
      </c>
      <c r="K159" s="61">
        <f>I159+J159</f>
        <v>2357</v>
      </c>
    </row>
    <row r="160" spans="2:11" ht="13.5" thickBot="1">
      <c r="B160" s="62"/>
      <c r="C160" s="179"/>
      <c r="D160" s="63"/>
      <c r="E160" s="64"/>
      <c r="F160" s="65">
        <v>4356</v>
      </c>
      <c r="G160" s="66">
        <v>5222</v>
      </c>
      <c r="H160" s="89" t="s">
        <v>107</v>
      </c>
      <c r="I160" s="68">
        <v>0</v>
      </c>
      <c r="J160" s="69">
        <v>2357</v>
      </c>
      <c r="K160" s="70">
        <f t="shared" si="7"/>
        <v>2357</v>
      </c>
    </row>
    <row r="161" spans="2:11" ht="13.5" thickBot="1">
      <c r="B161" s="62"/>
      <c r="C161" s="179"/>
      <c r="D161" s="56" t="s">
        <v>108</v>
      </c>
      <c r="E161" s="57" t="s">
        <v>5</v>
      </c>
      <c r="F161" s="71" t="s">
        <v>4</v>
      </c>
      <c r="G161" s="62" t="s">
        <v>4</v>
      </c>
      <c r="H161" s="72" t="s">
        <v>109</v>
      </c>
      <c r="I161" s="73">
        <f>I162</f>
        <v>0</v>
      </c>
      <c r="J161" s="73">
        <f>J162</f>
        <v>203</v>
      </c>
      <c r="K161" s="61">
        <f>I161+J161</f>
        <v>203</v>
      </c>
    </row>
    <row r="162" spans="2:11" ht="13.5" thickBot="1">
      <c r="B162" s="62"/>
      <c r="C162" s="179"/>
      <c r="D162" s="63"/>
      <c r="E162" s="64"/>
      <c r="F162" s="65">
        <v>4379</v>
      </c>
      <c r="G162" s="66">
        <v>5221</v>
      </c>
      <c r="H162" s="89" t="s">
        <v>110</v>
      </c>
      <c r="I162" s="68">
        <v>0</v>
      </c>
      <c r="J162" s="69">
        <v>203</v>
      </c>
      <c r="K162" s="70">
        <f t="shared" si="7"/>
        <v>203</v>
      </c>
    </row>
    <row r="163" spans="2:11" ht="13.5" thickBot="1">
      <c r="B163" s="62"/>
      <c r="C163" s="179"/>
      <c r="D163" s="56" t="s">
        <v>111</v>
      </c>
      <c r="E163" s="57" t="s">
        <v>5</v>
      </c>
      <c r="F163" s="71" t="s">
        <v>4</v>
      </c>
      <c r="G163" s="62" t="s">
        <v>4</v>
      </c>
      <c r="H163" s="72" t="s">
        <v>112</v>
      </c>
      <c r="I163" s="73">
        <f>I164</f>
        <v>0</v>
      </c>
      <c r="J163" s="73">
        <f>J164</f>
        <v>735</v>
      </c>
      <c r="K163" s="61">
        <f>I163+J163</f>
        <v>735</v>
      </c>
    </row>
    <row r="164" spans="2:11" ht="13.5" thickBot="1">
      <c r="B164" s="62"/>
      <c r="C164" s="179"/>
      <c r="D164" s="63"/>
      <c r="E164" s="64"/>
      <c r="F164" s="65">
        <v>4356</v>
      </c>
      <c r="G164" s="66">
        <v>5222</v>
      </c>
      <c r="H164" s="89" t="s">
        <v>113</v>
      </c>
      <c r="I164" s="68">
        <v>0</v>
      </c>
      <c r="J164" s="69">
        <v>735</v>
      </c>
      <c r="K164" s="70">
        <f t="shared" si="7"/>
        <v>735</v>
      </c>
    </row>
    <row r="165" spans="2:11" ht="13.5" thickBot="1">
      <c r="B165" s="62"/>
      <c r="C165" s="179"/>
      <c r="D165" s="56" t="s">
        <v>114</v>
      </c>
      <c r="E165" s="57" t="s">
        <v>5</v>
      </c>
      <c r="F165" s="71" t="s">
        <v>4</v>
      </c>
      <c r="G165" s="62" t="s">
        <v>4</v>
      </c>
      <c r="H165" s="72" t="s">
        <v>115</v>
      </c>
      <c r="I165" s="73">
        <f>I166</f>
        <v>0</v>
      </c>
      <c r="J165" s="73">
        <f>J166</f>
        <v>830</v>
      </c>
      <c r="K165" s="61">
        <f t="shared" si="7"/>
        <v>830</v>
      </c>
    </row>
    <row r="166" spans="2:11" ht="13.5" thickBot="1">
      <c r="B166" s="62"/>
      <c r="C166" s="179"/>
      <c r="D166" s="63"/>
      <c r="E166" s="64"/>
      <c r="F166" s="65">
        <v>4356</v>
      </c>
      <c r="G166" s="66">
        <v>5222</v>
      </c>
      <c r="H166" s="89" t="s">
        <v>116</v>
      </c>
      <c r="I166" s="68">
        <v>0</v>
      </c>
      <c r="J166" s="69">
        <v>830</v>
      </c>
      <c r="K166" s="70">
        <f t="shared" si="7"/>
        <v>830</v>
      </c>
    </row>
    <row r="167" spans="2:11" ht="13.5" thickBot="1">
      <c r="B167" s="62"/>
      <c r="C167" s="179"/>
      <c r="D167" s="56" t="s">
        <v>117</v>
      </c>
      <c r="E167" s="57" t="s">
        <v>5</v>
      </c>
      <c r="F167" s="71" t="s">
        <v>4</v>
      </c>
      <c r="G167" s="62" t="s">
        <v>4</v>
      </c>
      <c r="H167" s="72" t="s">
        <v>386</v>
      </c>
      <c r="I167" s="73">
        <f>I168+I169+I170</f>
        <v>0</v>
      </c>
      <c r="J167" s="73">
        <f>J168+J169+J170</f>
        <v>1522</v>
      </c>
      <c r="K167" s="61">
        <f>I167+J167</f>
        <v>1522</v>
      </c>
    </row>
    <row r="168" spans="2:11" ht="12.75">
      <c r="B168" s="74"/>
      <c r="C168" s="194"/>
      <c r="D168" s="75"/>
      <c r="E168" s="90"/>
      <c r="F168" s="91">
        <v>4359</v>
      </c>
      <c r="G168" s="77">
        <v>5221</v>
      </c>
      <c r="H168" s="92" t="s">
        <v>387</v>
      </c>
      <c r="I168" s="79">
        <v>0</v>
      </c>
      <c r="J168" s="80">
        <v>211</v>
      </c>
      <c r="K168" s="81">
        <f t="shared" si="7"/>
        <v>211</v>
      </c>
    </row>
    <row r="169" spans="2:11" ht="12.75">
      <c r="B169" s="102"/>
      <c r="C169" s="197"/>
      <c r="D169" s="103"/>
      <c r="E169" s="104"/>
      <c r="F169" s="105">
        <v>4351</v>
      </c>
      <c r="G169" s="106">
        <v>5221</v>
      </c>
      <c r="H169" s="107" t="s">
        <v>388</v>
      </c>
      <c r="I169" s="108">
        <v>0</v>
      </c>
      <c r="J169" s="109">
        <v>991</v>
      </c>
      <c r="K169" s="110">
        <f>I169+J169</f>
        <v>991</v>
      </c>
    </row>
    <row r="170" spans="2:11" ht="13.5" thickBot="1">
      <c r="B170" s="82"/>
      <c r="C170" s="195"/>
      <c r="D170" s="83"/>
      <c r="E170" s="84"/>
      <c r="F170" s="275">
        <v>4351</v>
      </c>
      <c r="G170" s="274">
        <v>5221</v>
      </c>
      <c r="H170" s="233" t="s">
        <v>284</v>
      </c>
      <c r="I170" s="86">
        <v>0</v>
      </c>
      <c r="J170" s="87">
        <v>320</v>
      </c>
      <c r="K170" s="88">
        <f t="shared" si="7"/>
        <v>320</v>
      </c>
    </row>
    <row r="171" spans="2:11" ht="13.5" thickBot="1">
      <c r="B171" s="62"/>
      <c r="C171" s="179"/>
      <c r="D171" s="56" t="s">
        <v>118</v>
      </c>
      <c r="E171" s="57" t="s">
        <v>5</v>
      </c>
      <c r="F171" s="71" t="s">
        <v>4</v>
      </c>
      <c r="G171" s="62" t="s">
        <v>4</v>
      </c>
      <c r="H171" s="72" t="s">
        <v>427</v>
      </c>
      <c r="I171" s="73">
        <f>I172+I173</f>
        <v>0</v>
      </c>
      <c r="J171" s="73">
        <f>J172+J173</f>
        <v>5678</v>
      </c>
      <c r="K171" s="61">
        <f>I171+J171</f>
        <v>5678</v>
      </c>
    </row>
    <row r="172" spans="2:11" ht="12.75">
      <c r="B172" s="74"/>
      <c r="C172" s="194"/>
      <c r="D172" s="183"/>
      <c r="E172" s="184"/>
      <c r="F172" s="91">
        <v>4371</v>
      </c>
      <c r="G172" s="77">
        <v>5221</v>
      </c>
      <c r="H172" s="92" t="s">
        <v>428</v>
      </c>
      <c r="I172" s="80">
        <v>0</v>
      </c>
      <c r="J172" s="80">
        <v>4588</v>
      </c>
      <c r="K172" s="81">
        <f>I172+J172</f>
        <v>4588</v>
      </c>
    </row>
    <row r="173" spans="2:11" ht="13.5" thickBot="1">
      <c r="B173" s="82"/>
      <c r="C173" s="195"/>
      <c r="D173" s="83"/>
      <c r="E173" s="84"/>
      <c r="F173" s="275">
        <v>4379</v>
      </c>
      <c r="G173" s="274">
        <v>5221</v>
      </c>
      <c r="H173" s="233" t="s">
        <v>285</v>
      </c>
      <c r="I173" s="86">
        <v>0</v>
      </c>
      <c r="J173" s="87">
        <v>1090</v>
      </c>
      <c r="K173" s="88">
        <f t="shared" si="7"/>
        <v>1090</v>
      </c>
    </row>
    <row r="174" spans="2:11" ht="13.5" thickBot="1">
      <c r="B174" s="62"/>
      <c r="C174" s="179"/>
      <c r="D174" s="56" t="s">
        <v>119</v>
      </c>
      <c r="E174" s="57" t="s">
        <v>5</v>
      </c>
      <c r="F174" s="71" t="s">
        <v>4</v>
      </c>
      <c r="G174" s="62" t="s">
        <v>4</v>
      </c>
      <c r="H174" s="72" t="s">
        <v>120</v>
      </c>
      <c r="I174" s="73">
        <f>I175+I176+I177+I178+I179+I180</f>
        <v>0</v>
      </c>
      <c r="J174" s="73">
        <f>J175+J176+J177+J178+J179+J180</f>
        <v>1662</v>
      </c>
      <c r="K174" s="61">
        <f>I174+J174</f>
        <v>1662</v>
      </c>
    </row>
    <row r="175" spans="2:11" ht="12.75">
      <c r="B175" s="74"/>
      <c r="C175" s="194"/>
      <c r="D175" s="75"/>
      <c r="E175" s="90"/>
      <c r="F175" s="91">
        <v>4353</v>
      </c>
      <c r="G175" s="77">
        <v>5221</v>
      </c>
      <c r="H175" s="92" t="s">
        <v>289</v>
      </c>
      <c r="I175" s="79">
        <v>0</v>
      </c>
      <c r="J175" s="80">
        <v>138</v>
      </c>
      <c r="K175" s="81">
        <f t="shared" si="7"/>
        <v>138</v>
      </c>
    </row>
    <row r="176" spans="2:11" ht="12.75">
      <c r="B176" s="102"/>
      <c r="C176" s="197"/>
      <c r="D176" s="103"/>
      <c r="E176" s="104"/>
      <c r="F176" s="105">
        <v>4379</v>
      </c>
      <c r="G176" s="106">
        <v>5221</v>
      </c>
      <c r="H176" s="107" t="s">
        <v>290</v>
      </c>
      <c r="I176" s="108">
        <v>0</v>
      </c>
      <c r="J176" s="109">
        <v>220</v>
      </c>
      <c r="K176" s="110">
        <f t="shared" si="7"/>
        <v>220</v>
      </c>
    </row>
    <row r="177" spans="2:11" ht="12.75">
      <c r="B177" s="102"/>
      <c r="C177" s="197"/>
      <c r="D177" s="103"/>
      <c r="E177" s="104"/>
      <c r="F177" s="105">
        <v>4379</v>
      </c>
      <c r="G177" s="106">
        <v>5221</v>
      </c>
      <c r="H177" s="107" t="s">
        <v>291</v>
      </c>
      <c r="I177" s="108">
        <v>0</v>
      </c>
      <c r="J177" s="109">
        <v>904</v>
      </c>
      <c r="K177" s="110">
        <f t="shared" si="7"/>
        <v>904</v>
      </c>
    </row>
    <row r="178" spans="2:11" ht="12.75">
      <c r="B178" s="102"/>
      <c r="C178" s="197"/>
      <c r="D178" s="103"/>
      <c r="E178" s="104"/>
      <c r="F178" s="105">
        <v>4353</v>
      </c>
      <c r="G178" s="106">
        <v>5221</v>
      </c>
      <c r="H178" s="107" t="s">
        <v>292</v>
      </c>
      <c r="I178" s="108">
        <v>0</v>
      </c>
      <c r="J178" s="109">
        <v>122</v>
      </c>
      <c r="K178" s="110">
        <f t="shared" si="7"/>
        <v>122</v>
      </c>
    </row>
    <row r="179" spans="2:11" ht="12.75">
      <c r="B179" s="102"/>
      <c r="C179" s="197"/>
      <c r="D179" s="103"/>
      <c r="E179" s="104"/>
      <c r="F179" s="105">
        <v>4379</v>
      </c>
      <c r="G179" s="106">
        <v>5221</v>
      </c>
      <c r="H179" s="107" t="s">
        <v>293</v>
      </c>
      <c r="I179" s="108">
        <v>0</v>
      </c>
      <c r="J179" s="109">
        <v>172</v>
      </c>
      <c r="K179" s="110">
        <f t="shared" si="7"/>
        <v>172</v>
      </c>
    </row>
    <row r="180" spans="2:11" ht="13.5" thickBot="1">
      <c r="B180" s="82"/>
      <c r="C180" s="195"/>
      <c r="D180" s="83"/>
      <c r="E180" s="84"/>
      <c r="F180" s="85">
        <v>4379</v>
      </c>
      <c r="G180" s="111">
        <v>5221</v>
      </c>
      <c r="H180" s="112" t="s">
        <v>294</v>
      </c>
      <c r="I180" s="86">
        <v>0</v>
      </c>
      <c r="J180" s="87">
        <v>106</v>
      </c>
      <c r="K180" s="88">
        <f t="shared" si="7"/>
        <v>106</v>
      </c>
    </row>
    <row r="181" spans="2:11" ht="13.5" thickBot="1">
      <c r="B181" s="185"/>
      <c r="C181" s="201"/>
      <c r="D181" s="56" t="s">
        <v>271</v>
      </c>
      <c r="E181" s="57" t="s">
        <v>5</v>
      </c>
      <c r="F181" s="58" t="s">
        <v>4</v>
      </c>
      <c r="G181" s="55" t="s">
        <v>4</v>
      </c>
      <c r="H181" s="129" t="s">
        <v>272</v>
      </c>
      <c r="I181" s="242">
        <f>I182</f>
        <v>0</v>
      </c>
      <c r="J181" s="73">
        <f>J182</f>
        <v>225</v>
      </c>
      <c r="K181" s="61">
        <f aca="true" t="shared" si="8" ref="K181:K198">I181+J181</f>
        <v>225</v>
      </c>
    </row>
    <row r="182" spans="2:11" ht="13.5" thickBot="1">
      <c r="B182" s="185"/>
      <c r="C182" s="201"/>
      <c r="D182" s="56"/>
      <c r="E182" s="57"/>
      <c r="F182" s="281">
        <v>4373</v>
      </c>
      <c r="G182" s="282">
        <v>5221</v>
      </c>
      <c r="H182" s="283" t="s">
        <v>286</v>
      </c>
      <c r="I182" s="68">
        <v>0</v>
      </c>
      <c r="J182" s="69">
        <v>225</v>
      </c>
      <c r="K182" s="70">
        <f t="shared" si="8"/>
        <v>225</v>
      </c>
    </row>
    <row r="183" spans="2:11" ht="13.5" thickBot="1">
      <c r="B183" s="62"/>
      <c r="C183" s="62"/>
      <c r="D183" s="56" t="s">
        <v>270</v>
      </c>
      <c r="E183" s="57" t="s">
        <v>5</v>
      </c>
      <c r="F183" s="58" t="s">
        <v>4</v>
      </c>
      <c r="G183" s="55" t="s">
        <v>4</v>
      </c>
      <c r="H183" s="129" t="s">
        <v>269</v>
      </c>
      <c r="I183" s="242">
        <f>I184</f>
        <v>0</v>
      </c>
      <c r="J183" s="73">
        <f>J184</f>
        <v>150</v>
      </c>
      <c r="K183" s="61">
        <f t="shared" si="8"/>
        <v>150</v>
      </c>
    </row>
    <row r="184" spans="2:11" ht="13.5" thickBot="1">
      <c r="B184" s="82"/>
      <c r="C184" s="195"/>
      <c r="D184" s="243"/>
      <c r="E184" s="244"/>
      <c r="F184" s="275">
        <v>4379</v>
      </c>
      <c r="G184" s="274">
        <v>5229</v>
      </c>
      <c r="H184" s="233" t="s">
        <v>287</v>
      </c>
      <c r="I184" s="86">
        <v>0</v>
      </c>
      <c r="J184" s="87">
        <v>150</v>
      </c>
      <c r="K184" s="88">
        <f t="shared" si="8"/>
        <v>150</v>
      </c>
    </row>
    <row r="185" spans="2:11" ht="13.5" thickBot="1">
      <c r="B185" s="62"/>
      <c r="C185" s="179"/>
      <c r="D185" s="56" t="s">
        <v>268</v>
      </c>
      <c r="E185" s="57" t="s">
        <v>5</v>
      </c>
      <c r="F185" s="58" t="s">
        <v>4</v>
      </c>
      <c r="G185" s="55" t="s">
        <v>4</v>
      </c>
      <c r="H185" s="129" t="s">
        <v>288</v>
      </c>
      <c r="I185" s="242">
        <f>I186</f>
        <v>0</v>
      </c>
      <c r="J185" s="73">
        <f>J186</f>
        <v>189</v>
      </c>
      <c r="K185" s="61">
        <f t="shared" si="8"/>
        <v>189</v>
      </c>
    </row>
    <row r="186" spans="2:11" ht="13.5" thickBot="1">
      <c r="B186" s="82"/>
      <c r="C186" s="195"/>
      <c r="D186" s="243"/>
      <c r="E186" s="244"/>
      <c r="F186" s="275">
        <v>4351</v>
      </c>
      <c r="G186" s="274">
        <v>5222</v>
      </c>
      <c r="H186" s="233" t="s">
        <v>295</v>
      </c>
      <c r="I186" s="86">
        <v>0</v>
      </c>
      <c r="J186" s="87">
        <v>189</v>
      </c>
      <c r="K186" s="70">
        <f t="shared" si="8"/>
        <v>189</v>
      </c>
    </row>
    <row r="187" spans="2:11" ht="13.5" thickBot="1">
      <c r="B187" s="62"/>
      <c r="C187" s="179"/>
      <c r="D187" s="56" t="s">
        <v>267</v>
      </c>
      <c r="E187" s="57" t="s">
        <v>5</v>
      </c>
      <c r="F187" s="58" t="s">
        <v>4</v>
      </c>
      <c r="G187" s="55" t="s">
        <v>4</v>
      </c>
      <c r="H187" s="129" t="s">
        <v>296</v>
      </c>
      <c r="I187" s="242">
        <f>I188</f>
        <v>0</v>
      </c>
      <c r="J187" s="73">
        <f>J188</f>
        <v>105</v>
      </c>
      <c r="K187" s="61">
        <f t="shared" si="8"/>
        <v>105</v>
      </c>
    </row>
    <row r="188" spans="2:11" ht="13.5" thickBot="1">
      <c r="B188" s="82"/>
      <c r="C188" s="195"/>
      <c r="D188" s="243"/>
      <c r="E188" s="244"/>
      <c r="F188" s="275">
        <v>4359</v>
      </c>
      <c r="G188" s="274">
        <v>5229</v>
      </c>
      <c r="H188" s="233" t="s">
        <v>392</v>
      </c>
      <c r="I188" s="86">
        <v>0</v>
      </c>
      <c r="J188" s="87">
        <v>105</v>
      </c>
      <c r="K188" s="68">
        <f t="shared" si="8"/>
        <v>105</v>
      </c>
    </row>
    <row r="189" spans="2:11" ht="13.5" thickBot="1">
      <c r="B189" s="82"/>
      <c r="C189" s="195"/>
      <c r="D189" s="243" t="s">
        <v>273</v>
      </c>
      <c r="E189" s="244" t="s">
        <v>5</v>
      </c>
      <c r="F189" s="245" t="s">
        <v>4</v>
      </c>
      <c r="G189" s="246" t="s">
        <v>4</v>
      </c>
      <c r="H189" s="247" t="s">
        <v>274</v>
      </c>
      <c r="I189" s="248">
        <f>I190</f>
        <v>0</v>
      </c>
      <c r="J189" s="249">
        <f>J190</f>
        <v>220</v>
      </c>
      <c r="K189" s="250">
        <f t="shared" si="8"/>
        <v>220</v>
      </c>
    </row>
    <row r="190" spans="2:11" ht="13.5" thickBot="1">
      <c r="B190" s="82"/>
      <c r="C190" s="195"/>
      <c r="D190" s="243"/>
      <c r="E190" s="244"/>
      <c r="F190" s="275">
        <v>4351</v>
      </c>
      <c r="G190" s="274">
        <v>5212</v>
      </c>
      <c r="H190" s="233" t="s">
        <v>297</v>
      </c>
      <c r="I190" s="86">
        <v>0</v>
      </c>
      <c r="J190" s="87">
        <v>220</v>
      </c>
      <c r="K190" s="88">
        <f t="shared" si="8"/>
        <v>220</v>
      </c>
    </row>
    <row r="191" spans="2:11" ht="13.5" thickBot="1">
      <c r="B191" s="82"/>
      <c r="C191" s="195"/>
      <c r="D191" s="243" t="s">
        <v>275</v>
      </c>
      <c r="E191" s="244" t="s">
        <v>5</v>
      </c>
      <c r="F191" s="245" t="s">
        <v>4</v>
      </c>
      <c r="G191" s="246" t="s">
        <v>4</v>
      </c>
      <c r="H191" s="247" t="s">
        <v>298</v>
      </c>
      <c r="I191" s="248">
        <f>I192+I193</f>
        <v>0</v>
      </c>
      <c r="J191" s="249">
        <f>J192+J193</f>
        <v>3850</v>
      </c>
      <c r="K191" s="250">
        <f t="shared" si="8"/>
        <v>3850</v>
      </c>
    </row>
    <row r="192" spans="2:11" ht="12.75">
      <c r="B192" s="113"/>
      <c r="C192" s="198"/>
      <c r="D192" s="123"/>
      <c r="E192" s="124"/>
      <c r="F192" s="125">
        <v>4357</v>
      </c>
      <c r="G192" s="126">
        <v>5221</v>
      </c>
      <c r="H192" s="127" t="s">
        <v>299</v>
      </c>
      <c r="I192" s="119">
        <v>0</v>
      </c>
      <c r="J192" s="120">
        <v>2100</v>
      </c>
      <c r="K192" s="121">
        <f t="shared" si="8"/>
        <v>2100</v>
      </c>
    </row>
    <row r="193" spans="2:11" ht="13.5" thickBot="1">
      <c r="B193" s="264"/>
      <c r="C193" s="265"/>
      <c r="D193" s="276"/>
      <c r="E193" s="277"/>
      <c r="F193" s="285">
        <v>4350</v>
      </c>
      <c r="G193" s="284">
        <v>5221</v>
      </c>
      <c r="H193" s="286" t="s">
        <v>300</v>
      </c>
      <c r="I193" s="278">
        <v>0</v>
      </c>
      <c r="J193" s="279">
        <v>1750</v>
      </c>
      <c r="K193" s="280">
        <f t="shared" si="8"/>
        <v>1750</v>
      </c>
    </row>
    <row r="194" spans="2:11" ht="13.5" thickBot="1">
      <c r="B194" s="62"/>
      <c r="C194" s="179"/>
      <c r="D194" s="56" t="s">
        <v>276</v>
      </c>
      <c r="E194" s="57" t="s">
        <v>5</v>
      </c>
      <c r="F194" s="58" t="s">
        <v>4</v>
      </c>
      <c r="G194" s="55" t="s">
        <v>4</v>
      </c>
      <c r="H194" s="129" t="s">
        <v>301</v>
      </c>
      <c r="I194" s="242">
        <f>I195+I196</f>
        <v>0</v>
      </c>
      <c r="J194" s="73">
        <f>J195+J196</f>
        <v>1691</v>
      </c>
      <c r="K194" s="61">
        <f t="shared" si="8"/>
        <v>1691</v>
      </c>
    </row>
    <row r="195" spans="2:11" ht="12.75">
      <c r="B195" s="74"/>
      <c r="C195" s="194"/>
      <c r="D195" s="183"/>
      <c r="E195" s="184"/>
      <c r="F195" s="273">
        <v>4375</v>
      </c>
      <c r="G195" s="287">
        <v>5222</v>
      </c>
      <c r="H195" s="288" t="s">
        <v>302</v>
      </c>
      <c r="I195" s="79">
        <v>0</v>
      </c>
      <c r="J195" s="80">
        <v>931</v>
      </c>
      <c r="K195" s="81">
        <f t="shared" si="8"/>
        <v>931</v>
      </c>
    </row>
    <row r="196" spans="2:11" ht="13.5" thickBot="1">
      <c r="B196" s="82"/>
      <c r="C196" s="195"/>
      <c r="D196" s="243"/>
      <c r="E196" s="244"/>
      <c r="F196" s="275">
        <v>4379</v>
      </c>
      <c r="G196" s="274">
        <v>5222</v>
      </c>
      <c r="H196" s="233" t="s">
        <v>303</v>
      </c>
      <c r="I196" s="86">
        <v>0</v>
      </c>
      <c r="J196" s="87">
        <v>760</v>
      </c>
      <c r="K196" s="88">
        <f t="shared" si="8"/>
        <v>760</v>
      </c>
    </row>
    <row r="197" spans="2:11" ht="13.5" thickBot="1">
      <c r="B197" s="82"/>
      <c r="C197" s="195"/>
      <c r="D197" s="243" t="s">
        <v>393</v>
      </c>
      <c r="E197" s="244" t="s">
        <v>5</v>
      </c>
      <c r="F197" s="245" t="s">
        <v>4</v>
      </c>
      <c r="G197" s="246" t="s">
        <v>4</v>
      </c>
      <c r="H197" s="247" t="s">
        <v>394</v>
      </c>
      <c r="I197" s="248">
        <f>I198</f>
        <v>0</v>
      </c>
      <c r="J197" s="249">
        <f>J198</f>
        <v>1260</v>
      </c>
      <c r="K197" s="250">
        <f t="shared" si="8"/>
        <v>1260</v>
      </c>
    </row>
    <row r="198" spans="2:11" ht="13.5" thickBot="1">
      <c r="B198" s="82"/>
      <c r="C198" s="195"/>
      <c r="D198" s="243"/>
      <c r="E198" s="244"/>
      <c r="F198" s="275">
        <v>4351</v>
      </c>
      <c r="G198" s="274">
        <v>5213</v>
      </c>
      <c r="H198" s="233" t="s">
        <v>395</v>
      </c>
      <c r="I198" s="86">
        <v>0</v>
      </c>
      <c r="J198" s="87">
        <v>1260</v>
      </c>
      <c r="K198" s="88">
        <f t="shared" si="8"/>
        <v>1260</v>
      </c>
    </row>
    <row r="199" spans="2:11" ht="13.5" thickBot="1">
      <c r="B199" s="62"/>
      <c r="C199" s="179"/>
      <c r="D199" s="56" t="s">
        <v>121</v>
      </c>
      <c r="E199" s="64" t="s">
        <v>122</v>
      </c>
      <c r="F199" s="71" t="s">
        <v>4</v>
      </c>
      <c r="G199" s="62" t="s">
        <v>4</v>
      </c>
      <c r="H199" s="72" t="s">
        <v>123</v>
      </c>
      <c r="I199" s="73">
        <f>I200+I201+I202+I203</f>
        <v>0</v>
      </c>
      <c r="J199" s="73">
        <f>J200+J201+J202+J203</f>
        <v>22371</v>
      </c>
      <c r="K199" s="61">
        <f>I199+J199</f>
        <v>22371</v>
      </c>
    </row>
    <row r="200" spans="2:11" ht="12.75">
      <c r="B200" s="102"/>
      <c r="C200" s="197"/>
      <c r="D200" s="103"/>
      <c r="E200" s="104"/>
      <c r="F200" s="105">
        <v>4359</v>
      </c>
      <c r="G200" s="106">
        <v>5336</v>
      </c>
      <c r="H200" s="107" t="s">
        <v>124</v>
      </c>
      <c r="I200" s="108">
        <v>0</v>
      </c>
      <c r="J200" s="109">
        <v>105</v>
      </c>
      <c r="K200" s="110">
        <f t="shared" si="7"/>
        <v>105</v>
      </c>
    </row>
    <row r="201" spans="2:11" ht="12.75">
      <c r="B201" s="102"/>
      <c r="C201" s="197"/>
      <c r="D201" s="103"/>
      <c r="E201" s="104"/>
      <c r="F201" s="105">
        <v>4355</v>
      </c>
      <c r="G201" s="106">
        <v>5336</v>
      </c>
      <c r="H201" s="107" t="s">
        <v>125</v>
      </c>
      <c r="I201" s="108">
        <v>0</v>
      </c>
      <c r="J201" s="109">
        <v>2962</v>
      </c>
      <c r="K201" s="110">
        <f t="shared" si="7"/>
        <v>2962</v>
      </c>
    </row>
    <row r="202" spans="2:11" ht="12.75">
      <c r="B202" s="102"/>
      <c r="C202" s="197"/>
      <c r="D202" s="103"/>
      <c r="E202" s="104"/>
      <c r="F202" s="105">
        <v>4357</v>
      </c>
      <c r="G202" s="106">
        <v>5336</v>
      </c>
      <c r="H202" s="107" t="s">
        <v>126</v>
      </c>
      <c r="I202" s="108">
        <v>0</v>
      </c>
      <c r="J202" s="109">
        <v>15100</v>
      </c>
      <c r="K202" s="110">
        <f t="shared" si="7"/>
        <v>15100</v>
      </c>
    </row>
    <row r="203" spans="2:11" ht="13.5" thickBot="1">
      <c r="B203" s="102"/>
      <c r="C203" s="197"/>
      <c r="D203" s="103"/>
      <c r="E203" s="104"/>
      <c r="F203" s="105">
        <v>4356</v>
      </c>
      <c r="G203" s="106">
        <v>5336</v>
      </c>
      <c r="H203" s="107" t="s">
        <v>127</v>
      </c>
      <c r="I203" s="108">
        <v>0</v>
      </c>
      <c r="J203" s="109">
        <v>4204</v>
      </c>
      <c r="K203" s="110">
        <f t="shared" si="7"/>
        <v>4204</v>
      </c>
    </row>
    <row r="204" spans="2:11" ht="13.5" thickBot="1">
      <c r="B204" s="62"/>
      <c r="C204" s="179"/>
      <c r="D204" s="56" t="s">
        <v>121</v>
      </c>
      <c r="E204" s="64" t="s">
        <v>128</v>
      </c>
      <c r="F204" s="71" t="s">
        <v>4</v>
      </c>
      <c r="G204" s="62" t="s">
        <v>4</v>
      </c>
      <c r="H204" s="72" t="s">
        <v>129</v>
      </c>
      <c r="I204" s="73">
        <f>I205+I206+I207+I208+I209+I210+I211</f>
        <v>0</v>
      </c>
      <c r="J204" s="73">
        <f>J205+J206+J207+J208+J209+J210+J211</f>
        <v>11304</v>
      </c>
      <c r="K204" s="61">
        <f>I204+J204</f>
        <v>11304</v>
      </c>
    </row>
    <row r="205" spans="2:11" ht="12.75">
      <c r="B205" s="74"/>
      <c r="C205" s="194"/>
      <c r="D205" s="75"/>
      <c r="E205" s="90"/>
      <c r="F205" s="91">
        <v>4379</v>
      </c>
      <c r="G205" s="77">
        <v>5336</v>
      </c>
      <c r="H205" s="92" t="s">
        <v>130</v>
      </c>
      <c r="I205" s="79">
        <v>0</v>
      </c>
      <c r="J205" s="80">
        <v>1358</v>
      </c>
      <c r="K205" s="81">
        <f t="shared" si="7"/>
        <v>1358</v>
      </c>
    </row>
    <row r="206" spans="2:11" ht="12.75">
      <c r="B206" s="102"/>
      <c r="C206" s="197"/>
      <c r="D206" s="103"/>
      <c r="E206" s="104"/>
      <c r="F206" s="105">
        <v>4312</v>
      </c>
      <c r="G206" s="106">
        <v>5336</v>
      </c>
      <c r="H206" s="107" t="s">
        <v>131</v>
      </c>
      <c r="I206" s="108">
        <v>0</v>
      </c>
      <c r="J206" s="109">
        <v>3615</v>
      </c>
      <c r="K206" s="110">
        <f t="shared" si="7"/>
        <v>3615</v>
      </c>
    </row>
    <row r="207" spans="2:11" ht="12.75">
      <c r="B207" s="102"/>
      <c r="C207" s="197"/>
      <c r="D207" s="103"/>
      <c r="E207" s="104"/>
      <c r="F207" s="106">
        <v>4312</v>
      </c>
      <c r="G207" s="106">
        <v>5336</v>
      </c>
      <c r="H207" s="107" t="s">
        <v>132</v>
      </c>
      <c r="I207" s="108">
        <v>0</v>
      </c>
      <c r="J207" s="109">
        <v>543</v>
      </c>
      <c r="K207" s="110">
        <f t="shared" si="7"/>
        <v>543</v>
      </c>
    </row>
    <row r="208" spans="2:11" ht="12.75">
      <c r="B208" s="102"/>
      <c r="C208" s="197"/>
      <c r="D208" s="103"/>
      <c r="E208" s="104"/>
      <c r="F208" s="106">
        <v>4312</v>
      </c>
      <c r="G208" s="106">
        <v>5336</v>
      </c>
      <c r="H208" s="107" t="s">
        <v>133</v>
      </c>
      <c r="I208" s="108">
        <v>0</v>
      </c>
      <c r="J208" s="109">
        <v>2136</v>
      </c>
      <c r="K208" s="110">
        <f t="shared" si="7"/>
        <v>2136</v>
      </c>
    </row>
    <row r="209" spans="2:11" ht="12.75">
      <c r="B209" s="102"/>
      <c r="C209" s="197"/>
      <c r="D209" s="103"/>
      <c r="E209" s="104"/>
      <c r="F209" s="106">
        <v>4312</v>
      </c>
      <c r="G209" s="106">
        <v>5336</v>
      </c>
      <c r="H209" s="107" t="s">
        <v>134</v>
      </c>
      <c r="I209" s="108">
        <v>0</v>
      </c>
      <c r="J209" s="109">
        <v>236</v>
      </c>
      <c r="K209" s="110">
        <f t="shared" si="7"/>
        <v>236</v>
      </c>
    </row>
    <row r="210" spans="2:11" ht="12.75">
      <c r="B210" s="102"/>
      <c r="C210" s="197"/>
      <c r="D210" s="103"/>
      <c r="E210" s="104"/>
      <c r="F210" s="137">
        <v>4379</v>
      </c>
      <c r="G210" s="137">
        <v>5336</v>
      </c>
      <c r="H210" s="138" t="s">
        <v>135</v>
      </c>
      <c r="I210" s="139">
        <v>0</v>
      </c>
      <c r="J210" s="140">
        <v>1764</v>
      </c>
      <c r="K210" s="141">
        <f t="shared" si="7"/>
        <v>1764</v>
      </c>
    </row>
    <row r="211" spans="2:11" ht="13.5" thickBot="1">
      <c r="B211" s="82"/>
      <c r="C211" s="195"/>
      <c r="D211" s="83"/>
      <c r="E211" s="84"/>
      <c r="F211" s="142">
        <v>4312</v>
      </c>
      <c r="G211" s="142">
        <v>5336</v>
      </c>
      <c r="H211" s="143" t="s">
        <v>136</v>
      </c>
      <c r="I211" s="144">
        <v>0</v>
      </c>
      <c r="J211" s="145">
        <v>1652</v>
      </c>
      <c r="K211" s="144">
        <f t="shared" si="7"/>
        <v>1652</v>
      </c>
    </row>
    <row r="212" spans="2:11" ht="13.5" thickBot="1">
      <c r="B212" s="62"/>
      <c r="C212" s="179"/>
      <c r="D212" s="56" t="s">
        <v>121</v>
      </c>
      <c r="E212" s="64" t="s">
        <v>137</v>
      </c>
      <c r="F212" s="146" t="s">
        <v>4</v>
      </c>
      <c r="G212" s="146" t="s">
        <v>4</v>
      </c>
      <c r="H212" s="147" t="s">
        <v>138</v>
      </c>
      <c r="I212" s="149">
        <f>I213</f>
        <v>0</v>
      </c>
      <c r="J212" s="149">
        <f>J213</f>
        <v>5935</v>
      </c>
      <c r="K212" s="148">
        <f>I212+J212</f>
        <v>5935</v>
      </c>
    </row>
    <row r="213" spans="2:11" ht="13.5" thickBot="1">
      <c r="B213" s="62"/>
      <c r="C213" s="179"/>
      <c r="D213" s="63"/>
      <c r="E213" s="64"/>
      <c r="F213" s="150">
        <v>4357</v>
      </c>
      <c r="G213" s="150">
        <v>5336</v>
      </c>
      <c r="H213" s="151" t="s">
        <v>139</v>
      </c>
      <c r="I213" s="152">
        <v>0</v>
      </c>
      <c r="J213" s="153">
        <v>5935</v>
      </c>
      <c r="K213" s="152">
        <f t="shared" si="7"/>
        <v>5935</v>
      </c>
    </row>
    <row r="214" spans="2:11" ht="13.5" thickBot="1">
      <c r="B214" s="62"/>
      <c r="C214" s="179"/>
      <c r="D214" s="56" t="s">
        <v>121</v>
      </c>
      <c r="E214" s="64" t="s">
        <v>140</v>
      </c>
      <c r="F214" s="146" t="s">
        <v>4</v>
      </c>
      <c r="G214" s="146" t="s">
        <v>4</v>
      </c>
      <c r="H214" s="147" t="s">
        <v>141</v>
      </c>
      <c r="I214" s="149">
        <f>I215</f>
        <v>0</v>
      </c>
      <c r="J214" s="149">
        <f>J215</f>
        <v>8100</v>
      </c>
      <c r="K214" s="148">
        <f>I214+J214</f>
        <v>8100</v>
      </c>
    </row>
    <row r="215" spans="2:11" ht="13.5" thickBot="1">
      <c r="B215" s="62"/>
      <c r="C215" s="179"/>
      <c r="D215" s="63"/>
      <c r="E215" s="64"/>
      <c r="F215" s="150">
        <v>4357</v>
      </c>
      <c r="G215" s="150">
        <v>5336</v>
      </c>
      <c r="H215" s="151" t="s">
        <v>142</v>
      </c>
      <c r="I215" s="152">
        <v>0</v>
      </c>
      <c r="J215" s="153">
        <v>8100</v>
      </c>
      <c r="K215" s="152">
        <f t="shared" si="7"/>
        <v>8100</v>
      </c>
    </row>
    <row r="216" spans="2:11" ht="13.5" thickBot="1">
      <c r="B216" s="62"/>
      <c r="C216" s="179"/>
      <c r="D216" s="56" t="s">
        <v>121</v>
      </c>
      <c r="E216" s="64" t="s">
        <v>143</v>
      </c>
      <c r="F216" s="146" t="s">
        <v>4</v>
      </c>
      <c r="G216" s="146" t="s">
        <v>4</v>
      </c>
      <c r="H216" s="147" t="s">
        <v>144</v>
      </c>
      <c r="I216" s="149">
        <f>I217+I218</f>
        <v>0</v>
      </c>
      <c r="J216" s="149">
        <f>J217+J218</f>
        <v>4358</v>
      </c>
      <c r="K216" s="148">
        <f>I216+J216</f>
        <v>4358</v>
      </c>
    </row>
    <row r="217" spans="2:11" ht="12.75">
      <c r="B217" s="74"/>
      <c r="C217" s="194"/>
      <c r="D217" s="75"/>
      <c r="E217" s="90"/>
      <c r="F217" s="154">
        <v>4357</v>
      </c>
      <c r="G217" s="154">
        <v>5336</v>
      </c>
      <c r="H217" s="155" t="s">
        <v>145</v>
      </c>
      <c r="I217" s="156">
        <v>0</v>
      </c>
      <c r="J217" s="157">
        <v>1062</v>
      </c>
      <c r="K217" s="156">
        <f t="shared" si="7"/>
        <v>1062</v>
      </c>
    </row>
    <row r="218" spans="2:11" ht="13.5" thickBot="1">
      <c r="B218" s="82"/>
      <c r="C218" s="195"/>
      <c r="D218" s="83"/>
      <c r="E218" s="84"/>
      <c r="F218" s="142">
        <v>4356</v>
      </c>
      <c r="G218" s="142">
        <v>5336</v>
      </c>
      <c r="H218" s="143" t="s">
        <v>146</v>
      </c>
      <c r="I218" s="144">
        <v>0</v>
      </c>
      <c r="J218" s="145">
        <v>3296</v>
      </c>
      <c r="K218" s="144">
        <f t="shared" si="7"/>
        <v>3296</v>
      </c>
    </row>
    <row r="219" spans="2:11" ht="13.5" thickBot="1">
      <c r="B219" s="62"/>
      <c r="C219" s="179"/>
      <c r="D219" s="56" t="s">
        <v>121</v>
      </c>
      <c r="E219" s="64" t="s">
        <v>147</v>
      </c>
      <c r="F219" s="146" t="s">
        <v>4</v>
      </c>
      <c r="G219" s="146" t="s">
        <v>4</v>
      </c>
      <c r="H219" s="147" t="s">
        <v>148</v>
      </c>
      <c r="I219" s="149">
        <f>I220+I221+I222</f>
        <v>0</v>
      </c>
      <c r="J219" s="149">
        <f>J220+J221+J222</f>
        <v>4910</v>
      </c>
      <c r="K219" s="148">
        <f>I219+J219</f>
        <v>4910</v>
      </c>
    </row>
    <row r="220" spans="2:11" ht="12.75">
      <c r="B220" s="77"/>
      <c r="C220" s="177"/>
      <c r="D220" s="158"/>
      <c r="E220" s="159"/>
      <c r="F220" s="154">
        <v>4359</v>
      </c>
      <c r="G220" s="154">
        <v>5336</v>
      </c>
      <c r="H220" s="155" t="s">
        <v>149</v>
      </c>
      <c r="I220" s="156">
        <v>0</v>
      </c>
      <c r="J220" s="157">
        <v>674</v>
      </c>
      <c r="K220" s="156">
        <f t="shared" si="7"/>
        <v>674</v>
      </c>
    </row>
    <row r="221" spans="2:11" ht="12.75">
      <c r="B221" s="106"/>
      <c r="C221" s="181"/>
      <c r="D221" s="160"/>
      <c r="E221" s="161"/>
      <c r="F221" s="162">
        <v>4356</v>
      </c>
      <c r="G221" s="162">
        <v>5336</v>
      </c>
      <c r="H221" s="163" t="s">
        <v>150</v>
      </c>
      <c r="I221" s="139">
        <v>0</v>
      </c>
      <c r="J221" s="140">
        <v>468</v>
      </c>
      <c r="K221" s="139">
        <f t="shared" si="7"/>
        <v>468</v>
      </c>
    </row>
    <row r="222" spans="2:11" ht="13.5" thickBot="1">
      <c r="B222" s="111"/>
      <c r="C222" s="202"/>
      <c r="D222" s="164"/>
      <c r="E222" s="165"/>
      <c r="F222" s="142">
        <v>4355</v>
      </c>
      <c r="G222" s="142">
        <v>5336</v>
      </c>
      <c r="H222" s="143" t="s">
        <v>151</v>
      </c>
      <c r="I222" s="144">
        <v>0</v>
      </c>
      <c r="J222" s="145">
        <v>3768</v>
      </c>
      <c r="K222" s="144">
        <f t="shared" si="7"/>
        <v>3768</v>
      </c>
    </row>
    <row r="223" spans="2:11" ht="13.5" thickBot="1">
      <c r="B223" s="62"/>
      <c r="C223" s="179"/>
      <c r="D223" s="56" t="s">
        <v>121</v>
      </c>
      <c r="E223" s="64" t="s">
        <v>152</v>
      </c>
      <c r="F223" s="146" t="s">
        <v>4</v>
      </c>
      <c r="G223" s="146" t="s">
        <v>4</v>
      </c>
      <c r="H223" s="147" t="s">
        <v>153</v>
      </c>
      <c r="I223" s="149">
        <f>I224</f>
        <v>0</v>
      </c>
      <c r="J223" s="149">
        <f>J224</f>
        <v>4758</v>
      </c>
      <c r="K223" s="148">
        <f>I223+J223</f>
        <v>4758</v>
      </c>
    </row>
    <row r="224" spans="2:11" ht="13.5" thickBot="1">
      <c r="B224" s="111"/>
      <c r="C224" s="202"/>
      <c r="D224" s="164"/>
      <c r="E224" s="165"/>
      <c r="F224" s="142">
        <v>4357</v>
      </c>
      <c r="G224" s="142">
        <v>5336</v>
      </c>
      <c r="H224" s="143" t="s">
        <v>154</v>
      </c>
      <c r="I224" s="144">
        <v>0</v>
      </c>
      <c r="J224" s="145">
        <v>4758</v>
      </c>
      <c r="K224" s="144">
        <f t="shared" si="7"/>
        <v>4758</v>
      </c>
    </row>
    <row r="225" spans="2:11" ht="13.5" thickBot="1">
      <c r="B225" s="62"/>
      <c r="C225" s="179"/>
      <c r="D225" s="56" t="s">
        <v>121</v>
      </c>
      <c r="E225" s="64" t="s">
        <v>155</v>
      </c>
      <c r="F225" s="146" t="s">
        <v>4</v>
      </c>
      <c r="G225" s="146" t="s">
        <v>4</v>
      </c>
      <c r="H225" s="147" t="s">
        <v>156</v>
      </c>
      <c r="I225" s="149">
        <f>I226+I227</f>
        <v>0</v>
      </c>
      <c r="J225" s="149">
        <f>J226+J227</f>
        <v>7813</v>
      </c>
      <c r="K225" s="148">
        <f>I225+J225</f>
        <v>7813</v>
      </c>
    </row>
    <row r="226" spans="2:11" ht="12.75">
      <c r="B226" s="74"/>
      <c r="C226" s="194"/>
      <c r="D226" s="75"/>
      <c r="E226" s="90"/>
      <c r="F226" s="154">
        <v>4350</v>
      </c>
      <c r="G226" s="154">
        <v>5336</v>
      </c>
      <c r="H226" s="155" t="s">
        <v>157</v>
      </c>
      <c r="I226" s="156">
        <v>0</v>
      </c>
      <c r="J226" s="157">
        <v>4041</v>
      </c>
      <c r="K226" s="156">
        <f t="shared" si="7"/>
        <v>4041</v>
      </c>
    </row>
    <row r="227" spans="2:11" ht="13.5" thickBot="1">
      <c r="B227" s="82"/>
      <c r="C227" s="195"/>
      <c r="D227" s="83"/>
      <c r="E227" s="84"/>
      <c r="F227" s="142">
        <v>4357</v>
      </c>
      <c r="G227" s="142">
        <v>5336</v>
      </c>
      <c r="H227" s="143" t="s">
        <v>158</v>
      </c>
      <c r="I227" s="144">
        <v>0</v>
      </c>
      <c r="J227" s="145">
        <v>3772</v>
      </c>
      <c r="K227" s="144">
        <f t="shared" si="7"/>
        <v>3772</v>
      </c>
    </row>
    <row r="228" spans="2:11" ht="13.5" thickBot="1">
      <c r="B228" s="62"/>
      <c r="C228" s="179"/>
      <c r="D228" s="56" t="s">
        <v>121</v>
      </c>
      <c r="E228" s="64" t="s">
        <v>159</v>
      </c>
      <c r="F228" s="146" t="s">
        <v>4</v>
      </c>
      <c r="G228" s="146" t="s">
        <v>4</v>
      </c>
      <c r="H228" s="147" t="s">
        <v>160</v>
      </c>
      <c r="I228" s="149">
        <f>I229+I230</f>
        <v>0</v>
      </c>
      <c r="J228" s="149">
        <f>J229+J230</f>
        <v>5086</v>
      </c>
      <c r="K228" s="148">
        <f>I228+J228</f>
        <v>5086</v>
      </c>
    </row>
    <row r="229" spans="2:11" ht="12.75">
      <c r="B229" s="74"/>
      <c r="C229" s="194"/>
      <c r="D229" s="75"/>
      <c r="E229" s="90"/>
      <c r="F229" s="154">
        <v>4357</v>
      </c>
      <c r="G229" s="154">
        <v>5336</v>
      </c>
      <c r="H229" s="155" t="s">
        <v>161</v>
      </c>
      <c r="I229" s="156">
        <v>0</v>
      </c>
      <c r="J229" s="157">
        <v>1800</v>
      </c>
      <c r="K229" s="156">
        <f t="shared" si="7"/>
        <v>1800</v>
      </c>
    </row>
    <row r="230" spans="2:11" ht="13.5" thickBot="1">
      <c r="B230" s="82"/>
      <c r="C230" s="195"/>
      <c r="D230" s="83"/>
      <c r="E230" s="84"/>
      <c r="F230" s="142">
        <v>4350</v>
      </c>
      <c r="G230" s="142">
        <v>5336</v>
      </c>
      <c r="H230" s="143" t="s">
        <v>162</v>
      </c>
      <c r="I230" s="144">
        <v>0</v>
      </c>
      <c r="J230" s="145">
        <v>3286</v>
      </c>
      <c r="K230" s="144">
        <f t="shared" si="7"/>
        <v>3286</v>
      </c>
    </row>
    <row r="231" spans="2:11" ht="13.5" thickBot="1">
      <c r="B231" s="62"/>
      <c r="C231" s="179"/>
      <c r="D231" s="56" t="s">
        <v>121</v>
      </c>
      <c r="E231" s="64" t="s">
        <v>163</v>
      </c>
      <c r="F231" s="146" t="s">
        <v>4</v>
      </c>
      <c r="G231" s="146" t="s">
        <v>4</v>
      </c>
      <c r="H231" s="147" t="s">
        <v>164</v>
      </c>
      <c r="I231" s="149">
        <f>I232</f>
        <v>0</v>
      </c>
      <c r="J231" s="149">
        <f>J232</f>
        <v>9219</v>
      </c>
      <c r="K231" s="148">
        <f>I231+J231</f>
        <v>9219</v>
      </c>
    </row>
    <row r="232" spans="2:11" ht="13.5" thickBot="1">
      <c r="B232" s="62"/>
      <c r="C232" s="179"/>
      <c r="D232" s="63"/>
      <c r="E232" s="64"/>
      <c r="F232" s="150">
        <v>4350</v>
      </c>
      <c r="G232" s="150">
        <v>5336</v>
      </c>
      <c r="H232" s="151" t="s">
        <v>165</v>
      </c>
      <c r="I232" s="152">
        <v>0</v>
      </c>
      <c r="J232" s="153">
        <v>9219</v>
      </c>
      <c r="K232" s="152">
        <f aca="true" t="shared" si="9" ref="K232:K261">I232+J232</f>
        <v>9219</v>
      </c>
    </row>
    <row r="233" spans="2:11" ht="13.5" thickBot="1">
      <c r="B233" s="62"/>
      <c r="C233" s="179"/>
      <c r="D233" s="56" t="s">
        <v>121</v>
      </c>
      <c r="E233" s="64" t="s">
        <v>166</v>
      </c>
      <c r="F233" s="146" t="s">
        <v>4</v>
      </c>
      <c r="G233" s="146" t="s">
        <v>4</v>
      </c>
      <c r="H233" s="147" t="s">
        <v>167</v>
      </c>
      <c r="I233" s="149">
        <f>I234+I235</f>
        <v>0</v>
      </c>
      <c r="J233" s="149">
        <f>J234+J235</f>
        <v>6749</v>
      </c>
      <c r="K233" s="148">
        <f>I233+J233</f>
        <v>6749</v>
      </c>
    </row>
    <row r="234" spans="2:11" ht="12.75">
      <c r="B234" s="74"/>
      <c r="C234" s="194"/>
      <c r="D234" s="75"/>
      <c r="E234" s="90"/>
      <c r="F234" s="154">
        <v>4350</v>
      </c>
      <c r="G234" s="154">
        <v>5336</v>
      </c>
      <c r="H234" s="155" t="s">
        <v>168</v>
      </c>
      <c r="I234" s="156">
        <v>0</v>
      </c>
      <c r="J234" s="157">
        <v>2020</v>
      </c>
      <c r="K234" s="156">
        <f t="shared" si="9"/>
        <v>2020</v>
      </c>
    </row>
    <row r="235" spans="2:11" ht="13.5" thickBot="1">
      <c r="B235" s="82"/>
      <c r="C235" s="195"/>
      <c r="D235" s="83"/>
      <c r="E235" s="84"/>
      <c r="F235" s="142">
        <v>4357</v>
      </c>
      <c r="G235" s="142">
        <v>5336</v>
      </c>
      <c r="H235" s="143" t="s">
        <v>169</v>
      </c>
      <c r="I235" s="144">
        <v>0</v>
      </c>
      <c r="J235" s="145">
        <v>4729</v>
      </c>
      <c r="K235" s="144">
        <f t="shared" si="9"/>
        <v>4729</v>
      </c>
    </row>
    <row r="236" spans="2:11" ht="13.5" thickBot="1">
      <c r="B236" s="62"/>
      <c r="C236" s="179"/>
      <c r="D236" s="56" t="s">
        <v>121</v>
      </c>
      <c r="E236" s="64" t="s">
        <v>170</v>
      </c>
      <c r="F236" s="146" t="s">
        <v>4</v>
      </c>
      <c r="G236" s="146" t="s">
        <v>4</v>
      </c>
      <c r="H236" s="147" t="s">
        <v>171</v>
      </c>
      <c r="I236" s="149">
        <f>I237+I238</f>
        <v>0</v>
      </c>
      <c r="J236" s="149">
        <f>J237+J238</f>
        <v>5025</v>
      </c>
      <c r="K236" s="148">
        <f>I236+J236</f>
        <v>5025</v>
      </c>
    </row>
    <row r="237" spans="2:11" ht="12.75">
      <c r="B237" s="74"/>
      <c r="C237" s="194"/>
      <c r="D237" s="75"/>
      <c r="E237" s="90"/>
      <c r="F237" s="154">
        <v>4357</v>
      </c>
      <c r="G237" s="154">
        <v>5336</v>
      </c>
      <c r="H237" s="155" t="s">
        <v>172</v>
      </c>
      <c r="I237" s="156">
        <v>0</v>
      </c>
      <c r="J237" s="157">
        <v>3181</v>
      </c>
      <c r="K237" s="156">
        <f t="shared" si="9"/>
        <v>3181</v>
      </c>
    </row>
    <row r="238" spans="2:11" ht="13.5" thickBot="1">
      <c r="B238" s="82"/>
      <c r="C238" s="195"/>
      <c r="D238" s="83"/>
      <c r="E238" s="84"/>
      <c r="F238" s="142">
        <v>4350</v>
      </c>
      <c r="G238" s="142">
        <v>5336</v>
      </c>
      <c r="H238" s="143" t="s">
        <v>173</v>
      </c>
      <c r="I238" s="144">
        <v>0</v>
      </c>
      <c r="J238" s="145">
        <v>1844</v>
      </c>
      <c r="K238" s="144">
        <f t="shared" si="9"/>
        <v>1844</v>
      </c>
    </row>
    <row r="239" spans="2:11" ht="13.5" thickBot="1">
      <c r="B239" s="62"/>
      <c r="C239" s="179"/>
      <c r="D239" s="56" t="s">
        <v>121</v>
      </c>
      <c r="E239" s="64" t="s">
        <v>174</v>
      </c>
      <c r="F239" s="146" t="s">
        <v>4</v>
      </c>
      <c r="G239" s="146" t="s">
        <v>4</v>
      </c>
      <c r="H239" s="147" t="s">
        <v>175</v>
      </c>
      <c r="I239" s="149">
        <f>I240+I241</f>
        <v>0</v>
      </c>
      <c r="J239" s="149">
        <f>J240+J241</f>
        <v>5738</v>
      </c>
      <c r="K239" s="148">
        <f>I239+J239</f>
        <v>5738</v>
      </c>
    </row>
    <row r="240" spans="2:11" ht="12.75">
      <c r="B240" s="74"/>
      <c r="C240" s="194"/>
      <c r="D240" s="75"/>
      <c r="E240" s="90"/>
      <c r="F240" s="154">
        <v>4357</v>
      </c>
      <c r="G240" s="154">
        <v>5336</v>
      </c>
      <c r="H240" s="155" t="s">
        <v>176</v>
      </c>
      <c r="I240" s="156">
        <v>0</v>
      </c>
      <c r="J240" s="157">
        <v>4478</v>
      </c>
      <c r="K240" s="156">
        <f t="shared" si="9"/>
        <v>4478</v>
      </c>
    </row>
    <row r="241" spans="2:11" ht="13.5" thickBot="1">
      <c r="B241" s="82"/>
      <c r="C241" s="195"/>
      <c r="D241" s="83"/>
      <c r="E241" s="84"/>
      <c r="F241" s="142">
        <v>4350</v>
      </c>
      <c r="G241" s="142">
        <v>5336</v>
      </c>
      <c r="H241" s="143" t="s">
        <v>177</v>
      </c>
      <c r="I241" s="144">
        <v>0</v>
      </c>
      <c r="J241" s="145">
        <v>1260</v>
      </c>
      <c r="K241" s="144">
        <f t="shared" si="9"/>
        <v>1260</v>
      </c>
    </row>
    <row r="242" spans="2:11" ht="13.5" thickBot="1">
      <c r="B242" s="62"/>
      <c r="C242" s="179"/>
      <c r="D242" s="56" t="s">
        <v>121</v>
      </c>
      <c r="E242" s="64" t="s">
        <v>178</v>
      </c>
      <c r="F242" s="146" t="s">
        <v>4</v>
      </c>
      <c r="G242" s="146" t="s">
        <v>4</v>
      </c>
      <c r="H242" s="147" t="s">
        <v>179</v>
      </c>
      <c r="I242" s="149">
        <f>I243+I244</f>
        <v>0</v>
      </c>
      <c r="J242" s="149">
        <f>J243+J244</f>
        <v>12290</v>
      </c>
      <c r="K242" s="148">
        <f>I242+J242</f>
        <v>12290</v>
      </c>
    </row>
    <row r="243" spans="2:11" ht="12.75">
      <c r="B243" s="74"/>
      <c r="C243" s="194"/>
      <c r="D243" s="75"/>
      <c r="E243" s="90"/>
      <c r="F243" s="154">
        <v>4350</v>
      </c>
      <c r="G243" s="154">
        <v>5336</v>
      </c>
      <c r="H243" s="155" t="s">
        <v>180</v>
      </c>
      <c r="I243" s="156">
        <v>0</v>
      </c>
      <c r="J243" s="157">
        <v>9313</v>
      </c>
      <c r="K243" s="156">
        <f t="shared" si="9"/>
        <v>9313</v>
      </c>
    </row>
    <row r="244" spans="2:11" ht="13.5" thickBot="1">
      <c r="B244" s="82"/>
      <c r="C244" s="195"/>
      <c r="D244" s="83"/>
      <c r="E244" s="84"/>
      <c r="F244" s="142">
        <v>4357</v>
      </c>
      <c r="G244" s="142">
        <v>5336</v>
      </c>
      <c r="H244" s="143" t="s">
        <v>181</v>
      </c>
      <c r="I244" s="144">
        <v>0</v>
      </c>
      <c r="J244" s="145">
        <v>2977</v>
      </c>
      <c r="K244" s="144">
        <f t="shared" si="9"/>
        <v>2977</v>
      </c>
    </row>
    <row r="245" spans="2:11" ht="13.5" thickBot="1">
      <c r="B245" s="62"/>
      <c r="C245" s="179"/>
      <c r="D245" s="56" t="s">
        <v>121</v>
      </c>
      <c r="E245" s="64" t="s">
        <v>182</v>
      </c>
      <c r="F245" s="146" t="s">
        <v>4</v>
      </c>
      <c r="G245" s="146" t="s">
        <v>4</v>
      </c>
      <c r="H245" s="147" t="s">
        <v>183</v>
      </c>
      <c r="I245" s="149">
        <f>I246+I247</f>
        <v>0</v>
      </c>
      <c r="J245" s="149">
        <f>J246+J247</f>
        <v>7848</v>
      </c>
      <c r="K245" s="148">
        <f>I245+J245</f>
        <v>7848</v>
      </c>
    </row>
    <row r="246" spans="2:11" ht="12.75">
      <c r="B246" s="74"/>
      <c r="C246" s="194"/>
      <c r="D246" s="75"/>
      <c r="E246" s="90"/>
      <c r="F246" s="154">
        <v>4377</v>
      </c>
      <c r="G246" s="154">
        <v>5336</v>
      </c>
      <c r="H246" s="155" t="s">
        <v>304</v>
      </c>
      <c r="I246" s="156">
        <v>0</v>
      </c>
      <c r="J246" s="157">
        <v>1098</v>
      </c>
      <c r="K246" s="156">
        <f t="shared" si="9"/>
        <v>1098</v>
      </c>
    </row>
    <row r="247" spans="2:11" ht="13.5" thickBot="1">
      <c r="B247" s="82"/>
      <c r="C247" s="195"/>
      <c r="D247" s="83"/>
      <c r="E247" s="84"/>
      <c r="F247" s="142">
        <v>4357</v>
      </c>
      <c r="G247" s="142">
        <v>5336</v>
      </c>
      <c r="H247" s="143" t="s">
        <v>184</v>
      </c>
      <c r="I247" s="144">
        <v>0</v>
      </c>
      <c r="J247" s="145">
        <v>6750</v>
      </c>
      <c r="K247" s="144">
        <f t="shared" si="9"/>
        <v>6750</v>
      </c>
    </row>
    <row r="248" spans="2:11" ht="13.5" thickBot="1">
      <c r="B248" s="62"/>
      <c r="C248" s="179"/>
      <c r="D248" s="56" t="s">
        <v>121</v>
      </c>
      <c r="E248" s="64" t="s">
        <v>185</v>
      </c>
      <c r="F248" s="146" t="s">
        <v>4</v>
      </c>
      <c r="G248" s="146" t="s">
        <v>4</v>
      </c>
      <c r="H248" s="147" t="s">
        <v>186</v>
      </c>
      <c r="I248" s="149">
        <f>I249+I250+I251</f>
        <v>0</v>
      </c>
      <c r="J248" s="149">
        <f>J249+J250+J251</f>
        <v>5104</v>
      </c>
      <c r="K248" s="148">
        <f>I248+J248</f>
        <v>5104</v>
      </c>
    </row>
    <row r="249" spans="2:11" ht="12.75">
      <c r="B249" s="74"/>
      <c r="C249" s="194"/>
      <c r="D249" s="75"/>
      <c r="E249" s="90"/>
      <c r="F249" s="154">
        <v>4356</v>
      </c>
      <c r="G249" s="154">
        <v>5336</v>
      </c>
      <c r="H249" s="155" t="s">
        <v>187</v>
      </c>
      <c r="I249" s="156">
        <v>0</v>
      </c>
      <c r="J249" s="157">
        <v>1681</v>
      </c>
      <c r="K249" s="156">
        <f t="shared" si="9"/>
        <v>1681</v>
      </c>
    </row>
    <row r="250" spans="2:11" ht="12.75">
      <c r="B250" s="102"/>
      <c r="C250" s="197"/>
      <c r="D250" s="103"/>
      <c r="E250" s="104"/>
      <c r="F250" s="162">
        <v>4357</v>
      </c>
      <c r="G250" s="162">
        <v>5336</v>
      </c>
      <c r="H250" s="163" t="s">
        <v>305</v>
      </c>
      <c r="I250" s="139">
        <v>0</v>
      </c>
      <c r="J250" s="140">
        <v>2850</v>
      </c>
      <c r="K250" s="139">
        <f t="shared" si="9"/>
        <v>2850</v>
      </c>
    </row>
    <row r="251" spans="2:11" ht="13.5" thickBot="1">
      <c r="B251" s="82"/>
      <c r="C251" s="195"/>
      <c r="D251" s="83"/>
      <c r="E251" s="84"/>
      <c r="F251" s="142">
        <v>4355</v>
      </c>
      <c r="G251" s="142">
        <v>5336</v>
      </c>
      <c r="H251" s="143" t="s">
        <v>306</v>
      </c>
      <c r="I251" s="144">
        <v>0</v>
      </c>
      <c r="J251" s="145">
        <v>573</v>
      </c>
      <c r="K251" s="144">
        <f t="shared" si="9"/>
        <v>573</v>
      </c>
    </row>
    <row r="252" spans="2:11" ht="13.5" thickBot="1">
      <c r="B252" s="62"/>
      <c r="C252" s="179"/>
      <c r="D252" s="56" t="s">
        <v>121</v>
      </c>
      <c r="E252" s="64" t="s">
        <v>188</v>
      </c>
      <c r="F252" s="146" t="s">
        <v>4</v>
      </c>
      <c r="G252" s="146" t="s">
        <v>4</v>
      </c>
      <c r="H252" s="147" t="s">
        <v>189</v>
      </c>
      <c r="I252" s="149">
        <f>I253+I254</f>
        <v>0</v>
      </c>
      <c r="J252" s="149">
        <f>J253+J254</f>
        <v>4900</v>
      </c>
      <c r="K252" s="148">
        <f>I252+J252</f>
        <v>4900</v>
      </c>
    </row>
    <row r="253" spans="2:11" ht="12.75">
      <c r="B253" s="74"/>
      <c r="C253" s="194"/>
      <c r="D253" s="75"/>
      <c r="E253" s="90"/>
      <c r="F253" s="154">
        <v>4357</v>
      </c>
      <c r="G253" s="154">
        <v>5336</v>
      </c>
      <c r="H253" s="155" t="s">
        <v>307</v>
      </c>
      <c r="I253" s="156">
        <v>0</v>
      </c>
      <c r="J253" s="157">
        <v>4090</v>
      </c>
      <c r="K253" s="156">
        <f t="shared" si="9"/>
        <v>4090</v>
      </c>
    </row>
    <row r="254" spans="2:11" ht="13.5" thickBot="1">
      <c r="B254" s="82"/>
      <c r="C254" s="195"/>
      <c r="D254" s="83"/>
      <c r="E254" s="84"/>
      <c r="F254" s="142">
        <v>4354</v>
      </c>
      <c r="G254" s="142">
        <v>5336</v>
      </c>
      <c r="H254" s="143" t="s">
        <v>308</v>
      </c>
      <c r="I254" s="144">
        <v>0</v>
      </c>
      <c r="J254" s="145">
        <v>810</v>
      </c>
      <c r="K254" s="144">
        <f t="shared" si="9"/>
        <v>810</v>
      </c>
    </row>
    <row r="255" spans="2:11" ht="13.5" thickBot="1">
      <c r="B255" s="62"/>
      <c r="C255" s="179"/>
      <c r="D255" s="56" t="s">
        <v>121</v>
      </c>
      <c r="E255" s="64" t="s">
        <v>190</v>
      </c>
      <c r="F255" s="146" t="s">
        <v>4</v>
      </c>
      <c r="G255" s="146" t="s">
        <v>4</v>
      </c>
      <c r="H255" s="147" t="s">
        <v>191</v>
      </c>
      <c r="I255" s="149">
        <f>I256+I257</f>
        <v>0</v>
      </c>
      <c r="J255" s="149">
        <f>J256+J257</f>
        <v>8761</v>
      </c>
      <c r="K255" s="148">
        <f>I255+J255</f>
        <v>8761</v>
      </c>
    </row>
    <row r="256" spans="2:11" ht="12.75">
      <c r="B256" s="74"/>
      <c r="C256" s="194"/>
      <c r="D256" s="75"/>
      <c r="E256" s="90"/>
      <c r="F256" s="154">
        <v>4357</v>
      </c>
      <c r="G256" s="154">
        <v>5336</v>
      </c>
      <c r="H256" s="155" t="s">
        <v>309</v>
      </c>
      <c r="I256" s="156">
        <v>0</v>
      </c>
      <c r="J256" s="157">
        <v>5780</v>
      </c>
      <c r="K256" s="156">
        <f t="shared" si="9"/>
        <v>5780</v>
      </c>
    </row>
    <row r="257" spans="2:11" ht="13.5" thickBot="1">
      <c r="B257" s="82"/>
      <c r="C257" s="195"/>
      <c r="D257" s="83"/>
      <c r="E257" s="84"/>
      <c r="F257" s="142">
        <v>4356</v>
      </c>
      <c r="G257" s="142">
        <v>5336</v>
      </c>
      <c r="H257" s="143" t="s">
        <v>310</v>
      </c>
      <c r="I257" s="144">
        <v>0</v>
      </c>
      <c r="J257" s="145">
        <v>2981</v>
      </c>
      <c r="K257" s="144">
        <f t="shared" si="9"/>
        <v>2981</v>
      </c>
    </row>
    <row r="258" spans="2:11" ht="13.5" thickBot="1">
      <c r="B258" s="82"/>
      <c r="C258" s="195"/>
      <c r="D258" s="56" t="s">
        <v>121</v>
      </c>
      <c r="E258" s="84" t="s">
        <v>192</v>
      </c>
      <c r="F258" s="166" t="s">
        <v>4</v>
      </c>
      <c r="G258" s="166" t="s">
        <v>4</v>
      </c>
      <c r="H258" s="167" t="s">
        <v>193</v>
      </c>
      <c r="I258" s="169">
        <f>I259</f>
        <v>0</v>
      </c>
      <c r="J258" s="169">
        <f>J259</f>
        <v>936</v>
      </c>
      <c r="K258" s="168">
        <f>I258+J258</f>
        <v>936</v>
      </c>
    </row>
    <row r="259" spans="2:11" ht="13.5" thickBot="1">
      <c r="B259" s="82"/>
      <c r="C259" s="195"/>
      <c r="D259" s="83"/>
      <c r="E259" s="84"/>
      <c r="F259" s="142">
        <v>4351</v>
      </c>
      <c r="G259" s="142">
        <v>5321</v>
      </c>
      <c r="H259" s="143" t="s">
        <v>311</v>
      </c>
      <c r="I259" s="144">
        <v>0</v>
      </c>
      <c r="J259" s="145">
        <v>936</v>
      </c>
      <c r="K259" s="144">
        <f t="shared" si="9"/>
        <v>936</v>
      </c>
    </row>
    <row r="260" spans="2:11" ht="13.5" thickBot="1">
      <c r="B260" s="62"/>
      <c r="C260" s="179"/>
      <c r="D260" s="56" t="s">
        <v>121</v>
      </c>
      <c r="E260" s="64" t="s">
        <v>194</v>
      </c>
      <c r="F260" s="146" t="s">
        <v>4</v>
      </c>
      <c r="G260" s="146" t="s">
        <v>4</v>
      </c>
      <c r="H260" s="147" t="s">
        <v>195</v>
      </c>
      <c r="I260" s="149">
        <f>I261</f>
        <v>0</v>
      </c>
      <c r="J260" s="149">
        <f>J261</f>
        <v>953</v>
      </c>
      <c r="K260" s="148">
        <f>I260+J260</f>
        <v>953</v>
      </c>
    </row>
    <row r="261" spans="2:11" ht="13.5" thickBot="1">
      <c r="B261" s="62"/>
      <c r="C261" s="179"/>
      <c r="D261" s="63"/>
      <c r="E261" s="64"/>
      <c r="F261" s="150">
        <v>4351</v>
      </c>
      <c r="G261" s="150">
        <v>5321</v>
      </c>
      <c r="H261" s="151" t="s">
        <v>312</v>
      </c>
      <c r="I261" s="152">
        <v>0</v>
      </c>
      <c r="J261" s="153">
        <v>953</v>
      </c>
      <c r="K261" s="152">
        <f t="shared" si="9"/>
        <v>953</v>
      </c>
    </row>
    <row r="262" spans="2:11" ht="13.5" thickBot="1">
      <c r="B262" s="62"/>
      <c r="C262" s="179"/>
      <c r="D262" s="56" t="s">
        <v>121</v>
      </c>
      <c r="E262" s="64" t="s">
        <v>196</v>
      </c>
      <c r="F262" s="146" t="s">
        <v>4</v>
      </c>
      <c r="G262" s="146" t="s">
        <v>4</v>
      </c>
      <c r="H262" s="147" t="s">
        <v>197</v>
      </c>
      <c r="I262" s="149">
        <f>I263</f>
        <v>0</v>
      </c>
      <c r="J262" s="149">
        <f>J263</f>
        <v>525</v>
      </c>
      <c r="K262" s="148">
        <f>I262+J262</f>
        <v>525</v>
      </c>
    </row>
    <row r="263" spans="2:11" ht="13.5" thickBot="1">
      <c r="B263" s="62"/>
      <c r="C263" s="179"/>
      <c r="D263" s="63"/>
      <c r="E263" s="64"/>
      <c r="F263" s="150">
        <v>4351</v>
      </c>
      <c r="G263" s="150">
        <v>5321</v>
      </c>
      <c r="H263" s="151" t="s">
        <v>313</v>
      </c>
      <c r="I263" s="152">
        <v>0</v>
      </c>
      <c r="J263" s="153">
        <v>525</v>
      </c>
      <c r="K263" s="152">
        <f aca="true" t="shared" si="10" ref="K263:K332">I263+J263</f>
        <v>525</v>
      </c>
    </row>
    <row r="264" spans="2:11" ht="13.5" thickBot="1">
      <c r="B264" s="62"/>
      <c r="C264" s="179"/>
      <c r="D264" s="56" t="s">
        <v>121</v>
      </c>
      <c r="E264" s="64" t="s">
        <v>198</v>
      </c>
      <c r="F264" s="146" t="s">
        <v>4</v>
      </c>
      <c r="G264" s="146" t="s">
        <v>4</v>
      </c>
      <c r="H264" s="147" t="s">
        <v>199</v>
      </c>
      <c r="I264" s="149">
        <f>I265</f>
        <v>0</v>
      </c>
      <c r="J264" s="149">
        <f>J265</f>
        <v>270</v>
      </c>
      <c r="K264" s="148">
        <f>I264+J264</f>
        <v>270</v>
      </c>
    </row>
    <row r="265" spans="2:11" ht="13.5" thickBot="1">
      <c r="B265" s="62"/>
      <c r="C265" s="179"/>
      <c r="D265" s="63"/>
      <c r="E265" s="64"/>
      <c r="F265" s="150">
        <v>4351</v>
      </c>
      <c r="G265" s="150">
        <v>5321</v>
      </c>
      <c r="H265" s="151" t="s">
        <v>314</v>
      </c>
      <c r="I265" s="152">
        <v>0</v>
      </c>
      <c r="J265" s="153">
        <v>270</v>
      </c>
      <c r="K265" s="152">
        <f t="shared" si="10"/>
        <v>270</v>
      </c>
    </row>
    <row r="266" spans="2:11" ht="13.5" thickBot="1">
      <c r="B266" s="62"/>
      <c r="C266" s="179"/>
      <c r="D266" s="56" t="s">
        <v>121</v>
      </c>
      <c r="E266" s="64" t="s">
        <v>200</v>
      </c>
      <c r="F266" s="146" t="s">
        <v>4</v>
      </c>
      <c r="G266" s="146" t="s">
        <v>4</v>
      </c>
      <c r="H266" s="147" t="s">
        <v>201</v>
      </c>
      <c r="I266" s="149">
        <f>I267</f>
        <v>0</v>
      </c>
      <c r="J266" s="149">
        <f>J267</f>
        <v>175</v>
      </c>
      <c r="K266" s="148">
        <f>I266+J266</f>
        <v>175</v>
      </c>
    </row>
    <row r="267" spans="2:11" ht="13.5" thickBot="1">
      <c r="B267" s="62"/>
      <c r="C267" s="179"/>
      <c r="D267" s="63"/>
      <c r="E267" s="64"/>
      <c r="F267" s="150">
        <v>4351</v>
      </c>
      <c r="G267" s="150">
        <v>5321</v>
      </c>
      <c r="H267" s="151" t="s">
        <v>320</v>
      </c>
      <c r="I267" s="152">
        <v>0</v>
      </c>
      <c r="J267" s="153">
        <v>175</v>
      </c>
      <c r="K267" s="152">
        <f t="shared" si="10"/>
        <v>175</v>
      </c>
    </row>
    <row r="268" spans="2:11" ht="13.5" thickBot="1">
      <c r="B268" s="62"/>
      <c r="C268" s="179"/>
      <c r="D268" s="56" t="s">
        <v>121</v>
      </c>
      <c r="E268" s="64" t="s">
        <v>202</v>
      </c>
      <c r="F268" s="146" t="s">
        <v>4</v>
      </c>
      <c r="G268" s="146" t="s">
        <v>4</v>
      </c>
      <c r="H268" s="147" t="s">
        <v>203</v>
      </c>
      <c r="I268" s="149">
        <f>I269</f>
        <v>0</v>
      </c>
      <c r="J268" s="149">
        <f>J269</f>
        <v>660</v>
      </c>
      <c r="K268" s="148">
        <f t="shared" si="10"/>
        <v>660</v>
      </c>
    </row>
    <row r="269" spans="2:11" ht="13.5" thickBot="1">
      <c r="B269" s="62"/>
      <c r="C269" s="179"/>
      <c r="D269" s="63"/>
      <c r="E269" s="64"/>
      <c r="F269" s="150">
        <v>4351</v>
      </c>
      <c r="G269" s="150">
        <v>5321</v>
      </c>
      <c r="H269" s="151" t="s">
        <v>319</v>
      </c>
      <c r="I269" s="152">
        <v>0</v>
      </c>
      <c r="J269" s="153">
        <v>660</v>
      </c>
      <c r="K269" s="152">
        <f t="shared" si="10"/>
        <v>660</v>
      </c>
    </row>
    <row r="270" spans="2:11" ht="13.5" thickBot="1">
      <c r="B270" s="62"/>
      <c r="C270" s="179"/>
      <c r="D270" s="56" t="s">
        <v>121</v>
      </c>
      <c r="E270" s="64" t="s">
        <v>204</v>
      </c>
      <c r="F270" s="146" t="s">
        <v>4</v>
      </c>
      <c r="G270" s="146" t="s">
        <v>4</v>
      </c>
      <c r="H270" s="147" t="s">
        <v>205</v>
      </c>
      <c r="I270" s="149">
        <f>I271</f>
        <v>0</v>
      </c>
      <c r="J270" s="149">
        <f>J271</f>
        <v>1189</v>
      </c>
      <c r="K270" s="148">
        <f>I270+J270</f>
        <v>1189</v>
      </c>
    </row>
    <row r="271" spans="2:11" ht="13.5" thickBot="1">
      <c r="B271" s="62"/>
      <c r="C271" s="179"/>
      <c r="D271" s="63"/>
      <c r="E271" s="64"/>
      <c r="F271" s="150">
        <v>4351</v>
      </c>
      <c r="G271" s="150">
        <v>5321</v>
      </c>
      <c r="H271" s="151" t="s">
        <v>318</v>
      </c>
      <c r="I271" s="152">
        <v>0</v>
      </c>
      <c r="J271" s="153">
        <v>1189</v>
      </c>
      <c r="K271" s="152">
        <f t="shared" si="10"/>
        <v>1189</v>
      </c>
    </row>
    <row r="272" spans="2:11" ht="13.5" thickBot="1">
      <c r="B272" s="62"/>
      <c r="C272" s="179"/>
      <c r="D272" s="56" t="s">
        <v>121</v>
      </c>
      <c r="E272" s="64" t="s">
        <v>206</v>
      </c>
      <c r="F272" s="146" t="s">
        <v>4</v>
      </c>
      <c r="G272" s="146" t="s">
        <v>4</v>
      </c>
      <c r="H272" s="147" t="s">
        <v>207</v>
      </c>
      <c r="I272" s="149">
        <f>I273+I274+I275</f>
        <v>0</v>
      </c>
      <c r="J272" s="149">
        <f>J273+J274+J275</f>
        <v>3484</v>
      </c>
      <c r="K272" s="148">
        <f>I272+J272</f>
        <v>3484</v>
      </c>
    </row>
    <row r="273" spans="2:11" ht="12.75">
      <c r="B273" s="74"/>
      <c r="C273" s="194"/>
      <c r="D273" s="75"/>
      <c r="E273" s="90"/>
      <c r="F273" s="154">
        <v>4350</v>
      </c>
      <c r="G273" s="251">
        <v>5321</v>
      </c>
      <c r="H273" s="155" t="s">
        <v>315</v>
      </c>
      <c r="I273" s="156">
        <v>0</v>
      </c>
      <c r="J273" s="157">
        <v>287</v>
      </c>
      <c r="K273" s="156">
        <f t="shared" si="10"/>
        <v>287</v>
      </c>
    </row>
    <row r="274" spans="2:11" ht="12.75">
      <c r="B274" s="102"/>
      <c r="C274" s="197"/>
      <c r="D274" s="103"/>
      <c r="E274" s="104"/>
      <c r="F274" s="162">
        <v>4351</v>
      </c>
      <c r="G274" s="162">
        <v>5321</v>
      </c>
      <c r="H274" s="163" t="s">
        <v>316</v>
      </c>
      <c r="I274" s="139">
        <v>0</v>
      </c>
      <c r="J274" s="140">
        <v>2700</v>
      </c>
      <c r="K274" s="139">
        <f t="shared" si="10"/>
        <v>2700</v>
      </c>
    </row>
    <row r="275" spans="2:11" ht="13.5" thickBot="1">
      <c r="B275" s="82"/>
      <c r="C275" s="195"/>
      <c r="D275" s="83"/>
      <c r="E275" s="84"/>
      <c r="F275" s="142">
        <v>4359</v>
      </c>
      <c r="G275" s="142">
        <v>5321</v>
      </c>
      <c r="H275" s="143" t="s">
        <v>317</v>
      </c>
      <c r="I275" s="144">
        <v>0</v>
      </c>
      <c r="J275" s="145">
        <v>497</v>
      </c>
      <c r="K275" s="144">
        <f t="shared" si="10"/>
        <v>497</v>
      </c>
    </row>
    <row r="276" spans="2:11" ht="13.5" thickBot="1">
      <c r="B276" s="62"/>
      <c r="C276" s="179"/>
      <c r="D276" s="56" t="s">
        <v>121</v>
      </c>
      <c r="E276" s="64" t="s">
        <v>208</v>
      </c>
      <c r="F276" s="146" t="s">
        <v>4</v>
      </c>
      <c r="G276" s="146" t="s">
        <v>4</v>
      </c>
      <c r="H276" s="147" t="s">
        <v>209</v>
      </c>
      <c r="I276" s="149">
        <f>I277</f>
        <v>0</v>
      </c>
      <c r="J276" s="149">
        <f>J277</f>
        <v>966</v>
      </c>
      <c r="K276" s="148">
        <f t="shared" si="10"/>
        <v>966</v>
      </c>
    </row>
    <row r="277" spans="2:11" ht="13.5" thickBot="1">
      <c r="B277" s="62"/>
      <c r="C277" s="179"/>
      <c r="D277" s="63"/>
      <c r="E277" s="64"/>
      <c r="F277" s="150">
        <v>4351</v>
      </c>
      <c r="G277" s="150">
        <v>5321</v>
      </c>
      <c r="H277" s="151" t="s">
        <v>323</v>
      </c>
      <c r="I277" s="152">
        <v>0</v>
      </c>
      <c r="J277" s="153">
        <v>966</v>
      </c>
      <c r="K277" s="152">
        <f t="shared" si="10"/>
        <v>966</v>
      </c>
    </row>
    <row r="278" spans="2:11" ht="13.5" thickBot="1">
      <c r="B278" s="62"/>
      <c r="C278" s="179"/>
      <c r="D278" s="56" t="s">
        <v>121</v>
      </c>
      <c r="E278" s="57" t="s">
        <v>261</v>
      </c>
      <c r="F278" s="146" t="s">
        <v>4</v>
      </c>
      <c r="G278" s="146" t="s">
        <v>4</v>
      </c>
      <c r="H278" s="147" t="s">
        <v>262</v>
      </c>
      <c r="I278" s="149">
        <f>I279</f>
        <v>0</v>
      </c>
      <c r="J278" s="149">
        <f>J279</f>
        <v>340</v>
      </c>
      <c r="K278" s="148">
        <f>I278+J278</f>
        <v>340</v>
      </c>
    </row>
    <row r="279" spans="2:11" ht="13.5" thickBot="1">
      <c r="B279" s="62"/>
      <c r="C279" s="179"/>
      <c r="D279" s="56"/>
      <c r="E279" s="57"/>
      <c r="F279" s="150">
        <v>4351</v>
      </c>
      <c r="G279" s="150">
        <v>5321</v>
      </c>
      <c r="H279" s="151" t="s">
        <v>324</v>
      </c>
      <c r="I279" s="152">
        <v>0</v>
      </c>
      <c r="J279" s="153">
        <v>340</v>
      </c>
      <c r="K279" s="152">
        <f>I279+J279</f>
        <v>340</v>
      </c>
    </row>
    <row r="280" spans="2:11" ht="13.5" thickBot="1">
      <c r="B280" s="62"/>
      <c r="C280" s="179"/>
      <c r="D280" s="56" t="s">
        <v>121</v>
      </c>
      <c r="E280" s="64" t="s">
        <v>210</v>
      </c>
      <c r="F280" s="146" t="s">
        <v>4</v>
      </c>
      <c r="G280" s="146" t="s">
        <v>4</v>
      </c>
      <c r="H280" s="147" t="s">
        <v>211</v>
      </c>
      <c r="I280" s="149">
        <f>I281</f>
        <v>0</v>
      </c>
      <c r="J280" s="149">
        <f>J281</f>
        <v>455</v>
      </c>
      <c r="K280" s="148">
        <f t="shared" si="10"/>
        <v>455</v>
      </c>
    </row>
    <row r="281" spans="2:11" ht="13.5" thickBot="1">
      <c r="B281" s="62"/>
      <c r="C281" s="179"/>
      <c r="D281" s="63"/>
      <c r="E281" s="64"/>
      <c r="F281" s="150">
        <v>4351</v>
      </c>
      <c r="G281" s="150">
        <v>5321</v>
      </c>
      <c r="H281" s="151" t="s">
        <v>321</v>
      </c>
      <c r="I281" s="152">
        <v>0</v>
      </c>
      <c r="J281" s="153">
        <v>455</v>
      </c>
      <c r="K281" s="152">
        <f t="shared" si="10"/>
        <v>455</v>
      </c>
    </row>
    <row r="282" spans="2:11" ht="13.5" thickBot="1">
      <c r="B282" s="62"/>
      <c r="C282" s="179"/>
      <c r="D282" s="56" t="s">
        <v>121</v>
      </c>
      <c r="E282" s="64" t="s">
        <v>212</v>
      </c>
      <c r="F282" s="146" t="s">
        <v>4</v>
      </c>
      <c r="G282" s="146" t="s">
        <v>4</v>
      </c>
      <c r="H282" s="147" t="s">
        <v>213</v>
      </c>
      <c r="I282" s="149">
        <f>I283</f>
        <v>0</v>
      </c>
      <c r="J282" s="149">
        <f>J283</f>
        <v>85</v>
      </c>
      <c r="K282" s="148">
        <f>I282+J282</f>
        <v>85</v>
      </c>
    </row>
    <row r="283" spans="2:11" ht="13.5" thickBot="1">
      <c r="B283" s="62"/>
      <c r="C283" s="179"/>
      <c r="D283" s="63"/>
      <c r="E283" s="64"/>
      <c r="F283" s="150">
        <v>4351</v>
      </c>
      <c r="G283" s="150">
        <v>5321</v>
      </c>
      <c r="H283" s="151" t="s">
        <v>322</v>
      </c>
      <c r="I283" s="152">
        <v>0</v>
      </c>
      <c r="J283" s="153">
        <v>85</v>
      </c>
      <c r="K283" s="152">
        <f t="shared" si="10"/>
        <v>85</v>
      </c>
    </row>
    <row r="284" spans="2:11" ht="13.5" thickBot="1">
      <c r="B284" s="62"/>
      <c r="C284" s="179"/>
      <c r="D284" s="56" t="s">
        <v>121</v>
      </c>
      <c r="E284" s="64" t="s">
        <v>214</v>
      </c>
      <c r="F284" s="146" t="s">
        <v>4</v>
      </c>
      <c r="G284" s="146" t="s">
        <v>4</v>
      </c>
      <c r="H284" s="147" t="s">
        <v>215</v>
      </c>
      <c r="I284" s="149">
        <f>I285</f>
        <v>0</v>
      </c>
      <c r="J284" s="149">
        <f>J285</f>
        <v>815</v>
      </c>
      <c r="K284" s="148">
        <f>I284+J284</f>
        <v>815</v>
      </c>
    </row>
    <row r="285" spans="2:11" ht="13.5" thickBot="1">
      <c r="B285" s="62"/>
      <c r="C285" s="179"/>
      <c r="D285" s="63"/>
      <c r="E285" s="64"/>
      <c r="F285" s="150">
        <v>4351</v>
      </c>
      <c r="G285" s="150">
        <v>5321</v>
      </c>
      <c r="H285" s="151" t="s">
        <v>325</v>
      </c>
      <c r="I285" s="152">
        <v>0</v>
      </c>
      <c r="J285" s="153">
        <v>815</v>
      </c>
      <c r="K285" s="152">
        <f t="shared" si="10"/>
        <v>815</v>
      </c>
    </row>
    <row r="286" spans="2:11" ht="13.5" thickBot="1">
      <c r="B286" s="62"/>
      <c r="C286" s="179"/>
      <c r="D286" s="56" t="s">
        <v>121</v>
      </c>
      <c r="E286" s="64" t="s">
        <v>216</v>
      </c>
      <c r="F286" s="146" t="s">
        <v>4</v>
      </c>
      <c r="G286" s="146" t="s">
        <v>4</v>
      </c>
      <c r="H286" s="147" t="s">
        <v>217</v>
      </c>
      <c r="I286" s="149">
        <f>I287</f>
        <v>0</v>
      </c>
      <c r="J286" s="149">
        <f>J287</f>
        <v>419</v>
      </c>
      <c r="K286" s="148">
        <f>I286+J286</f>
        <v>419</v>
      </c>
    </row>
    <row r="287" spans="2:11" ht="13.5" thickBot="1">
      <c r="B287" s="62"/>
      <c r="C287" s="179"/>
      <c r="D287" s="63"/>
      <c r="E287" s="64"/>
      <c r="F287" s="150">
        <v>4351</v>
      </c>
      <c r="G287" s="150">
        <v>5321</v>
      </c>
      <c r="H287" s="151" t="s">
        <v>326</v>
      </c>
      <c r="I287" s="152">
        <v>0</v>
      </c>
      <c r="J287" s="153">
        <v>419</v>
      </c>
      <c r="K287" s="152">
        <f t="shared" si="10"/>
        <v>419</v>
      </c>
    </row>
    <row r="288" spans="2:11" ht="13.5" thickBot="1">
      <c r="B288" s="62"/>
      <c r="C288" s="179"/>
      <c r="D288" s="56" t="s">
        <v>121</v>
      </c>
      <c r="E288" s="64" t="s">
        <v>218</v>
      </c>
      <c r="F288" s="146" t="s">
        <v>4</v>
      </c>
      <c r="G288" s="146" t="s">
        <v>4</v>
      </c>
      <c r="H288" s="147" t="s">
        <v>219</v>
      </c>
      <c r="I288" s="149">
        <f>I289+I290</f>
        <v>0</v>
      </c>
      <c r="J288" s="149">
        <f>J289+J290</f>
        <v>1971</v>
      </c>
      <c r="K288" s="148">
        <f>I288+J288</f>
        <v>1971</v>
      </c>
    </row>
    <row r="289" spans="2:11" ht="12.75">
      <c r="B289" s="74"/>
      <c r="C289" s="194"/>
      <c r="D289" s="75"/>
      <c r="E289" s="90"/>
      <c r="F289" s="154">
        <v>4359</v>
      </c>
      <c r="G289" s="251">
        <v>5321</v>
      </c>
      <c r="H289" s="155" t="s">
        <v>220</v>
      </c>
      <c r="I289" s="156">
        <v>0</v>
      </c>
      <c r="J289" s="157">
        <v>335</v>
      </c>
      <c r="K289" s="156">
        <f t="shared" si="10"/>
        <v>335</v>
      </c>
    </row>
    <row r="290" spans="2:11" ht="13.5" thickBot="1">
      <c r="B290" s="82"/>
      <c r="C290" s="195"/>
      <c r="D290" s="83"/>
      <c r="E290" s="84"/>
      <c r="F290" s="142">
        <v>4351</v>
      </c>
      <c r="G290" s="252">
        <v>5321</v>
      </c>
      <c r="H290" s="143" t="s">
        <v>221</v>
      </c>
      <c r="I290" s="144">
        <v>0</v>
      </c>
      <c r="J290" s="145">
        <v>1636</v>
      </c>
      <c r="K290" s="144">
        <f t="shared" si="10"/>
        <v>1636</v>
      </c>
    </row>
    <row r="291" spans="2:11" ht="13.5" thickBot="1">
      <c r="B291" s="62"/>
      <c r="C291" s="179"/>
      <c r="D291" s="56" t="s">
        <v>121</v>
      </c>
      <c r="E291" s="64" t="s">
        <v>222</v>
      </c>
      <c r="F291" s="146" t="s">
        <v>4</v>
      </c>
      <c r="G291" s="146" t="s">
        <v>4</v>
      </c>
      <c r="H291" s="147" t="s">
        <v>223</v>
      </c>
      <c r="I291" s="149">
        <f>I292</f>
        <v>0</v>
      </c>
      <c r="J291" s="149">
        <f>J292</f>
        <v>341</v>
      </c>
      <c r="K291" s="148">
        <f>I291+J291</f>
        <v>341</v>
      </c>
    </row>
    <row r="292" spans="2:11" ht="13.5" thickBot="1">
      <c r="B292" s="62"/>
      <c r="C292" s="179"/>
      <c r="D292" s="63"/>
      <c r="E292" s="64"/>
      <c r="F292" s="150">
        <v>4358</v>
      </c>
      <c r="G292" s="150">
        <v>5321</v>
      </c>
      <c r="H292" s="151" t="s">
        <v>327</v>
      </c>
      <c r="I292" s="152">
        <v>0</v>
      </c>
      <c r="J292" s="153">
        <v>341</v>
      </c>
      <c r="K292" s="152">
        <f t="shared" si="10"/>
        <v>341</v>
      </c>
    </row>
    <row r="293" spans="2:11" ht="13.5" thickBot="1">
      <c r="B293" s="62"/>
      <c r="C293" s="179"/>
      <c r="D293" s="56" t="s">
        <v>121</v>
      </c>
      <c r="E293" s="57" t="s">
        <v>266</v>
      </c>
      <c r="F293" s="146" t="s">
        <v>4</v>
      </c>
      <c r="G293" s="146" t="s">
        <v>4</v>
      </c>
      <c r="H293" s="147" t="s">
        <v>265</v>
      </c>
      <c r="I293" s="148">
        <f>I294</f>
        <v>0</v>
      </c>
      <c r="J293" s="149">
        <f>J294</f>
        <v>460</v>
      </c>
      <c r="K293" s="148">
        <f t="shared" si="10"/>
        <v>460</v>
      </c>
    </row>
    <row r="294" spans="2:11" ht="13.5" thickBot="1">
      <c r="B294" s="62"/>
      <c r="C294" s="179"/>
      <c r="D294" s="56"/>
      <c r="E294" s="57"/>
      <c r="F294" s="150">
        <v>4351</v>
      </c>
      <c r="G294" s="150">
        <v>5321</v>
      </c>
      <c r="H294" s="151" t="s">
        <v>328</v>
      </c>
      <c r="I294" s="152">
        <v>0</v>
      </c>
      <c r="J294" s="153">
        <v>460</v>
      </c>
      <c r="K294" s="152">
        <f t="shared" si="10"/>
        <v>460</v>
      </c>
    </row>
    <row r="295" spans="2:11" ht="13.5" thickBot="1">
      <c r="B295" s="62"/>
      <c r="C295" s="179"/>
      <c r="D295" s="56" t="s">
        <v>121</v>
      </c>
      <c r="E295" s="64" t="s">
        <v>224</v>
      </c>
      <c r="F295" s="146" t="s">
        <v>4</v>
      </c>
      <c r="G295" s="146" t="s">
        <v>4</v>
      </c>
      <c r="H295" s="147" t="s">
        <v>225</v>
      </c>
      <c r="I295" s="149">
        <f>I296</f>
        <v>0</v>
      </c>
      <c r="J295" s="149">
        <f>J296</f>
        <v>725</v>
      </c>
      <c r="K295" s="148">
        <f>I295+J295</f>
        <v>725</v>
      </c>
    </row>
    <row r="296" spans="2:11" ht="13.5" thickBot="1">
      <c r="B296" s="62"/>
      <c r="C296" s="179"/>
      <c r="D296" s="63"/>
      <c r="E296" s="64"/>
      <c r="F296" s="150">
        <v>4351</v>
      </c>
      <c r="G296" s="150">
        <v>5321</v>
      </c>
      <c r="H296" s="151" t="s">
        <v>329</v>
      </c>
      <c r="I296" s="152">
        <v>0</v>
      </c>
      <c r="J296" s="153">
        <v>725</v>
      </c>
      <c r="K296" s="152">
        <f t="shared" si="10"/>
        <v>725</v>
      </c>
    </row>
    <row r="297" spans="2:11" ht="13.5" thickBot="1">
      <c r="B297" s="62"/>
      <c r="C297" s="179"/>
      <c r="D297" s="56" t="s">
        <v>121</v>
      </c>
      <c r="E297" s="64" t="s">
        <v>226</v>
      </c>
      <c r="F297" s="146" t="s">
        <v>4</v>
      </c>
      <c r="G297" s="146" t="s">
        <v>4</v>
      </c>
      <c r="H297" s="147" t="s">
        <v>227</v>
      </c>
      <c r="I297" s="149">
        <f>I298</f>
        <v>0</v>
      </c>
      <c r="J297" s="149">
        <f>J298</f>
        <v>563</v>
      </c>
      <c r="K297" s="148">
        <f t="shared" si="10"/>
        <v>563</v>
      </c>
    </row>
    <row r="298" spans="2:11" ht="13.5" thickBot="1">
      <c r="B298" s="62"/>
      <c r="C298" s="179"/>
      <c r="D298" s="63"/>
      <c r="E298" s="64"/>
      <c r="F298" s="150">
        <v>4351</v>
      </c>
      <c r="G298" s="150">
        <v>5321</v>
      </c>
      <c r="H298" s="151" t="s">
        <v>330</v>
      </c>
      <c r="I298" s="152">
        <v>0</v>
      </c>
      <c r="J298" s="153">
        <v>563</v>
      </c>
      <c r="K298" s="152">
        <f t="shared" si="10"/>
        <v>563</v>
      </c>
    </row>
    <row r="299" spans="2:11" ht="13.5" thickBot="1">
      <c r="B299" s="62"/>
      <c r="C299" s="179"/>
      <c r="D299" s="56" t="s">
        <v>121</v>
      </c>
      <c r="E299" s="64" t="s">
        <v>228</v>
      </c>
      <c r="F299" s="146" t="s">
        <v>4</v>
      </c>
      <c r="G299" s="146" t="s">
        <v>4</v>
      </c>
      <c r="H299" s="147" t="s">
        <v>229</v>
      </c>
      <c r="I299" s="149">
        <f>I300</f>
        <v>0</v>
      </c>
      <c r="J299" s="149">
        <f>J300</f>
        <v>115</v>
      </c>
      <c r="K299" s="148">
        <f t="shared" si="10"/>
        <v>115</v>
      </c>
    </row>
    <row r="300" spans="2:11" ht="13.5" thickBot="1">
      <c r="B300" s="62"/>
      <c r="C300" s="179"/>
      <c r="D300" s="63"/>
      <c r="E300" s="64"/>
      <c r="F300" s="150">
        <v>4351</v>
      </c>
      <c r="G300" s="150">
        <v>5321</v>
      </c>
      <c r="H300" s="151" t="s">
        <v>331</v>
      </c>
      <c r="I300" s="152">
        <v>0</v>
      </c>
      <c r="J300" s="153">
        <v>115</v>
      </c>
      <c r="K300" s="152">
        <f t="shared" si="10"/>
        <v>115</v>
      </c>
    </row>
    <row r="301" spans="2:11" ht="13.5" thickBot="1">
      <c r="B301" s="62"/>
      <c r="C301" s="179"/>
      <c r="D301" s="56" t="s">
        <v>121</v>
      </c>
      <c r="E301" s="64" t="s">
        <v>230</v>
      </c>
      <c r="F301" s="146" t="s">
        <v>4</v>
      </c>
      <c r="G301" s="146" t="s">
        <v>4</v>
      </c>
      <c r="H301" s="147" t="s">
        <v>231</v>
      </c>
      <c r="I301" s="149">
        <f>I302+I303</f>
        <v>0</v>
      </c>
      <c r="J301" s="149">
        <f>J302+J303</f>
        <v>4970</v>
      </c>
      <c r="K301" s="148">
        <f t="shared" si="10"/>
        <v>4970</v>
      </c>
    </row>
    <row r="302" spans="2:11" ht="12.75">
      <c r="B302" s="74"/>
      <c r="C302" s="194"/>
      <c r="D302" s="75"/>
      <c r="E302" s="90"/>
      <c r="F302" s="154">
        <v>4350</v>
      </c>
      <c r="G302" s="154">
        <v>5321</v>
      </c>
      <c r="H302" s="155" t="s">
        <v>332</v>
      </c>
      <c r="I302" s="156">
        <v>0</v>
      </c>
      <c r="J302" s="157">
        <v>4100</v>
      </c>
      <c r="K302" s="156">
        <f t="shared" si="10"/>
        <v>4100</v>
      </c>
    </row>
    <row r="303" spans="2:11" ht="13.5" thickBot="1">
      <c r="B303" s="82"/>
      <c r="C303" s="195"/>
      <c r="D303" s="83"/>
      <c r="E303" s="84"/>
      <c r="F303" s="142">
        <v>4351</v>
      </c>
      <c r="G303" s="142">
        <v>5321</v>
      </c>
      <c r="H303" s="143" t="s">
        <v>333</v>
      </c>
      <c r="I303" s="144">
        <v>0</v>
      </c>
      <c r="J303" s="145">
        <v>870</v>
      </c>
      <c r="K303" s="144">
        <f t="shared" si="10"/>
        <v>870</v>
      </c>
    </row>
    <row r="304" spans="2:11" ht="13.5" thickBot="1">
      <c r="B304" s="62"/>
      <c r="C304" s="179"/>
      <c r="D304" s="56" t="s">
        <v>121</v>
      </c>
      <c r="E304" s="64" t="s">
        <v>232</v>
      </c>
      <c r="F304" s="146" t="s">
        <v>4</v>
      </c>
      <c r="G304" s="146" t="s">
        <v>4</v>
      </c>
      <c r="H304" s="147" t="s">
        <v>233</v>
      </c>
      <c r="I304" s="149">
        <f>I305+I306+I307+I308</f>
        <v>0</v>
      </c>
      <c r="J304" s="149">
        <f>J305+J306+J307+J308</f>
        <v>5994</v>
      </c>
      <c r="K304" s="148">
        <f t="shared" si="10"/>
        <v>5994</v>
      </c>
    </row>
    <row r="305" spans="2:11" ht="12.75">
      <c r="B305" s="74"/>
      <c r="C305" s="194"/>
      <c r="D305" s="75"/>
      <c r="E305" s="90"/>
      <c r="F305" s="154">
        <v>4351</v>
      </c>
      <c r="G305" s="251">
        <v>5321</v>
      </c>
      <c r="H305" s="155" t="s">
        <v>334</v>
      </c>
      <c r="I305" s="156">
        <v>0</v>
      </c>
      <c r="J305" s="157">
        <v>2405</v>
      </c>
      <c r="K305" s="156">
        <f t="shared" si="10"/>
        <v>2405</v>
      </c>
    </row>
    <row r="306" spans="2:11" ht="12.75">
      <c r="B306" s="102"/>
      <c r="C306" s="197"/>
      <c r="D306" s="103"/>
      <c r="E306" s="104"/>
      <c r="F306" s="162">
        <v>4374</v>
      </c>
      <c r="G306" s="253">
        <v>5321</v>
      </c>
      <c r="H306" s="163" t="s">
        <v>335</v>
      </c>
      <c r="I306" s="139">
        <v>0</v>
      </c>
      <c r="J306" s="140">
        <v>1892</v>
      </c>
      <c r="K306" s="139">
        <f t="shared" si="10"/>
        <v>1892</v>
      </c>
    </row>
    <row r="307" spans="2:11" ht="12.75">
      <c r="B307" s="102"/>
      <c r="C307" s="197"/>
      <c r="D307" s="103"/>
      <c r="E307" s="104"/>
      <c r="F307" s="162">
        <v>4374</v>
      </c>
      <c r="G307" s="253">
        <v>5321</v>
      </c>
      <c r="H307" s="163" t="s">
        <v>336</v>
      </c>
      <c r="I307" s="139">
        <v>0</v>
      </c>
      <c r="J307" s="140">
        <v>256</v>
      </c>
      <c r="K307" s="139">
        <f t="shared" si="10"/>
        <v>256</v>
      </c>
    </row>
    <row r="308" spans="2:11" ht="13.5" thickBot="1">
      <c r="B308" s="82"/>
      <c r="C308" s="195"/>
      <c r="D308" s="83"/>
      <c r="E308" s="84"/>
      <c r="F308" s="142">
        <v>4350</v>
      </c>
      <c r="G308" s="252">
        <v>5321</v>
      </c>
      <c r="H308" s="143" t="s">
        <v>337</v>
      </c>
      <c r="I308" s="144">
        <v>0</v>
      </c>
      <c r="J308" s="145">
        <v>1441</v>
      </c>
      <c r="K308" s="144">
        <f t="shared" si="10"/>
        <v>1441</v>
      </c>
    </row>
    <row r="309" spans="2:11" ht="13.5" thickBot="1">
      <c r="B309" s="62"/>
      <c r="C309" s="179"/>
      <c r="D309" s="56" t="s">
        <v>121</v>
      </c>
      <c r="E309" s="64" t="s">
        <v>234</v>
      </c>
      <c r="F309" s="146" t="s">
        <v>4</v>
      </c>
      <c r="G309" s="146" t="s">
        <v>4</v>
      </c>
      <c r="H309" s="147" t="s">
        <v>235</v>
      </c>
      <c r="I309" s="149">
        <f>I310+I311+I312</f>
        <v>0</v>
      </c>
      <c r="J309" s="149">
        <f>J310+J311+J312</f>
        <v>3139</v>
      </c>
      <c r="K309" s="148">
        <f t="shared" si="10"/>
        <v>3139</v>
      </c>
    </row>
    <row r="310" spans="2:11" ht="12.75">
      <c r="B310" s="74"/>
      <c r="C310" s="194"/>
      <c r="D310" s="75"/>
      <c r="E310" s="90"/>
      <c r="F310" s="154">
        <v>4356</v>
      </c>
      <c r="G310" s="154">
        <v>5321</v>
      </c>
      <c r="H310" s="155" t="s">
        <v>338</v>
      </c>
      <c r="I310" s="156">
        <v>0</v>
      </c>
      <c r="J310" s="157">
        <v>66</v>
      </c>
      <c r="K310" s="156">
        <f t="shared" si="10"/>
        <v>66</v>
      </c>
    </row>
    <row r="311" spans="2:11" ht="12.75">
      <c r="B311" s="102"/>
      <c r="C311" s="197"/>
      <c r="D311" s="103"/>
      <c r="E311" s="104"/>
      <c r="F311" s="162">
        <v>4351</v>
      </c>
      <c r="G311" s="253">
        <v>5321</v>
      </c>
      <c r="H311" s="163" t="s">
        <v>339</v>
      </c>
      <c r="I311" s="139">
        <v>0</v>
      </c>
      <c r="J311" s="140">
        <v>508</v>
      </c>
      <c r="K311" s="139">
        <f t="shared" si="10"/>
        <v>508</v>
      </c>
    </row>
    <row r="312" spans="2:11" ht="13.5" thickBot="1">
      <c r="B312" s="82"/>
      <c r="C312" s="195"/>
      <c r="D312" s="83"/>
      <c r="E312" s="84"/>
      <c r="F312" s="142">
        <v>4350</v>
      </c>
      <c r="G312" s="252">
        <v>5321</v>
      </c>
      <c r="H312" s="143" t="s">
        <v>340</v>
      </c>
      <c r="I312" s="144">
        <v>0</v>
      </c>
      <c r="J312" s="145">
        <v>2565</v>
      </c>
      <c r="K312" s="144">
        <f t="shared" si="10"/>
        <v>2565</v>
      </c>
    </row>
    <row r="313" spans="2:11" ht="13.5" thickBot="1">
      <c r="B313" s="62"/>
      <c r="C313" s="179"/>
      <c r="D313" s="56" t="s">
        <v>121</v>
      </c>
      <c r="E313" s="64" t="s">
        <v>236</v>
      </c>
      <c r="F313" s="146" t="s">
        <v>4</v>
      </c>
      <c r="G313" s="146" t="s">
        <v>4</v>
      </c>
      <c r="H313" s="147" t="s">
        <v>237</v>
      </c>
      <c r="I313" s="149">
        <f>I314+I315</f>
        <v>0</v>
      </c>
      <c r="J313" s="149">
        <f>J314+J315</f>
        <v>3407</v>
      </c>
      <c r="K313" s="148">
        <f>I313+J313</f>
        <v>3407</v>
      </c>
    </row>
    <row r="314" spans="2:11" ht="12.75">
      <c r="B314" s="74"/>
      <c r="C314" s="194"/>
      <c r="D314" s="75"/>
      <c r="E314" s="90"/>
      <c r="F314" s="154">
        <v>4350</v>
      </c>
      <c r="G314" s="251">
        <v>5321</v>
      </c>
      <c r="H314" s="155" t="s">
        <v>341</v>
      </c>
      <c r="I314" s="156">
        <v>0</v>
      </c>
      <c r="J314" s="157">
        <v>3180</v>
      </c>
      <c r="K314" s="156">
        <f t="shared" si="10"/>
        <v>3180</v>
      </c>
    </row>
    <row r="315" spans="2:11" ht="13.5" thickBot="1">
      <c r="B315" s="82"/>
      <c r="C315" s="195"/>
      <c r="D315" s="83"/>
      <c r="E315" s="84"/>
      <c r="F315" s="142">
        <v>4351</v>
      </c>
      <c r="G315" s="252">
        <v>5321</v>
      </c>
      <c r="H315" s="143" t="s">
        <v>342</v>
      </c>
      <c r="I315" s="144">
        <v>0</v>
      </c>
      <c r="J315" s="145">
        <v>227</v>
      </c>
      <c r="K315" s="144">
        <f t="shared" si="10"/>
        <v>227</v>
      </c>
    </row>
    <row r="316" spans="2:11" ht="13.5" thickBot="1">
      <c r="B316" s="62"/>
      <c r="C316" s="179"/>
      <c r="D316" s="56" t="s">
        <v>121</v>
      </c>
      <c r="E316" s="64" t="s">
        <v>238</v>
      </c>
      <c r="F316" s="146" t="s">
        <v>4</v>
      </c>
      <c r="G316" s="146" t="s">
        <v>4</v>
      </c>
      <c r="H316" s="147" t="s">
        <v>239</v>
      </c>
      <c r="I316" s="149">
        <f>I317+I318</f>
        <v>0</v>
      </c>
      <c r="J316" s="149">
        <f>J317+J318</f>
        <v>820</v>
      </c>
      <c r="K316" s="148">
        <f t="shared" si="10"/>
        <v>820</v>
      </c>
    </row>
    <row r="317" spans="2:11" ht="12.75">
      <c r="B317" s="74"/>
      <c r="C317" s="194"/>
      <c r="D317" s="75"/>
      <c r="E317" s="90"/>
      <c r="F317" s="154">
        <v>4356</v>
      </c>
      <c r="G317" s="251">
        <v>5321</v>
      </c>
      <c r="H317" s="155" t="s">
        <v>343</v>
      </c>
      <c r="I317" s="156">
        <v>0</v>
      </c>
      <c r="J317" s="157">
        <v>100</v>
      </c>
      <c r="K317" s="156">
        <f t="shared" si="10"/>
        <v>100</v>
      </c>
    </row>
    <row r="318" spans="2:11" ht="13.5" thickBot="1">
      <c r="B318" s="82"/>
      <c r="C318" s="195"/>
      <c r="D318" s="83"/>
      <c r="E318" s="84"/>
      <c r="F318" s="142">
        <v>4351</v>
      </c>
      <c r="G318" s="252">
        <v>5321</v>
      </c>
      <c r="H318" s="143" t="s">
        <v>344</v>
      </c>
      <c r="I318" s="144">
        <v>0</v>
      </c>
      <c r="J318" s="145">
        <v>720</v>
      </c>
      <c r="K318" s="144">
        <f t="shared" si="10"/>
        <v>720</v>
      </c>
    </row>
    <row r="319" spans="2:11" ht="13.5" thickBot="1">
      <c r="B319" s="62"/>
      <c r="C319" s="179"/>
      <c r="D319" s="56" t="s">
        <v>121</v>
      </c>
      <c r="E319" s="64" t="s">
        <v>240</v>
      </c>
      <c r="F319" s="146" t="s">
        <v>4</v>
      </c>
      <c r="G319" s="146" t="s">
        <v>4</v>
      </c>
      <c r="H319" s="147" t="s">
        <v>241</v>
      </c>
      <c r="I319" s="149">
        <f>I320</f>
        <v>0</v>
      </c>
      <c r="J319" s="149">
        <f>J320</f>
        <v>725</v>
      </c>
      <c r="K319" s="148">
        <f t="shared" si="10"/>
        <v>725</v>
      </c>
    </row>
    <row r="320" spans="2:11" ht="13.5" thickBot="1">
      <c r="B320" s="62"/>
      <c r="C320" s="179"/>
      <c r="D320" s="63"/>
      <c r="E320" s="64"/>
      <c r="F320" s="150">
        <v>4351</v>
      </c>
      <c r="G320" s="150">
        <v>5321</v>
      </c>
      <c r="H320" s="151" t="s">
        <v>345</v>
      </c>
      <c r="I320" s="152">
        <v>0</v>
      </c>
      <c r="J320" s="153">
        <v>725</v>
      </c>
      <c r="K320" s="152">
        <f t="shared" si="10"/>
        <v>725</v>
      </c>
    </row>
    <row r="321" spans="2:11" ht="13.5" thickBot="1">
      <c r="B321" s="62"/>
      <c r="C321" s="179"/>
      <c r="D321" s="56" t="s">
        <v>121</v>
      </c>
      <c r="E321" s="64" t="s">
        <v>242</v>
      </c>
      <c r="F321" s="146" t="s">
        <v>4</v>
      </c>
      <c r="G321" s="146" t="s">
        <v>4</v>
      </c>
      <c r="H321" s="147" t="s">
        <v>243</v>
      </c>
      <c r="I321" s="149">
        <f>I322</f>
        <v>0</v>
      </c>
      <c r="J321" s="149">
        <f>J322</f>
        <v>815</v>
      </c>
      <c r="K321" s="148">
        <f t="shared" si="10"/>
        <v>815</v>
      </c>
    </row>
    <row r="322" spans="2:11" ht="13.5" thickBot="1">
      <c r="B322" s="62"/>
      <c r="C322" s="179"/>
      <c r="D322" s="63"/>
      <c r="E322" s="64"/>
      <c r="F322" s="150">
        <v>4351</v>
      </c>
      <c r="G322" s="150">
        <v>5321</v>
      </c>
      <c r="H322" s="151" t="s">
        <v>429</v>
      </c>
      <c r="I322" s="152">
        <v>0</v>
      </c>
      <c r="J322" s="153">
        <v>815</v>
      </c>
      <c r="K322" s="152">
        <f t="shared" si="10"/>
        <v>815</v>
      </c>
    </row>
    <row r="323" spans="2:11" ht="13.5" thickBot="1">
      <c r="B323" s="62"/>
      <c r="C323" s="179"/>
      <c r="D323" s="56" t="s">
        <v>121</v>
      </c>
      <c r="E323" s="64" t="s">
        <v>244</v>
      </c>
      <c r="F323" s="146" t="s">
        <v>4</v>
      </c>
      <c r="G323" s="146" t="s">
        <v>4</v>
      </c>
      <c r="H323" s="147" t="s">
        <v>245</v>
      </c>
      <c r="I323" s="149">
        <f>I324</f>
        <v>0</v>
      </c>
      <c r="J323" s="149">
        <f>J324</f>
        <v>340</v>
      </c>
      <c r="K323" s="148">
        <f t="shared" si="10"/>
        <v>340</v>
      </c>
    </row>
    <row r="324" spans="2:11" ht="13.5" thickBot="1">
      <c r="B324" s="62"/>
      <c r="C324" s="179"/>
      <c r="D324" s="63"/>
      <c r="E324" s="64"/>
      <c r="F324" s="150">
        <v>4351</v>
      </c>
      <c r="G324" s="150">
        <v>5321</v>
      </c>
      <c r="H324" s="151" t="s">
        <v>346</v>
      </c>
      <c r="I324" s="152">
        <v>0</v>
      </c>
      <c r="J324" s="153">
        <v>340</v>
      </c>
      <c r="K324" s="152">
        <f t="shared" si="10"/>
        <v>340</v>
      </c>
    </row>
    <row r="325" spans="2:11" ht="13.5" thickBot="1">
      <c r="B325" s="62"/>
      <c r="C325" s="179"/>
      <c r="D325" s="56" t="s">
        <v>121</v>
      </c>
      <c r="E325" s="64" t="s">
        <v>246</v>
      </c>
      <c r="F325" s="146" t="s">
        <v>4</v>
      </c>
      <c r="G325" s="146" t="s">
        <v>4</v>
      </c>
      <c r="H325" s="147" t="s">
        <v>247</v>
      </c>
      <c r="I325" s="149">
        <f>I326</f>
        <v>0</v>
      </c>
      <c r="J325" s="149">
        <f>J326</f>
        <v>120</v>
      </c>
      <c r="K325" s="148">
        <f t="shared" si="10"/>
        <v>120</v>
      </c>
    </row>
    <row r="326" spans="2:11" ht="13.5" thickBot="1">
      <c r="B326" s="62"/>
      <c r="C326" s="179"/>
      <c r="D326" s="63"/>
      <c r="E326" s="64"/>
      <c r="F326" s="150">
        <v>4351</v>
      </c>
      <c r="G326" s="150">
        <v>5321</v>
      </c>
      <c r="H326" s="151" t="s">
        <v>430</v>
      </c>
      <c r="I326" s="152">
        <v>0</v>
      </c>
      <c r="J326" s="153">
        <v>120</v>
      </c>
      <c r="K326" s="152">
        <f t="shared" si="10"/>
        <v>120</v>
      </c>
    </row>
    <row r="327" spans="2:11" ht="13.5" thickBot="1">
      <c r="B327" s="62"/>
      <c r="C327" s="179"/>
      <c r="D327" s="56" t="s">
        <v>121</v>
      </c>
      <c r="E327" s="57" t="s">
        <v>263</v>
      </c>
      <c r="F327" s="146" t="s">
        <v>4</v>
      </c>
      <c r="G327" s="146" t="s">
        <v>4</v>
      </c>
      <c r="H327" s="147" t="s">
        <v>264</v>
      </c>
      <c r="I327" s="149">
        <f>I328</f>
        <v>0</v>
      </c>
      <c r="J327" s="149">
        <f>J328</f>
        <v>215</v>
      </c>
      <c r="K327" s="148">
        <f>I327+J327</f>
        <v>215</v>
      </c>
    </row>
    <row r="328" spans="2:11" ht="13.5" thickBot="1">
      <c r="B328" s="62"/>
      <c r="C328" s="179"/>
      <c r="D328" s="56"/>
      <c r="E328" s="57"/>
      <c r="F328" s="150">
        <v>4351</v>
      </c>
      <c r="G328" s="150">
        <v>5321</v>
      </c>
      <c r="H328" s="151" t="s">
        <v>347</v>
      </c>
      <c r="I328" s="152">
        <v>0</v>
      </c>
      <c r="J328" s="153">
        <v>215</v>
      </c>
      <c r="K328" s="152">
        <f>I328+J328</f>
        <v>215</v>
      </c>
    </row>
    <row r="329" spans="2:11" ht="13.5" thickBot="1">
      <c r="B329" s="62"/>
      <c r="C329" s="179"/>
      <c r="D329" s="56" t="s">
        <v>121</v>
      </c>
      <c r="E329" s="64" t="s">
        <v>248</v>
      </c>
      <c r="F329" s="146" t="s">
        <v>4</v>
      </c>
      <c r="G329" s="146" t="s">
        <v>4</v>
      </c>
      <c r="H329" s="147" t="s">
        <v>249</v>
      </c>
      <c r="I329" s="149">
        <f>I330</f>
        <v>0</v>
      </c>
      <c r="J329" s="149">
        <f>J330</f>
        <v>908</v>
      </c>
      <c r="K329" s="148">
        <f t="shared" si="10"/>
        <v>908</v>
      </c>
    </row>
    <row r="330" spans="2:11" ht="13.5" thickBot="1">
      <c r="B330" s="62"/>
      <c r="C330" s="179"/>
      <c r="D330" s="63"/>
      <c r="E330" s="64"/>
      <c r="F330" s="150">
        <v>4351</v>
      </c>
      <c r="G330" s="150">
        <v>5321</v>
      </c>
      <c r="H330" s="151" t="s">
        <v>348</v>
      </c>
      <c r="I330" s="152">
        <v>0</v>
      </c>
      <c r="J330" s="153">
        <v>908</v>
      </c>
      <c r="K330" s="152">
        <f t="shared" si="10"/>
        <v>908</v>
      </c>
    </row>
    <row r="331" spans="2:11" ht="13.5" thickBot="1">
      <c r="B331" s="62"/>
      <c r="C331" s="179"/>
      <c r="D331" s="56" t="s">
        <v>121</v>
      </c>
      <c r="E331" s="64" t="s">
        <v>250</v>
      </c>
      <c r="F331" s="146" t="s">
        <v>4</v>
      </c>
      <c r="G331" s="146" t="s">
        <v>4</v>
      </c>
      <c r="H331" s="147" t="s">
        <v>251</v>
      </c>
      <c r="I331" s="149">
        <f>I332</f>
        <v>0</v>
      </c>
      <c r="J331" s="149">
        <f>J332</f>
        <v>1962</v>
      </c>
      <c r="K331" s="148">
        <f t="shared" si="10"/>
        <v>1962</v>
      </c>
    </row>
    <row r="332" spans="2:11" ht="13.5" thickBot="1">
      <c r="B332" s="62"/>
      <c r="C332" s="179"/>
      <c r="D332" s="63"/>
      <c r="E332" s="64"/>
      <c r="F332" s="150">
        <v>4356</v>
      </c>
      <c r="G332" s="150">
        <v>5321</v>
      </c>
      <c r="H332" s="151" t="s">
        <v>349</v>
      </c>
      <c r="I332" s="152">
        <v>0</v>
      </c>
      <c r="J332" s="153">
        <v>1962</v>
      </c>
      <c r="K332" s="152">
        <f t="shared" si="10"/>
        <v>1962</v>
      </c>
    </row>
    <row r="333" spans="2:11" ht="13.5" thickBot="1">
      <c r="B333" s="62"/>
      <c r="C333" s="179"/>
      <c r="D333" s="56" t="s">
        <v>121</v>
      </c>
      <c r="E333" s="64" t="s">
        <v>252</v>
      </c>
      <c r="F333" s="146" t="s">
        <v>4</v>
      </c>
      <c r="G333" s="146" t="s">
        <v>4</v>
      </c>
      <c r="H333" s="147" t="s">
        <v>253</v>
      </c>
      <c r="I333" s="149">
        <f>I334+I335+I336+I337+I338</f>
        <v>0</v>
      </c>
      <c r="J333" s="149">
        <f>J334+J335+J336+J337+J338</f>
        <v>8355</v>
      </c>
      <c r="K333" s="148">
        <f aca="true" t="shared" si="11" ref="K333:K349">I333+J333</f>
        <v>8355</v>
      </c>
    </row>
    <row r="334" spans="2:11" ht="12.75">
      <c r="B334" s="185"/>
      <c r="C334" s="201"/>
      <c r="D334" s="234"/>
      <c r="E334" s="235"/>
      <c r="F334" s="251">
        <v>4357</v>
      </c>
      <c r="G334" s="251">
        <v>5321</v>
      </c>
      <c r="H334" s="254" t="s">
        <v>350</v>
      </c>
      <c r="I334" s="255">
        <v>0</v>
      </c>
      <c r="J334" s="256">
        <v>1924</v>
      </c>
      <c r="K334" s="255">
        <f t="shared" si="11"/>
        <v>1924</v>
      </c>
    </row>
    <row r="335" spans="2:11" ht="12.75">
      <c r="B335" s="264"/>
      <c r="C335" s="265"/>
      <c r="D335" s="266"/>
      <c r="E335" s="267"/>
      <c r="F335" s="253">
        <v>4359</v>
      </c>
      <c r="G335" s="253">
        <v>5321</v>
      </c>
      <c r="H335" s="268" t="s">
        <v>351</v>
      </c>
      <c r="I335" s="269">
        <v>0</v>
      </c>
      <c r="J335" s="270">
        <v>57</v>
      </c>
      <c r="K335" s="269">
        <f t="shared" si="11"/>
        <v>57</v>
      </c>
    </row>
    <row r="336" spans="2:11" ht="12.75">
      <c r="B336" s="264"/>
      <c r="C336" s="265"/>
      <c r="D336" s="266"/>
      <c r="E336" s="267"/>
      <c r="F336" s="253">
        <v>4350</v>
      </c>
      <c r="G336" s="253">
        <v>5321</v>
      </c>
      <c r="H336" s="268" t="s">
        <v>352</v>
      </c>
      <c r="I336" s="269">
        <v>0</v>
      </c>
      <c r="J336" s="270">
        <v>5193</v>
      </c>
      <c r="K336" s="269">
        <f t="shared" si="11"/>
        <v>5193</v>
      </c>
    </row>
    <row r="337" spans="2:11" ht="12.75">
      <c r="B337" s="264"/>
      <c r="C337" s="265"/>
      <c r="D337" s="266"/>
      <c r="E337" s="267"/>
      <c r="F337" s="253">
        <v>4356</v>
      </c>
      <c r="G337" s="253">
        <v>5321</v>
      </c>
      <c r="H337" s="268" t="s">
        <v>353</v>
      </c>
      <c r="I337" s="269">
        <v>0</v>
      </c>
      <c r="J337" s="270">
        <v>405</v>
      </c>
      <c r="K337" s="269">
        <f t="shared" si="11"/>
        <v>405</v>
      </c>
    </row>
    <row r="338" spans="2:11" ht="13.5" thickBot="1">
      <c r="B338" s="257"/>
      <c r="C338" s="258"/>
      <c r="D338" s="259"/>
      <c r="E338" s="260"/>
      <c r="F338" s="252">
        <v>4351</v>
      </c>
      <c r="G338" s="252">
        <v>5321</v>
      </c>
      <c r="H338" s="261" t="s">
        <v>354</v>
      </c>
      <c r="I338" s="262">
        <v>0</v>
      </c>
      <c r="J338" s="263">
        <v>776</v>
      </c>
      <c r="K338" s="262">
        <f t="shared" si="11"/>
        <v>776</v>
      </c>
    </row>
    <row r="339" spans="2:11" ht="13.5" thickBot="1">
      <c r="B339" s="62"/>
      <c r="C339" s="179"/>
      <c r="D339" s="56" t="s">
        <v>121</v>
      </c>
      <c r="E339" s="64" t="s">
        <v>254</v>
      </c>
      <c r="F339" s="146" t="s">
        <v>4</v>
      </c>
      <c r="G339" s="146" t="s">
        <v>4</v>
      </c>
      <c r="H339" s="147" t="s">
        <v>255</v>
      </c>
      <c r="I339" s="149">
        <f>I340+I341</f>
        <v>0</v>
      </c>
      <c r="J339" s="149">
        <f>J340+J341</f>
        <v>4678</v>
      </c>
      <c r="K339" s="148">
        <f t="shared" si="11"/>
        <v>4678</v>
      </c>
    </row>
    <row r="340" spans="2:11" ht="12.75">
      <c r="B340" s="74"/>
      <c r="C340" s="194"/>
      <c r="D340" s="75"/>
      <c r="E340" s="90"/>
      <c r="F340" s="154">
        <v>4356</v>
      </c>
      <c r="G340" s="251">
        <v>5321</v>
      </c>
      <c r="H340" s="155" t="s">
        <v>355</v>
      </c>
      <c r="I340" s="156">
        <v>0</v>
      </c>
      <c r="J340" s="157">
        <v>2962</v>
      </c>
      <c r="K340" s="156">
        <f t="shared" si="11"/>
        <v>2962</v>
      </c>
    </row>
    <row r="341" spans="2:11" ht="13.5" thickBot="1">
      <c r="B341" s="82"/>
      <c r="C341" s="195"/>
      <c r="D341" s="83"/>
      <c r="E341" s="84"/>
      <c r="F341" s="142">
        <v>4355</v>
      </c>
      <c r="G341" s="252">
        <v>5321</v>
      </c>
      <c r="H341" s="143" t="s">
        <v>356</v>
      </c>
      <c r="I341" s="144">
        <v>0</v>
      </c>
      <c r="J341" s="145">
        <v>1716</v>
      </c>
      <c r="K341" s="144">
        <f t="shared" si="11"/>
        <v>1716</v>
      </c>
    </row>
    <row r="342" spans="2:11" ht="13.5" thickBot="1">
      <c r="B342" s="62"/>
      <c r="C342" s="179"/>
      <c r="D342" s="56" t="s">
        <v>121</v>
      </c>
      <c r="E342" s="64" t="s">
        <v>256</v>
      </c>
      <c r="F342" s="146" t="s">
        <v>4</v>
      </c>
      <c r="G342" s="146" t="s">
        <v>4</v>
      </c>
      <c r="H342" s="147" t="s">
        <v>257</v>
      </c>
      <c r="I342" s="149">
        <f>I343+I344+I345+I346+I347</f>
        <v>0</v>
      </c>
      <c r="J342" s="149">
        <f>J343+J344+J345+J346+J347</f>
        <v>7530</v>
      </c>
      <c r="K342" s="148">
        <f t="shared" si="11"/>
        <v>7530</v>
      </c>
    </row>
    <row r="343" spans="2:11" ht="12.75">
      <c r="B343" s="74"/>
      <c r="C343" s="194"/>
      <c r="D343" s="75"/>
      <c r="E343" s="90"/>
      <c r="F343" s="154">
        <v>4359</v>
      </c>
      <c r="G343" s="251">
        <v>5321</v>
      </c>
      <c r="H343" s="155" t="s">
        <v>357</v>
      </c>
      <c r="I343" s="156">
        <v>0</v>
      </c>
      <c r="J343" s="157">
        <v>308</v>
      </c>
      <c r="K343" s="156">
        <f t="shared" si="11"/>
        <v>308</v>
      </c>
    </row>
    <row r="344" spans="2:11" ht="12.75">
      <c r="B344" s="102"/>
      <c r="C344" s="197"/>
      <c r="D344" s="103"/>
      <c r="E344" s="104"/>
      <c r="F344" s="162">
        <v>4350</v>
      </c>
      <c r="G344" s="253">
        <v>5321</v>
      </c>
      <c r="H344" s="163" t="s">
        <v>358</v>
      </c>
      <c r="I344" s="139">
        <v>0</v>
      </c>
      <c r="J344" s="140">
        <v>1911</v>
      </c>
      <c r="K344" s="139">
        <f t="shared" si="11"/>
        <v>1911</v>
      </c>
    </row>
    <row r="345" spans="2:11" ht="12.75">
      <c r="B345" s="102"/>
      <c r="C345" s="197"/>
      <c r="D345" s="103"/>
      <c r="E345" s="104"/>
      <c r="F345" s="162">
        <v>4351</v>
      </c>
      <c r="G345" s="253">
        <v>5321</v>
      </c>
      <c r="H345" s="163" t="s">
        <v>359</v>
      </c>
      <c r="I345" s="139">
        <v>0</v>
      </c>
      <c r="J345" s="140">
        <v>2850</v>
      </c>
      <c r="K345" s="139">
        <f t="shared" si="11"/>
        <v>2850</v>
      </c>
    </row>
    <row r="346" spans="2:11" ht="12.75">
      <c r="B346" s="102"/>
      <c r="C346" s="197"/>
      <c r="D346" s="103"/>
      <c r="E346" s="104"/>
      <c r="F346" s="162">
        <v>4357</v>
      </c>
      <c r="G346" s="253">
        <v>5321</v>
      </c>
      <c r="H346" s="163" t="s">
        <v>360</v>
      </c>
      <c r="I346" s="139">
        <v>0</v>
      </c>
      <c r="J346" s="140">
        <v>2153</v>
      </c>
      <c r="K346" s="139">
        <f t="shared" si="11"/>
        <v>2153</v>
      </c>
    </row>
    <row r="347" spans="2:11" ht="13.5" thickBot="1">
      <c r="B347" s="82"/>
      <c r="C347" s="195"/>
      <c r="D347" s="83"/>
      <c r="E347" s="84"/>
      <c r="F347" s="142">
        <v>4356</v>
      </c>
      <c r="G347" s="252">
        <v>5321</v>
      </c>
      <c r="H347" s="143" t="s">
        <v>361</v>
      </c>
      <c r="I347" s="144">
        <v>0</v>
      </c>
      <c r="J347" s="145">
        <v>308</v>
      </c>
      <c r="K347" s="144">
        <f t="shared" si="11"/>
        <v>308</v>
      </c>
    </row>
    <row r="348" spans="2:11" ht="13.5" thickBot="1">
      <c r="B348" s="82"/>
      <c r="C348" s="195"/>
      <c r="D348" s="56" t="s">
        <v>121</v>
      </c>
      <c r="E348" s="84" t="s">
        <v>258</v>
      </c>
      <c r="F348" s="166" t="s">
        <v>4</v>
      </c>
      <c r="G348" s="166" t="s">
        <v>4</v>
      </c>
      <c r="H348" s="167" t="s">
        <v>259</v>
      </c>
      <c r="I348" s="169">
        <f>I349</f>
        <v>0</v>
      </c>
      <c r="J348" s="169">
        <f>J349</f>
        <v>265</v>
      </c>
      <c r="K348" s="168">
        <f t="shared" si="11"/>
        <v>265</v>
      </c>
    </row>
    <row r="349" spans="2:11" ht="13.5" thickBot="1">
      <c r="B349" s="82"/>
      <c r="C349" s="195"/>
      <c r="D349" s="83"/>
      <c r="E349" s="84"/>
      <c r="F349" s="142">
        <v>4358</v>
      </c>
      <c r="G349" s="150">
        <v>5321</v>
      </c>
      <c r="H349" s="143" t="s">
        <v>362</v>
      </c>
      <c r="I349" s="144">
        <v>0</v>
      </c>
      <c r="J349" s="145">
        <v>265</v>
      </c>
      <c r="K349" s="144">
        <f t="shared" si="11"/>
        <v>265</v>
      </c>
    </row>
  </sheetData>
  <sheetProtection/>
  <mergeCells count="5">
    <mergeCell ref="G2:K3"/>
    <mergeCell ref="J4:K4"/>
    <mergeCell ref="J5:K5"/>
    <mergeCell ref="D9:E9"/>
    <mergeCell ref="D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  <headerFooter>
    <oddHeader>&amp;R022_P01_ZR_RO_3_16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1.140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335" t="s">
        <v>469</v>
      </c>
      <c r="B1" s="335"/>
      <c r="C1" s="291"/>
      <c r="D1" s="291"/>
      <c r="E1" s="292" t="s">
        <v>470</v>
      </c>
    </row>
    <row r="2" spans="1:5" ht="24.75" thickBot="1">
      <c r="A2" s="293" t="s">
        <v>471</v>
      </c>
      <c r="B2" s="294" t="s">
        <v>472</v>
      </c>
      <c r="C2" s="295" t="s">
        <v>473</v>
      </c>
      <c r="D2" s="295" t="s">
        <v>474</v>
      </c>
      <c r="E2" s="295" t="s">
        <v>475</v>
      </c>
    </row>
    <row r="3" spans="1:5" ht="15" customHeight="1">
      <c r="A3" s="296" t="s">
        <v>476</v>
      </c>
      <c r="B3" s="297" t="s">
        <v>477</v>
      </c>
      <c r="C3" s="298">
        <f>C4+C5+C6</f>
        <v>2522188</v>
      </c>
      <c r="D3" s="298">
        <v>0</v>
      </c>
      <c r="E3" s="299">
        <f aca="true" t="shared" si="0" ref="E3:E23">C3+D3</f>
        <v>2522188</v>
      </c>
    </row>
    <row r="4" spans="1:10" ht="15" customHeight="1">
      <c r="A4" s="300" t="s">
        <v>478</v>
      </c>
      <c r="B4" s="301" t="s">
        <v>479</v>
      </c>
      <c r="C4" s="302">
        <v>2461000</v>
      </c>
      <c r="D4" s="303">
        <v>0</v>
      </c>
      <c r="E4" s="304">
        <f t="shared" si="0"/>
        <v>2461000</v>
      </c>
      <c r="J4" s="305"/>
    </row>
    <row r="5" spans="1:5" ht="15" customHeight="1">
      <c r="A5" s="300" t="s">
        <v>480</v>
      </c>
      <c r="B5" s="301" t="s">
        <v>481</v>
      </c>
      <c r="C5" s="302">
        <f>18368+7500+3700+120+1200+18000+12300</f>
        <v>61188</v>
      </c>
      <c r="D5" s="306">
        <v>0</v>
      </c>
      <c r="E5" s="304">
        <f t="shared" si="0"/>
        <v>61188</v>
      </c>
    </row>
    <row r="6" spans="1:5" ht="15" customHeight="1">
      <c r="A6" s="300" t="s">
        <v>482</v>
      </c>
      <c r="B6" s="301" t="s">
        <v>483</v>
      </c>
      <c r="C6" s="302">
        <v>0</v>
      </c>
      <c r="D6" s="302">
        <v>0</v>
      </c>
      <c r="E6" s="304">
        <f t="shared" si="0"/>
        <v>0</v>
      </c>
    </row>
    <row r="7" spans="1:5" ht="15" customHeight="1">
      <c r="A7" s="307" t="s">
        <v>484</v>
      </c>
      <c r="B7" s="301" t="s">
        <v>485</v>
      </c>
      <c r="C7" s="308">
        <f>C8+C13</f>
        <v>87888.7</v>
      </c>
      <c r="D7" s="308">
        <v>344241</v>
      </c>
      <c r="E7" s="309">
        <f t="shared" si="0"/>
        <v>432129.7</v>
      </c>
    </row>
    <row r="8" spans="1:5" ht="15" customHeight="1">
      <c r="A8" s="300" t="s">
        <v>486</v>
      </c>
      <c r="B8" s="301" t="s">
        <v>487</v>
      </c>
      <c r="C8" s="302">
        <f>C9+C10+C11+C12</f>
        <v>87888.7</v>
      </c>
      <c r="D8" s="302">
        <v>344241</v>
      </c>
      <c r="E8" s="310">
        <f t="shared" si="0"/>
        <v>432129.7</v>
      </c>
    </row>
    <row r="9" spans="1:5" ht="15" customHeight="1">
      <c r="A9" s="300" t="s">
        <v>488</v>
      </c>
      <c r="B9" s="301" t="s">
        <v>489</v>
      </c>
      <c r="C9" s="302">
        <v>63118.7</v>
      </c>
      <c r="D9" s="302">
        <v>0</v>
      </c>
      <c r="E9" s="310">
        <f t="shared" si="0"/>
        <v>63118.7</v>
      </c>
    </row>
    <row r="10" spans="1:5" ht="15" customHeight="1">
      <c r="A10" s="300" t="s">
        <v>490</v>
      </c>
      <c r="B10" s="301" t="s">
        <v>487</v>
      </c>
      <c r="C10" s="302">
        <v>0</v>
      </c>
      <c r="D10" s="302">
        <v>0</v>
      </c>
      <c r="E10" s="310">
        <f t="shared" si="0"/>
        <v>0</v>
      </c>
    </row>
    <row r="11" spans="1:5" ht="15" customHeight="1">
      <c r="A11" s="300" t="s">
        <v>491</v>
      </c>
      <c r="B11" s="301" t="s">
        <v>492</v>
      </c>
      <c r="C11" s="302">
        <v>0</v>
      </c>
      <c r="D11" s="302">
        <v>0</v>
      </c>
      <c r="E11" s="310">
        <f>SUM(C11:D11)</f>
        <v>0</v>
      </c>
    </row>
    <row r="12" spans="1:5" ht="15" customHeight="1">
      <c r="A12" s="300" t="s">
        <v>493</v>
      </c>
      <c r="B12" s="301">
        <v>4121</v>
      </c>
      <c r="C12" s="302">
        <v>24770</v>
      </c>
      <c r="D12" s="302">
        <v>0</v>
      </c>
      <c r="E12" s="310">
        <f>SUM(C12:D12)</f>
        <v>24770</v>
      </c>
    </row>
    <row r="13" spans="1:5" ht="15" customHeight="1">
      <c r="A13" s="300" t="s">
        <v>494</v>
      </c>
      <c r="B13" s="301" t="s">
        <v>495</v>
      </c>
      <c r="C13" s="302">
        <f>C14+C15+C16</f>
        <v>0</v>
      </c>
      <c r="D13" s="302">
        <v>0</v>
      </c>
      <c r="E13" s="310">
        <f t="shared" si="0"/>
        <v>0</v>
      </c>
    </row>
    <row r="14" spans="1:5" ht="15" customHeight="1">
      <c r="A14" s="300" t="s">
        <v>496</v>
      </c>
      <c r="B14" s="301" t="s">
        <v>495</v>
      </c>
      <c r="C14" s="302">
        <v>0</v>
      </c>
      <c r="D14" s="302">
        <v>0</v>
      </c>
      <c r="E14" s="310">
        <f t="shared" si="0"/>
        <v>0</v>
      </c>
    </row>
    <row r="15" spans="1:5" ht="15" customHeight="1">
      <c r="A15" s="300" t="s">
        <v>497</v>
      </c>
      <c r="B15" s="301">
        <v>4221</v>
      </c>
      <c r="C15" s="302">
        <v>0</v>
      </c>
      <c r="D15" s="302">
        <v>0</v>
      </c>
      <c r="E15" s="310">
        <f>SUM(C15:D15)</f>
        <v>0</v>
      </c>
    </row>
    <row r="16" spans="1:5" ht="15" customHeight="1">
      <c r="A16" s="300" t="s">
        <v>498</v>
      </c>
      <c r="B16" s="301">
        <v>4232</v>
      </c>
      <c r="C16" s="302">
        <v>0</v>
      </c>
      <c r="D16" s="302">
        <v>0</v>
      </c>
      <c r="E16" s="310">
        <f>SUM(C16:D16)</f>
        <v>0</v>
      </c>
    </row>
    <row r="17" spans="1:5" ht="15" customHeight="1">
      <c r="A17" s="307" t="s">
        <v>499</v>
      </c>
      <c r="B17" s="311" t="s">
        <v>500</v>
      </c>
      <c r="C17" s="308">
        <f>C3+C7</f>
        <v>2610076.7</v>
      </c>
      <c r="D17" s="308">
        <v>344241</v>
      </c>
      <c r="E17" s="309">
        <f t="shared" si="0"/>
        <v>2954317.7</v>
      </c>
    </row>
    <row r="18" spans="1:5" ht="15" customHeight="1">
      <c r="A18" s="307" t="s">
        <v>501</v>
      </c>
      <c r="B18" s="311" t="s">
        <v>502</v>
      </c>
      <c r="C18" s="308">
        <f>SUM(C19:C22)</f>
        <v>-96875</v>
      </c>
      <c r="D18" s="308">
        <v>0</v>
      </c>
      <c r="E18" s="309">
        <f t="shared" si="0"/>
        <v>-96875</v>
      </c>
    </row>
    <row r="19" spans="1:5" ht="15" customHeight="1">
      <c r="A19" s="300" t="s">
        <v>503</v>
      </c>
      <c r="B19" s="301" t="s">
        <v>504</v>
      </c>
      <c r="C19" s="302">
        <v>0</v>
      </c>
      <c r="D19" s="302">
        <v>0</v>
      </c>
      <c r="E19" s="310">
        <f t="shared" si="0"/>
        <v>0</v>
      </c>
    </row>
    <row r="20" spans="1:5" ht="15" customHeight="1">
      <c r="A20" s="300" t="s">
        <v>505</v>
      </c>
      <c r="B20" s="301">
        <v>8115</v>
      </c>
      <c r="C20" s="302">
        <v>0</v>
      </c>
      <c r="D20" s="302">
        <v>0</v>
      </c>
      <c r="E20" s="310">
        <f>SUM(C20:D20)</f>
        <v>0</v>
      </c>
    </row>
    <row r="21" spans="1:5" ht="15" customHeight="1">
      <c r="A21" s="300" t="s">
        <v>506</v>
      </c>
      <c r="B21" s="301">
        <v>8123</v>
      </c>
      <c r="C21" s="302">
        <f>'[1]příjmy'!$R$270</f>
        <v>0</v>
      </c>
      <c r="D21" s="302">
        <v>0</v>
      </c>
      <c r="E21" s="310">
        <f>C21+D21</f>
        <v>0</v>
      </c>
    </row>
    <row r="22" spans="1:5" ht="15" customHeight="1" thickBot="1">
      <c r="A22" s="312" t="s">
        <v>507</v>
      </c>
      <c r="B22" s="313">
        <v>-8124</v>
      </c>
      <c r="C22" s="314">
        <f>'[1]příjmy'!$T$270</f>
        <v>-96875</v>
      </c>
      <c r="D22" s="314">
        <v>0</v>
      </c>
      <c r="E22" s="315">
        <f>C22+D22</f>
        <v>-96875</v>
      </c>
    </row>
    <row r="23" spans="1:5" ht="15" customHeight="1" thickBot="1">
      <c r="A23" s="316" t="s">
        <v>508</v>
      </c>
      <c r="B23" s="317"/>
      <c r="C23" s="318">
        <f>C3+C7+C18</f>
        <v>2513201.7</v>
      </c>
      <c r="D23" s="318">
        <v>344241</v>
      </c>
      <c r="E23" s="319">
        <f t="shared" si="0"/>
        <v>2857442.7</v>
      </c>
    </row>
    <row r="24" spans="1:5" ht="13.5" thickBot="1">
      <c r="A24" s="335" t="s">
        <v>509</v>
      </c>
      <c r="B24" s="335"/>
      <c r="C24" s="320"/>
      <c r="D24" s="320"/>
      <c r="E24" s="321" t="s">
        <v>470</v>
      </c>
    </row>
    <row r="25" spans="1:5" ht="24.75" thickBot="1">
      <c r="A25" s="293" t="s">
        <v>510</v>
      </c>
      <c r="B25" s="294" t="s">
        <v>0</v>
      </c>
      <c r="C25" s="295" t="s">
        <v>473</v>
      </c>
      <c r="D25" s="295" t="s">
        <v>474</v>
      </c>
      <c r="E25" s="295" t="s">
        <v>475</v>
      </c>
    </row>
    <row r="26" spans="1:5" ht="15" customHeight="1">
      <c r="A26" s="322" t="s">
        <v>511</v>
      </c>
      <c r="B26" s="323" t="s">
        <v>512</v>
      </c>
      <c r="C26" s="306">
        <v>28361.82</v>
      </c>
      <c r="D26" s="306">
        <v>0</v>
      </c>
      <c r="E26" s="324">
        <f>C26+D26</f>
        <v>28361.82</v>
      </c>
    </row>
    <row r="27" spans="1:5" ht="15" customHeight="1">
      <c r="A27" s="325" t="s">
        <v>513</v>
      </c>
      <c r="B27" s="301" t="s">
        <v>512</v>
      </c>
      <c r="C27" s="302">
        <v>255021.85</v>
      </c>
      <c r="D27" s="306">
        <v>0</v>
      </c>
      <c r="E27" s="324">
        <f aca="true" t="shared" si="1" ref="E27:E42">C27+D27</f>
        <v>255021.85</v>
      </c>
    </row>
    <row r="28" spans="1:5" ht="15" customHeight="1">
      <c r="A28" s="325" t="s">
        <v>514</v>
      </c>
      <c r="B28" s="301" t="s">
        <v>515</v>
      </c>
      <c r="C28" s="302">
        <v>17207</v>
      </c>
      <c r="D28" s="306">
        <v>0</v>
      </c>
      <c r="E28" s="324">
        <f>SUM(C28:D28)</f>
        <v>17207</v>
      </c>
    </row>
    <row r="29" spans="1:5" ht="15" customHeight="1">
      <c r="A29" s="325" t="s">
        <v>516</v>
      </c>
      <c r="B29" s="301" t="s">
        <v>512</v>
      </c>
      <c r="C29" s="302">
        <v>907840</v>
      </c>
      <c r="D29" s="306">
        <v>0</v>
      </c>
      <c r="E29" s="324">
        <f t="shared" si="1"/>
        <v>907840</v>
      </c>
    </row>
    <row r="30" spans="1:5" ht="15" customHeight="1">
      <c r="A30" s="325" t="s">
        <v>517</v>
      </c>
      <c r="B30" s="301" t="s">
        <v>512</v>
      </c>
      <c r="C30" s="302">
        <v>646749.25</v>
      </c>
      <c r="D30" s="306">
        <v>0</v>
      </c>
      <c r="E30" s="324">
        <f t="shared" si="1"/>
        <v>646749.25</v>
      </c>
    </row>
    <row r="31" spans="1:5" ht="15" customHeight="1">
      <c r="A31" s="325" t="s">
        <v>518</v>
      </c>
      <c r="B31" s="301" t="s">
        <v>512</v>
      </c>
      <c r="C31" s="302">
        <v>0</v>
      </c>
      <c r="D31" s="306">
        <v>0</v>
      </c>
      <c r="E31" s="324">
        <f>C31+D31</f>
        <v>0</v>
      </c>
    </row>
    <row r="32" spans="1:5" ht="15" customHeight="1">
      <c r="A32" s="325" t="s">
        <v>519</v>
      </c>
      <c r="B32" s="301" t="s">
        <v>515</v>
      </c>
      <c r="C32" s="302">
        <v>88743.71</v>
      </c>
      <c r="D32" s="306">
        <v>344241</v>
      </c>
      <c r="E32" s="324">
        <f t="shared" si="1"/>
        <v>432984.71</v>
      </c>
    </row>
    <row r="33" spans="1:5" ht="15" customHeight="1">
      <c r="A33" s="325" t="s">
        <v>520</v>
      </c>
      <c r="B33" s="301" t="s">
        <v>512</v>
      </c>
      <c r="C33" s="302">
        <v>24600</v>
      </c>
      <c r="D33" s="306">
        <v>0</v>
      </c>
      <c r="E33" s="324">
        <f t="shared" si="1"/>
        <v>24600</v>
      </c>
    </row>
    <row r="34" spans="1:5" ht="15" customHeight="1">
      <c r="A34" s="325" t="s">
        <v>521</v>
      </c>
      <c r="B34" s="301" t="s">
        <v>522</v>
      </c>
      <c r="C34" s="302">
        <v>220455.88</v>
      </c>
      <c r="D34" s="306">
        <v>0</v>
      </c>
      <c r="E34" s="324">
        <f t="shared" si="1"/>
        <v>220455.88</v>
      </c>
    </row>
    <row r="35" spans="1:5" ht="15" customHeight="1">
      <c r="A35" s="325" t="s">
        <v>523</v>
      </c>
      <c r="B35" s="301" t="s">
        <v>522</v>
      </c>
      <c r="C35" s="302">
        <v>0</v>
      </c>
      <c r="D35" s="306">
        <v>0</v>
      </c>
      <c r="E35" s="324">
        <f t="shared" si="1"/>
        <v>0</v>
      </c>
    </row>
    <row r="36" spans="1:5" ht="15" customHeight="1">
      <c r="A36" s="325" t="s">
        <v>524</v>
      </c>
      <c r="B36" s="301" t="s">
        <v>515</v>
      </c>
      <c r="C36" s="302">
        <v>206206.19</v>
      </c>
      <c r="D36" s="306">
        <v>0</v>
      </c>
      <c r="E36" s="324">
        <f t="shared" si="1"/>
        <v>206206.19</v>
      </c>
    </row>
    <row r="37" spans="1:5" ht="15" customHeight="1">
      <c r="A37" s="325" t="s">
        <v>525</v>
      </c>
      <c r="B37" s="301" t="s">
        <v>515</v>
      </c>
      <c r="C37" s="302">
        <v>20000</v>
      </c>
      <c r="D37" s="306">
        <v>0</v>
      </c>
      <c r="E37" s="324">
        <f t="shared" si="1"/>
        <v>20000</v>
      </c>
    </row>
    <row r="38" spans="1:5" ht="15" customHeight="1">
      <c r="A38" s="325" t="s">
        <v>526</v>
      </c>
      <c r="B38" s="301" t="s">
        <v>512</v>
      </c>
      <c r="C38" s="302">
        <v>4016</v>
      </c>
      <c r="D38" s="306">
        <v>0</v>
      </c>
      <c r="E38" s="324">
        <f t="shared" si="1"/>
        <v>4016</v>
      </c>
    </row>
    <row r="39" spans="1:5" ht="15" customHeight="1">
      <c r="A39" s="325" t="s">
        <v>527</v>
      </c>
      <c r="B39" s="301" t="s">
        <v>515</v>
      </c>
      <c r="C39" s="302">
        <v>67000</v>
      </c>
      <c r="D39" s="306">
        <v>0</v>
      </c>
      <c r="E39" s="324">
        <f>C39+D39</f>
        <v>67000</v>
      </c>
    </row>
    <row r="40" spans="1:5" ht="15" customHeight="1">
      <c r="A40" s="325" t="s">
        <v>528</v>
      </c>
      <c r="B40" s="301" t="s">
        <v>515</v>
      </c>
      <c r="C40" s="302">
        <v>5000</v>
      </c>
      <c r="D40" s="306">
        <v>0</v>
      </c>
      <c r="E40" s="324">
        <f t="shared" si="1"/>
        <v>5000</v>
      </c>
    </row>
    <row r="41" spans="1:5" ht="15" customHeight="1">
      <c r="A41" s="325" t="s">
        <v>529</v>
      </c>
      <c r="B41" s="301" t="s">
        <v>515</v>
      </c>
      <c r="C41" s="302">
        <v>18000</v>
      </c>
      <c r="D41" s="306">
        <v>0</v>
      </c>
      <c r="E41" s="324">
        <f t="shared" si="1"/>
        <v>18000</v>
      </c>
    </row>
    <row r="42" spans="1:5" ht="15" customHeight="1" thickBot="1">
      <c r="A42" s="325" t="s">
        <v>530</v>
      </c>
      <c r="B42" s="301" t="s">
        <v>515</v>
      </c>
      <c r="C42" s="302">
        <v>4000</v>
      </c>
      <c r="D42" s="306">
        <v>0</v>
      </c>
      <c r="E42" s="324">
        <f t="shared" si="1"/>
        <v>4000</v>
      </c>
    </row>
    <row r="43" spans="1:5" ht="15" customHeight="1" thickBot="1">
      <c r="A43" s="326" t="s">
        <v>531</v>
      </c>
      <c r="B43" s="317"/>
      <c r="C43" s="318">
        <f>C26+C27+C29+C30+C31+C32+C33+C34+C35+C36+C37+C38+C39+C40+C41+C42+C28</f>
        <v>2513201.6999999997</v>
      </c>
      <c r="D43" s="318">
        <v>344241</v>
      </c>
      <c r="E43" s="319">
        <f>SUM(E26:E42)</f>
        <v>2857442.6999999997</v>
      </c>
    </row>
    <row r="44" spans="3:5" ht="12.75">
      <c r="C44" s="305"/>
      <c r="E44" s="305"/>
    </row>
  </sheetData>
  <sheetProtection/>
  <mergeCells count="2">
    <mergeCell ref="A1:B1"/>
    <mergeCell ref="A24:B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&amp;R022_P01_ZR_RO_3_16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Marikova Jana</cp:lastModifiedBy>
  <cp:lastPrinted>2016-01-13T07:25:44Z</cp:lastPrinted>
  <dcterms:created xsi:type="dcterms:W3CDTF">2007-12-18T12:40:54Z</dcterms:created>
  <dcterms:modified xsi:type="dcterms:W3CDTF">2016-01-13T07:25:51Z</dcterms:modified>
  <cp:category/>
  <cp:version/>
  <cp:contentType/>
  <cp:contentStatus/>
</cp:coreProperties>
</file>