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Bilance PaV" sheetId="1" r:id="rId1"/>
    <sheet name="91405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<sst xmlns="http://schemas.openxmlformats.org/spreadsheetml/2006/main" count="266" uniqueCount="134">
  <si>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</si>
  <si>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</si>
  <si>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</si>
  <si>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</si>
  <si>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</si>
  <si>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</si>
  <si>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</si>
  <si>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</si>
  <si>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</si>
  <si>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</si>
  <si>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</si>
  <si>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</si>
  <si>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</si>
  <si>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</si>
  <si>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</si>
  <si>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</si>
  <si>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</si>
  <si>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</si>
  <si>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</si>
  <si>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</si>
  <si>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</si>
  <si>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</si>
  <si>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</si>
  <si>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</si>
  <si>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</si>
  <si>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</si>
  <si>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</si>
  <si>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</si>
  <si>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</si>
  <si>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</si>
  <si>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</si>
  <si>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</si>
  <si>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</si>
  <si>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</si>
  <si>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</si>
  <si>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</si>
  <si>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</si>
  <si>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</si>
  <si>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</si>
  <si>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</si>
  <si>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</si>
  <si>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</si>
  <si>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</si>
  <si>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</si>
  <si>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</si>
  <si>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</si>
  <si>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</si>
  <si>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</si>
  <si>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</si>
  <si>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</si>
  <si>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</si>
  <si>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</si>
  <si>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</si>
  <si>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</si>
  <si>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</si>
  <si>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</si>
  <si>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 xml:space="preserve">upravený rozpočet </t>
  </si>
  <si>
    <t>Zdrojová část rozpočtu LK 2016</t>
  </si>
  <si>
    <t xml:space="preserve">schválený rozpočet 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</si>
  <si>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</si>
  <si>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</si>
  <si>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</si>
  <si>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</si>
  <si>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>Změna rozpočtu - rozpočtové opatření č. 12/16</t>
  </si>
  <si>
    <t xml:space="preserve">                                                                05 - Odbor sociálních věcí</t>
  </si>
  <si>
    <t xml:space="preserve">                                                             Kapitola 914 05 - Působnosti</t>
  </si>
  <si>
    <t>tis. Kč</t>
  </si>
  <si>
    <t>uk.</t>
  </si>
  <si>
    <t>č.a.</t>
  </si>
  <si>
    <t>§</t>
  </si>
  <si>
    <t>91405 - P Ů S O B N O S T I</t>
  </si>
  <si>
    <t>SR 2016</t>
  </si>
  <si>
    <t>ZR-RO č. 12/16</t>
  </si>
  <si>
    <t>UR 2016</t>
  </si>
  <si>
    <t>SU</t>
  </si>
  <si>
    <t>x</t>
  </si>
  <si>
    <t>Běžné (neinvestiční) výdaje resortu celkem</t>
  </si>
  <si>
    <t>DU</t>
  </si>
  <si>
    <t>Sociální práce</t>
  </si>
  <si>
    <t>RU</t>
  </si>
  <si>
    <t>051500</t>
  </si>
  <si>
    <t>0000</t>
  </si>
  <si>
    <t>Metodická pomoc obcím III, II, I</t>
  </si>
  <si>
    <t>nákup ostatních služeb</t>
  </si>
  <si>
    <t>pohoštění</t>
  </si>
  <si>
    <t>Sociálně-právní ochrana</t>
  </si>
  <si>
    <t>052000</t>
  </si>
  <si>
    <t>Metodická a právní činnost</t>
  </si>
  <si>
    <t>nákup materiálu</t>
  </si>
  <si>
    <t>052300</t>
  </si>
  <si>
    <t xml:space="preserve">Krajská setkání pěstounů </t>
  </si>
  <si>
    <t>poštovné</t>
  </si>
  <si>
    <t>052400</t>
  </si>
  <si>
    <t>Poradní sbor</t>
  </si>
  <si>
    <t>ostatní platy</t>
  </si>
  <si>
    <t>ostatní platby za provedenou práci jinde nezařazené</t>
  </si>
  <si>
    <t>ostatní povinné pojištění placené zaměstnavatelem</t>
  </si>
  <si>
    <t>poskytnuté neinvestiční příspěvky a náhrady</t>
  </si>
  <si>
    <t>052500</t>
  </si>
  <si>
    <t>Zabezpečení psychologických posudků pro náhradní rodinnou péči</t>
  </si>
  <si>
    <t>052800</t>
  </si>
  <si>
    <t>Rodinná politika</t>
  </si>
  <si>
    <t>Romský koordinátor</t>
  </si>
  <si>
    <t>053000</t>
  </si>
  <si>
    <t>Metodická činnost romského koordinátora</t>
  </si>
  <si>
    <t xml:space="preserve">Sociální služby </t>
  </si>
  <si>
    <t>054000</t>
  </si>
  <si>
    <t>Metodické vedení sociálních služeb</t>
  </si>
  <si>
    <t>studená voda</t>
  </si>
  <si>
    <t>plyn</t>
  </si>
  <si>
    <t>elektrická energie</t>
  </si>
  <si>
    <t>konzultační,poradenské a právní služby</t>
  </si>
  <si>
    <t>054400</t>
  </si>
  <si>
    <t>Veletrh sociálních služeb</t>
  </si>
  <si>
    <t>nájemné</t>
  </si>
  <si>
    <t>054600</t>
  </si>
  <si>
    <t>Katalog poskytovatelů sociálních služeb</t>
  </si>
  <si>
    <t>Zpracování odborných posudků</t>
  </si>
  <si>
    <t>055000</t>
  </si>
  <si>
    <t>Sociální služby - odborné posudky</t>
  </si>
  <si>
    <t>055500</t>
  </si>
  <si>
    <t>Pěstounská péče - lékařské a psycholog.posudky</t>
  </si>
  <si>
    <t>ostatní osobní výdaje</t>
  </si>
  <si>
    <t>Střednědobý plán rozvoje sociálních služeb</t>
  </si>
  <si>
    <t>056000</t>
  </si>
  <si>
    <t>Strategie sociálních služeb poskytovatelů a obcí</t>
  </si>
  <si>
    <t>056100</t>
  </si>
  <si>
    <t>Datové centrum</t>
  </si>
  <si>
    <t xml:space="preserve">zpracování dat a služby související s informačními 
a komunikačními technologiemi  </t>
  </si>
  <si>
    <t>Činnost protidrogového koordinátora</t>
  </si>
  <si>
    <t>057000</t>
  </si>
  <si>
    <t>Protidrogová politika</t>
  </si>
  <si>
    <t>ZR-RO č.12/16</t>
  </si>
  <si>
    <t>023_P01_Tabulkx_RO_12_16.XLS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</si>
</sst>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9" fillId="0" borderId="0" xfId="49" applyAlignment="1">
      <alignment vertical="center"/>
      <protection/>
    </xf>
    <xf numFmtId="0" fontId="9" fillId="0" borderId="0" xfId="49" applyAlignment="1">
      <alignment horizontal="center" vertical="center"/>
      <protection/>
    </xf>
    <xf numFmtId="3" fontId="10" fillId="0" borderId="0" xfId="52" applyNumberFormat="1" applyFont="1" applyAlignment="1">
      <alignment horizontal="center" vertical="center"/>
      <protection/>
    </xf>
    <xf numFmtId="0" fontId="12" fillId="0" borderId="0" xfId="50" applyFont="1" applyAlignment="1">
      <alignment horizontal="center" vertical="center"/>
      <protection/>
    </xf>
    <xf numFmtId="0" fontId="0" fillId="0" borderId="0" xfId="47" applyBorder="1">
      <alignment/>
      <protection/>
    </xf>
    <xf numFmtId="0" fontId="0" fillId="0" borderId="0" xfId="47">
      <alignment/>
      <protection/>
    </xf>
    <xf numFmtId="0" fontId="14" fillId="0" borderId="0" xfId="47" applyFont="1" applyAlignment="1">
      <alignment horizontal="center"/>
      <protection/>
    </xf>
    <xf numFmtId="0" fontId="0" fillId="0" borderId="0" xfId="47" applyAlignment="1">
      <alignment horizontal="center"/>
      <protection/>
    </xf>
    <xf numFmtId="0" fontId="10" fillId="10" borderId="23" xfId="47" applyFont="1" applyFill="1" applyBorder="1" applyAlignment="1">
      <alignment horizontal="center" vertical="center"/>
      <protection/>
    </xf>
    <xf numFmtId="0" fontId="10" fillId="10" borderId="24" xfId="47" applyFont="1" applyFill="1" applyBorder="1" applyAlignment="1">
      <alignment horizontal="center" vertical="center"/>
      <protection/>
    </xf>
    <xf numFmtId="0" fontId="10" fillId="10" borderId="24" xfId="47" applyFont="1" applyFill="1" applyBorder="1" applyAlignment="1">
      <alignment horizontal="center" vertical="center"/>
      <protection/>
    </xf>
    <xf numFmtId="0" fontId="14" fillId="10" borderId="20" xfId="47" applyFont="1" applyFill="1" applyBorder="1" applyAlignment="1">
      <alignment horizontal="center" vertical="center"/>
      <protection/>
    </xf>
    <xf numFmtId="0" fontId="14" fillId="10" borderId="20" xfId="48" applyFont="1" applyFill="1" applyBorder="1" applyAlignment="1">
      <alignment horizontal="center" vertical="center"/>
      <protection/>
    </xf>
    <xf numFmtId="0" fontId="14" fillId="10" borderId="21" xfId="48" applyFont="1" applyFill="1" applyBorder="1" applyAlignment="1">
      <alignment horizontal="center" vertical="center"/>
      <protection/>
    </xf>
    <xf numFmtId="0" fontId="14" fillId="0" borderId="25" xfId="51" applyFont="1" applyFill="1" applyBorder="1" applyAlignment="1">
      <alignment horizontal="center" vertical="center"/>
      <protection/>
    </xf>
    <xf numFmtId="0" fontId="14" fillId="0" borderId="26" xfId="51" applyFont="1" applyFill="1" applyBorder="1" applyAlignment="1">
      <alignment horizontal="center" vertical="center"/>
      <protection/>
    </xf>
    <xf numFmtId="0" fontId="14" fillId="0" borderId="20" xfId="51" applyFont="1" applyFill="1" applyBorder="1" applyAlignment="1">
      <alignment horizontal="center" vertical="center"/>
      <protection/>
    </xf>
    <xf numFmtId="0" fontId="14" fillId="0" borderId="20" xfId="51" applyFont="1" applyFill="1" applyBorder="1" applyAlignment="1">
      <alignment horizontal="left" vertical="center"/>
      <protection/>
    </xf>
    <xf numFmtId="4" fontId="14" fillId="0" borderId="27" xfId="51" applyNumberFormat="1" applyFont="1" applyFill="1" applyBorder="1" applyAlignment="1">
      <alignment horizontal="center" vertical="center"/>
      <protection/>
    </xf>
    <xf numFmtId="4" fontId="14" fillId="0" borderId="20" xfId="51" applyNumberFormat="1" applyFont="1" applyFill="1" applyBorder="1" applyAlignment="1">
      <alignment horizontal="center" vertical="center"/>
      <protection/>
    </xf>
    <xf numFmtId="4" fontId="14" fillId="0" borderId="21" xfId="51" applyNumberFormat="1" applyFont="1" applyFill="1" applyBorder="1" applyAlignment="1">
      <alignment horizontal="center" vertical="center"/>
      <protection/>
    </xf>
    <xf numFmtId="0" fontId="15" fillId="0" borderId="28" xfId="51" applyFont="1" applyFill="1" applyBorder="1" applyAlignment="1">
      <alignment horizontal="center" vertical="center"/>
      <protection/>
    </xf>
    <xf numFmtId="0" fontId="15" fillId="0" borderId="29" xfId="51" applyFont="1" applyFill="1" applyBorder="1" applyAlignment="1">
      <alignment horizontal="center" vertical="center"/>
      <protection/>
    </xf>
    <xf numFmtId="0" fontId="15" fillId="0" borderId="30" xfId="51" applyFont="1" applyBorder="1" applyAlignment="1">
      <alignment horizontal="center" vertical="center"/>
      <protection/>
    </xf>
    <xf numFmtId="0" fontId="15" fillId="0" borderId="29" xfId="51" applyFont="1" applyFill="1" applyBorder="1" applyAlignment="1">
      <alignment vertical="center"/>
      <protection/>
    </xf>
    <xf numFmtId="4" fontId="15" fillId="0" borderId="31" xfId="51" applyNumberFormat="1" applyFont="1" applyBorder="1" applyAlignment="1">
      <alignment horizontal="center" vertical="center"/>
      <protection/>
    </xf>
    <xf numFmtId="4" fontId="15" fillId="0" borderId="29" xfId="51" applyNumberFormat="1" applyFont="1" applyFill="1" applyBorder="1" applyAlignment="1">
      <alignment horizontal="center" vertical="center"/>
      <protection/>
    </xf>
    <xf numFmtId="4" fontId="15" fillId="0" borderId="32" xfId="51" applyNumberFormat="1" applyFont="1" applyBorder="1" applyAlignment="1">
      <alignment horizontal="center" vertical="center"/>
      <protection/>
    </xf>
    <xf numFmtId="0" fontId="14" fillId="0" borderId="10" xfId="51" applyFont="1" applyFill="1" applyBorder="1" applyAlignment="1">
      <alignment horizontal="center" vertical="center"/>
      <protection/>
    </xf>
    <xf numFmtId="49" fontId="14" fillId="0" borderId="33" xfId="51" applyNumberFormat="1" applyFont="1" applyFill="1" applyBorder="1" applyAlignment="1">
      <alignment horizontal="center" vertical="center"/>
      <protection/>
    </xf>
    <xf numFmtId="49" fontId="14" fillId="0" borderId="34" xfId="51" applyNumberFormat="1" applyFont="1" applyFill="1" applyBorder="1" applyAlignment="1">
      <alignment horizontal="center" vertical="center"/>
      <protection/>
    </xf>
    <xf numFmtId="0" fontId="14" fillId="0" borderId="11" xfId="51" applyFont="1" applyFill="1" applyBorder="1" applyAlignment="1">
      <alignment horizontal="center" vertical="center"/>
      <protection/>
    </xf>
    <xf numFmtId="0" fontId="14" fillId="0" borderId="33" xfId="51" applyFont="1" applyBorder="1" applyAlignment="1">
      <alignment horizontal="center" vertical="center"/>
      <protection/>
    </xf>
    <xf numFmtId="0" fontId="14" fillId="0" borderId="11" xfId="51" applyFont="1" applyBorder="1" applyAlignment="1">
      <alignment vertical="center"/>
      <protection/>
    </xf>
    <xf numFmtId="4" fontId="14" fillId="0" borderId="35" xfId="51" applyNumberFormat="1" applyFont="1" applyBorder="1" applyAlignment="1">
      <alignment horizontal="center" vertical="center"/>
      <protection/>
    </xf>
    <xf numFmtId="4" fontId="14" fillId="0" borderId="11" xfId="51" applyNumberFormat="1" applyFont="1" applyFill="1" applyBorder="1" applyAlignment="1">
      <alignment horizontal="center" vertical="center"/>
      <protection/>
    </xf>
    <xf numFmtId="4" fontId="14" fillId="0" borderId="12" xfId="51" applyNumberFormat="1" applyFont="1" applyBorder="1" applyAlignment="1">
      <alignment horizontal="center" vertical="center"/>
      <protection/>
    </xf>
    <xf numFmtId="0" fontId="8" fillId="0" borderId="13" xfId="51" applyFont="1" applyFill="1" applyBorder="1" applyAlignment="1">
      <alignment horizontal="center" vertical="center"/>
      <protection/>
    </xf>
    <xf numFmtId="49" fontId="8" fillId="0" borderId="36" xfId="51" applyNumberFormat="1" applyFont="1" applyFill="1" applyBorder="1" applyAlignment="1">
      <alignment horizontal="center" vertical="center"/>
      <protection/>
    </xf>
    <xf numFmtId="49" fontId="8" fillId="0" borderId="37" xfId="51" applyNumberFormat="1" applyFont="1" applyFill="1" applyBorder="1" applyAlignment="1">
      <alignment horizontal="center" vertical="center"/>
      <protection/>
    </xf>
    <xf numFmtId="0" fontId="8" fillId="0" borderId="14" xfId="51" applyFont="1" applyFill="1" applyBorder="1" applyAlignment="1">
      <alignment horizontal="center" vertical="center"/>
      <protection/>
    </xf>
    <xf numFmtId="0" fontId="8" fillId="0" borderId="36" xfId="51" applyFont="1" applyBorder="1" applyAlignment="1">
      <alignment horizontal="center" vertical="center"/>
      <protection/>
    </xf>
    <xf numFmtId="0" fontId="8" fillId="0" borderId="14" xfId="51" applyFont="1" applyBorder="1" applyAlignment="1">
      <alignment vertical="center"/>
      <protection/>
    </xf>
    <xf numFmtId="4" fontId="8" fillId="0" borderId="38" xfId="51" applyNumberFormat="1" applyFont="1" applyFill="1" applyBorder="1" applyAlignment="1">
      <alignment horizontal="center" vertical="center"/>
      <protection/>
    </xf>
    <xf numFmtId="4" fontId="8" fillId="0" borderId="14" xfId="51" applyNumberFormat="1" applyFont="1" applyFill="1" applyBorder="1" applyAlignment="1">
      <alignment horizontal="center" vertical="center"/>
      <protection/>
    </xf>
    <xf numFmtId="4" fontId="8" fillId="0" borderId="15" xfId="51" applyNumberFormat="1" applyFont="1" applyFill="1" applyBorder="1" applyAlignment="1">
      <alignment horizontal="center" vertical="center"/>
      <protection/>
    </xf>
    <xf numFmtId="0" fontId="15" fillId="0" borderId="28" xfId="51" applyFont="1" applyBorder="1" applyAlignment="1">
      <alignment horizontal="center" vertical="center"/>
      <protection/>
    </xf>
    <xf numFmtId="0" fontId="15" fillId="0" borderId="29" xfId="51" applyFont="1" applyBorder="1" applyAlignment="1">
      <alignment vertical="center"/>
      <protection/>
    </xf>
    <xf numFmtId="0" fontId="14" fillId="0" borderId="10" xfId="51" applyFont="1" applyBorder="1" applyAlignment="1">
      <alignment horizontal="center" vertical="center"/>
      <protection/>
    </xf>
    <xf numFmtId="49" fontId="14" fillId="0" borderId="37" xfId="51" applyNumberFormat="1" applyFont="1" applyFill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49" fontId="8" fillId="0" borderId="36" xfId="51" applyNumberFormat="1" applyFont="1" applyBorder="1" applyAlignment="1">
      <alignment horizontal="center" vertical="center"/>
      <protection/>
    </xf>
    <xf numFmtId="4" fontId="8" fillId="34" borderId="35" xfId="51" applyNumberFormat="1" applyFont="1" applyFill="1" applyBorder="1" applyAlignment="1">
      <alignment horizontal="center" vertical="center"/>
      <protection/>
    </xf>
    <xf numFmtId="4" fontId="8" fillId="34" borderId="12" xfId="51" applyNumberFormat="1" applyFont="1" applyFill="1" applyBorder="1" applyAlignment="1">
      <alignment horizontal="center" vertical="center"/>
      <protection/>
    </xf>
    <xf numFmtId="4" fontId="14" fillId="0" borderId="38" xfId="51" applyNumberFormat="1" applyFont="1" applyBorder="1" applyAlignment="1">
      <alignment horizontal="center" vertical="center"/>
      <protection/>
    </xf>
    <xf numFmtId="4" fontId="14" fillId="0" borderId="14" xfId="51" applyNumberFormat="1" applyFont="1" applyFill="1" applyBorder="1" applyAlignment="1">
      <alignment horizontal="center" vertical="center"/>
      <protection/>
    </xf>
    <xf numFmtId="4" fontId="14" fillId="0" borderId="15" xfId="51" applyNumberFormat="1" applyFont="1" applyBorder="1" applyAlignment="1">
      <alignment horizontal="center" vertical="center"/>
      <protection/>
    </xf>
    <xf numFmtId="0" fontId="8" fillId="0" borderId="14" xfId="51" applyFont="1" applyFill="1" applyBorder="1" applyAlignment="1">
      <alignment vertical="center"/>
      <protection/>
    </xf>
    <xf numFmtId="4" fontId="8" fillId="34" borderId="38" xfId="51" applyNumberFormat="1" applyFont="1" applyFill="1" applyBorder="1" applyAlignment="1">
      <alignment horizontal="center" vertical="center"/>
      <protection/>
    </xf>
    <xf numFmtId="4" fontId="8" fillId="34" borderId="15" xfId="51" applyNumberFormat="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11" xfId="51" applyFont="1" applyFill="1" applyBorder="1" applyAlignment="1">
      <alignment vertical="center"/>
      <protection/>
    </xf>
    <xf numFmtId="0" fontId="14" fillId="0" borderId="13" xfId="51" applyFont="1" applyBorder="1" applyAlignment="1">
      <alignment horizontal="center" vertical="center"/>
      <protection/>
    </xf>
    <xf numFmtId="0" fontId="8" fillId="0" borderId="11" xfId="51" applyFont="1" applyFill="1" applyBorder="1" applyAlignment="1">
      <alignment horizontal="center" vertical="center"/>
      <protection/>
    </xf>
    <xf numFmtId="0" fontId="8" fillId="0" borderId="33" xfId="51" applyFont="1" applyFill="1" applyBorder="1" applyAlignment="1">
      <alignment horizontal="center" vertical="center"/>
      <protection/>
    </xf>
    <xf numFmtId="0" fontId="8" fillId="0" borderId="33" xfId="51" applyFont="1" applyFill="1" applyBorder="1" applyAlignment="1">
      <alignment vertical="center"/>
      <protection/>
    </xf>
    <xf numFmtId="4" fontId="8" fillId="0" borderId="14" xfId="51" applyNumberFormat="1" applyFont="1" applyBorder="1" applyAlignment="1">
      <alignment horizontal="center"/>
      <protection/>
    </xf>
    <xf numFmtId="4" fontId="14" fillId="0" borderId="34" xfId="51" applyNumberFormat="1" applyFont="1" applyFill="1" applyBorder="1" applyAlignment="1">
      <alignment horizontal="center" vertical="center"/>
      <protection/>
    </xf>
    <xf numFmtId="4" fontId="8" fillId="0" borderId="15" xfId="51" applyNumberFormat="1" applyFont="1" applyBorder="1" applyAlignment="1">
      <alignment horizontal="center"/>
      <protection/>
    </xf>
    <xf numFmtId="0" fontId="8" fillId="0" borderId="36" xfId="51" applyFont="1" applyFill="1" applyBorder="1" applyAlignment="1">
      <alignment vertical="center"/>
      <protection/>
    </xf>
    <xf numFmtId="49" fontId="14" fillId="0" borderId="36" xfId="51" applyNumberFormat="1" applyFont="1" applyFill="1" applyBorder="1" applyAlignment="1">
      <alignment horizontal="center" vertical="center"/>
      <protection/>
    </xf>
    <xf numFmtId="4" fontId="8" fillId="0" borderId="37" xfId="51" applyNumberFormat="1" applyFont="1" applyFill="1" applyBorder="1" applyAlignment="1">
      <alignment horizontal="center" vertical="center"/>
      <protection/>
    </xf>
    <xf numFmtId="4" fontId="8" fillId="0" borderId="34" xfId="51" applyNumberFormat="1" applyFont="1" applyFill="1" applyBorder="1" applyAlignment="1">
      <alignment horizontal="center" vertical="center"/>
      <protection/>
    </xf>
    <xf numFmtId="0" fontId="14" fillId="0" borderId="11" xfId="51" applyFont="1" applyFill="1" applyBorder="1" applyAlignment="1">
      <alignment vertical="center" wrapText="1"/>
      <protection/>
    </xf>
    <xf numFmtId="4" fontId="8" fillId="0" borderId="38" xfId="51" applyNumberFormat="1" applyFont="1" applyBorder="1" applyAlignment="1">
      <alignment horizontal="center" vertical="center"/>
      <protection/>
    </xf>
    <xf numFmtId="4" fontId="8" fillId="0" borderId="15" xfId="51" applyNumberFormat="1" applyFont="1" applyBorder="1" applyAlignment="1">
      <alignment horizontal="center" vertical="center"/>
      <protection/>
    </xf>
    <xf numFmtId="0" fontId="14" fillId="0" borderId="39" xfId="51" applyFont="1" applyBorder="1" applyAlignment="1">
      <alignment horizontal="center" vertical="center"/>
      <protection/>
    </xf>
    <xf numFmtId="49" fontId="14" fillId="0" borderId="40" xfId="51" applyNumberFormat="1" applyFont="1" applyFill="1" applyBorder="1" applyAlignment="1">
      <alignment horizontal="center" vertical="center"/>
      <protection/>
    </xf>
    <xf numFmtId="0" fontId="15" fillId="34" borderId="28" xfId="51" applyFont="1" applyFill="1" applyBorder="1" applyAlignment="1">
      <alignment horizontal="center" vertical="center"/>
      <protection/>
    </xf>
    <xf numFmtId="0" fontId="15" fillId="34" borderId="29" xfId="51" applyFont="1" applyFill="1" applyBorder="1" applyAlignment="1">
      <alignment horizontal="center" vertical="center"/>
      <protection/>
    </xf>
    <xf numFmtId="0" fontId="15" fillId="34" borderId="30" xfId="51" applyFont="1" applyFill="1" applyBorder="1" applyAlignment="1">
      <alignment horizontal="center" vertical="center"/>
      <protection/>
    </xf>
    <xf numFmtId="0" fontId="15" fillId="34" borderId="29" xfId="51" applyFont="1" applyFill="1" applyBorder="1" applyAlignment="1">
      <alignment vertical="center"/>
      <protection/>
    </xf>
    <xf numFmtId="4" fontId="15" fillId="34" borderId="31" xfId="51" applyNumberFormat="1" applyFont="1" applyFill="1" applyBorder="1" applyAlignment="1">
      <alignment horizontal="center" vertical="center"/>
      <protection/>
    </xf>
    <xf numFmtId="4" fontId="15" fillId="34" borderId="29" xfId="51" applyNumberFormat="1" applyFont="1" applyFill="1" applyBorder="1" applyAlignment="1">
      <alignment horizontal="center" vertical="center"/>
      <protection/>
    </xf>
    <xf numFmtId="4" fontId="15" fillId="34" borderId="32" xfId="51" applyNumberFormat="1" applyFont="1" applyFill="1" applyBorder="1" applyAlignment="1">
      <alignment horizontal="center" vertical="center"/>
      <protection/>
    </xf>
    <xf numFmtId="0" fontId="14" fillId="34" borderId="10" xfId="51" applyFont="1" applyFill="1" applyBorder="1" applyAlignment="1">
      <alignment horizontal="center" vertical="center"/>
      <protection/>
    </xf>
    <xf numFmtId="49" fontId="14" fillId="34" borderId="33" xfId="51" applyNumberFormat="1" applyFont="1" applyFill="1" applyBorder="1" applyAlignment="1">
      <alignment horizontal="center" vertical="center"/>
      <protection/>
    </xf>
    <xf numFmtId="49" fontId="14" fillId="34" borderId="34" xfId="51" applyNumberFormat="1" applyFont="1" applyFill="1" applyBorder="1" applyAlignment="1">
      <alignment horizontal="center" vertical="center"/>
      <protection/>
    </xf>
    <xf numFmtId="0" fontId="14" fillId="34" borderId="11" xfId="51" applyFont="1" applyFill="1" applyBorder="1" applyAlignment="1">
      <alignment horizontal="center" vertical="center"/>
      <protection/>
    </xf>
    <xf numFmtId="0" fontId="14" fillId="34" borderId="33" xfId="51" applyFont="1" applyFill="1" applyBorder="1" applyAlignment="1">
      <alignment horizontal="center" vertical="center"/>
      <protection/>
    </xf>
    <xf numFmtId="0" fontId="14" fillId="34" borderId="11" xfId="51" applyFont="1" applyFill="1" applyBorder="1" applyAlignment="1">
      <alignment vertical="center"/>
      <protection/>
    </xf>
    <xf numFmtId="4" fontId="14" fillId="34" borderId="35" xfId="51" applyNumberFormat="1" applyFont="1" applyFill="1" applyBorder="1" applyAlignment="1">
      <alignment horizontal="center" vertical="center"/>
      <protection/>
    </xf>
    <xf numFmtId="4" fontId="14" fillId="34" borderId="11" xfId="51" applyNumberFormat="1" applyFont="1" applyFill="1" applyBorder="1" applyAlignment="1">
      <alignment horizontal="center" vertical="center"/>
      <protection/>
    </xf>
    <xf numFmtId="4" fontId="14" fillId="34" borderId="12" xfId="51" applyNumberFormat="1" applyFont="1" applyFill="1" applyBorder="1" applyAlignment="1">
      <alignment horizontal="center" vertical="center"/>
      <protection/>
    </xf>
    <xf numFmtId="0" fontId="8" fillId="34" borderId="13" xfId="51" applyFont="1" applyFill="1" applyBorder="1" applyAlignment="1">
      <alignment horizontal="center" vertical="center"/>
      <protection/>
    </xf>
    <xf numFmtId="49" fontId="8" fillId="34" borderId="36" xfId="51" applyNumberFormat="1" applyFont="1" applyFill="1" applyBorder="1" applyAlignment="1">
      <alignment horizontal="center" vertical="center"/>
      <protection/>
    </xf>
    <xf numFmtId="49" fontId="8" fillId="34" borderId="37" xfId="51" applyNumberFormat="1" applyFont="1" applyFill="1" applyBorder="1" applyAlignment="1">
      <alignment horizontal="center" vertical="center"/>
      <protection/>
    </xf>
    <xf numFmtId="0" fontId="8" fillId="34" borderId="14" xfId="51" applyFont="1" applyFill="1" applyBorder="1" applyAlignment="1">
      <alignment horizontal="center" vertical="center"/>
      <protection/>
    </xf>
    <xf numFmtId="0" fontId="8" fillId="34" borderId="40" xfId="51" applyFont="1" applyFill="1" applyBorder="1" applyAlignment="1">
      <alignment horizontal="center" vertical="center"/>
      <protection/>
    </xf>
    <xf numFmtId="0" fontId="8" fillId="34" borderId="14" xfId="51" applyFont="1" applyFill="1" applyBorder="1" applyAlignment="1">
      <alignment vertical="center"/>
      <protection/>
    </xf>
    <xf numFmtId="4" fontId="8" fillId="34" borderId="14" xfId="51" applyNumberFormat="1" applyFont="1" applyFill="1" applyBorder="1" applyAlignment="1">
      <alignment horizontal="center" vertical="center"/>
      <protection/>
    </xf>
    <xf numFmtId="4" fontId="8" fillId="34" borderId="17" xfId="51" applyNumberFormat="1" applyFont="1" applyFill="1" applyBorder="1" applyAlignment="1">
      <alignment horizontal="center" vertical="center"/>
      <protection/>
    </xf>
    <xf numFmtId="0" fontId="8" fillId="34" borderId="39" xfId="51" applyFont="1" applyFill="1" applyBorder="1" applyAlignment="1">
      <alignment horizontal="center" vertical="center"/>
      <protection/>
    </xf>
    <xf numFmtId="49" fontId="8" fillId="34" borderId="40" xfId="51" applyNumberFormat="1" applyFont="1" applyFill="1" applyBorder="1" applyAlignment="1">
      <alignment horizontal="center" vertical="center"/>
      <protection/>
    </xf>
    <xf numFmtId="49" fontId="8" fillId="34" borderId="41" xfId="51" applyNumberFormat="1" applyFont="1" applyFill="1" applyBorder="1" applyAlignment="1">
      <alignment horizontal="center" vertical="center"/>
      <protection/>
    </xf>
    <xf numFmtId="0" fontId="8" fillId="34" borderId="42" xfId="51" applyFont="1" applyFill="1" applyBorder="1" applyAlignment="1">
      <alignment horizontal="center" vertical="center"/>
      <protection/>
    </xf>
    <xf numFmtId="0" fontId="8" fillId="34" borderId="43" xfId="51" applyFont="1" applyFill="1" applyBorder="1" applyAlignment="1">
      <alignment horizontal="center" vertical="center"/>
      <protection/>
    </xf>
    <xf numFmtId="4" fontId="8" fillId="34" borderId="22" xfId="51" applyNumberFormat="1" applyFont="1" applyFill="1" applyBorder="1" applyAlignment="1">
      <alignment horizontal="center" vertical="center"/>
      <protection/>
    </xf>
    <xf numFmtId="4" fontId="8" fillId="34" borderId="44" xfId="51" applyNumberFormat="1" applyFont="1" applyFill="1" applyBorder="1" applyAlignment="1">
      <alignment horizontal="center" vertical="center"/>
      <protection/>
    </xf>
    <xf numFmtId="4" fontId="8" fillId="34" borderId="45" xfId="51" applyNumberFormat="1" applyFont="1" applyFill="1" applyBorder="1" applyAlignment="1">
      <alignment horizontal="center" vertical="center"/>
      <protection/>
    </xf>
    <xf numFmtId="49" fontId="14" fillId="34" borderId="37" xfId="51" applyNumberFormat="1" applyFont="1" applyFill="1" applyBorder="1" applyAlignment="1">
      <alignment horizontal="center" vertical="center"/>
      <protection/>
    </xf>
    <xf numFmtId="4" fontId="14" fillId="34" borderId="38" xfId="51" applyNumberFormat="1" applyFont="1" applyFill="1" applyBorder="1" applyAlignment="1">
      <alignment horizontal="center" vertical="center"/>
      <protection/>
    </xf>
    <xf numFmtId="4" fontId="14" fillId="34" borderId="17" xfId="51" applyNumberFormat="1" applyFont="1" applyFill="1" applyBorder="1" applyAlignment="1">
      <alignment horizontal="center" vertical="center"/>
      <protection/>
    </xf>
    <xf numFmtId="4" fontId="14" fillId="34" borderId="15" xfId="51" applyNumberFormat="1" applyFont="1" applyFill="1" applyBorder="1" applyAlignment="1">
      <alignment horizontal="center" vertical="center"/>
      <protection/>
    </xf>
    <xf numFmtId="0" fontId="8" fillId="34" borderId="10" xfId="51" applyFont="1" applyFill="1" applyBorder="1" applyAlignment="1">
      <alignment horizontal="center" vertical="center"/>
      <protection/>
    </xf>
    <xf numFmtId="49" fontId="8" fillId="34" borderId="33" xfId="51" applyNumberFormat="1" applyFont="1" applyFill="1" applyBorder="1" applyAlignment="1">
      <alignment horizontal="center" vertical="center"/>
      <protection/>
    </xf>
    <xf numFmtId="0" fontId="8" fillId="34" borderId="11" xfId="51" applyFont="1" applyFill="1" applyBorder="1" applyAlignment="1">
      <alignment horizontal="center" vertical="center"/>
      <protection/>
    </xf>
    <xf numFmtId="0" fontId="8" fillId="34" borderId="33" xfId="51" applyFont="1" applyFill="1" applyBorder="1" applyAlignment="1">
      <alignment horizontal="center" vertical="center"/>
      <protection/>
    </xf>
    <xf numFmtId="0" fontId="8" fillId="34" borderId="11" xfId="51" applyFont="1" applyFill="1" applyBorder="1" applyAlignment="1">
      <alignment vertical="center"/>
      <protection/>
    </xf>
    <xf numFmtId="49" fontId="8" fillId="34" borderId="46" xfId="51" applyNumberFormat="1" applyFont="1" applyFill="1" applyBorder="1" applyAlignment="1">
      <alignment horizontal="center" vertical="center"/>
      <protection/>
    </xf>
    <xf numFmtId="0" fontId="8" fillId="34" borderId="36" xfId="51" applyFont="1" applyFill="1" applyBorder="1" applyAlignment="1">
      <alignment horizontal="center" vertical="center"/>
      <protection/>
    </xf>
    <xf numFmtId="49" fontId="8" fillId="34" borderId="36" xfId="51" applyNumberFormat="1" applyFont="1" applyFill="1" applyBorder="1" applyAlignment="1">
      <alignment horizontal="center" vertical="center"/>
      <protection/>
    </xf>
    <xf numFmtId="0" fontId="14" fillId="34" borderId="13" xfId="51" applyFont="1" applyFill="1" applyBorder="1" applyAlignment="1">
      <alignment horizontal="center" vertical="center"/>
      <protection/>
    </xf>
    <xf numFmtId="49" fontId="14" fillId="34" borderId="36" xfId="51" applyNumberFormat="1" applyFont="1" applyFill="1" applyBorder="1" applyAlignment="1">
      <alignment horizontal="center" vertical="center"/>
      <protection/>
    </xf>
    <xf numFmtId="0" fontId="14" fillId="34" borderId="14" xfId="51" applyFont="1" applyFill="1" applyBorder="1" applyAlignment="1">
      <alignment horizontal="center" vertical="center"/>
      <protection/>
    </xf>
    <xf numFmtId="0" fontId="14" fillId="34" borderId="38" xfId="51" applyFont="1" applyFill="1" applyBorder="1" applyAlignment="1">
      <alignment horizontal="center" vertical="center"/>
      <protection/>
    </xf>
    <xf numFmtId="0" fontId="14" fillId="34" borderId="14" xfId="51" applyFont="1" applyFill="1" applyBorder="1" applyAlignment="1">
      <alignment horizontal="left" vertical="center"/>
      <protection/>
    </xf>
    <xf numFmtId="4" fontId="14" fillId="34" borderId="14" xfId="51" applyNumberFormat="1" applyFont="1" applyFill="1" applyBorder="1" applyAlignment="1">
      <alignment horizontal="center" vertical="center"/>
      <protection/>
    </xf>
    <xf numFmtId="0" fontId="8" fillId="34" borderId="13" xfId="51" applyFont="1" applyFill="1" applyBorder="1" applyAlignment="1">
      <alignment horizontal="center" vertical="center"/>
      <protection/>
    </xf>
    <xf numFmtId="0" fontId="8" fillId="34" borderId="38" xfId="51" applyFont="1" applyFill="1" applyBorder="1" applyAlignment="1">
      <alignment horizontal="center" vertical="center"/>
      <protection/>
    </xf>
    <xf numFmtId="0" fontId="8" fillId="34" borderId="14" xfId="51" applyFont="1" applyFill="1" applyBorder="1" applyAlignment="1">
      <alignment horizontal="left" vertical="center"/>
      <protection/>
    </xf>
    <xf numFmtId="49" fontId="17" fillId="34" borderId="36" xfId="51" applyNumberFormat="1" applyFont="1" applyFill="1" applyBorder="1" applyAlignment="1">
      <alignment horizontal="center" vertical="center"/>
      <protection/>
    </xf>
    <xf numFmtId="49" fontId="17" fillId="34" borderId="37" xfId="51" applyNumberFormat="1" applyFont="1" applyFill="1" applyBorder="1" applyAlignment="1">
      <alignment horizontal="center" vertical="center"/>
      <protection/>
    </xf>
    <xf numFmtId="49" fontId="17" fillId="34" borderId="33" xfId="51" applyNumberFormat="1" applyFont="1" applyFill="1" applyBorder="1" applyAlignment="1">
      <alignment horizontal="center" vertical="center"/>
      <protection/>
    </xf>
    <xf numFmtId="49" fontId="17" fillId="34" borderId="34" xfId="51" applyNumberFormat="1" applyFont="1" applyFill="1" applyBorder="1" applyAlignment="1">
      <alignment horizontal="center" vertical="center"/>
      <protection/>
    </xf>
    <xf numFmtId="4" fontId="8" fillId="34" borderId="11" xfId="51" applyNumberFormat="1" applyFont="1" applyFill="1" applyBorder="1" applyAlignment="1">
      <alignment horizontal="center" vertical="center"/>
      <protection/>
    </xf>
    <xf numFmtId="49" fontId="14" fillId="34" borderId="34" xfId="51" applyNumberFormat="1" applyFont="1" applyFill="1" applyBorder="1" applyAlignment="1">
      <alignment horizontal="center" vertical="center"/>
      <protection/>
    </xf>
    <xf numFmtId="0" fontId="8" fillId="34" borderId="39" xfId="51" applyFont="1" applyFill="1" applyBorder="1" applyAlignment="1">
      <alignment horizontal="center" vertical="center"/>
      <protection/>
    </xf>
    <xf numFmtId="49" fontId="8" fillId="34" borderId="40" xfId="51" applyNumberFormat="1" applyFont="1" applyFill="1" applyBorder="1" applyAlignment="1">
      <alignment horizontal="center" vertical="center"/>
      <protection/>
    </xf>
    <xf numFmtId="0" fontId="8" fillId="34" borderId="47" xfId="51" applyFont="1" applyFill="1" applyBorder="1" applyAlignment="1">
      <alignment vertical="center"/>
      <protection/>
    </xf>
    <xf numFmtId="4" fontId="8" fillId="34" borderId="0" xfId="51" applyNumberFormat="1" applyFont="1" applyFill="1" applyBorder="1" applyAlignment="1">
      <alignment horizontal="center" vertical="center"/>
      <protection/>
    </xf>
    <xf numFmtId="4" fontId="8" fillId="34" borderId="47" xfId="51" applyNumberFormat="1" applyFont="1" applyFill="1" applyBorder="1" applyAlignment="1">
      <alignment horizontal="center" vertical="center"/>
      <protection/>
    </xf>
    <xf numFmtId="4" fontId="8" fillId="34" borderId="48" xfId="51" applyNumberFormat="1" applyFont="1" applyFill="1" applyBorder="1" applyAlignment="1">
      <alignment horizontal="center" vertical="center"/>
      <protection/>
    </xf>
    <xf numFmtId="0" fontId="0" fillId="34" borderId="34" xfId="47" applyFont="1" applyFill="1" applyBorder="1" applyAlignment="1">
      <alignment vertical="center"/>
      <protection/>
    </xf>
    <xf numFmtId="0" fontId="8" fillId="34" borderId="47" xfId="51" applyFont="1" applyFill="1" applyBorder="1" applyAlignment="1">
      <alignment horizontal="center" vertical="center"/>
      <protection/>
    </xf>
    <xf numFmtId="0" fontId="8" fillId="34" borderId="49" xfId="51" applyFont="1" applyFill="1" applyBorder="1" applyAlignment="1">
      <alignment horizontal="center" vertical="center"/>
      <protection/>
    </xf>
    <xf numFmtId="49" fontId="8" fillId="34" borderId="43" xfId="51" applyNumberFormat="1" applyFont="1" applyFill="1" applyBorder="1" applyAlignment="1">
      <alignment horizontal="center" vertical="center"/>
      <protection/>
    </xf>
    <xf numFmtId="49" fontId="8" fillId="34" borderId="50" xfId="51" applyNumberFormat="1" applyFont="1" applyFill="1" applyBorder="1" applyAlignment="1">
      <alignment horizontal="center" vertical="center"/>
      <protection/>
    </xf>
    <xf numFmtId="0" fontId="8" fillId="34" borderId="44" xfId="51" applyFont="1" applyFill="1" applyBorder="1" applyAlignment="1">
      <alignment horizontal="center" vertical="center"/>
      <protection/>
    </xf>
    <xf numFmtId="0" fontId="8" fillId="34" borderId="44" xfId="51" applyFont="1" applyFill="1" applyBorder="1" applyAlignment="1">
      <alignment vertical="center"/>
      <protection/>
    </xf>
    <xf numFmtId="4" fontId="8" fillId="34" borderId="51" xfId="51" applyNumberFormat="1" applyFont="1" applyFill="1" applyBorder="1" applyAlignment="1">
      <alignment horizontal="center" vertical="center"/>
      <protection/>
    </xf>
    <xf numFmtId="4" fontId="8" fillId="34" borderId="52" xfId="51" applyNumberFormat="1" applyFont="1" applyFill="1" applyBorder="1" applyAlignment="1">
      <alignment horizontal="center" vertical="center"/>
      <protection/>
    </xf>
    <xf numFmtId="0" fontId="15" fillId="34" borderId="10" xfId="51" applyFont="1" applyFill="1" applyBorder="1" applyAlignment="1">
      <alignment horizontal="center" vertical="center"/>
      <protection/>
    </xf>
    <xf numFmtId="0" fontId="15" fillId="34" borderId="11" xfId="51" applyFont="1" applyFill="1" applyBorder="1" applyAlignment="1">
      <alignment horizontal="center" vertical="center"/>
      <protection/>
    </xf>
    <xf numFmtId="0" fontId="15" fillId="34" borderId="33" xfId="51" applyFont="1" applyFill="1" applyBorder="1" applyAlignment="1">
      <alignment horizontal="center" vertical="center"/>
      <protection/>
    </xf>
    <xf numFmtId="0" fontId="15" fillId="34" borderId="11" xfId="51" applyFont="1" applyFill="1" applyBorder="1" applyAlignment="1">
      <alignment vertical="center"/>
      <protection/>
    </xf>
    <xf numFmtId="4" fontId="15" fillId="34" borderId="35" xfId="51" applyNumberFormat="1" applyFont="1" applyFill="1" applyBorder="1" applyAlignment="1">
      <alignment horizontal="center" vertical="center"/>
      <protection/>
    </xf>
    <xf numFmtId="4" fontId="15" fillId="34" borderId="11" xfId="51" applyNumberFormat="1" applyFont="1" applyFill="1" applyBorder="1" applyAlignment="1">
      <alignment horizontal="center" vertical="center"/>
      <protection/>
    </xf>
    <xf numFmtId="4" fontId="15" fillId="34" borderId="12" xfId="51" applyNumberFormat="1" applyFont="1" applyFill="1" applyBorder="1" applyAlignment="1">
      <alignment horizontal="center" vertical="center"/>
      <protection/>
    </xf>
    <xf numFmtId="0" fontId="0" fillId="34" borderId="37" xfId="47" applyFont="1" applyFill="1" applyBorder="1" applyAlignment="1">
      <alignment vertical="center"/>
      <protection/>
    </xf>
    <xf numFmtId="0" fontId="14" fillId="34" borderId="36" xfId="51" applyFont="1" applyFill="1" applyBorder="1" applyAlignment="1">
      <alignment horizontal="center" vertical="center"/>
      <protection/>
    </xf>
    <xf numFmtId="0" fontId="14" fillId="34" borderId="14" xfId="51" applyFont="1" applyFill="1" applyBorder="1" applyAlignment="1">
      <alignment vertical="center"/>
      <protection/>
    </xf>
    <xf numFmtId="0" fontId="8" fillId="34" borderId="49" xfId="51" applyFont="1" applyFill="1" applyBorder="1" applyAlignment="1">
      <alignment horizontal="center" vertical="center"/>
      <protection/>
    </xf>
    <xf numFmtId="0" fontId="8" fillId="34" borderId="44" xfId="51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49" applyFont="1" applyAlignment="1">
      <alignment horizontal="center" vertical="center"/>
      <protection/>
    </xf>
    <xf numFmtId="0" fontId="13" fillId="0" borderId="0" xfId="50" applyFont="1" applyAlignment="1">
      <alignment horizontal="left" vertical="center"/>
      <protection/>
    </xf>
    <xf numFmtId="0" fontId="13" fillId="0" borderId="0" xfId="50" applyFont="1" applyAlignment="1">
      <alignment horizontal="left" vertical="center"/>
      <protection/>
    </xf>
    <xf numFmtId="0" fontId="10" fillId="10" borderId="24" xfId="47" applyFont="1" applyFill="1" applyBorder="1" applyAlignment="1">
      <alignment horizontal="center" vertical="center"/>
      <protection/>
    </xf>
    <xf numFmtId="0" fontId="10" fillId="10" borderId="53" xfId="47" applyFont="1" applyFill="1" applyBorder="1" applyAlignment="1">
      <alignment horizontal="center" vertical="center"/>
      <protection/>
    </xf>
    <xf numFmtId="0" fontId="14" fillId="0" borderId="26" xfId="51" applyFont="1" applyFill="1" applyBorder="1" applyAlignment="1">
      <alignment horizontal="center" vertical="center"/>
      <protection/>
    </xf>
    <xf numFmtId="0" fontId="14" fillId="0" borderId="54" xfId="51" applyFont="1" applyFill="1" applyBorder="1" applyAlignment="1">
      <alignment horizontal="center" vertical="center"/>
      <protection/>
    </xf>
    <xf numFmtId="49" fontId="15" fillId="34" borderId="30" xfId="51" applyNumberFormat="1" applyFont="1" applyFill="1" applyBorder="1" applyAlignment="1">
      <alignment horizontal="center" vertical="center"/>
      <protection/>
    </xf>
    <xf numFmtId="49" fontId="15" fillId="34" borderId="55" xfId="51" applyNumberFormat="1" applyFont="1" applyFill="1" applyBorder="1" applyAlignment="1">
      <alignment horizontal="center" vertical="center"/>
      <protection/>
    </xf>
    <xf numFmtId="49" fontId="15" fillId="0" borderId="30" xfId="51" applyNumberFormat="1" applyFont="1" applyFill="1" applyBorder="1" applyAlignment="1">
      <alignment horizontal="center" vertical="center"/>
      <protection/>
    </xf>
    <xf numFmtId="0" fontId="16" fillId="0" borderId="55" xfId="47" applyFont="1" applyBorder="1" applyAlignment="1">
      <alignment horizontal="center" vertical="center"/>
      <protection/>
    </xf>
    <xf numFmtId="49" fontId="15" fillId="0" borderId="30" xfId="51" applyNumberFormat="1" applyFont="1" applyBorder="1" applyAlignment="1">
      <alignment horizontal="center" vertical="center"/>
      <protection/>
    </xf>
    <xf numFmtId="49" fontId="15" fillId="0" borderId="55" xfId="51" applyNumberFormat="1" applyFont="1" applyBorder="1" applyAlignment="1">
      <alignment horizontal="center" vertical="center"/>
      <protection/>
    </xf>
    <xf numFmtId="49" fontId="15" fillId="34" borderId="33" xfId="51" applyNumberFormat="1" applyFont="1" applyFill="1" applyBorder="1" applyAlignment="1">
      <alignment horizontal="center" vertical="center"/>
      <protection/>
    </xf>
    <xf numFmtId="49" fontId="15" fillId="34" borderId="34" xfId="51" applyNumberFormat="1" applyFont="1" applyFill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4" xfId="48"/>
    <cellStyle name="normální_2. Rozpočet 2007 - tabulky" xfId="49"/>
    <cellStyle name="normální_Rozpis výdajů 03 bez PO" xfId="50"/>
    <cellStyle name="normální_Rozpis výdajů 03 bez PO 2 2" xfId="51"/>
    <cellStyle name="normální_Rozpočet 2004 (ZK)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270">
          <cell r="R270">
            <v>0</v>
          </cell>
          <cell r="T270">
            <v>-96875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view="pageLayout" workbookViewId="0" topLeftCell="A1">
      <selection activeCell="C30" sqref="C30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202" t="s">
        <v>57</v>
      </c>
      <c r="B1" s="202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58</v>
      </c>
      <c r="D2" s="32" t="s">
        <v>132</v>
      </c>
      <c r="E2" s="32" t="s">
        <v>56</v>
      </c>
    </row>
    <row r="3" spans="1:5" ht="15" customHeight="1">
      <c r="A3" s="2" t="s">
        <v>3</v>
      </c>
      <c r="B3" s="29" t="s">
        <v>37</v>
      </c>
      <c r="C3" s="26">
        <f>C4+C5+C6</f>
        <v>2522188</v>
      </c>
      <c r="D3" s="26">
        <f>D4+D5+D6</f>
        <v>400</v>
      </c>
      <c r="E3" s="27">
        <f aca="true" t="shared" si="0" ref="E3:E23">C3+D3</f>
        <v>2522588</v>
      </c>
    </row>
    <row r="4" spans="1:10" ht="15" customHeight="1">
      <c r="A4" s="6" t="s">
        <v>4</v>
      </c>
      <c r="B4" s="7" t="s">
        <v>5</v>
      </c>
      <c r="C4" s="8">
        <v>2461000</v>
      </c>
      <c r="D4" s="9">
        <f>'[1]příjmy'!$C$31</f>
        <v>0</v>
      </c>
      <c r="E4" s="10">
        <f t="shared" si="0"/>
        <v>2461000</v>
      </c>
      <c r="J4" s="1"/>
    </row>
    <row r="5" spans="1:5" ht="15" customHeight="1">
      <c r="A5" s="6" t="s">
        <v>6</v>
      </c>
      <c r="B5" s="7" t="s">
        <v>7</v>
      </c>
      <c r="C5" s="8">
        <f>18368+7500+3700+120+1200+18000+12300</f>
        <v>61188</v>
      </c>
      <c r="D5" s="4">
        <v>400</v>
      </c>
      <c r="E5" s="10">
        <f t="shared" si="0"/>
        <v>61588</v>
      </c>
    </row>
    <row r="6" spans="1:5" ht="15" customHeight="1">
      <c r="A6" s="6" t="s">
        <v>8</v>
      </c>
      <c r="B6" s="7" t="s">
        <v>9</v>
      </c>
      <c r="C6" s="8"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40</v>
      </c>
      <c r="B7" s="7" t="s">
        <v>10</v>
      </c>
      <c r="C7" s="13">
        <f>C8+C13</f>
        <v>87888.7</v>
      </c>
      <c r="D7" s="13">
        <f>D8+D13</f>
        <v>0</v>
      </c>
      <c r="E7" s="14">
        <f t="shared" si="0"/>
        <v>87888.7</v>
      </c>
    </row>
    <row r="8" spans="1:5" ht="15" customHeight="1">
      <c r="A8" s="6" t="s">
        <v>45</v>
      </c>
      <c r="B8" s="7" t="s">
        <v>11</v>
      </c>
      <c r="C8" s="8">
        <f>C9+C10+C11+C12</f>
        <v>87888.7</v>
      </c>
      <c r="D8" s="8">
        <f>D9+D10+D11+D12</f>
        <v>0</v>
      </c>
      <c r="E8" s="11">
        <f t="shared" si="0"/>
        <v>87888.7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f>'[1]příjmy'!$I$16</f>
        <v>0</v>
      </c>
      <c r="E9" s="11">
        <f t="shared" si="0"/>
        <v>63118.7</v>
      </c>
    </row>
    <row r="10" spans="1:5" ht="15" customHeight="1">
      <c r="A10" s="6" t="s">
        <v>52</v>
      </c>
      <c r="B10" s="7" t="s">
        <v>11</v>
      </c>
      <c r="C10" s="8">
        <v>0</v>
      </c>
      <c r="D10" s="8">
        <v>0</v>
      </c>
      <c r="E10" s="11">
        <f t="shared" si="0"/>
        <v>0</v>
      </c>
    </row>
    <row r="11" spans="1:5" ht="15" customHeight="1">
      <c r="A11" s="6" t="s">
        <v>42</v>
      </c>
      <c r="B11" s="7" t="s">
        <v>44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46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47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43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48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49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38</v>
      </c>
      <c r="C17" s="13">
        <f>C3+C7</f>
        <v>2610076.7</v>
      </c>
      <c r="D17" s="13">
        <f>D3+D7</f>
        <v>400</v>
      </c>
      <c r="E17" s="14">
        <f t="shared" si="0"/>
        <v>2610476.7</v>
      </c>
    </row>
    <row r="18" spans="1:5" ht="15" customHeight="1">
      <c r="A18" s="12" t="s">
        <v>15</v>
      </c>
      <c r="B18" s="15" t="s">
        <v>16</v>
      </c>
      <c r="C18" s="13">
        <f>SUM(C19:C22)</f>
        <v>-96875</v>
      </c>
      <c r="D18" s="13">
        <f>SUM(D19:D22)</f>
        <v>0</v>
      </c>
      <c r="E18" s="14">
        <f t="shared" si="0"/>
        <v>-96875</v>
      </c>
    </row>
    <row r="19" spans="1:5" ht="15" customHeight="1">
      <c r="A19" s="6" t="s">
        <v>61</v>
      </c>
      <c r="B19" s="7" t="s">
        <v>17</v>
      </c>
      <c r="C19" s="8">
        <v>0</v>
      </c>
      <c r="D19" s="8">
        <v>0</v>
      </c>
      <c r="E19" s="11">
        <f t="shared" si="0"/>
        <v>0</v>
      </c>
    </row>
    <row r="20" spans="1:5" ht="15" customHeight="1">
      <c r="A20" s="6" t="s">
        <v>62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>
      <c r="A21" s="6" t="s">
        <v>50</v>
      </c>
      <c r="B21" s="7">
        <v>8123</v>
      </c>
      <c r="C21" s="8">
        <f>'[2]příjmy'!$R$270</f>
        <v>0</v>
      </c>
      <c r="D21" s="8">
        <f>'[1]příjmy'!$T$31</f>
        <v>0</v>
      </c>
      <c r="E21" s="11">
        <f>C21+D21</f>
        <v>0</v>
      </c>
    </row>
    <row r="22" spans="1:5" ht="15" customHeight="1" thickBot="1">
      <c r="A22" s="16" t="s">
        <v>51</v>
      </c>
      <c r="B22" s="17">
        <v>-8124</v>
      </c>
      <c r="C22" s="18">
        <f>'[2]příjmy'!$T$270</f>
        <v>-96875</v>
      </c>
      <c r="D22" s="18">
        <f>'[1]příjmy'!$O$16</f>
        <v>0</v>
      </c>
      <c r="E22" s="19">
        <f>C22+D22</f>
        <v>-96875</v>
      </c>
    </row>
    <row r="23" spans="1:5" ht="15" customHeight="1" thickBot="1">
      <c r="A23" s="20" t="s">
        <v>27</v>
      </c>
      <c r="B23" s="21"/>
      <c r="C23" s="22">
        <f>C3+C7+C18</f>
        <v>2513201.7</v>
      </c>
      <c r="D23" s="22">
        <f>D17+D18</f>
        <v>400</v>
      </c>
      <c r="E23" s="23">
        <f t="shared" si="0"/>
        <v>2513601.7</v>
      </c>
    </row>
    <row r="24" spans="1:5" ht="13.5" thickBot="1">
      <c r="A24" s="202" t="s">
        <v>59</v>
      </c>
      <c r="B24" s="202"/>
      <c r="C24" s="35"/>
      <c r="D24" s="35"/>
      <c r="E24" s="36" t="s">
        <v>0</v>
      </c>
    </row>
    <row r="25" spans="1:5" ht="24.75" thickBot="1">
      <c r="A25" s="30" t="s">
        <v>18</v>
      </c>
      <c r="B25" s="31" t="s">
        <v>19</v>
      </c>
      <c r="C25" s="32" t="s">
        <v>58</v>
      </c>
      <c r="D25" s="32" t="s">
        <v>132</v>
      </c>
      <c r="E25" s="32" t="s">
        <v>56</v>
      </c>
    </row>
    <row r="26" spans="1:5" ht="15" customHeight="1">
      <c r="A26" s="24" t="s">
        <v>26</v>
      </c>
      <c r="B26" s="3" t="s">
        <v>20</v>
      </c>
      <c r="C26" s="4">
        <v>28361.82</v>
      </c>
      <c r="D26" s="4">
        <v>0</v>
      </c>
      <c r="E26" s="5">
        <f>C26+D26</f>
        <v>28361.82</v>
      </c>
    </row>
    <row r="27" spans="1:5" ht="15" customHeight="1">
      <c r="A27" s="25" t="s">
        <v>21</v>
      </c>
      <c r="B27" s="7" t="s">
        <v>20</v>
      </c>
      <c r="C27" s="8">
        <v>255021.85</v>
      </c>
      <c r="D27" s="4">
        <v>0</v>
      </c>
      <c r="E27" s="5">
        <f aca="true" t="shared" si="1" ref="E27:E42">C27+D27</f>
        <v>255021.85</v>
      </c>
    </row>
    <row r="28" spans="1:5" ht="15" customHeight="1">
      <c r="A28" s="25" t="s">
        <v>60</v>
      </c>
      <c r="B28" s="7" t="s">
        <v>24</v>
      </c>
      <c r="C28" s="8">
        <v>17207</v>
      </c>
      <c r="D28" s="4">
        <v>0</v>
      </c>
      <c r="E28" s="5">
        <f>SUM(C28:D28)</f>
        <v>17207</v>
      </c>
    </row>
    <row r="29" spans="1:5" ht="15" customHeight="1">
      <c r="A29" s="25" t="s">
        <v>28</v>
      </c>
      <c r="B29" s="7" t="s">
        <v>20</v>
      </c>
      <c r="C29" s="8">
        <v>907840</v>
      </c>
      <c r="D29" s="4">
        <v>0</v>
      </c>
      <c r="E29" s="5">
        <f t="shared" si="1"/>
        <v>907840</v>
      </c>
    </row>
    <row r="30" spans="1:5" ht="15" customHeight="1">
      <c r="A30" s="25" t="s">
        <v>22</v>
      </c>
      <c r="B30" s="7" t="s">
        <v>20</v>
      </c>
      <c r="C30" s="8">
        <v>646749.25</v>
      </c>
      <c r="D30" s="4">
        <v>400</v>
      </c>
      <c r="E30" s="5">
        <f t="shared" si="1"/>
        <v>647149.25</v>
      </c>
    </row>
    <row r="31" spans="1:5" ht="15" customHeight="1">
      <c r="A31" s="25" t="s">
        <v>39</v>
      </c>
      <c r="B31" s="7" t="s">
        <v>20</v>
      </c>
      <c r="C31" s="8">
        <v>0</v>
      </c>
      <c r="D31" s="4">
        <v>0</v>
      </c>
      <c r="E31" s="5">
        <f>C31+D31</f>
        <v>0</v>
      </c>
    </row>
    <row r="32" spans="1:5" ht="15" customHeight="1">
      <c r="A32" s="25" t="s">
        <v>54</v>
      </c>
      <c r="B32" s="7" t="s">
        <v>24</v>
      </c>
      <c r="C32" s="8">
        <v>88743.71</v>
      </c>
      <c r="D32" s="4">
        <v>0</v>
      </c>
      <c r="E32" s="5">
        <f t="shared" si="1"/>
        <v>88743.71</v>
      </c>
    </row>
    <row r="33" spans="1:5" ht="15" customHeight="1">
      <c r="A33" s="25" t="s">
        <v>55</v>
      </c>
      <c r="B33" s="7" t="s">
        <v>20</v>
      </c>
      <c r="C33" s="8">
        <v>24600</v>
      </c>
      <c r="D33" s="4">
        <f>'[1]výdaje'!$G$16</f>
        <v>0</v>
      </c>
      <c r="E33" s="5">
        <f t="shared" si="1"/>
        <v>24600</v>
      </c>
    </row>
    <row r="34" spans="1:5" ht="15" customHeight="1">
      <c r="A34" s="25" t="s">
        <v>29</v>
      </c>
      <c r="B34" s="7" t="s">
        <v>23</v>
      </c>
      <c r="C34" s="8">
        <v>220455.88</v>
      </c>
      <c r="D34" s="4">
        <v>0</v>
      </c>
      <c r="E34" s="5">
        <f t="shared" si="1"/>
        <v>220455.88</v>
      </c>
    </row>
    <row r="35" spans="1:5" ht="15" customHeight="1">
      <c r="A35" s="25" t="s">
        <v>30</v>
      </c>
      <c r="B35" s="7" t="s">
        <v>23</v>
      </c>
      <c r="C35" s="8"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v>206206.19</v>
      </c>
      <c r="D36" s="4">
        <f>'[1]výdaje'!$J$16</f>
        <v>0</v>
      </c>
      <c r="E36" s="5">
        <f t="shared" si="1"/>
        <v>206206.19</v>
      </c>
    </row>
    <row r="37" spans="1:5" ht="15" customHeight="1">
      <c r="A37" s="25" t="s">
        <v>33</v>
      </c>
      <c r="B37" s="7" t="s">
        <v>24</v>
      </c>
      <c r="C37" s="8">
        <v>20000</v>
      </c>
      <c r="D37" s="4">
        <v>0</v>
      </c>
      <c r="E37" s="5">
        <f t="shared" si="1"/>
        <v>20000</v>
      </c>
    </row>
    <row r="38" spans="1:5" ht="15" customHeight="1">
      <c r="A38" s="25" t="s">
        <v>32</v>
      </c>
      <c r="B38" s="7" t="s">
        <v>20</v>
      </c>
      <c r="C38" s="8">
        <v>4016</v>
      </c>
      <c r="D38" s="4">
        <f>'[1]výdaje'!$L$16</f>
        <v>0</v>
      </c>
      <c r="E38" s="5">
        <f t="shared" si="1"/>
        <v>4016</v>
      </c>
    </row>
    <row r="39" spans="1:5" ht="15" customHeight="1">
      <c r="A39" s="25" t="s">
        <v>53</v>
      </c>
      <c r="B39" s="7" t="s">
        <v>24</v>
      </c>
      <c r="C39" s="8">
        <v>67000</v>
      </c>
      <c r="D39" s="4">
        <v>0</v>
      </c>
      <c r="E39" s="5">
        <f>C39+D39</f>
        <v>67000</v>
      </c>
    </row>
    <row r="40" spans="1:5" ht="15" customHeight="1">
      <c r="A40" s="25" t="s">
        <v>34</v>
      </c>
      <c r="B40" s="7" t="s">
        <v>24</v>
      </c>
      <c r="C40" s="8">
        <v>5000</v>
      </c>
      <c r="D40" s="4">
        <v>0</v>
      </c>
      <c r="E40" s="5">
        <f t="shared" si="1"/>
        <v>5000</v>
      </c>
    </row>
    <row r="41" spans="1:5" ht="15" customHeight="1">
      <c r="A41" s="25" t="s">
        <v>35</v>
      </c>
      <c r="B41" s="7" t="s">
        <v>24</v>
      </c>
      <c r="C41" s="8">
        <v>18000</v>
      </c>
      <c r="D41" s="4">
        <f>'[1]výdaje'!$N$16</f>
        <v>0</v>
      </c>
      <c r="E41" s="5">
        <f t="shared" si="1"/>
        <v>18000</v>
      </c>
    </row>
    <row r="42" spans="1:5" ht="15" customHeight="1" thickBot="1">
      <c r="A42" s="25" t="s">
        <v>36</v>
      </c>
      <c r="B42" s="7" t="s">
        <v>24</v>
      </c>
      <c r="C42" s="8">
        <v>4000</v>
      </c>
      <c r="D42" s="4">
        <f>'[1]výdaje'!$P$16</f>
        <v>0</v>
      </c>
      <c r="E42" s="5">
        <f t="shared" si="1"/>
        <v>4000</v>
      </c>
    </row>
    <row r="43" spans="1:5" ht="15" customHeight="1" thickBot="1">
      <c r="A43" s="28" t="s">
        <v>25</v>
      </c>
      <c r="B43" s="21"/>
      <c r="C43" s="22">
        <f>C26+C27+C29+C30+C31+C32+C33+C34+C35+C36+C37+C38+C39+C40+C41+C42+C28</f>
        <v>2513201.6999999997</v>
      </c>
      <c r="D43" s="22">
        <f>SUM(D26:D42)</f>
        <v>400</v>
      </c>
      <c r="E43" s="23">
        <f>SUM(E26:E42)</f>
        <v>2513601.6999999997</v>
      </c>
    </row>
    <row r="44" spans="3:5" ht="12.75">
      <c r="C44" s="1"/>
      <c r="E44" s="1"/>
    </row>
  </sheetData>
  <sheetProtection/>
  <mergeCells count="2">
    <mergeCell ref="A1:B1"/>
    <mergeCell ref="A24:B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&amp;R023_P01_Tabulkx_RO_12_16.XLS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3.140625" style="0" customWidth="1"/>
    <col min="2" max="2" width="9.28125" style="0" customWidth="1"/>
    <col min="3" max="4" width="4.7109375" style="0" customWidth="1"/>
    <col min="5" max="5" width="8.140625" style="0" customWidth="1"/>
    <col min="6" max="6" width="40.8515625" style="0" customWidth="1"/>
    <col min="7" max="7" width="9.28125" style="201" customWidth="1"/>
    <col min="8" max="8" width="12.00390625" style="201" customWidth="1"/>
    <col min="9" max="9" width="9.28125" style="201" customWidth="1"/>
  </cols>
  <sheetData>
    <row r="1" spans="7:9" ht="12.75">
      <c r="G1" s="203" t="s">
        <v>133</v>
      </c>
      <c r="H1" s="203"/>
      <c r="I1" s="203"/>
    </row>
    <row r="2" spans="1:9" ht="7.5" customHeight="1">
      <c r="A2" s="37"/>
      <c r="B2" s="37"/>
      <c r="C2" s="37"/>
      <c r="D2" s="37"/>
      <c r="E2" s="37"/>
      <c r="F2" s="37"/>
      <c r="G2" s="38"/>
      <c r="H2" s="39"/>
      <c r="I2" s="39"/>
    </row>
    <row r="3" spans="1:9" ht="18">
      <c r="A3" s="204" t="s">
        <v>63</v>
      </c>
      <c r="B3" s="204"/>
      <c r="C3" s="204"/>
      <c r="D3" s="204"/>
      <c r="E3" s="204"/>
      <c r="F3" s="204"/>
      <c r="G3" s="204"/>
      <c r="H3" s="204"/>
      <c r="I3" s="204"/>
    </row>
    <row r="4" spans="1:9" ht="7.5" customHeight="1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205" t="s">
        <v>64</v>
      </c>
      <c r="B5" s="205"/>
      <c r="C5" s="205"/>
      <c r="D5" s="205"/>
      <c r="E5" s="205"/>
      <c r="F5" s="205"/>
      <c r="G5" s="205"/>
      <c r="H5" s="205"/>
      <c r="I5" s="205"/>
    </row>
    <row r="6" spans="1:9" ht="7.5" customHeight="1">
      <c r="A6" s="40"/>
      <c r="B6" s="40"/>
      <c r="C6" s="40"/>
      <c r="D6" s="40"/>
      <c r="E6" s="40"/>
      <c r="F6" s="40"/>
      <c r="G6" s="40"/>
      <c r="H6" s="40"/>
      <c r="I6" s="40"/>
    </row>
    <row r="7" spans="1:9" ht="15.75">
      <c r="A7" s="206" t="s">
        <v>65</v>
      </c>
      <c r="B7" s="206"/>
      <c r="C7" s="206"/>
      <c r="D7" s="206"/>
      <c r="E7" s="206"/>
      <c r="F7" s="206"/>
      <c r="G7" s="206"/>
      <c r="H7" s="206"/>
      <c r="I7" s="206"/>
    </row>
    <row r="8" spans="1:9" ht="11.25" customHeight="1" thickBot="1">
      <c r="A8" s="41"/>
      <c r="B8" s="41"/>
      <c r="C8" s="41"/>
      <c r="D8" s="42"/>
      <c r="E8" s="42"/>
      <c r="F8" s="42"/>
      <c r="G8" s="43"/>
      <c r="H8" s="44"/>
      <c r="I8" s="43" t="s">
        <v>66</v>
      </c>
    </row>
    <row r="9" spans="1:9" ht="13.5" thickBot="1">
      <c r="A9" s="45" t="s">
        <v>67</v>
      </c>
      <c r="B9" s="207" t="s">
        <v>68</v>
      </c>
      <c r="C9" s="208"/>
      <c r="D9" s="46" t="s">
        <v>69</v>
      </c>
      <c r="E9" s="47" t="s">
        <v>19</v>
      </c>
      <c r="F9" s="48" t="s">
        <v>70</v>
      </c>
      <c r="G9" s="49" t="s">
        <v>71</v>
      </c>
      <c r="H9" s="49" t="s">
        <v>72</v>
      </c>
      <c r="I9" s="50" t="s">
        <v>73</v>
      </c>
    </row>
    <row r="10" spans="1:9" ht="12.75" customHeight="1" thickBot="1">
      <c r="A10" s="51" t="s">
        <v>74</v>
      </c>
      <c r="B10" s="209" t="s">
        <v>75</v>
      </c>
      <c r="C10" s="210"/>
      <c r="D10" s="53" t="s">
        <v>75</v>
      </c>
      <c r="E10" s="52" t="s">
        <v>75</v>
      </c>
      <c r="F10" s="54" t="s">
        <v>76</v>
      </c>
      <c r="G10" s="55">
        <f>G11+G15+G35+G39+G55+G61+G68</f>
        <v>2195</v>
      </c>
      <c r="H10" s="56">
        <f>H11+H15+H35+H39+H55+H61+H68</f>
        <v>400</v>
      </c>
      <c r="I10" s="57">
        <f>I11+I15+I35+I39+I55+I61+I68</f>
        <v>2595</v>
      </c>
    </row>
    <row r="11" spans="1:9" ht="12.75">
      <c r="A11" s="58" t="s">
        <v>77</v>
      </c>
      <c r="B11" s="213" t="s">
        <v>75</v>
      </c>
      <c r="C11" s="214"/>
      <c r="D11" s="59" t="s">
        <v>75</v>
      </c>
      <c r="E11" s="60" t="s">
        <v>75</v>
      </c>
      <c r="F11" s="61" t="s">
        <v>78</v>
      </c>
      <c r="G11" s="62">
        <f>G12</f>
        <v>60</v>
      </c>
      <c r="H11" s="63">
        <f>H12</f>
        <v>0</v>
      </c>
      <c r="I11" s="64">
        <f>I12</f>
        <v>60</v>
      </c>
    </row>
    <row r="12" spans="1:9" ht="15.75" customHeight="1">
      <c r="A12" s="65" t="s">
        <v>79</v>
      </c>
      <c r="B12" s="66" t="s">
        <v>80</v>
      </c>
      <c r="C12" s="67" t="s">
        <v>81</v>
      </c>
      <c r="D12" s="68" t="s">
        <v>75</v>
      </c>
      <c r="E12" s="69" t="s">
        <v>75</v>
      </c>
      <c r="F12" s="70" t="s">
        <v>82</v>
      </c>
      <c r="G12" s="71">
        <f>G13+G14</f>
        <v>60</v>
      </c>
      <c r="H12" s="72">
        <f>H13+H14</f>
        <v>0</v>
      </c>
      <c r="I12" s="73">
        <f>I13+I14</f>
        <v>60</v>
      </c>
    </row>
    <row r="13" spans="1:9" ht="14.25" customHeight="1">
      <c r="A13" s="74"/>
      <c r="B13" s="75"/>
      <c r="C13" s="76"/>
      <c r="D13" s="77">
        <v>4369</v>
      </c>
      <c r="E13" s="78">
        <v>5169</v>
      </c>
      <c r="F13" s="79" t="s">
        <v>83</v>
      </c>
      <c r="G13" s="80">
        <v>35</v>
      </c>
      <c r="H13" s="81"/>
      <c r="I13" s="82">
        <v>35</v>
      </c>
    </row>
    <row r="14" spans="1:9" ht="13.5" thickBot="1">
      <c r="A14" s="74"/>
      <c r="B14" s="75"/>
      <c r="C14" s="76"/>
      <c r="D14" s="77">
        <v>4369</v>
      </c>
      <c r="E14" s="78">
        <v>5175</v>
      </c>
      <c r="F14" s="79" t="s">
        <v>84</v>
      </c>
      <c r="G14" s="80">
        <v>25</v>
      </c>
      <c r="H14" s="81"/>
      <c r="I14" s="82">
        <v>25</v>
      </c>
    </row>
    <row r="15" spans="1:9" ht="12.75" customHeight="1">
      <c r="A15" s="83" t="s">
        <v>77</v>
      </c>
      <c r="B15" s="215" t="s">
        <v>75</v>
      </c>
      <c r="C15" s="216"/>
      <c r="D15" s="59" t="s">
        <v>75</v>
      </c>
      <c r="E15" s="60" t="s">
        <v>75</v>
      </c>
      <c r="F15" s="84" t="s">
        <v>85</v>
      </c>
      <c r="G15" s="62">
        <f>G16+G20+G24+G33+G31</f>
        <v>545</v>
      </c>
      <c r="H15" s="63">
        <f>H16+H20+H24+H31+H33</f>
        <v>0</v>
      </c>
      <c r="I15" s="64">
        <f>I16+I20+I24+I33+I31</f>
        <v>545</v>
      </c>
    </row>
    <row r="16" spans="1:9" ht="12.75">
      <c r="A16" s="85" t="s">
        <v>79</v>
      </c>
      <c r="B16" s="66" t="s">
        <v>86</v>
      </c>
      <c r="C16" s="86" t="s">
        <v>81</v>
      </c>
      <c r="D16" s="68" t="s">
        <v>75</v>
      </c>
      <c r="E16" s="69" t="s">
        <v>75</v>
      </c>
      <c r="F16" s="70" t="s">
        <v>87</v>
      </c>
      <c r="G16" s="71">
        <f>G17+G18+G19</f>
        <v>40</v>
      </c>
      <c r="H16" s="72"/>
      <c r="I16" s="73">
        <f>I17+I18+I19</f>
        <v>40</v>
      </c>
    </row>
    <row r="17" spans="1:9" ht="12.75">
      <c r="A17" s="87"/>
      <c r="B17" s="88"/>
      <c r="C17" s="76"/>
      <c r="D17" s="77">
        <v>4329</v>
      </c>
      <c r="E17" s="78">
        <v>5139</v>
      </c>
      <c r="F17" s="79" t="s">
        <v>88</v>
      </c>
      <c r="G17" s="89">
        <v>8</v>
      </c>
      <c r="H17" s="81"/>
      <c r="I17" s="90">
        <v>8</v>
      </c>
    </row>
    <row r="18" spans="1:9" ht="12.75">
      <c r="A18" s="87"/>
      <c r="B18" s="88"/>
      <c r="C18" s="76"/>
      <c r="D18" s="77">
        <v>4329</v>
      </c>
      <c r="E18" s="78">
        <v>5169</v>
      </c>
      <c r="F18" s="79" t="s">
        <v>83</v>
      </c>
      <c r="G18" s="89">
        <v>17</v>
      </c>
      <c r="H18" s="81"/>
      <c r="I18" s="90">
        <v>17</v>
      </c>
    </row>
    <row r="19" spans="1:9" ht="12.75">
      <c r="A19" s="87"/>
      <c r="B19" s="88"/>
      <c r="C19" s="76"/>
      <c r="D19" s="77">
        <v>4329</v>
      </c>
      <c r="E19" s="78">
        <v>5175</v>
      </c>
      <c r="F19" s="79" t="s">
        <v>84</v>
      </c>
      <c r="G19" s="89">
        <v>15</v>
      </c>
      <c r="H19" s="81"/>
      <c r="I19" s="90">
        <v>15</v>
      </c>
    </row>
    <row r="20" spans="1:9" ht="12.75">
      <c r="A20" s="85" t="s">
        <v>79</v>
      </c>
      <c r="B20" s="66" t="s">
        <v>89</v>
      </c>
      <c r="C20" s="86" t="s">
        <v>81</v>
      </c>
      <c r="D20" s="68" t="s">
        <v>75</v>
      </c>
      <c r="E20" s="69" t="s">
        <v>75</v>
      </c>
      <c r="F20" s="70" t="s">
        <v>90</v>
      </c>
      <c r="G20" s="91">
        <f>G21+G22+G23</f>
        <v>25</v>
      </c>
      <c r="H20" s="92"/>
      <c r="I20" s="93">
        <f>I21+I22+I23</f>
        <v>25</v>
      </c>
    </row>
    <row r="21" spans="1:9" ht="12.75">
      <c r="A21" s="87"/>
      <c r="B21" s="88"/>
      <c r="C21" s="76"/>
      <c r="D21" s="77">
        <v>4329</v>
      </c>
      <c r="E21" s="77">
        <v>5161</v>
      </c>
      <c r="F21" s="94" t="s">
        <v>91</v>
      </c>
      <c r="G21" s="95">
        <v>0.5</v>
      </c>
      <c r="H21" s="81"/>
      <c r="I21" s="96">
        <v>0.5</v>
      </c>
    </row>
    <row r="22" spans="1:9" ht="12.75">
      <c r="A22" s="87"/>
      <c r="B22" s="88"/>
      <c r="C22" s="76"/>
      <c r="D22" s="77">
        <v>4329</v>
      </c>
      <c r="E22" s="78">
        <v>5169</v>
      </c>
      <c r="F22" s="79" t="s">
        <v>83</v>
      </c>
      <c r="G22" s="95">
        <v>20</v>
      </c>
      <c r="H22" s="81"/>
      <c r="I22" s="96">
        <v>20</v>
      </c>
    </row>
    <row r="23" spans="1:9" ht="12.75">
      <c r="A23" s="87"/>
      <c r="B23" s="88"/>
      <c r="C23" s="76"/>
      <c r="D23" s="77">
        <v>4329</v>
      </c>
      <c r="E23" s="78">
        <v>5175</v>
      </c>
      <c r="F23" s="79" t="s">
        <v>84</v>
      </c>
      <c r="G23" s="89">
        <v>4.5</v>
      </c>
      <c r="H23" s="81"/>
      <c r="I23" s="90">
        <v>4.5</v>
      </c>
    </row>
    <row r="24" spans="1:9" ht="12.75">
      <c r="A24" s="85" t="s">
        <v>79</v>
      </c>
      <c r="B24" s="66" t="s">
        <v>92</v>
      </c>
      <c r="C24" s="67" t="s">
        <v>81</v>
      </c>
      <c r="D24" s="68" t="s">
        <v>75</v>
      </c>
      <c r="E24" s="97" t="s">
        <v>75</v>
      </c>
      <c r="F24" s="98" t="s">
        <v>93</v>
      </c>
      <c r="G24" s="71">
        <f>G25+G26+G27+G28+G29+G30</f>
        <v>40</v>
      </c>
      <c r="H24" s="72"/>
      <c r="I24" s="73">
        <f>I25+I26+I27+I28+I29+I30</f>
        <v>40</v>
      </c>
    </row>
    <row r="25" spans="1:9" ht="12.75">
      <c r="A25" s="99"/>
      <c r="B25" s="66"/>
      <c r="C25" s="67"/>
      <c r="D25" s="100">
        <v>4329</v>
      </c>
      <c r="E25" s="101">
        <v>5019</v>
      </c>
      <c r="F25" s="102" t="s">
        <v>94</v>
      </c>
      <c r="G25" s="103">
        <v>13</v>
      </c>
      <c r="H25" s="104"/>
      <c r="I25" s="105">
        <v>13</v>
      </c>
    </row>
    <row r="26" spans="1:9" ht="12.75">
      <c r="A26" s="99"/>
      <c r="B26" s="66"/>
      <c r="C26" s="67"/>
      <c r="D26" s="100">
        <v>4329</v>
      </c>
      <c r="E26" s="101">
        <v>5029</v>
      </c>
      <c r="F26" s="102" t="s">
        <v>95</v>
      </c>
      <c r="G26" s="103">
        <v>7</v>
      </c>
      <c r="H26" s="104"/>
      <c r="I26" s="105">
        <v>7</v>
      </c>
    </row>
    <row r="27" spans="1:9" ht="12.75">
      <c r="A27" s="99"/>
      <c r="B27" s="66"/>
      <c r="C27" s="67"/>
      <c r="D27" s="100">
        <v>4329</v>
      </c>
      <c r="E27" s="101">
        <v>5039</v>
      </c>
      <c r="F27" s="102" t="s">
        <v>96</v>
      </c>
      <c r="G27" s="103">
        <v>5</v>
      </c>
      <c r="H27" s="104"/>
      <c r="I27" s="105">
        <v>5</v>
      </c>
    </row>
    <row r="28" spans="1:9" ht="12.75">
      <c r="A28" s="99"/>
      <c r="B28" s="66"/>
      <c r="C28" s="67"/>
      <c r="D28" s="100">
        <v>4329</v>
      </c>
      <c r="E28" s="101">
        <v>5169</v>
      </c>
      <c r="F28" s="106" t="s">
        <v>83</v>
      </c>
      <c r="G28" s="103">
        <v>7</v>
      </c>
      <c r="H28" s="104"/>
      <c r="I28" s="105">
        <v>7</v>
      </c>
    </row>
    <row r="29" spans="1:9" ht="12.75">
      <c r="A29" s="99"/>
      <c r="B29" s="107"/>
      <c r="C29" s="86"/>
      <c r="D29" s="100">
        <v>4329</v>
      </c>
      <c r="E29" s="101">
        <v>5175</v>
      </c>
      <c r="F29" s="102" t="s">
        <v>84</v>
      </c>
      <c r="G29" s="103">
        <v>5</v>
      </c>
      <c r="H29" s="108"/>
      <c r="I29" s="105">
        <v>5</v>
      </c>
    </row>
    <row r="30" spans="1:9" ht="12.75">
      <c r="A30" s="99"/>
      <c r="B30" s="66"/>
      <c r="C30" s="67"/>
      <c r="D30" s="100">
        <v>4329</v>
      </c>
      <c r="E30" s="101">
        <v>5192</v>
      </c>
      <c r="F30" s="102" t="s">
        <v>97</v>
      </c>
      <c r="G30" s="103">
        <v>3</v>
      </c>
      <c r="H30" s="109"/>
      <c r="I30" s="105">
        <v>3</v>
      </c>
    </row>
    <row r="31" spans="1:9" ht="22.5">
      <c r="A31" s="85" t="s">
        <v>79</v>
      </c>
      <c r="B31" s="66" t="s">
        <v>98</v>
      </c>
      <c r="C31" s="67" t="s">
        <v>81</v>
      </c>
      <c r="D31" s="68" t="s">
        <v>75</v>
      </c>
      <c r="E31" s="97" t="s">
        <v>75</v>
      </c>
      <c r="F31" s="110" t="s">
        <v>99</v>
      </c>
      <c r="G31" s="71">
        <f>G32</f>
        <v>400</v>
      </c>
      <c r="H31" s="72"/>
      <c r="I31" s="73">
        <f>I32</f>
        <v>400</v>
      </c>
    </row>
    <row r="32" spans="1:9" ht="12.75">
      <c r="A32" s="99"/>
      <c r="B32" s="107"/>
      <c r="C32" s="86"/>
      <c r="D32" s="77">
        <v>4329</v>
      </c>
      <c r="E32" s="78">
        <v>5169</v>
      </c>
      <c r="F32" s="79" t="s">
        <v>83</v>
      </c>
      <c r="G32" s="111">
        <v>400</v>
      </c>
      <c r="H32" s="81"/>
      <c r="I32" s="112">
        <v>400</v>
      </c>
    </row>
    <row r="33" spans="1:9" ht="12.75">
      <c r="A33" s="85" t="s">
        <v>79</v>
      </c>
      <c r="B33" s="66" t="s">
        <v>100</v>
      </c>
      <c r="C33" s="67" t="s">
        <v>81</v>
      </c>
      <c r="D33" s="68" t="s">
        <v>75</v>
      </c>
      <c r="E33" s="97" t="s">
        <v>75</v>
      </c>
      <c r="F33" s="98" t="s">
        <v>101</v>
      </c>
      <c r="G33" s="71">
        <f>G34</f>
        <v>40</v>
      </c>
      <c r="H33" s="72"/>
      <c r="I33" s="73">
        <f>I34</f>
        <v>40</v>
      </c>
    </row>
    <row r="34" spans="1:9" ht="13.5" thickBot="1">
      <c r="A34" s="113"/>
      <c r="B34" s="114"/>
      <c r="C34" s="86"/>
      <c r="D34" s="77">
        <v>4329</v>
      </c>
      <c r="E34" s="78">
        <v>5169</v>
      </c>
      <c r="F34" s="79" t="s">
        <v>83</v>
      </c>
      <c r="G34" s="111">
        <v>40</v>
      </c>
      <c r="H34" s="81"/>
      <c r="I34" s="112">
        <v>40</v>
      </c>
    </row>
    <row r="35" spans="1:9" ht="12.75">
      <c r="A35" s="115" t="s">
        <v>77</v>
      </c>
      <c r="B35" s="211" t="s">
        <v>75</v>
      </c>
      <c r="C35" s="212"/>
      <c r="D35" s="116" t="s">
        <v>75</v>
      </c>
      <c r="E35" s="117" t="s">
        <v>75</v>
      </c>
      <c r="F35" s="118" t="s">
        <v>102</v>
      </c>
      <c r="G35" s="119">
        <f>G36</f>
        <v>70</v>
      </c>
      <c r="H35" s="120">
        <f>H36</f>
        <v>0</v>
      </c>
      <c r="I35" s="121">
        <f>I36</f>
        <v>70</v>
      </c>
    </row>
    <row r="36" spans="1:9" ht="12.75">
      <c r="A36" s="122" t="s">
        <v>79</v>
      </c>
      <c r="B36" s="123" t="s">
        <v>103</v>
      </c>
      <c r="C36" s="124" t="s">
        <v>81</v>
      </c>
      <c r="D36" s="125" t="s">
        <v>75</v>
      </c>
      <c r="E36" s="126" t="s">
        <v>75</v>
      </c>
      <c r="F36" s="127" t="s">
        <v>104</v>
      </c>
      <c r="G36" s="128">
        <f>G37+G38</f>
        <v>70</v>
      </c>
      <c r="H36" s="129"/>
      <c r="I36" s="130">
        <f>I37+I38</f>
        <v>70</v>
      </c>
    </row>
    <row r="37" spans="1:9" ht="12.75">
      <c r="A37" s="131"/>
      <c r="B37" s="132"/>
      <c r="C37" s="133"/>
      <c r="D37" s="134">
        <v>4342</v>
      </c>
      <c r="E37" s="135">
        <v>5169</v>
      </c>
      <c r="F37" s="136" t="s">
        <v>83</v>
      </c>
      <c r="G37" s="137">
        <v>55</v>
      </c>
      <c r="H37" s="138"/>
      <c r="I37" s="96">
        <v>55</v>
      </c>
    </row>
    <row r="38" spans="1:9" ht="13.5" thickBot="1">
      <c r="A38" s="139"/>
      <c r="B38" s="140"/>
      <c r="C38" s="141"/>
      <c r="D38" s="142">
        <v>4342</v>
      </c>
      <c r="E38" s="143">
        <v>5175</v>
      </c>
      <c r="F38" s="136" t="s">
        <v>84</v>
      </c>
      <c r="G38" s="144">
        <v>15</v>
      </c>
      <c r="H38" s="145"/>
      <c r="I38" s="146">
        <v>15</v>
      </c>
    </row>
    <row r="39" spans="1:9" ht="12.75">
      <c r="A39" s="83" t="s">
        <v>77</v>
      </c>
      <c r="B39" s="215" t="s">
        <v>75</v>
      </c>
      <c r="C39" s="216"/>
      <c r="D39" s="59" t="s">
        <v>75</v>
      </c>
      <c r="E39" s="60" t="s">
        <v>75</v>
      </c>
      <c r="F39" s="61" t="s">
        <v>105</v>
      </c>
      <c r="G39" s="62">
        <f>G40+G48+G53</f>
        <v>600</v>
      </c>
      <c r="H39" s="63">
        <f>H40+H48+H53</f>
        <v>400</v>
      </c>
      <c r="I39" s="64">
        <f>I40+I48+I53</f>
        <v>1000</v>
      </c>
    </row>
    <row r="40" spans="1:9" ht="12.75">
      <c r="A40" s="122" t="s">
        <v>79</v>
      </c>
      <c r="B40" s="123" t="s">
        <v>106</v>
      </c>
      <c r="C40" s="147" t="s">
        <v>81</v>
      </c>
      <c r="D40" s="125" t="s">
        <v>75</v>
      </c>
      <c r="E40" s="126" t="s">
        <v>75</v>
      </c>
      <c r="F40" s="127" t="s">
        <v>107</v>
      </c>
      <c r="G40" s="148">
        <f>G41+G45+G46+G47+G42+G43+G44</f>
        <v>250</v>
      </c>
      <c r="H40" s="149">
        <f>H41+H42+H43+H44+H45+H46+H47</f>
        <v>400</v>
      </c>
      <c r="I40" s="150">
        <f>I41+I45+I46+I47+I42+I43+I44</f>
        <v>650</v>
      </c>
    </row>
    <row r="41" spans="1:9" ht="12.75">
      <c r="A41" s="151"/>
      <c r="B41" s="152"/>
      <c r="C41" s="133"/>
      <c r="D41" s="153">
        <v>4399</v>
      </c>
      <c r="E41" s="154">
        <v>5139</v>
      </c>
      <c r="F41" s="155" t="s">
        <v>88</v>
      </c>
      <c r="G41" s="95">
        <v>20</v>
      </c>
      <c r="H41" s="137"/>
      <c r="I41" s="96">
        <f>G41+H41</f>
        <v>20</v>
      </c>
    </row>
    <row r="42" spans="1:9" ht="12.75">
      <c r="A42" s="151"/>
      <c r="B42" s="152"/>
      <c r="C42" s="156"/>
      <c r="D42" s="153">
        <v>4399</v>
      </c>
      <c r="E42" s="154">
        <v>5151</v>
      </c>
      <c r="F42" s="155" t="s">
        <v>108</v>
      </c>
      <c r="G42" s="95">
        <v>0</v>
      </c>
      <c r="H42" s="137">
        <v>130</v>
      </c>
      <c r="I42" s="96">
        <f aca="true" t="shared" si="0" ref="I42:I47">G42+H42</f>
        <v>130</v>
      </c>
    </row>
    <row r="43" spans="1:9" ht="12.75">
      <c r="A43" s="151"/>
      <c r="B43" s="152"/>
      <c r="C43" s="156"/>
      <c r="D43" s="153">
        <v>4399</v>
      </c>
      <c r="E43" s="154">
        <v>5153</v>
      </c>
      <c r="F43" s="155" t="s">
        <v>109</v>
      </c>
      <c r="G43" s="95">
        <v>0</v>
      </c>
      <c r="H43" s="137">
        <v>120</v>
      </c>
      <c r="I43" s="96">
        <f t="shared" si="0"/>
        <v>120</v>
      </c>
    </row>
    <row r="44" spans="1:9" ht="12.75">
      <c r="A44" s="151"/>
      <c r="B44" s="152"/>
      <c r="C44" s="156"/>
      <c r="D44" s="153">
        <v>4399</v>
      </c>
      <c r="E44" s="154">
        <v>5154</v>
      </c>
      <c r="F44" s="155" t="s">
        <v>110</v>
      </c>
      <c r="G44" s="95">
        <v>0</v>
      </c>
      <c r="H44" s="137">
        <v>150</v>
      </c>
      <c r="I44" s="96">
        <f t="shared" si="0"/>
        <v>150</v>
      </c>
    </row>
    <row r="45" spans="1:9" ht="12.75">
      <c r="A45" s="151"/>
      <c r="B45" s="152"/>
      <c r="C45" s="156"/>
      <c r="D45" s="153">
        <v>4399</v>
      </c>
      <c r="E45" s="154">
        <v>5166</v>
      </c>
      <c r="F45" s="136" t="s">
        <v>111</v>
      </c>
      <c r="G45" s="95">
        <v>80</v>
      </c>
      <c r="H45" s="137"/>
      <c r="I45" s="96">
        <f t="shared" si="0"/>
        <v>80</v>
      </c>
    </row>
    <row r="46" spans="1:9" ht="12.75">
      <c r="A46" s="122"/>
      <c r="B46" s="152"/>
      <c r="C46" s="156"/>
      <c r="D46" s="153">
        <v>4399</v>
      </c>
      <c r="E46" s="157">
        <v>5169</v>
      </c>
      <c r="F46" s="136" t="s">
        <v>83</v>
      </c>
      <c r="G46" s="95">
        <v>110</v>
      </c>
      <c r="H46" s="137"/>
      <c r="I46" s="96">
        <f t="shared" si="0"/>
        <v>110</v>
      </c>
    </row>
    <row r="47" spans="1:9" ht="12.75">
      <c r="A47" s="131"/>
      <c r="B47" s="158"/>
      <c r="C47" s="133"/>
      <c r="D47" s="134">
        <v>4399</v>
      </c>
      <c r="E47" s="157">
        <v>5175</v>
      </c>
      <c r="F47" s="136" t="s">
        <v>84</v>
      </c>
      <c r="G47" s="95">
        <v>40</v>
      </c>
      <c r="H47" s="137"/>
      <c r="I47" s="96">
        <f t="shared" si="0"/>
        <v>40</v>
      </c>
    </row>
    <row r="48" spans="1:9" ht="12.75">
      <c r="A48" s="159" t="s">
        <v>79</v>
      </c>
      <c r="B48" s="160" t="s">
        <v>112</v>
      </c>
      <c r="C48" s="147" t="s">
        <v>81</v>
      </c>
      <c r="D48" s="161" t="s">
        <v>75</v>
      </c>
      <c r="E48" s="162" t="s">
        <v>75</v>
      </c>
      <c r="F48" s="163" t="s">
        <v>113</v>
      </c>
      <c r="G48" s="164">
        <f>G51+G50+G49+G52</f>
        <v>100</v>
      </c>
      <c r="H48" s="164"/>
      <c r="I48" s="150">
        <f>I51+I50+I49+I52</f>
        <v>100</v>
      </c>
    </row>
    <row r="49" spans="1:9" ht="12.75">
      <c r="A49" s="165"/>
      <c r="B49" s="158"/>
      <c r="C49" s="133"/>
      <c r="D49" s="134">
        <v>4399</v>
      </c>
      <c r="E49" s="166">
        <v>5139</v>
      </c>
      <c r="F49" s="167" t="s">
        <v>88</v>
      </c>
      <c r="G49" s="137">
        <v>5</v>
      </c>
      <c r="H49" s="137"/>
      <c r="I49" s="96">
        <v>5</v>
      </c>
    </row>
    <row r="50" spans="1:9" ht="12.75">
      <c r="A50" s="165"/>
      <c r="B50" s="158"/>
      <c r="C50" s="133"/>
      <c r="D50" s="134">
        <v>4399</v>
      </c>
      <c r="E50" s="166">
        <v>5164</v>
      </c>
      <c r="F50" s="167" t="s">
        <v>114</v>
      </c>
      <c r="G50" s="137">
        <v>55</v>
      </c>
      <c r="H50" s="137"/>
      <c r="I50" s="96">
        <v>55</v>
      </c>
    </row>
    <row r="51" spans="1:9" ht="12.75">
      <c r="A51" s="165"/>
      <c r="B51" s="168"/>
      <c r="C51" s="169"/>
      <c r="D51" s="134">
        <v>4399</v>
      </c>
      <c r="E51" s="134">
        <v>5169</v>
      </c>
      <c r="F51" s="136" t="s">
        <v>83</v>
      </c>
      <c r="G51" s="137">
        <v>35</v>
      </c>
      <c r="H51" s="137"/>
      <c r="I51" s="96">
        <v>35</v>
      </c>
    </row>
    <row r="52" spans="1:9" ht="12.75">
      <c r="A52" s="151"/>
      <c r="B52" s="170"/>
      <c r="C52" s="171"/>
      <c r="D52" s="153">
        <v>4399</v>
      </c>
      <c r="E52" s="154">
        <v>5175</v>
      </c>
      <c r="F52" s="155" t="s">
        <v>84</v>
      </c>
      <c r="G52" s="89">
        <v>5</v>
      </c>
      <c r="H52" s="172"/>
      <c r="I52" s="90">
        <v>5</v>
      </c>
    </row>
    <row r="53" spans="1:9" ht="12.75">
      <c r="A53" s="122" t="s">
        <v>79</v>
      </c>
      <c r="B53" s="123" t="s">
        <v>115</v>
      </c>
      <c r="C53" s="173" t="s">
        <v>81</v>
      </c>
      <c r="D53" s="125" t="s">
        <v>75</v>
      </c>
      <c r="E53" s="126" t="s">
        <v>75</v>
      </c>
      <c r="F53" s="127" t="s">
        <v>116</v>
      </c>
      <c r="G53" s="128">
        <f>G54</f>
        <v>250</v>
      </c>
      <c r="H53" s="129"/>
      <c r="I53" s="130">
        <f>I54</f>
        <v>250</v>
      </c>
    </row>
    <row r="54" spans="1:9" ht="13.5" thickBot="1">
      <c r="A54" s="174"/>
      <c r="B54" s="175"/>
      <c r="C54" s="141"/>
      <c r="D54" s="134">
        <v>4399</v>
      </c>
      <c r="E54" s="135">
        <v>5169</v>
      </c>
      <c r="F54" s="176" t="s">
        <v>83</v>
      </c>
      <c r="G54" s="177">
        <v>250</v>
      </c>
      <c r="H54" s="178"/>
      <c r="I54" s="179">
        <v>250</v>
      </c>
    </row>
    <row r="55" spans="1:9" ht="12.75">
      <c r="A55" s="115" t="s">
        <v>77</v>
      </c>
      <c r="B55" s="211" t="s">
        <v>75</v>
      </c>
      <c r="C55" s="212"/>
      <c r="D55" s="116" t="s">
        <v>75</v>
      </c>
      <c r="E55" s="117" t="s">
        <v>75</v>
      </c>
      <c r="F55" s="118" t="s">
        <v>117</v>
      </c>
      <c r="G55" s="119">
        <f>G56+G58</f>
        <v>200</v>
      </c>
      <c r="H55" s="120">
        <f>H56+H58</f>
        <v>0</v>
      </c>
      <c r="I55" s="121">
        <f>I56+I58</f>
        <v>200</v>
      </c>
    </row>
    <row r="56" spans="1:9" ht="12.75">
      <c r="A56" s="122" t="s">
        <v>79</v>
      </c>
      <c r="B56" s="123" t="s">
        <v>118</v>
      </c>
      <c r="C56" s="124" t="s">
        <v>81</v>
      </c>
      <c r="D56" s="125" t="s">
        <v>75</v>
      </c>
      <c r="E56" s="126" t="s">
        <v>75</v>
      </c>
      <c r="F56" s="127" t="s">
        <v>119</v>
      </c>
      <c r="G56" s="148">
        <f>G57</f>
        <v>50</v>
      </c>
      <c r="H56" s="164"/>
      <c r="I56" s="150">
        <f>I57</f>
        <v>50</v>
      </c>
    </row>
    <row r="57" spans="1:9" ht="12.75">
      <c r="A57" s="151"/>
      <c r="B57" s="152"/>
      <c r="C57" s="180"/>
      <c r="D57" s="153">
        <v>4399</v>
      </c>
      <c r="E57" s="154">
        <v>5166</v>
      </c>
      <c r="F57" s="155" t="s">
        <v>111</v>
      </c>
      <c r="G57" s="89">
        <v>50</v>
      </c>
      <c r="H57" s="172"/>
      <c r="I57" s="90">
        <v>50</v>
      </c>
    </row>
    <row r="58" spans="1:9" ht="12.75">
      <c r="A58" s="122" t="s">
        <v>79</v>
      </c>
      <c r="B58" s="123" t="s">
        <v>120</v>
      </c>
      <c r="C58" s="124" t="s">
        <v>81</v>
      </c>
      <c r="D58" s="125" t="s">
        <v>75</v>
      </c>
      <c r="E58" s="126" t="s">
        <v>75</v>
      </c>
      <c r="F58" s="127" t="s">
        <v>121</v>
      </c>
      <c r="G58" s="148">
        <v>150</v>
      </c>
      <c r="H58" s="164"/>
      <c r="I58" s="150">
        <v>150</v>
      </c>
    </row>
    <row r="59" spans="1:9" ht="12.75">
      <c r="A59" s="174"/>
      <c r="B59" s="175"/>
      <c r="C59" s="141"/>
      <c r="D59" s="181">
        <v>4399</v>
      </c>
      <c r="E59" s="135">
        <v>5021</v>
      </c>
      <c r="F59" s="176" t="s">
        <v>122</v>
      </c>
      <c r="G59" s="177">
        <v>100</v>
      </c>
      <c r="H59" s="178"/>
      <c r="I59" s="179">
        <v>100</v>
      </c>
    </row>
    <row r="60" spans="1:9" ht="13.5" thickBot="1">
      <c r="A60" s="182"/>
      <c r="B60" s="183"/>
      <c r="C60" s="184"/>
      <c r="D60" s="185">
        <v>4399</v>
      </c>
      <c r="E60" s="143">
        <v>5169</v>
      </c>
      <c r="F60" s="186" t="s">
        <v>83</v>
      </c>
      <c r="G60" s="187">
        <v>50</v>
      </c>
      <c r="H60" s="145"/>
      <c r="I60" s="188">
        <v>50</v>
      </c>
    </row>
    <row r="61" spans="1:9" ht="12.75">
      <c r="A61" s="189" t="s">
        <v>77</v>
      </c>
      <c r="B61" s="217" t="s">
        <v>75</v>
      </c>
      <c r="C61" s="218"/>
      <c r="D61" s="190" t="s">
        <v>75</v>
      </c>
      <c r="E61" s="191" t="s">
        <v>75</v>
      </c>
      <c r="F61" s="192" t="s">
        <v>123</v>
      </c>
      <c r="G61" s="193">
        <f>G62+G66</f>
        <v>650</v>
      </c>
      <c r="H61" s="194">
        <f>H62+H66</f>
        <v>0</v>
      </c>
      <c r="I61" s="195">
        <f>I62+I66</f>
        <v>650</v>
      </c>
    </row>
    <row r="62" spans="1:9" ht="12.75">
      <c r="A62" s="122" t="s">
        <v>79</v>
      </c>
      <c r="B62" s="123" t="s">
        <v>124</v>
      </c>
      <c r="C62" s="147" t="s">
        <v>81</v>
      </c>
      <c r="D62" s="125" t="s">
        <v>75</v>
      </c>
      <c r="E62" s="126" t="s">
        <v>75</v>
      </c>
      <c r="F62" s="127" t="s">
        <v>125</v>
      </c>
      <c r="G62" s="148">
        <f>G63+G64+G65</f>
        <v>300</v>
      </c>
      <c r="H62" s="164">
        <f>H63+H64+H65</f>
        <v>0</v>
      </c>
      <c r="I62" s="150">
        <f>G62+H62</f>
        <v>300</v>
      </c>
    </row>
    <row r="63" spans="1:9" ht="12.75">
      <c r="A63" s="151"/>
      <c r="B63" s="152"/>
      <c r="C63" s="133"/>
      <c r="D63" s="153">
        <v>4349</v>
      </c>
      <c r="E63" s="154">
        <v>5166</v>
      </c>
      <c r="F63" s="155" t="s">
        <v>111</v>
      </c>
      <c r="G63" s="95">
        <v>40</v>
      </c>
      <c r="H63" s="137"/>
      <c r="I63" s="96">
        <f>G63+H63</f>
        <v>40</v>
      </c>
    </row>
    <row r="64" spans="1:9" ht="12.75">
      <c r="A64" s="131"/>
      <c r="B64" s="158"/>
      <c r="C64" s="133"/>
      <c r="D64" s="134">
        <v>4349</v>
      </c>
      <c r="E64" s="157">
        <v>5169</v>
      </c>
      <c r="F64" s="136" t="s">
        <v>83</v>
      </c>
      <c r="G64" s="95">
        <v>210</v>
      </c>
      <c r="H64" s="137"/>
      <c r="I64" s="96">
        <f>G64+H64</f>
        <v>210</v>
      </c>
    </row>
    <row r="65" spans="1:9" ht="12.75">
      <c r="A65" s="165"/>
      <c r="B65" s="158"/>
      <c r="C65" s="196"/>
      <c r="D65" s="134">
        <v>4349</v>
      </c>
      <c r="E65" s="157">
        <v>5175</v>
      </c>
      <c r="F65" s="136" t="s">
        <v>84</v>
      </c>
      <c r="G65" s="95">
        <v>50</v>
      </c>
      <c r="H65" s="137"/>
      <c r="I65" s="96">
        <f>G65+H65</f>
        <v>50</v>
      </c>
    </row>
    <row r="66" spans="1:9" ht="12.75">
      <c r="A66" s="159" t="s">
        <v>79</v>
      </c>
      <c r="B66" s="160" t="s">
        <v>126</v>
      </c>
      <c r="C66" s="147" t="s">
        <v>81</v>
      </c>
      <c r="D66" s="161" t="s">
        <v>75</v>
      </c>
      <c r="E66" s="197" t="s">
        <v>75</v>
      </c>
      <c r="F66" s="198" t="s">
        <v>127</v>
      </c>
      <c r="G66" s="148">
        <f>G67</f>
        <v>350</v>
      </c>
      <c r="H66" s="164"/>
      <c r="I66" s="150">
        <f>I67</f>
        <v>350</v>
      </c>
    </row>
    <row r="67" spans="1:9" ht="23.25" thickBot="1">
      <c r="A67" s="199"/>
      <c r="B67" s="183"/>
      <c r="C67" s="184"/>
      <c r="D67" s="185">
        <v>4349</v>
      </c>
      <c r="E67" s="143">
        <v>5168</v>
      </c>
      <c r="F67" s="200" t="s">
        <v>128</v>
      </c>
      <c r="G67" s="187">
        <v>350</v>
      </c>
      <c r="H67" s="145"/>
      <c r="I67" s="188">
        <v>350</v>
      </c>
    </row>
    <row r="68" spans="1:9" ht="12.75">
      <c r="A68" s="115" t="s">
        <v>77</v>
      </c>
      <c r="B68" s="211" t="s">
        <v>75</v>
      </c>
      <c r="C68" s="212"/>
      <c r="D68" s="116" t="s">
        <v>75</v>
      </c>
      <c r="E68" s="117" t="s">
        <v>75</v>
      </c>
      <c r="F68" s="118" t="s">
        <v>129</v>
      </c>
      <c r="G68" s="119">
        <f>G69</f>
        <v>70</v>
      </c>
      <c r="H68" s="120">
        <f>H69</f>
        <v>0</v>
      </c>
      <c r="I68" s="121">
        <f>I69</f>
        <v>70</v>
      </c>
    </row>
    <row r="69" spans="1:9" ht="12.75">
      <c r="A69" s="122" t="s">
        <v>79</v>
      </c>
      <c r="B69" s="123" t="s">
        <v>130</v>
      </c>
      <c r="C69" s="124" t="s">
        <v>81</v>
      </c>
      <c r="D69" s="125" t="s">
        <v>75</v>
      </c>
      <c r="E69" s="126" t="s">
        <v>75</v>
      </c>
      <c r="F69" s="127" t="s">
        <v>131</v>
      </c>
      <c r="G69" s="148">
        <f>G70+G71</f>
        <v>70</v>
      </c>
      <c r="H69" s="164"/>
      <c r="I69" s="150">
        <f>I70+I71</f>
        <v>70</v>
      </c>
    </row>
    <row r="70" spans="1:9" ht="12.75">
      <c r="A70" s="151"/>
      <c r="B70" s="152"/>
      <c r="C70" s="180"/>
      <c r="D70" s="153">
        <v>4349</v>
      </c>
      <c r="E70" s="154">
        <v>5169</v>
      </c>
      <c r="F70" s="155" t="s">
        <v>83</v>
      </c>
      <c r="G70" s="89">
        <v>60</v>
      </c>
      <c r="H70" s="172"/>
      <c r="I70" s="90">
        <v>60</v>
      </c>
    </row>
    <row r="71" spans="1:9" ht="13.5" thickBot="1">
      <c r="A71" s="182"/>
      <c r="B71" s="183"/>
      <c r="C71" s="184"/>
      <c r="D71" s="185">
        <v>4349</v>
      </c>
      <c r="E71" s="143">
        <v>5175</v>
      </c>
      <c r="F71" s="186" t="s">
        <v>84</v>
      </c>
      <c r="G71" s="145">
        <v>10</v>
      </c>
      <c r="H71" s="145"/>
      <c r="I71" s="188">
        <v>10</v>
      </c>
    </row>
  </sheetData>
  <sheetProtection/>
  <mergeCells count="13">
    <mergeCell ref="B68:C68"/>
    <mergeCell ref="B11:C11"/>
    <mergeCell ref="B15:C15"/>
    <mergeCell ref="B35:C35"/>
    <mergeCell ref="B39:C39"/>
    <mergeCell ref="B55:C55"/>
    <mergeCell ref="B61:C61"/>
    <mergeCell ref="G1:I1"/>
    <mergeCell ref="A3:I3"/>
    <mergeCell ref="A5:I5"/>
    <mergeCell ref="A7:I7"/>
    <mergeCell ref="B9:C9"/>
    <mergeCell ref="B10:C10"/>
  </mergeCells>
  <printOptions/>
  <pageMargins left="0.7" right="0.7" top="0.787401575" bottom="0.7874015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Veitova Marcela</cp:lastModifiedBy>
  <cp:lastPrinted>2016-01-06T12:01:00Z</cp:lastPrinted>
  <dcterms:created xsi:type="dcterms:W3CDTF">2007-12-18T12:40:54Z</dcterms:created>
  <dcterms:modified xsi:type="dcterms:W3CDTF">2016-01-12T12:19:52Z</dcterms:modified>
  <cp:category/>
  <cp:version/>
  <cp:contentType/>
  <cp:contentStatus/>
</cp:coreProperties>
</file>