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923 03" sheetId="4" r:id="rId1"/>
    <sheet name="923 04" sheetId="5" r:id="rId2"/>
    <sheet name="Bilance PaV" sheetId="1" r:id="rId3"/>
  </sheets>
  <externalReferences>
    <externalReference r:id="rId4"/>
    <externalReference r:id="rId5"/>
  </externalReferences>
  <definedNames>
    <definedName name="_xlnm.Print_Area" localSheetId="1">'923 04'!$A$1:$J$18</definedName>
  </definedNames>
  <calcPr calcId="145621"/>
</workbook>
</file>

<file path=xl/calcChain.xml><?xml version="1.0" encoding="utf-8"?>
<calcChain xmlns="http://schemas.openxmlformats.org/spreadsheetml/2006/main">
  <c r="I10" i="5" l="1"/>
  <c r="I11" i="5"/>
  <c r="I12" i="5"/>
  <c r="I13" i="5"/>
  <c r="I14" i="5"/>
  <c r="I15" i="5"/>
  <c r="I16" i="5"/>
  <c r="I17" i="5"/>
  <c r="I18" i="5"/>
  <c r="I9" i="5"/>
  <c r="H9" i="5"/>
  <c r="H17" i="5"/>
  <c r="G17" i="5"/>
  <c r="G10" i="5" l="1"/>
  <c r="G9" i="5"/>
  <c r="I11" i="4" l="1"/>
  <c r="I12" i="4"/>
  <c r="I10" i="4"/>
  <c r="H10" i="4"/>
  <c r="H11" i="4"/>
  <c r="E29" i="1" l="1"/>
  <c r="C44" i="1"/>
  <c r="C6" i="1"/>
  <c r="C4" i="1"/>
  <c r="E40" i="1"/>
  <c r="E35" i="1"/>
  <c r="E33" i="1"/>
  <c r="E32" i="1"/>
  <c r="E31" i="1"/>
  <c r="E30" i="1"/>
  <c r="E28" i="1"/>
  <c r="E27" i="1"/>
  <c r="E17" i="1"/>
  <c r="E16" i="1"/>
  <c r="E13" i="1"/>
  <c r="E11" i="1"/>
  <c r="C23" i="1"/>
  <c r="C22" i="1"/>
  <c r="C19" i="1"/>
  <c r="E21" i="1"/>
  <c r="E20" i="1"/>
  <c r="E41" i="1"/>
  <c r="E38" i="1"/>
  <c r="D22" i="1"/>
  <c r="D37" i="1"/>
  <c r="E37" i="1" s="1"/>
  <c r="D7" i="1"/>
  <c r="D4" i="1" s="1"/>
  <c r="D5" i="1"/>
  <c r="E5" i="1" s="1"/>
  <c r="D36" i="1"/>
  <c r="E36" i="1" s="1"/>
  <c r="D34" i="1"/>
  <c r="E34" i="1" s="1"/>
  <c r="D23" i="1"/>
  <c r="D19" i="1" s="1"/>
  <c r="D15" i="1"/>
  <c r="E15" i="1" s="1"/>
  <c r="D43" i="1"/>
  <c r="E43" i="1" s="1"/>
  <c r="D42" i="1"/>
  <c r="E42" i="1" s="1"/>
  <c r="D39" i="1"/>
  <c r="E39" i="1" s="1"/>
  <c r="D10" i="1"/>
  <c r="D9" i="1" s="1"/>
  <c r="E12" i="1"/>
  <c r="E6" i="1"/>
  <c r="E10" i="1"/>
  <c r="C9" i="1"/>
  <c r="C14" i="1"/>
  <c r="C8" i="1"/>
  <c r="C18" i="1"/>
  <c r="E44" i="1" l="1"/>
  <c r="E22" i="1"/>
  <c r="E23" i="1"/>
  <c r="E19" i="1"/>
  <c r="E9" i="1"/>
  <c r="E4" i="1"/>
  <c r="C24" i="1"/>
  <c r="E7" i="1"/>
  <c r="D14" i="1"/>
  <c r="E14" i="1" s="1"/>
  <c r="D44" i="1"/>
  <c r="D8" i="1" l="1"/>
  <c r="E8" i="1" l="1"/>
  <c r="D18" i="1"/>
  <c r="D24" i="1" l="1"/>
  <c r="E24" i="1" s="1"/>
  <c r="E18" i="1"/>
</calcChain>
</file>

<file path=xl/sharedStrings.xml><?xml version="1.0" encoding="utf-8"?>
<sst xmlns="http://schemas.openxmlformats.org/spreadsheetml/2006/main" count="175" uniqueCount="108">
  <si>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</si>
  <si>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</si>
  <si>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</si>
  <si>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</si>
  <si>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</si>
  <si>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</si>
  <si>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</si>
  <si>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</si>
  <si>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</si>
  <si>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</si>
  <si>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</si>
  <si>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</si>
  <si>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</si>
  <si>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</si>
  <si>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</si>
  <si>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</si>
  <si>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</si>
  <si>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</si>
  <si>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</si>
  <si>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</si>
  <si>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</si>
  <si>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</si>
  <si>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</si>
  <si>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</si>
  <si>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</si>
  <si>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</si>
  <si>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</si>
  <si>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</si>
  <si>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</si>
  <si>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</si>
  <si>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</si>
  <si>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</si>
  <si>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</si>
  <si>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</si>
  <si>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</si>
  <si>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</si>
  <si>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</si>
  <si>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</si>
  <si>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</si>
  <si>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</si>
  <si>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</si>
  <si>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</si>
  <si>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</si>
  <si>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</si>
  <si>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</si>
  <si>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</si>
  <si>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</si>
  <si>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</si>
  <si>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</si>
  <si>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</si>
  <si>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</si>
  <si>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</si>
  <si>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</si>
  <si>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</si>
  <si>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</si>
  <si>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</si>
  <si>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 xml:space="preserve">upravený rozpočet </t>
  </si>
  <si>
    <t>Zdrojová část rozpočtu LK 2016</t>
  </si>
  <si>
    <t xml:space="preserve">schválený rozpočet 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</si>
  <si>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</si>
  <si>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</si>
  <si>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</si>
  <si>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</si>
  <si>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>ZR-RO č.22/16</t>
  </si>
  <si>
    <t>Příloha - tab.část ke ZR-RO č. 22/16</t>
  </si>
  <si>
    <t>uk.</t>
  </si>
  <si>
    <t>č.a.</t>
  </si>
  <si>
    <t>§</t>
  </si>
  <si>
    <t>92303 - S P O L U F I N A N C O V Á N Í   E U</t>
  </si>
  <si>
    <t>SR 2016</t>
  </si>
  <si>
    <t>UR 2016</t>
  </si>
  <si>
    <t>SU</t>
  </si>
  <si>
    <t>x</t>
  </si>
  <si>
    <t>Běžné (neinvestiční) výdaje resortu celkem</t>
  </si>
  <si>
    <t>030001</t>
  </si>
  <si>
    <t>0000</t>
  </si>
  <si>
    <t>Rezervy na kofinancování IROP a TOP</t>
  </si>
  <si>
    <t>5901</t>
  </si>
  <si>
    <t>nespecifikované rezervy</t>
  </si>
  <si>
    <t>ZR-RO č. 22/16</t>
  </si>
  <si>
    <t>Kapitola 923 04 - Spolufinancování EU</t>
  </si>
  <si>
    <t>ekonomický odbor</t>
  </si>
  <si>
    <t>Odbor školství, mládeže, tělovýchovy a sportu</t>
  </si>
  <si>
    <t>tis.Kč</t>
  </si>
  <si>
    <t>UZ</t>
  </si>
  <si>
    <t>92304 - S P O L U F I N A N C O V Á N Í   E U</t>
  </si>
  <si>
    <t>Běžné a kapitálové výdaje resortu celkem</t>
  </si>
  <si>
    <t>04600010000</t>
  </si>
  <si>
    <t>Strategické plánování rozvoje vzdělávací soustavy LK - spolufinancování LK</t>
  </si>
  <si>
    <t>3299</t>
  </si>
  <si>
    <t>5011</t>
  </si>
  <si>
    <t>000000000</t>
  </si>
  <si>
    <t>platy zaměstnanců v pracovním poměru</t>
  </si>
  <si>
    <t>5031</t>
  </si>
  <si>
    <t>povinné pojistné na sociální zabezpečení a příspěvek na státní politiku zaměstnanosti</t>
  </si>
  <si>
    <t>5032</t>
  </si>
  <si>
    <t>povinné pojistné na veřejné zdravotní pojištění</t>
  </si>
  <si>
    <t>5039</t>
  </si>
  <si>
    <t>ostatní povinné pojistné placené zaměstnavatelem</t>
  </si>
  <si>
    <t>5139</t>
  </si>
  <si>
    <t>nákup materiálu jinde nezařazený</t>
  </si>
  <si>
    <t>5169</t>
  </si>
  <si>
    <t>nákup ostatních služeb</t>
  </si>
  <si>
    <t>ZMĚNA ROZPOČTU - ROZPOČTOVÉ OPATŘENÍ Č. 22/16</t>
  </si>
  <si>
    <t>04600020000</t>
  </si>
  <si>
    <t>000013014</t>
  </si>
  <si>
    <t>Potravinová pomoc dětem v LK</t>
  </si>
  <si>
    <t>Kapitola 923 03 - Spolufinancování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</si>
</sst>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15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</cellStyleXfs>
  <cellXfs count="126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0" borderId="0" xfId="0" applyFont="1"/>
    <xf numFmtId="0" fontId="9" fillId="0" borderId="0" xfId="3" applyFont="1" applyFill="1" applyAlignment="1">
      <alignment horizontal="center"/>
    </xf>
    <xf numFmtId="4" fontId="9" fillId="0" borderId="0" xfId="3" applyNumberFormat="1" applyFont="1" applyFill="1" applyAlignment="1">
      <alignment horizontal="center"/>
    </xf>
    <xf numFmtId="0" fontId="10" fillId="0" borderId="0" xfId="3" applyFont="1" applyFill="1" applyAlignment="1">
      <alignment horizontal="center"/>
    </xf>
    <xf numFmtId="0" fontId="11" fillId="0" borderId="14" xfId="3" applyFont="1" applyFill="1" applyBorder="1" applyAlignment="1">
      <alignment horizontal="center" vertical="center"/>
    </xf>
    <xf numFmtId="0" fontId="11" fillId="0" borderId="17" xfId="3" applyFont="1" applyFill="1" applyBorder="1" applyAlignment="1">
      <alignment horizontal="center" vertical="center"/>
    </xf>
    <xf numFmtId="0" fontId="11" fillId="0" borderId="18" xfId="3" applyFont="1" applyFill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1" fillId="0" borderId="10" xfId="3" applyFont="1" applyFill="1" applyBorder="1" applyAlignment="1">
      <alignment horizontal="center" vertical="center"/>
    </xf>
    <xf numFmtId="0" fontId="11" fillId="0" borderId="11" xfId="3" applyFont="1" applyFill="1" applyBorder="1" applyAlignment="1">
      <alignment horizontal="center" vertical="center"/>
    </xf>
    <xf numFmtId="0" fontId="11" fillId="0" borderId="15" xfId="3" applyFont="1" applyFill="1" applyBorder="1" applyAlignment="1">
      <alignment horizontal="center" vertical="center"/>
    </xf>
    <xf numFmtId="0" fontId="11" fillId="0" borderId="11" xfId="3" applyFont="1" applyFill="1" applyBorder="1" applyAlignment="1">
      <alignment horizontal="left" vertical="center"/>
    </xf>
    <xf numFmtId="4" fontId="11" fillId="0" borderId="16" xfId="3" applyNumberFormat="1" applyFont="1" applyFill="1" applyBorder="1" applyAlignment="1">
      <alignment vertical="center"/>
    </xf>
    <xf numFmtId="4" fontId="10" fillId="0" borderId="16" xfId="3" applyNumberFormat="1" applyFont="1" applyFill="1" applyBorder="1" applyAlignment="1">
      <alignment vertical="center"/>
    </xf>
    <xf numFmtId="4" fontId="10" fillId="0" borderId="12" xfId="3" applyNumberFormat="1" applyFont="1" applyFill="1" applyBorder="1" applyAlignment="1">
      <alignment vertical="center"/>
    </xf>
    <xf numFmtId="0" fontId="10" fillId="0" borderId="20" xfId="3" applyFont="1" applyFill="1" applyBorder="1" applyAlignment="1">
      <alignment horizontal="center" vertical="center"/>
    </xf>
    <xf numFmtId="49" fontId="10" fillId="0" borderId="21" xfId="3" applyNumberFormat="1" applyFont="1" applyFill="1" applyBorder="1" applyAlignment="1">
      <alignment horizontal="center" vertical="center"/>
    </xf>
    <xf numFmtId="49" fontId="10" fillId="0" borderId="22" xfId="3" applyNumberFormat="1" applyFont="1" applyFill="1" applyBorder="1" applyAlignment="1">
      <alignment horizontal="center" vertical="center"/>
    </xf>
    <xf numFmtId="0" fontId="10" fillId="0" borderId="23" xfId="3" applyFont="1" applyFill="1" applyBorder="1" applyAlignment="1">
      <alignment horizontal="center" vertical="center"/>
    </xf>
    <xf numFmtId="0" fontId="10" fillId="0" borderId="21" xfId="3" applyFont="1" applyFill="1" applyBorder="1" applyAlignment="1">
      <alignment horizontal="center" vertical="center"/>
    </xf>
    <xf numFmtId="0" fontId="10" fillId="0" borderId="23" xfId="3" applyFont="1" applyFill="1" applyBorder="1" applyAlignment="1">
      <alignment vertical="center"/>
    </xf>
    <xf numFmtId="4" fontId="10" fillId="0" borderId="22" xfId="4" applyNumberFormat="1" applyFont="1" applyFill="1" applyBorder="1" applyAlignment="1">
      <alignment horizontal="right" vertical="center"/>
    </xf>
    <xf numFmtId="4" fontId="10" fillId="0" borderId="23" xfId="3" applyNumberFormat="1" applyFont="1" applyFill="1" applyBorder="1" applyAlignment="1">
      <alignment vertical="center"/>
    </xf>
    <xf numFmtId="4" fontId="10" fillId="0" borderId="24" xfId="3" applyNumberFormat="1" applyFont="1" applyFill="1" applyBorder="1" applyAlignment="1">
      <alignment vertical="center"/>
    </xf>
    <xf numFmtId="0" fontId="6" fillId="0" borderId="25" xfId="3" applyFont="1" applyFill="1" applyBorder="1" applyAlignment="1">
      <alignment horizontal="center" vertical="center"/>
    </xf>
    <xf numFmtId="49" fontId="6" fillId="0" borderId="26" xfId="3" applyNumberFormat="1" applyFont="1" applyFill="1" applyBorder="1" applyAlignment="1">
      <alignment horizontal="center" vertical="center"/>
    </xf>
    <xf numFmtId="49" fontId="6" fillId="0" borderId="27" xfId="3" applyNumberFormat="1" applyFont="1" applyFill="1" applyBorder="1" applyAlignment="1">
      <alignment horizontal="center" vertical="center"/>
    </xf>
    <xf numFmtId="0" fontId="6" fillId="0" borderId="28" xfId="3" applyFont="1" applyFill="1" applyBorder="1" applyAlignment="1">
      <alignment horizontal="center" vertical="center"/>
    </xf>
    <xf numFmtId="49" fontId="12" fillId="0" borderId="29" xfId="1" applyNumberFormat="1" applyFont="1" applyFill="1" applyBorder="1" applyAlignment="1">
      <alignment horizontal="center" vertical="center"/>
    </xf>
    <xf numFmtId="0" fontId="12" fillId="0" borderId="28" xfId="5" applyFont="1" applyFill="1" applyBorder="1" applyAlignment="1">
      <alignment vertical="center"/>
    </xf>
    <xf numFmtId="4" fontId="6" fillId="0" borderId="30" xfId="4" applyNumberFormat="1" applyFont="1" applyFill="1" applyBorder="1" applyAlignment="1">
      <alignment horizontal="right" vertical="center"/>
    </xf>
    <xf numFmtId="4" fontId="6" fillId="0" borderId="28" xfId="3" applyNumberFormat="1" applyFont="1" applyFill="1" applyBorder="1" applyAlignment="1">
      <alignment vertical="center"/>
    </xf>
    <xf numFmtId="0" fontId="10" fillId="0" borderId="17" xfId="2" applyFont="1" applyBorder="1" applyAlignment="1">
      <alignment horizontal="center" vertical="center" wrapText="1"/>
    </xf>
    <xf numFmtId="4" fontId="6" fillId="0" borderId="31" xfId="3" applyNumberFormat="1" applyFont="1" applyFill="1" applyBorder="1" applyAlignment="1">
      <alignment vertical="center"/>
    </xf>
    <xf numFmtId="0" fontId="7" fillId="0" borderId="0" xfId="3"/>
    <xf numFmtId="4" fontId="7" fillId="0" borderId="0" xfId="3" applyNumberFormat="1"/>
    <xf numFmtId="0" fontId="8" fillId="0" borderId="0" xfId="6"/>
    <xf numFmtId="0" fontId="7" fillId="0" borderId="0" xfId="1"/>
    <xf numFmtId="0" fontId="7" fillId="0" borderId="0" xfId="3" applyFill="1"/>
    <xf numFmtId="4" fontId="7" fillId="0" borderId="0" xfId="3" applyNumberFormat="1" applyFill="1"/>
    <xf numFmtId="0" fontId="10" fillId="0" borderId="18" xfId="3" applyFont="1" applyFill="1" applyBorder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5" xfId="3" applyFont="1" applyFill="1" applyBorder="1" applyAlignment="1">
      <alignment horizontal="center" vertical="center"/>
    </xf>
    <xf numFmtId="0" fontId="10" fillId="0" borderId="11" xfId="3" applyFont="1" applyFill="1" applyBorder="1" applyAlignment="1">
      <alignment horizontal="center" vertical="center"/>
    </xf>
    <xf numFmtId="0" fontId="10" fillId="3" borderId="20" xfId="7" applyFont="1" applyFill="1" applyBorder="1" applyAlignment="1">
      <alignment horizontal="center" vertical="center"/>
    </xf>
    <xf numFmtId="49" fontId="10" fillId="3" borderId="21" xfId="7" applyNumberFormat="1" applyFont="1" applyFill="1" applyBorder="1" applyAlignment="1">
      <alignment horizontal="center" vertical="center"/>
    </xf>
    <xf numFmtId="49" fontId="10" fillId="3" borderId="23" xfId="7" applyNumberFormat="1" applyFont="1" applyFill="1" applyBorder="1" applyAlignment="1">
      <alignment horizontal="center" vertical="center"/>
    </xf>
    <xf numFmtId="0" fontId="7" fillId="3" borderId="0" xfId="3" applyFill="1"/>
    <xf numFmtId="0" fontId="6" fillId="3" borderId="4" xfId="7" applyFont="1" applyFill="1" applyBorder="1" applyAlignment="1">
      <alignment horizontal="center" vertical="center"/>
    </xf>
    <xf numFmtId="49" fontId="6" fillId="3" borderId="32" xfId="7" applyNumberFormat="1" applyFont="1" applyFill="1" applyBorder="1" applyAlignment="1">
      <alignment horizontal="center" vertical="center"/>
    </xf>
    <xf numFmtId="49" fontId="6" fillId="3" borderId="5" xfId="7" applyNumberFormat="1" applyFont="1" applyFill="1" applyBorder="1" applyAlignment="1">
      <alignment horizontal="center" vertical="center"/>
    </xf>
    <xf numFmtId="49" fontId="6" fillId="3" borderId="33" xfId="7" applyNumberFormat="1" applyFont="1" applyFill="1" applyBorder="1" applyAlignment="1">
      <alignment horizontal="center" vertical="center"/>
    </xf>
    <xf numFmtId="0" fontId="7" fillId="3" borderId="0" xfId="3" applyFont="1" applyFill="1"/>
    <xf numFmtId="0" fontId="7" fillId="0" borderId="0" xfId="3" applyFont="1"/>
    <xf numFmtId="0" fontId="10" fillId="3" borderId="4" xfId="7" applyFont="1" applyFill="1" applyBorder="1" applyAlignment="1">
      <alignment horizontal="center" vertical="center"/>
    </xf>
    <xf numFmtId="49" fontId="10" fillId="3" borderId="32" xfId="7" applyNumberFormat="1" applyFont="1" applyFill="1" applyBorder="1" applyAlignment="1">
      <alignment horizontal="center" vertical="center"/>
    </xf>
    <xf numFmtId="0" fontId="6" fillId="3" borderId="34" xfId="7" applyFont="1" applyFill="1" applyBorder="1" applyAlignment="1">
      <alignment horizontal="center" vertical="center"/>
    </xf>
    <xf numFmtId="49" fontId="6" fillId="3" borderId="29" xfId="7" applyNumberFormat="1" applyFont="1" applyFill="1" applyBorder="1" applyAlignment="1">
      <alignment horizontal="right" vertical="center"/>
    </xf>
    <xf numFmtId="49" fontId="6" fillId="3" borderId="28" xfId="7" applyNumberFormat="1" applyFont="1" applyFill="1" applyBorder="1" applyAlignment="1">
      <alignment horizontal="center" vertical="center"/>
    </xf>
    <xf numFmtId="49" fontId="6" fillId="3" borderId="35" xfId="7" applyNumberFormat="1" applyFont="1" applyFill="1" applyBorder="1" applyAlignment="1">
      <alignment horizontal="center" vertical="center"/>
    </xf>
    <xf numFmtId="0" fontId="6" fillId="0" borderId="0" xfId="3" applyFont="1"/>
    <xf numFmtId="0" fontId="6" fillId="3" borderId="0" xfId="3" applyFont="1" applyFill="1"/>
    <xf numFmtId="4" fontId="10" fillId="3" borderId="36" xfId="7" applyNumberFormat="1" applyFont="1" applyFill="1" applyBorder="1" applyAlignment="1">
      <alignment horizontal="right" vertical="center"/>
    </xf>
    <xf numFmtId="4" fontId="10" fillId="0" borderId="36" xfId="3" applyNumberFormat="1" applyFont="1" applyFill="1" applyBorder="1" applyAlignment="1">
      <alignment vertical="center"/>
    </xf>
    <xf numFmtId="4" fontId="6" fillId="3" borderId="37" xfId="7" applyNumberFormat="1" applyFont="1" applyFill="1" applyBorder="1" applyAlignment="1">
      <alignment horizontal="right" vertical="center"/>
    </xf>
    <xf numFmtId="4" fontId="6" fillId="0" borderId="37" xfId="3" applyNumberFormat="1" applyFont="1" applyFill="1" applyBorder="1" applyAlignment="1">
      <alignment vertical="center"/>
    </xf>
    <xf numFmtId="49" fontId="6" fillId="3" borderId="29" xfId="7" applyNumberFormat="1" applyFont="1" applyFill="1" applyBorder="1" applyAlignment="1">
      <alignment horizontal="center" vertical="center"/>
    </xf>
    <xf numFmtId="0" fontId="6" fillId="0" borderId="0" xfId="0" applyFont="1" applyAlignment="1"/>
    <xf numFmtId="0" fontId="0" fillId="0" borderId="0" xfId="0" applyAlignment="1"/>
    <xf numFmtId="0" fontId="10" fillId="0" borderId="15" xfId="3" applyFont="1" applyFill="1" applyBorder="1" applyAlignment="1">
      <alignment horizontal="left" vertical="center"/>
    </xf>
    <xf numFmtId="0" fontId="10" fillId="3" borderId="21" xfId="7" applyFont="1" applyFill="1" applyBorder="1" applyAlignment="1">
      <alignment vertical="center" wrapText="1"/>
    </xf>
    <xf numFmtId="0" fontId="6" fillId="3" borderId="32" xfId="7" applyFont="1" applyFill="1" applyBorder="1" applyAlignment="1">
      <alignment vertical="center"/>
    </xf>
    <xf numFmtId="0" fontId="6" fillId="3" borderId="32" xfId="7" applyFont="1" applyFill="1" applyBorder="1" applyAlignment="1">
      <alignment vertical="center" wrapText="1"/>
    </xf>
    <xf numFmtId="0" fontId="6" fillId="3" borderId="29" xfId="7" applyFont="1" applyFill="1" applyBorder="1" applyAlignment="1">
      <alignment vertical="center"/>
    </xf>
    <xf numFmtId="0" fontId="10" fillId="0" borderId="38" xfId="2" applyFont="1" applyFill="1" applyBorder="1" applyAlignment="1">
      <alignment horizontal="center" vertical="center"/>
    </xf>
    <xf numFmtId="0" fontId="10" fillId="0" borderId="38" xfId="2" applyFont="1" applyFill="1" applyBorder="1" applyAlignment="1">
      <alignment horizontal="center" vertical="center" wrapText="1"/>
    </xf>
    <xf numFmtId="4" fontId="10" fillId="0" borderId="38" xfId="3" applyNumberFormat="1" applyFont="1" applyFill="1" applyBorder="1" applyAlignment="1">
      <alignment vertical="center"/>
    </xf>
    <xf numFmtId="4" fontId="6" fillId="3" borderId="39" xfId="7" applyNumberFormat="1" applyFont="1" applyFill="1" applyBorder="1" applyAlignment="1">
      <alignment horizontal="right" vertical="center"/>
    </xf>
    <xf numFmtId="4" fontId="6" fillId="0" borderId="39" xfId="3" applyNumberFormat="1" applyFont="1" applyFill="1" applyBorder="1" applyAlignment="1">
      <alignment vertical="center"/>
    </xf>
    <xf numFmtId="0" fontId="11" fillId="0" borderId="15" xfId="3" applyFont="1" applyFill="1" applyBorder="1" applyAlignment="1">
      <alignment horizontal="center" vertical="center"/>
    </xf>
    <xf numFmtId="0" fontId="11" fillId="0" borderId="16" xfId="3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3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0" xfId="1" applyFont="1" applyFill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4" fillId="2" borderId="13" xfId="0" applyFont="1" applyFill="1" applyBorder="1" applyAlignment="1">
      <alignment horizontal="center"/>
    </xf>
  </cellXfs>
  <cellStyles count="8">
    <cellStyle name="čárky 2" xfId="4"/>
    <cellStyle name="Normální" xfId="0" builtinId="0"/>
    <cellStyle name="normální 2" xfId="1"/>
    <cellStyle name="Normální 3" xfId="2"/>
    <cellStyle name="normální_2. čtení rozpočtu 2006 - příjmy 2" xfId="5"/>
    <cellStyle name="normální_2. Rozpočet 2007 - tabulky" xfId="6"/>
    <cellStyle name="normální_Rozpis výdajů 03 bez PO 2 2" xfId="3"/>
    <cellStyle name="normální_Rozpis výdajů 03 bez PO_02 - ORREP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Rozpo&#269;et\rozpo&#269;tov&#225;%20opat&#345;en&#237;\RO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270">
          <cell r="R270">
            <v>0</v>
          </cell>
          <cell r="T270">
            <v>-96875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J13" sqref="J13"/>
    </sheetView>
  </sheetViews>
  <sheetFormatPr defaultRowHeight="12.75" x14ac:dyDescent="0.2"/>
  <cols>
    <col min="1" max="1" width="5.28515625" customWidth="1"/>
    <col min="2" max="2" width="7.28515625" customWidth="1"/>
    <col min="3" max="3" width="5.85546875" customWidth="1"/>
    <col min="4" max="4" width="7.28515625" customWidth="1"/>
    <col min="5" max="5" width="7.140625" customWidth="1"/>
    <col min="6" max="6" width="34.28515625" customWidth="1"/>
    <col min="9" max="9" width="8.7109375" customWidth="1"/>
    <col min="10" max="10" width="10.7109375" style="37" customWidth="1"/>
  </cols>
  <sheetData>
    <row r="1" spans="1:10" x14ac:dyDescent="0.2">
      <c r="G1" s="37" t="s">
        <v>64</v>
      </c>
    </row>
    <row r="2" spans="1:10" x14ac:dyDescent="0.2">
      <c r="G2" s="37"/>
    </row>
    <row r="3" spans="1:10" ht="15.75" x14ac:dyDescent="0.25">
      <c r="A3" s="119" t="s">
        <v>103</v>
      </c>
      <c r="B3" s="119"/>
      <c r="C3" s="119"/>
      <c r="D3" s="119"/>
      <c r="E3" s="119"/>
      <c r="F3" s="119"/>
      <c r="G3" s="119"/>
      <c r="H3" s="119"/>
      <c r="I3" s="119"/>
    </row>
    <row r="4" spans="1:10" ht="15.75" x14ac:dyDescent="0.25">
      <c r="A4" s="119" t="s">
        <v>107</v>
      </c>
      <c r="B4" s="119"/>
      <c r="C4" s="119"/>
      <c r="D4" s="119"/>
      <c r="E4" s="119"/>
      <c r="F4" s="119"/>
      <c r="G4" s="119"/>
      <c r="H4" s="119"/>
      <c r="I4" s="119"/>
    </row>
    <row r="5" spans="1:10" ht="15.75" x14ac:dyDescent="0.25">
      <c r="A5" s="120" t="s">
        <v>81</v>
      </c>
      <c r="B5" s="121"/>
      <c r="C5" s="121"/>
      <c r="D5" s="121"/>
      <c r="E5" s="121"/>
      <c r="F5" s="121"/>
      <c r="G5" s="121"/>
      <c r="H5" s="121"/>
      <c r="I5" s="121"/>
    </row>
    <row r="6" spans="1:10" x14ac:dyDescent="0.2">
      <c r="A6" s="38"/>
      <c r="B6" s="38"/>
      <c r="C6" s="38"/>
      <c r="D6" s="38"/>
      <c r="E6" s="38"/>
      <c r="F6" s="38"/>
      <c r="G6" s="39"/>
      <c r="H6" s="40"/>
      <c r="I6" s="40"/>
    </row>
    <row r="7" spans="1:10" x14ac:dyDescent="0.2">
      <c r="A7" s="38"/>
      <c r="B7" s="38"/>
      <c r="C7" s="38"/>
      <c r="D7" s="38"/>
      <c r="E7" s="38"/>
      <c r="F7" s="38"/>
      <c r="G7" s="39"/>
      <c r="H7" s="40"/>
      <c r="I7" s="40"/>
    </row>
    <row r="8" spans="1:10" ht="13.5" thickBot="1" x14ac:dyDescent="0.25">
      <c r="A8" s="38"/>
      <c r="B8" s="38"/>
      <c r="C8" s="38"/>
      <c r="D8" s="38"/>
      <c r="E8" s="38"/>
      <c r="F8" s="38"/>
      <c r="G8" s="39"/>
      <c r="H8" s="40"/>
      <c r="I8" s="40" t="s">
        <v>0</v>
      </c>
    </row>
    <row r="9" spans="1:10" ht="23.25" thickBot="1" x14ac:dyDescent="0.25">
      <c r="A9" s="41" t="s">
        <v>65</v>
      </c>
      <c r="B9" s="117" t="s">
        <v>66</v>
      </c>
      <c r="C9" s="118"/>
      <c r="D9" s="42" t="s">
        <v>67</v>
      </c>
      <c r="E9" s="43" t="s">
        <v>19</v>
      </c>
      <c r="F9" s="42" t="s">
        <v>68</v>
      </c>
      <c r="G9" s="44" t="s">
        <v>69</v>
      </c>
      <c r="H9" s="70" t="s">
        <v>79</v>
      </c>
      <c r="I9" s="45" t="s">
        <v>70</v>
      </c>
    </row>
    <row r="10" spans="1:10" ht="13.5" thickBot="1" x14ac:dyDescent="0.25">
      <c r="A10" s="46" t="s">
        <v>71</v>
      </c>
      <c r="B10" s="117" t="s">
        <v>72</v>
      </c>
      <c r="C10" s="118"/>
      <c r="D10" s="47" t="s">
        <v>72</v>
      </c>
      <c r="E10" s="48" t="s">
        <v>72</v>
      </c>
      <c r="F10" s="49" t="s">
        <v>73</v>
      </c>
      <c r="G10" s="50">
        <v>6719.69</v>
      </c>
      <c r="H10" s="51">
        <f>+H11</f>
        <v>-1000</v>
      </c>
      <c r="I10" s="52">
        <f>+G10+H10</f>
        <v>5719.69</v>
      </c>
      <c r="J10" s="37" t="s">
        <v>63</v>
      </c>
    </row>
    <row r="11" spans="1:10" x14ac:dyDescent="0.2">
      <c r="A11" s="53" t="s">
        <v>71</v>
      </c>
      <c r="B11" s="54" t="s">
        <v>74</v>
      </c>
      <c r="C11" s="55" t="s">
        <v>75</v>
      </c>
      <c r="D11" s="56" t="s">
        <v>72</v>
      </c>
      <c r="E11" s="57" t="s">
        <v>72</v>
      </c>
      <c r="F11" s="58" t="s">
        <v>76</v>
      </c>
      <c r="G11" s="59">
        <v>6719.69</v>
      </c>
      <c r="H11" s="60">
        <f>+H12</f>
        <v>-1000</v>
      </c>
      <c r="I11" s="61">
        <f t="shared" ref="I11:I12" si="0">+G11+H11</f>
        <v>5719.69</v>
      </c>
      <c r="J11" s="37" t="s">
        <v>63</v>
      </c>
    </row>
    <row r="12" spans="1:10" ht="13.5" thickBot="1" x14ac:dyDescent="0.25">
      <c r="A12" s="62"/>
      <c r="B12" s="63"/>
      <c r="C12" s="64"/>
      <c r="D12" s="65">
        <v>6409</v>
      </c>
      <c r="E12" s="66" t="s">
        <v>77</v>
      </c>
      <c r="F12" s="67" t="s">
        <v>78</v>
      </c>
      <c r="G12" s="68">
        <v>6719.69</v>
      </c>
      <c r="H12" s="69">
        <v>-1000</v>
      </c>
      <c r="I12" s="71">
        <f t="shared" si="0"/>
        <v>5719.69</v>
      </c>
    </row>
  </sheetData>
  <mergeCells count="5">
    <mergeCell ref="B9:C9"/>
    <mergeCell ref="B10:C10"/>
    <mergeCell ref="A3:I3"/>
    <mergeCell ref="A4:I4"/>
    <mergeCell ref="A5:I5"/>
  </mergeCells>
  <pageMargins left="0.7" right="0.7" top="0.78740157499999996" bottom="0.78740157499999996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Normal="100" workbookViewId="0">
      <selection activeCell="G10" sqref="G10"/>
    </sheetView>
  </sheetViews>
  <sheetFormatPr defaultColWidth="3.140625" defaultRowHeight="12.75" x14ac:dyDescent="0.2"/>
  <cols>
    <col min="1" max="1" width="3.140625" style="72" customWidth="1"/>
    <col min="2" max="2" width="10.42578125" style="72" bestFit="1" customWidth="1"/>
    <col min="3" max="4" width="4.7109375" style="72" customWidth="1"/>
    <col min="5" max="5" width="7.85546875" style="72" customWidth="1"/>
    <col min="6" max="6" width="40.85546875" style="72" customWidth="1"/>
    <col min="7" max="7" width="8.7109375" style="73" customWidth="1"/>
    <col min="8" max="8" width="7.7109375" style="72" customWidth="1"/>
    <col min="9" max="9" width="10.140625" style="72" customWidth="1"/>
    <col min="10" max="10" width="10.85546875" style="98" customWidth="1"/>
    <col min="11" max="254" width="9.140625" style="72" customWidth="1"/>
    <col min="255" max="16384" width="3.140625" style="72"/>
  </cols>
  <sheetData>
    <row r="1" spans="1:13" x14ac:dyDescent="0.2">
      <c r="G1" s="123" t="s">
        <v>64</v>
      </c>
      <c r="H1" s="124"/>
      <c r="I1" s="124"/>
    </row>
    <row r="2" spans="1:13" x14ac:dyDescent="0.2">
      <c r="G2" s="105"/>
      <c r="H2" s="106"/>
      <c r="I2" s="106"/>
    </row>
    <row r="3" spans="1:13" ht="15.75" x14ac:dyDescent="0.25">
      <c r="A3" s="119" t="s">
        <v>103</v>
      </c>
      <c r="B3" s="119"/>
      <c r="C3" s="119"/>
      <c r="D3" s="119"/>
      <c r="E3" s="119"/>
      <c r="F3" s="119"/>
      <c r="G3" s="119"/>
      <c r="H3" s="119"/>
      <c r="I3" s="119"/>
    </row>
    <row r="4" spans="1:13" ht="15.75" x14ac:dyDescent="0.25">
      <c r="A4" s="119" t="s">
        <v>80</v>
      </c>
      <c r="B4" s="119"/>
      <c r="C4" s="119"/>
      <c r="D4" s="119"/>
      <c r="E4" s="119"/>
      <c r="F4" s="119"/>
      <c r="G4" s="119"/>
      <c r="H4" s="119"/>
      <c r="I4" s="119"/>
    </row>
    <row r="5" spans="1:13" ht="15.75" x14ac:dyDescent="0.25">
      <c r="A5" s="122" t="s">
        <v>82</v>
      </c>
      <c r="B5" s="122"/>
      <c r="C5" s="122"/>
      <c r="D5" s="122"/>
      <c r="E5" s="122"/>
      <c r="F5" s="122"/>
      <c r="G5" s="122"/>
      <c r="H5" s="122"/>
      <c r="I5" s="122"/>
    </row>
    <row r="6" spans="1:13" x14ac:dyDescent="0.2">
      <c r="A6" s="74"/>
      <c r="B6" s="74"/>
      <c r="C6" s="74"/>
      <c r="D6" s="74"/>
      <c r="E6" s="74"/>
      <c r="F6" s="74"/>
      <c r="G6" s="74"/>
      <c r="H6" s="75"/>
      <c r="I6" s="75"/>
    </row>
    <row r="7" spans="1:13" ht="13.5" thickBot="1" x14ac:dyDescent="0.25">
      <c r="A7" s="76"/>
      <c r="B7" s="76"/>
      <c r="C7" s="76"/>
      <c r="D7" s="76"/>
      <c r="E7" s="76"/>
      <c r="F7" s="76"/>
      <c r="G7" s="77"/>
      <c r="H7" s="76"/>
      <c r="I7" s="40" t="s">
        <v>83</v>
      </c>
    </row>
    <row r="8" spans="1:13" ht="23.25" thickBot="1" x14ac:dyDescent="0.25">
      <c r="A8" s="41" t="s">
        <v>65</v>
      </c>
      <c r="B8" s="43" t="s">
        <v>66</v>
      </c>
      <c r="C8" s="42" t="s">
        <v>67</v>
      </c>
      <c r="D8" s="43" t="s">
        <v>19</v>
      </c>
      <c r="E8" s="78" t="s">
        <v>84</v>
      </c>
      <c r="F8" s="43" t="s">
        <v>85</v>
      </c>
      <c r="G8" s="112" t="s">
        <v>69</v>
      </c>
      <c r="H8" s="113" t="s">
        <v>79</v>
      </c>
      <c r="I8" s="112" t="s">
        <v>70</v>
      </c>
    </row>
    <row r="9" spans="1:13" ht="13.5" thickBot="1" x14ac:dyDescent="0.25">
      <c r="A9" s="79" t="s">
        <v>71</v>
      </c>
      <c r="B9" s="80" t="s">
        <v>72</v>
      </c>
      <c r="C9" s="81" t="s">
        <v>72</v>
      </c>
      <c r="D9" s="80" t="s">
        <v>72</v>
      </c>
      <c r="E9" s="80" t="s">
        <v>72</v>
      </c>
      <c r="F9" s="107" t="s">
        <v>86</v>
      </c>
      <c r="G9" s="114">
        <f>G10</f>
        <v>150</v>
      </c>
      <c r="H9" s="114">
        <f>+H10+H17</f>
        <v>1000</v>
      </c>
      <c r="I9" s="114">
        <f>+G9+H9</f>
        <v>1150</v>
      </c>
      <c r="J9" s="98" t="s">
        <v>79</v>
      </c>
      <c r="K9" s="73"/>
      <c r="M9" s="73"/>
    </row>
    <row r="10" spans="1:13" ht="22.5" x14ac:dyDescent="0.2">
      <c r="A10" s="82" t="s">
        <v>71</v>
      </c>
      <c r="B10" s="83" t="s">
        <v>87</v>
      </c>
      <c r="C10" s="84" t="s">
        <v>72</v>
      </c>
      <c r="D10" s="84" t="s">
        <v>72</v>
      </c>
      <c r="E10" s="84" t="s">
        <v>72</v>
      </c>
      <c r="F10" s="108" t="s">
        <v>88</v>
      </c>
      <c r="G10" s="100">
        <f>SUM(G11:G16)</f>
        <v>150</v>
      </c>
      <c r="H10" s="100">
        <v>0</v>
      </c>
      <c r="I10" s="101">
        <f t="shared" ref="I10:I18" si="0">+G10+H10</f>
        <v>150</v>
      </c>
      <c r="J10" s="99"/>
      <c r="K10" s="85"/>
      <c r="L10" s="85"/>
    </row>
    <row r="11" spans="1:13" s="91" customFormat="1" x14ac:dyDescent="0.2">
      <c r="A11" s="86"/>
      <c r="B11" s="87"/>
      <c r="C11" s="88" t="s">
        <v>89</v>
      </c>
      <c r="D11" s="88" t="s">
        <v>90</v>
      </c>
      <c r="E11" s="89" t="s">
        <v>91</v>
      </c>
      <c r="F11" s="109" t="s">
        <v>92</v>
      </c>
      <c r="G11" s="115">
        <v>100</v>
      </c>
      <c r="H11" s="115">
        <v>0</v>
      </c>
      <c r="I11" s="116">
        <f t="shared" si="0"/>
        <v>100</v>
      </c>
      <c r="J11" s="99"/>
      <c r="K11" s="90"/>
      <c r="L11" s="90"/>
    </row>
    <row r="12" spans="1:13" s="91" customFormat="1" ht="22.5" x14ac:dyDescent="0.2">
      <c r="A12" s="86"/>
      <c r="B12" s="87"/>
      <c r="C12" s="88" t="s">
        <v>89</v>
      </c>
      <c r="D12" s="88" t="s">
        <v>93</v>
      </c>
      <c r="E12" s="89" t="s">
        <v>91</v>
      </c>
      <c r="F12" s="110" t="s">
        <v>94</v>
      </c>
      <c r="G12" s="115">
        <v>25</v>
      </c>
      <c r="H12" s="115">
        <v>0</v>
      </c>
      <c r="I12" s="116">
        <f t="shared" si="0"/>
        <v>25</v>
      </c>
      <c r="J12" s="99"/>
      <c r="K12" s="90"/>
      <c r="L12" s="90"/>
    </row>
    <row r="13" spans="1:13" s="91" customFormat="1" x14ac:dyDescent="0.2">
      <c r="A13" s="86"/>
      <c r="B13" s="87"/>
      <c r="C13" s="88" t="s">
        <v>89</v>
      </c>
      <c r="D13" s="88" t="s">
        <v>95</v>
      </c>
      <c r="E13" s="89" t="s">
        <v>91</v>
      </c>
      <c r="F13" s="109" t="s">
        <v>96</v>
      </c>
      <c r="G13" s="115">
        <v>9</v>
      </c>
      <c r="H13" s="115">
        <v>0</v>
      </c>
      <c r="I13" s="116">
        <f t="shared" si="0"/>
        <v>9</v>
      </c>
      <c r="J13" s="99"/>
      <c r="K13" s="90"/>
      <c r="L13" s="90"/>
    </row>
    <row r="14" spans="1:13" s="91" customFormat="1" x14ac:dyDescent="0.2">
      <c r="A14" s="86"/>
      <c r="B14" s="87"/>
      <c r="C14" s="88" t="s">
        <v>89</v>
      </c>
      <c r="D14" s="88" t="s">
        <v>97</v>
      </c>
      <c r="E14" s="89" t="s">
        <v>91</v>
      </c>
      <c r="F14" s="109" t="s">
        <v>98</v>
      </c>
      <c r="G14" s="115">
        <v>1</v>
      </c>
      <c r="H14" s="115">
        <v>0</v>
      </c>
      <c r="I14" s="116">
        <f t="shared" si="0"/>
        <v>1</v>
      </c>
      <c r="J14" s="99"/>
      <c r="K14" s="90"/>
      <c r="L14" s="90"/>
    </row>
    <row r="15" spans="1:13" x14ac:dyDescent="0.2">
      <c r="A15" s="92"/>
      <c r="B15" s="93"/>
      <c r="C15" s="88" t="s">
        <v>89</v>
      </c>
      <c r="D15" s="88" t="s">
        <v>99</v>
      </c>
      <c r="E15" s="89" t="s">
        <v>91</v>
      </c>
      <c r="F15" s="109" t="s">
        <v>100</v>
      </c>
      <c r="G15" s="115">
        <v>5</v>
      </c>
      <c r="H15" s="115">
        <v>0</v>
      </c>
      <c r="I15" s="116">
        <f t="shared" si="0"/>
        <v>5</v>
      </c>
      <c r="J15" s="99"/>
      <c r="K15" s="85"/>
      <c r="L15" s="85"/>
    </row>
    <row r="16" spans="1:13" ht="13.5" thickBot="1" x14ac:dyDescent="0.25">
      <c r="A16" s="94"/>
      <c r="B16" s="95"/>
      <c r="C16" s="96" t="s">
        <v>89</v>
      </c>
      <c r="D16" s="96" t="s">
        <v>101</v>
      </c>
      <c r="E16" s="97" t="s">
        <v>91</v>
      </c>
      <c r="F16" s="111" t="s">
        <v>102</v>
      </c>
      <c r="G16" s="102">
        <v>10</v>
      </c>
      <c r="H16" s="102">
        <v>0</v>
      </c>
      <c r="I16" s="103">
        <f t="shared" si="0"/>
        <v>10</v>
      </c>
      <c r="J16" s="99"/>
      <c r="K16" s="85"/>
      <c r="L16" s="85"/>
    </row>
    <row r="17" spans="1:10" x14ac:dyDescent="0.2">
      <c r="A17" s="82" t="s">
        <v>71</v>
      </c>
      <c r="B17" s="83" t="s">
        <v>104</v>
      </c>
      <c r="C17" s="84" t="s">
        <v>72</v>
      </c>
      <c r="D17" s="84" t="s">
        <v>72</v>
      </c>
      <c r="E17" s="84" t="s">
        <v>72</v>
      </c>
      <c r="F17" s="108" t="s">
        <v>106</v>
      </c>
      <c r="G17" s="100">
        <f>SUM(G18:G23)</f>
        <v>0</v>
      </c>
      <c r="H17" s="100">
        <f>+H18</f>
        <v>1000</v>
      </c>
      <c r="I17" s="101">
        <f t="shared" si="0"/>
        <v>1000</v>
      </c>
      <c r="J17" s="98" t="s">
        <v>79</v>
      </c>
    </row>
    <row r="18" spans="1:10" ht="13.5" thickBot="1" x14ac:dyDescent="0.25">
      <c r="A18" s="94"/>
      <c r="B18" s="104"/>
      <c r="C18" s="96" t="s">
        <v>89</v>
      </c>
      <c r="D18" s="96" t="s">
        <v>77</v>
      </c>
      <c r="E18" s="97" t="s">
        <v>105</v>
      </c>
      <c r="F18" s="111" t="s">
        <v>78</v>
      </c>
      <c r="G18" s="102">
        <v>0</v>
      </c>
      <c r="H18" s="102">
        <v>1000</v>
      </c>
      <c r="I18" s="103">
        <f t="shared" si="0"/>
        <v>1000</v>
      </c>
    </row>
  </sheetData>
  <mergeCells count="4">
    <mergeCell ref="A3:I3"/>
    <mergeCell ref="A4:I4"/>
    <mergeCell ref="A5:I5"/>
    <mergeCell ref="G1:I1"/>
  </mergeCells>
  <pageMargins left="0.7" right="0.7" top="0.78740157499999996" bottom="0.78740157499999996" header="0.3" footer="0.3"/>
  <pageSetup paperSize="9" scale="81" fitToHeight="0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9" zoomScaleNormal="100" workbookViewId="0">
      <selection activeCell="H35" sqref="H35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D1" s="37" t="s">
        <v>64</v>
      </c>
    </row>
    <row r="2" spans="1:10" ht="13.5" thickBot="1" x14ac:dyDescent="0.25">
      <c r="A2" s="125" t="s">
        <v>57</v>
      </c>
      <c r="B2" s="125"/>
      <c r="C2" s="33"/>
      <c r="D2" s="33"/>
      <c r="E2" s="34" t="s">
        <v>0</v>
      </c>
    </row>
    <row r="3" spans="1:10" ht="24.75" thickBot="1" x14ac:dyDescent="0.25">
      <c r="A3" s="30" t="s">
        <v>1</v>
      </c>
      <c r="B3" s="31" t="s">
        <v>2</v>
      </c>
      <c r="C3" s="32" t="s">
        <v>58</v>
      </c>
      <c r="D3" s="32" t="s">
        <v>63</v>
      </c>
      <c r="E3" s="32" t="s">
        <v>56</v>
      </c>
    </row>
    <row r="4" spans="1:10" ht="15" customHeight="1" x14ac:dyDescent="0.2">
      <c r="A4" s="2" t="s">
        <v>3</v>
      </c>
      <c r="B4" s="29" t="s">
        <v>37</v>
      </c>
      <c r="C4" s="26">
        <f>C5+C6+C7</f>
        <v>2522188</v>
      </c>
      <c r="D4" s="26">
        <f>D5+D6+D7</f>
        <v>0</v>
      </c>
      <c r="E4" s="27">
        <f t="shared" ref="E4:E24" si="0">C4+D4</f>
        <v>2522188</v>
      </c>
    </row>
    <row r="5" spans="1:10" ht="15" customHeight="1" x14ac:dyDescent="0.2">
      <c r="A5" s="6" t="s">
        <v>4</v>
      </c>
      <c r="B5" s="7" t="s">
        <v>5</v>
      </c>
      <c r="C5" s="8">
        <v>2461000</v>
      </c>
      <c r="D5" s="9">
        <f>[1]příjmy!$C$31</f>
        <v>0</v>
      </c>
      <c r="E5" s="10">
        <f t="shared" si="0"/>
        <v>2461000</v>
      </c>
      <c r="J5" s="1"/>
    </row>
    <row r="6" spans="1:10" ht="15" customHeight="1" x14ac:dyDescent="0.2">
      <c r="A6" s="6" t="s">
        <v>6</v>
      </c>
      <c r="B6" s="7" t="s">
        <v>7</v>
      </c>
      <c r="C6" s="8">
        <f>18368+7500+3700+120+1200+18000+12300</f>
        <v>61188</v>
      </c>
      <c r="D6" s="4">
        <v>0</v>
      </c>
      <c r="E6" s="10">
        <f t="shared" si="0"/>
        <v>61188</v>
      </c>
    </row>
    <row r="7" spans="1:10" ht="15" customHeight="1" x14ac:dyDescent="0.2">
      <c r="A7" s="6" t="s">
        <v>8</v>
      </c>
      <c r="B7" s="7" t="s">
        <v>9</v>
      </c>
      <c r="C7" s="8">
        <v>0</v>
      </c>
      <c r="D7" s="8">
        <f>[1]příjmy!$E$31</f>
        <v>0</v>
      </c>
      <c r="E7" s="10">
        <f t="shared" si="0"/>
        <v>0</v>
      </c>
    </row>
    <row r="8" spans="1:10" ht="15" customHeight="1" x14ac:dyDescent="0.2">
      <c r="A8" s="12" t="s">
        <v>40</v>
      </c>
      <c r="B8" s="7" t="s">
        <v>10</v>
      </c>
      <c r="C8" s="13">
        <f>C9+C14</f>
        <v>87888.7</v>
      </c>
      <c r="D8" s="13">
        <f>D9+D14</f>
        <v>0</v>
      </c>
      <c r="E8" s="14">
        <f t="shared" si="0"/>
        <v>87888.7</v>
      </c>
    </row>
    <row r="9" spans="1:10" ht="15" customHeight="1" x14ac:dyDescent="0.2">
      <c r="A9" s="6" t="s">
        <v>45</v>
      </c>
      <c r="B9" s="7" t="s">
        <v>11</v>
      </c>
      <c r="C9" s="8">
        <f>C10+C11+C12+C13</f>
        <v>87888.7</v>
      </c>
      <c r="D9" s="8">
        <f>D10+D11+D12+D13</f>
        <v>0</v>
      </c>
      <c r="E9" s="11">
        <f t="shared" si="0"/>
        <v>87888.7</v>
      </c>
    </row>
    <row r="10" spans="1:10" ht="15" customHeight="1" x14ac:dyDescent="0.2">
      <c r="A10" s="6" t="s">
        <v>41</v>
      </c>
      <c r="B10" s="7" t="s">
        <v>12</v>
      </c>
      <c r="C10" s="8">
        <v>63118.7</v>
      </c>
      <c r="D10" s="8">
        <f>[1]příjmy!$I$16</f>
        <v>0</v>
      </c>
      <c r="E10" s="11">
        <f t="shared" si="0"/>
        <v>63118.7</v>
      </c>
    </row>
    <row r="11" spans="1:10" ht="15" customHeight="1" x14ac:dyDescent="0.2">
      <c r="A11" s="6" t="s">
        <v>52</v>
      </c>
      <c r="B11" s="7" t="s">
        <v>11</v>
      </c>
      <c r="C11" s="8">
        <v>0</v>
      </c>
      <c r="D11" s="8">
        <v>0</v>
      </c>
      <c r="E11" s="11">
        <f t="shared" si="0"/>
        <v>0</v>
      </c>
    </row>
    <row r="12" spans="1:10" ht="15" customHeight="1" x14ac:dyDescent="0.2">
      <c r="A12" s="6" t="s">
        <v>42</v>
      </c>
      <c r="B12" s="7" t="s">
        <v>44</v>
      </c>
      <c r="C12" s="8">
        <v>0</v>
      </c>
      <c r="D12" s="8">
        <v>0</v>
      </c>
      <c r="E12" s="11">
        <f>SUM(C12:D12)</f>
        <v>0</v>
      </c>
    </row>
    <row r="13" spans="1:10" ht="15" customHeight="1" x14ac:dyDescent="0.2">
      <c r="A13" s="6" t="s">
        <v>46</v>
      </c>
      <c r="B13" s="7">
        <v>4121</v>
      </c>
      <c r="C13" s="8">
        <v>24770</v>
      </c>
      <c r="D13" s="8">
        <v>0</v>
      </c>
      <c r="E13" s="11">
        <f>SUM(C13:D13)</f>
        <v>24770</v>
      </c>
    </row>
    <row r="14" spans="1:10" ht="15" customHeight="1" x14ac:dyDescent="0.2">
      <c r="A14" s="6" t="s">
        <v>47</v>
      </c>
      <c r="B14" s="7" t="s">
        <v>13</v>
      </c>
      <c r="C14" s="8">
        <f>C15+C16+C17</f>
        <v>0</v>
      </c>
      <c r="D14" s="8">
        <f>D15+D16+D17</f>
        <v>0</v>
      </c>
      <c r="E14" s="11">
        <f t="shared" si="0"/>
        <v>0</v>
      </c>
    </row>
    <row r="15" spans="1:10" ht="15" customHeight="1" x14ac:dyDescent="0.2">
      <c r="A15" s="6" t="s">
        <v>43</v>
      </c>
      <c r="B15" s="7" t="s">
        <v>13</v>
      </c>
      <c r="C15" s="8">
        <v>0</v>
      </c>
      <c r="D15" s="8">
        <f>[1]příjmy!$H$16</f>
        <v>0</v>
      </c>
      <c r="E15" s="11">
        <f t="shared" si="0"/>
        <v>0</v>
      </c>
    </row>
    <row r="16" spans="1:10" ht="15" customHeight="1" x14ac:dyDescent="0.2">
      <c r="A16" s="6" t="s">
        <v>48</v>
      </c>
      <c r="B16" s="7">
        <v>4221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">
      <c r="A17" s="6" t="s">
        <v>49</v>
      </c>
      <c r="B17" s="7">
        <v>4232</v>
      </c>
      <c r="C17" s="8">
        <v>0</v>
      </c>
      <c r="D17" s="8">
        <v>0</v>
      </c>
      <c r="E17" s="11">
        <f>SUM(C17:D17)</f>
        <v>0</v>
      </c>
    </row>
    <row r="18" spans="1:5" ht="15" customHeight="1" x14ac:dyDescent="0.2">
      <c r="A18" s="12" t="s">
        <v>14</v>
      </c>
      <c r="B18" s="15" t="s">
        <v>38</v>
      </c>
      <c r="C18" s="13">
        <f>C4+C8</f>
        <v>2610076.7000000002</v>
      </c>
      <c r="D18" s="13">
        <f>D4+D8</f>
        <v>0</v>
      </c>
      <c r="E18" s="14">
        <f t="shared" si="0"/>
        <v>2610076.7000000002</v>
      </c>
    </row>
    <row r="19" spans="1:5" ht="15" customHeight="1" x14ac:dyDescent="0.2">
      <c r="A19" s="12" t="s">
        <v>15</v>
      </c>
      <c r="B19" s="15" t="s">
        <v>16</v>
      </c>
      <c r="C19" s="13">
        <f>SUM(C20:C23)</f>
        <v>-96875</v>
      </c>
      <c r="D19" s="13">
        <f>SUM(D20:D23)</f>
        <v>0</v>
      </c>
      <c r="E19" s="14">
        <f t="shared" si="0"/>
        <v>-96875</v>
      </c>
    </row>
    <row r="20" spans="1:5" ht="15" customHeight="1" x14ac:dyDescent="0.2">
      <c r="A20" s="6" t="s">
        <v>61</v>
      </c>
      <c r="B20" s="7" t="s">
        <v>17</v>
      </c>
      <c r="C20" s="8">
        <v>0</v>
      </c>
      <c r="D20" s="8">
        <v>0</v>
      </c>
      <c r="E20" s="11">
        <f t="shared" si="0"/>
        <v>0</v>
      </c>
    </row>
    <row r="21" spans="1:5" ht="15" customHeight="1" x14ac:dyDescent="0.2">
      <c r="A21" s="6" t="s">
        <v>62</v>
      </c>
      <c r="B21" s="7">
        <v>8115</v>
      </c>
      <c r="C21" s="8">
        <v>0</v>
      </c>
      <c r="D21" s="8">
        <v>0</v>
      </c>
      <c r="E21" s="11">
        <f>SUM(C21:D21)</f>
        <v>0</v>
      </c>
    </row>
    <row r="22" spans="1:5" ht="15" customHeight="1" x14ac:dyDescent="0.2">
      <c r="A22" s="6" t="s">
        <v>50</v>
      </c>
      <c r="B22" s="7">
        <v>8123</v>
      </c>
      <c r="C22" s="8">
        <f>[2]příjmy!$R$270</f>
        <v>0</v>
      </c>
      <c r="D22" s="8">
        <f>[1]příjmy!$T$31</f>
        <v>0</v>
      </c>
      <c r="E22" s="11">
        <f>C22+D22</f>
        <v>0</v>
      </c>
    </row>
    <row r="23" spans="1:5" ht="15" customHeight="1" thickBot="1" x14ac:dyDescent="0.25">
      <c r="A23" s="16" t="s">
        <v>51</v>
      </c>
      <c r="B23" s="17">
        <v>-8124</v>
      </c>
      <c r="C23" s="18">
        <f>[2]příjmy!$T$270</f>
        <v>-96875</v>
      </c>
      <c r="D23" s="18">
        <f>[1]příjmy!$O$16</f>
        <v>0</v>
      </c>
      <c r="E23" s="19">
        <f>C23+D23</f>
        <v>-96875</v>
      </c>
    </row>
    <row r="24" spans="1:5" ht="15" customHeight="1" thickBot="1" x14ac:dyDescent="0.25">
      <c r="A24" s="20" t="s">
        <v>27</v>
      </c>
      <c r="B24" s="21"/>
      <c r="C24" s="22">
        <f>C4+C8+C19</f>
        <v>2513201.7000000002</v>
      </c>
      <c r="D24" s="22">
        <f>D18+D19</f>
        <v>0</v>
      </c>
      <c r="E24" s="23">
        <f t="shared" si="0"/>
        <v>2513201.7000000002</v>
      </c>
    </row>
    <row r="25" spans="1:5" ht="13.5" thickBot="1" x14ac:dyDescent="0.25">
      <c r="A25" s="125" t="s">
        <v>59</v>
      </c>
      <c r="B25" s="125"/>
      <c r="C25" s="35"/>
      <c r="D25" s="35"/>
      <c r="E25" s="36" t="s">
        <v>0</v>
      </c>
    </row>
    <row r="26" spans="1:5" ht="24.75" thickBot="1" x14ac:dyDescent="0.25">
      <c r="A26" s="30" t="s">
        <v>18</v>
      </c>
      <c r="B26" s="31" t="s">
        <v>19</v>
      </c>
      <c r="C26" s="32" t="s">
        <v>58</v>
      </c>
      <c r="D26" s="32" t="s">
        <v>63</v>
      </c>
      <c r="E26" s="32" t="s">
        <v>56</v>
      </c>
    </row>
    <row r="27" spans="1:5" ht="15" customHeight="1" x14ac:dyDescent="0.2">
      <c r="A27" s="24" t="s">
        <v>26</v>
      </c>
      <c r="B27" s="3" t="s">
        <v>20</v>
      </c>
      <c r="C27" s="4">
        <v>28361.82</v>
      </c>
      <c r="D27" s="4">
        <v>0</v>
      </c>
      <c r="E27" s="5">
        <f>C27+D27</f>
        <v>28361.82</v>
      </c>
    </row>
    <row r="28" spans="1:5" ht="15" customHeight="1" x14ac:dyDescent="0.2">
      <c r="A28" s="25" t="s">
        <v>21</v>
      </c>
      <c r="B28" s="7" t="s">
        <v>20</v>
      </c>
      <c r="C28" s="8">
        <v>255021.85</v>
      </c>
      <c r="D28" s="4">
        <v>0</v>
      </c>
      <c r="E28" s="5">
        <f t="shared" ref="E28:E43" si="1">C28+D28</f>
        <v>255021.85</v>
      </c>
    </row>
    <row r="29" spans="1:5" ht="15" customHeight="1" x14ac:dyDescent="0.2">
      <c r="A29" s="25" t="s">
        <v>60</v>
      </c>
      <c r="B29" s="7" t="s">
        <v>24</v>
      </c>
      <c r="C29" s="8">
        <v>17207</v>
      </c>
      <c r="D29" s="4">
        <v>0</v>
      </c>
      <c r="E29" s="5">
        <f>SUM(C29:D29)</f>
        <v>17207</v>
      </c>
    </row>
    <row r="30" spans="1:5" ht="15" customHeight="1" x14ac:dyDescent="0.2">
      <c r="A30" s="25" t="s">
        <v>28</v>
      </c>
      <c r="B30" s="7" t="s">
        <v>20</v>
      </c>
      <c r="C30" s="8">
        <v>907840</v>
      </c>
      <c r="D30" s="4">
        <v>0</v>
      </c>
      <c r="E30" s="5">
        <f t="shared" si="1"/>
        <v>907840</v>
      </c>
    </row>
    <row r="31" spans="1:5" ht="15" customHeight="1" x14ac:dyDescent="0.2">
      <c r="A31" s="25" t="s">
        <v>22</v>
      </c>
      <c r="B31" s="7" t="s">
        <v>20</v>
      </c>
      <c r="C31" s="8">
        <v>646749.25</v>
      </c>
      <c r="D31" s="4">
        <v>0</v>
      </c>
      <c r="E31" s="5">
        <f t="shared" si="1"/>
        <v>646749.25</v>
      </c>
    </row>
    <row r="32" spans="1:5" ht="15" customHeight="1" x14ac:dyDescent="0.2">
      <c r="A32" s="25" t="s">
        <v>39</v>
      </c>
      <c r="B32" s="7" t="s">
        <v>20</v>
      </c>
      <c r="C32" s="8">
        <v>0</v>
      </c>
      <c r="D32" s="4">
        <v>0</v>
      </c>
      <c r="E32" s="5">
        <f>C32+D32</f>
        <v>0</v>
      </c>
    </row>
    <row r="33" spans="1:5" ht="15" customHeight="1" x14ac:dyDescent="0.2">
      <c r="A33" s="25" t="s">
        <v>54</v>
      </c>
      <c r="B33" s="7" t="s">
        <v>24</v>
      </c>
      <c r="C33" s="8">
        <v>88743.71</v>
      </c>
      <c r="D33" s="4">
        <v>0</v>
      </c>
      <c r="E33" s="5">
        <f t="shared" si="1"/>
        <v>88743.71</v>
      </c>
    </row>
    <row r="34" spans="1:5" ht="15" customHeight="1" x14ac:dyDescent="0.2">
      <c r="A34" s="25" t="s">
        <v>55</v>
      </c>
      <c r="B34" s="7" t="s">
        <v>20</v>
      </c>
      <c r="C34" s="8">
        <v>24600</v>
      </c>
      <c r="D34" s="4">
        <f>[1]výdaje!$G$16</f>
        <v>0</v>
      </c>
      <c r="E34" s="5">
        <f t="shared" si="1"/>
        <v>24600</v>
      </c>
    </row>
    <row r="35" spans="1:5" ht="15" customHeight="1" x14ac:dyDescent="0.2">
      <c r="A35" s="25" t="s">
        <v>29</v>
      </c>
      <c r="B35" s="7" t="s">
        <v>23</v>
      </c>
      <c r="C35" s="8">
        <v>220455.88</v>
      </c>
      <c r="D35" s="4">
        <v>0</v>
      </c>
      <c r="E35" s="5">
        <f t="shared" si="1"/>
        <v>220455.88</v>
      </c>
    </row>
    <row r="36" spans="1:5" ht="15" customHeight="1" x14ac:dyDescent="0.2">
      <c r="A36" s="25" t="s">
        <v>30</v>
      </c>
      <c r="B36" s="7" t="s">
        <v>23</v>
      </c>
      <c r="C36" s="8">
        <v>0</v>
      </c>
      <c r="D36" s="4">
        <f>[1]výdaje!$I$16</f>
        <v>0</v>
      </c>
      <c r="E36" s="5">
        <f t="shared" si="1"/>
        <v>0</v>
      </c>
    </row>
    <row r="37" spans="1:5" ht="15" customHeight="1" x14ac:dyDescent="0.2">
      <c r="A37" s="25" t="s">
        <v>31</v>
      </c>
      <c r="B37" s="7" t="s">
        <v>24</v>
      </c>
      <c r="C37" s="8">
        <v>206206.19</v>
      </c>
      <c r="D37" s="4">
        <f>[1]výdaje!$J$16</f>
        <v>0</v>
      </c>
      <c r="E37" s="5">
        <f t="shared" si="1"/>
        <v>206206.19</v>
      </c>
    </row>
    <row r="38" spans="1:5" ht="15" customHeight="1" x14ac:dyDescent="0.2">
      <c r="A38" s="25" t="s">
        <v>33</v>
      </c>
      <c r="B38" s="7" t="s">
        <v>24</v>
      </c>
      <c r="C38" s="8">
        <v>20000</v>
      </c>
      <c r="D38" s="4">
        <v>0</v>
      </c>
      <c r="E38" s="5">
        <f t="shared" si="1"/>
        <v>20000</v>
      </c>
    </row>
    <row r="39" spans="1:5" ht="15" customHeight="1" x14ac:dyDescent="0.2">
      <c r="A39" s="25" t="s">
        <v>32</v>
      </c>
      <c r="B39" s="7" t="s">
        <v>20</v>
      </c>
      <c r="C39" s="8">
        <v>4016</v>
      </c>
      <c r="D39" s="4">
        <f>[1]výdaje!$L$16</f>
        <v>0</v>
      </c>
      <c r="E39" s="5">
        <f t="shared" si="1"/>
        <v>4016</v>
      </c>
    </row>
    <row r="40" spans="1:5" ht="15" customHeight="1" x14ac:dyDescent="0.2">
      <c r="A40" s="25" t="s">
        <v>53</v>
      </c>
      <c r="B40" s="7" t="s">
        <v>24</v>
      </c>
      <c r="C40" s="8">
        <v>67000</v>
      </c>
      <c r="D40" s="4">
        <v>0</v>
      </c>
      <c r="E40" s="5">
        <f>C40+D40</f>
        <v>67000</v>
      </c>
    </row>
    <row r="41" spans="1:5" ht="15" customHeight="1" x14ac:dyDescent="0.2">
      <c r="A41" s="25" t="s">
        <v>34</v>
      </c>
      <c r="B41" s="7" t="s">
        <v>24</v>
      </c>
      <c r="C41" s="8">
        <v>5000</v>
      </c>
      <c r="D41" s="4">
        <v>0</v>
      </c>
      <c r="E41" s="5">
        <f t="shared" si="1"/>
        <v>5000</v>
      </c>
    </row>
    <row r="42" spans="1:5" ht="15" customHeight="1" x14ac:dyDescent="0.2">
      <c r="A42" s="25" t="s">
        <v>35</v>
      </c>
      <c r="B42" s="7" t="s">
        <v>24</v>
      </c>
      <c r="C42" s="8">
        <v>18000</v>
      </c>
      <c r="D42" s="4">
        <f>[1]výdaje!$N$16</f>
        <v>0</v>
      </c>
      <c r="E42" s="5">
        <f t="shared" si="1"/>
        <v>18000</v>
      </c>
    </row>
    <row r="43" spans="1:5" ht="15" customHeight="1" thickBot="1" x14ac:dyDescent="0.25">
      <c r="A43" s="25" t="s">
        <v>36</v>
      </c>
      <c r="B43" s="7" t="s">
        <v>24</v>
      </c>
      <c r="C43" s="8">
        <v>4000</v>
      </c>
      <c r="D43" s="4">
        <f>[1]výdaje!$P$16</f>
        <v>0</v>
      </c>
      <c r="E43" s="5">
        <f t="shared" si="1"/>
        <v>4000</v>
      </c>
    </row>
    <row r="44" spans="1:5" ht="15" customHeight="1" thickBot="1" x14ac:dyDescent="0.25">
      <c r="A44" s="28" t="s">
        <v>25</v>
      </c>
      <c r="B44" s="21"/>
      <c r="C44" s="22">
        <f>C27+C28+C30+C31+C32+C33+C34+C35+C36+C37+C38+C39+C40+C41+C42+C43+C29</f>
        <v>2513201.6999999997</v>
      </c>
      <c r="D44" s="22">
        <f>SUM(D27:D43)</f>
        <v>0</v>
      </c>
      <c r="E44" s="23">
        <f>SUM(E27:E43)</f>
        <v>2513201.6999999997</v>
      </c>
    </row>
    <row r="45" spans="1:5" x14ac:dyDescent="0.2">
      <c r="C45" s="1"/>
      <c r="E45" s="1"/>
    </row>
  </sheetData>
  <mergeCells count="2">
    <mergeCell ref="A2:B2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923 03</vt:lpstr>
      <vt:lpstr>923 04</vt:lpstr>
      <vt:lpstr>Bilance PaV</vt:lpstr>
      <vt:lpstr>'923 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2016-01-11T09:12:45Z</cp:lastPrinted>
  <dcterms:created xsi:type="dcterms:W3CDTF">2007-12-18T12:40:54Z</dcterms:created>
  <dcterms:modified xsi:type="dcterms:W3CDTF">2016-01-12T12:04:18Z</dcterms:modified>
</cp:coreProperties>
</file>