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92604" sheetId="3" r:id="rId1"/>
    <sheet name="Bilance PaV" sheetId="1" r:id="rId2"/>
  </sheets>
  <externalReferences>
    <externalReference r:id="rId3"/>
    <externalReference r:id="rId4"/>
  </externalReferences>
  <calcPr calcId="145621"/>
</workbook>
</file>

<file path=xl/calcChain.xml><?xml version="1.0" encoding="utf-8"?>
<calcChain xmlns="http://schemas.openxmlformats.org/spreadsheetml/2006/main">
  <c r="H307" i="3" l="1"/>
  <c r="F306" i="3"/>
  <c r="H306" i="3" s="1"/>
  <c r="H305" i="3"/>
  <c r="F304" i="3"/>
  <c r="H304" i="3" s="1"/>
  <c r="H303" i="3"/>
  <c r="F302" i="3"/>
  <c r="H302" i="3" s="1"/>
  <c r="H301" i="3"/>
  <c r="H300" i="3"/>
  <c r="G300" i="3"/>
  <c r="H299" i="3"/>
  <c r="G298" i="3"/>
  <c r="H298" i="3" s="1"/>
  <c r="H297" i="3"/>
  <c r="G296" i="3"/>
  <c r="H296" i="3" s="1"/>
  <c r="H295" i="3"/>
  <c r="G294" i="3"/>
  <c r="H294" i="3" s="1"/>
  <c r="H293" i="3"/>
  <c r="G292" i="3"/>
  <c r="H292" i="3" s="1"/>
  <c r="H291" i="3"/>
  <c r="G290" i="3"/>
  <c r="H290" i="3" s="1"/>
  <c r="H289" i="3"/>
  <c r="G288" i="3"/>
  <c r="H288" i="3" s="1"/>
  <c r="H287" i="3"/>
  <c r="H286" i="3"/>
  <c r="G286" i="3"/>
  <c r="H285" i="3"/>
  <c r="H284" i="3"/>
  <c r="G284" i="3"/>
  <c r="H283" i="3"/>
  <c r="G282" i="3"/>
  <c r="H282" i="3" s="1"/>
  <c r="H281" i="3"/>
  <c r="G280" i="3"/>
  <c r="H280" i="3" s="1"/>
  <c r="H279" i="3"/>
  <c r="G278" i="3"/>
  <c r="H278" i="3" s="1"/>
  <c r="H277" i="3"/>
  <c r="G276" i="3"/>
  <c r="H276" i="3" s="1"/>
  <c r="H275" i="3"/>
  <c r="G274" i="3"/>
  <c r="H274" i="3" s="1"/>
  <c r="H273" i="3"/>
  <c r="G272" i="3"/>
  <c r="H272" i="3" s="1"/>
  <c r="H271" i="3"/>
  <c r="H270" i="3"/>
  <c r="G270" i="3"/>
  <c r="H269" i="3"/>
  <c r="H268" i="3"/>
  <c r="G268" i="3"/>
  <c r="H267" i="3"/>
  <c r="G266" i="3"/>
  <c r="H266" i="3" s="1"/>
  <c r="H265" i="3"/>
  <c r="G264" i="3"/>
  <c r="H264" i="3" s="1"/>
  <c r="H263" i="3"/>
  <c r="G262" i="3"/>
  <c r="H262" i="3" s="1"/>
  <c r="H261" i="3"/>
  <c r="G260" i="3"/>
  <c r="H260" i="3" s="1"/>
  <c r="H259" i="3"/>
  <c r="G258" i="3"/>
  <c r="H258" i="3" s="1"/>
  <c r="H257" i="3"/>
  <c r="G256" i="3"/>
  <c r="H256" i="3" s="1"/>
  <c r="H255" i="3"/>
  <c r="H254" i="3"/>
  <c r="G254" i="3"/>
  <c r="H253" i="3"/>
  <c r="H252" i="3"/>
  <c r="G252" i="3"/>
  <c r="H251" i="3"/>
  <c r="G250" i="3"/>
  <c r="H250" i="3" s="1"/>
  <c r="H249" i="3"/>
  <c r="G248" i="3"/>
  <c r="H248" i="3" s="1"/>
  <c r="H247" i="3"/>
  <c r="G246" i="3"/>
  <c r="H246" i="3" s="1"/>
  <c r="H245" i="3"/>
  <c r="G244" i="3"/>
  <c r="H244" i="3" s="1"/>
  <c r="H243" i="3"/>
  <c r="G242" i="3"/>
  <c r="H242" i="3" s="1"/>
  <c r="H241" i="3"/>
  <c r="G240" i="3"/>
  <c r="H240" i="3" s="1"/>
  <c r="H239" i="3"/>
  <c r="H238" i="3"/>
  <c r="G238" i="3"/>
  <c r="H237" i="3"/>
  <c r="H236" i="3"/>
  <c r="G236" i="3"/>
  <c r="H235" i="3"/>
  <c r="G234" i="3"/>
  <c r="H234" i="3" s="1"/>
  <c r="H233" i="3"/>
  <c r="G232" i="3"/>
  <c r="H232" i="3" s="1"/>
  <c r="H231" i="3"/>
  <c r="G230" i="3"/>
  <c r="H230" i="3" s="1"/>
  <c r="H229" i="3"/>
  <c r="G228" i="3"/>
  <c r="H228" i="3" s="1"/>
  <c r="H227" i="3"/>
  <c r="G226" i="3"/>
  <c r="H226" i="3" s="1"/>
  <c r="H225" i="3"/>
  <c r="G224" i="3"/>
  <c r="H224" i="3" s="1"/>
  <c r="H223" i="3"/>
  <c r="H222" i="3"/>
  <c r="G222" i="3"/>
  <c r="H221" i="3"/>
  <c r="H220" i="3"/>
  <c r="G220" i="3"/>
  <c r="H219" i="3"/>
  <c r="G218" i="3"/>
  <c r="H218" i="3" s="1"/>
  <c r="H217" i="3"/>
  <c r="G216" i="3"/>
  <c r="H216" i="3" s="1"/>
  <c r="H215" i="3"/>
  <c r="G214" i="3"/>
  <c r="H214" i="3" s="1"/>
  <c r="H213" i="3"/>
  <c r="G212" i="3"/>
  <c r="H212" i="3" s="1"/>
  <c r="H211" i="3"/>
  <c r="G210" i="3"/>
  <c r="H210" i="3" s="1"/>
  <c r="H209" i="3"/>
  <c r="G208" i="3"/>
  <c r="H208" i="3" s="1"/>
  <c r="H207" i="3"/>
  <c r="H206" i="3"/>
  <c r="G206" i="3"/>
  <c r="H205" i="3"/>
  <c r="H204" i="3"/>
  <c r="G204" i="3"/>
  <c r="H203" i="3"/>
  <c r="G202" i="3"/>
  <c r="H202" i="3" s="1"/>
  <c r="H201" i="3"/>
  <c r="G200" i="3"/>
  <c r="H200" i="3" s="1"/>
  <c r="H199" i="3"/>
  <c r="G198" i="3"/>
  <c r="H198" i="3" s="1"/>
  <c r="H197" i="3"/>
  <c r="G196" i="3"/>
  <c r="H196" i="3" s="1"/>
  <c r="H195" i="3"/>
  <c r="G194" i="3"/>
  <c r="H194" i="3" s="1"/>
  <c r="H193" i="3"/>
  <c r="G192" i="3"/>
  <c r="H192" i="3" s="1"/>
  <c r="H191" i="3"/>
  <c r="H190" i="3"/>
  <c r="G190" i="3"/>
  <c r="H189" i="3"/>
  <c r="H188" i="3"/>
  <c r="G188" i="3"/>
  <c r="H187" i="3"/>
  <c r="G186" i="3"/>
  <c r="H186" i="3" s="1"/>
  <c r="H185" i="3"/>
  <c r="G184" i="3"/>
  <c r="H184" i="3" s="1"/>
  <c r="H183" i="3"/>
  <c r="G182" i="3"/>
  <c r="H182" i="3" s="1"/>
  <c r="H181" i="3"/>
  <c r="G180" i="3"/>
  <c r="H180" i="3" s="1"/>
  <c r="H179" i="3"/>
  <c r="G178" i="3"/>
  <c r="H178" i="3" s="1"/>
  <c r="H177" i="3"/>
  <c r="G176" i="3"/>
  <c r="H176" i="3" s="1"/>
  <c r="H175" i="3"/>
  <c r="H174" i="3"/>
  <c r="G174" i="3"/>
  <c r="H173" i="3"/>
  <c r="H172" i="3"/>
  <c r="G172" i="3"/>
  <c r="H171" i="3"/>
  <c r="G170" i="3"/>
  <c r="H170" i="3" s="1"/>
  <c r="H169" i="3"/>
  <c r="G168" i="3"/>
  <c r="H168" i="3" s="1"/>
  <c r="H167" i="3"/>
  <c r="G166" i="3"/>
  <c r="H166" i="3" s="1"/>
  <c r="H165" i="3"/>
  <c r="G164" i="3"/>
  <c r="H164" i="3" s="1"/>
  <c r="H163" i="3"/>
  <c r="G162" i="3"/>
  <c r="H162" i="3" s="1"/>
  <c r="H161" i="3"/>
  <c r="G160" i="3"/>
  <c r="H160" i="3" s="1"/>
  <c r="H159" i="3"/>
  <c r="H158" i="3"/>
  <c r="G158" i="3"/>
  <c r="H157" i="3"/>
  <c r="H156" i="3"/>
  <c r="G156" i="3"/>
  <c r="H155" i="3"/>
  <c r="G154" i="3"/>
  <c r="H154" i="3" s="1"/>
  <c r="H153" i="3"/>
  <c r="G152" i="3"/>
  <c r="H152" i="3" s="1"/>
  <c r="H151" i="3"/>
  <c r="G150" i="3"/>
  <c r="H150" i="3" s="1"/>
  <c r="H149" i="3"/>
  <c r="G148" i="3"/>
  <c r="H148" i="3" s="1"/>
  <c r="H147" i="3"/>
  <c r="G146" i="3"/>
  <c r="H146" i="3" s="1"/>
  <c r="H145" i="3"/>
  <c r="G144" i="3"/>
  <c r="H144" i="3" s="1"/>
  <c r="H143" i="3"/>
  <c r="H142" i="3"/>
  <c r="G142" i="3"/>
  <c r="H141" i="3"/>
  <c r="H140" i="3"/>
  <c r="G140" i="3"/>
  <c r="H139" i="3"/>
  <c r="G138" i="3"/>
  <c r="H138" i="3" s="1"/>
  <c r="H137" i="3"/>
  <c r="G136" i="3"/>
  <c r="H136" i="3" s="1"/>
  <c r="H135" i="3"/>
  <c r="G134" i="3"/>
  <c r="H134" i="3" s="1"/>
  <c r="H133" i="3"/>
  <c r="G132" i="3"/>
  <c r="H132" i="3" s="1"/>
  <c r="H131" i="3"/>
  <c r="G130" i="3"/>
  <c r="H130" i="3" s="1"/>
  <c r="H129" i="3"/>
  <c r="G128" i="3"/>
  <c r="H128" i="3" s="1"/>
  <c r="H127" i="3"/>
  <c r="H126" i="3"/>
  <c r="G126" i="3"/>
  <c r="H125" i="3"/>
  <c r="H124" i="3"/>
  <c r="G124" i="3"/>
  <c r="H123" i="3"/>
  <c r="G122" i="3"/>
  <c r="H122" i="3" s="1"/>
  <c r="H121" i="3"/>
  <c r="G120" i="3"/>
  <c r="H120" i="3" s="1"/>
  <c r="H119" i="3"/>
  <c r="G118" i="3"/>
  <c r="H118" i="3" s="1"/>
  <c r="H117" i="3"/>
  <c r="G116" i="3"/>
  <c r="H116" i="3" s="1"/>
  <c r="H115" i="3"/>
  <c r="G114" i="3"/>
  <c r="H114" i="3" s="1"/>
  <c r="H113" i="3"/>
  <c r="G112" i="3"/>
  <c r="H112" i="3" s="1"/>
  <c r="H111" i="3"/>
  <c r="H110" i="3"/>
  <c r="G110" i="3"/>
  <c r="H109" i="3"/>
  <c r="H108" i="3"/>
  <c r="G108" i="3"/>
  <c r="H107" i="3"/>
  <c r="G106" i="3"/>
  <c r="H106" i="3" s="1"/>
  <c r="H105" i="3"/>
  <c r="G104" i="3"/>
  <c r="H104" i="3" s="1"/>
  <c r="H103" i="3"/>
  <c r="G102" i="3"/>
  <c r="H102" i="3" s="1"/>
  <c r="H101" i="3"/>
  <c r="G100" i="3"/>
  <c r="H100" i="3" s="1"/>
  <c r="H99" i="3"/>
  <c r="G98" i="3"/>
  <c r="H98" i="3" s="1"/>
  <c r="H97" i="3"/>
  <c r="G96" i="3"/>
  <c r="H96" i="3" s="1"/>
  <c r="H95" i="3"/>
  <c r="H94" i="3"/>
  <c r="G94" i="3"/>
  <c r="H93" i="3"/>
  <c r="H92" i="3"/>
  <c r="G92" i="3"/>
  <c r="H91" i="3"/>
  <c r="G90" i="3"/>
  <c r="H90" i="3" s="1"/>
  <c r="H89" i="3"/>
  <c r="G88" i="3"/>
  <c r="H88" i="3" s="1"/>
  <c r="H87" i="3"/>
  <c r="G86" i="3"/>
  <c r="F86" i="3"/>
  <c r="F85" i="3" s="1"/>
  <c r="H84" i="3"/>
  <c r="G83" i="3"/>
  <c r="F83" i="3"/>
  <c r="H83" i="3" s="1"/>
  <c r="H81" i="3"/>
  <c r="F80" i="3"/>
  <c r="H80" i="3" s="1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G17" i="3"/>
  <c r="G10" i="3" s="1"/>
  <c r="H16" i="3"/>
  <c r="F15" i="3"/>
  <c r="H15" i="3" s="1"/>
  <c r="H14" i="3"/>
  <c r="H13" i="3"/>
  <c r="F13" i="3"/>
  <c r="H12" i="3"/>
  <c r="H11" i="3"/>
  <c r="F11" i="3"/>
  <c r="F10" i="3" s="1"/>
  <c r="H10" i="3" s="1"/>
  <c r="F82" i="3" l="1"/>
  <c r="F9" i="3" s="1"/>
  <c r="H9" i="3" s="1"/>
  <c r="H17" i="3"/>
  <c r="G85" i="3"/>
  <c r="G82" i="3" s="1"/>
  <c r="G9" i="3" s="1"/>
  <c r="H86" i="3"/>
  <c r="E29" i="1"/>
  <c r="C44" i="1"/>
  <c r="C6" i="1"/>
  <c r="C4" i="1"/>
  <c r="E40" i="1"/>
  <c r="E35" i="1"/>
  <c r="E33" i="1"/>
  <c r="E32" i="1"/>
  <c r="E31" i="1"/>
  <c r="E30" i="1"/>
  <c r="E28" i="1"/>
  <c r="E27" i="1"/>
  <c r="E17" i="1"/>
  <c r="E16" i="1"/>
  <c r="E13" i="1"/>
  <c r="E11" i="1"/>
  <c r="E5" i="1"/>
  <c r="C23" i="1"/>
  <c r="E23" i="1" s="1"/>
  <c r="C22" i="1"/>
  <c r="E22" i="1" s="1"/>
  <c r="C19" i="1"/>
  <c r="E21" i="1"/>
  <c r="E20" i="1"/>
  <c r="E43" i="1"/>
  <c r="E41" i="1"/>
  <c r="E38" i="1"/>
  <c r="D22" i="1"/>
  <c r="D37" i="1"/>
  <c r="E37" i="1" s="1"/>
  <c r="D7" i="1"/>
  <c r="D4" i="1" s="1"/>
  <c r="D5" i="1"/>
  <c r="D36" i="1"/>
  <c r="E36" i="1" s="1"/>
  <c r="D34" i="1"/>
  <c r="E34" i="1" s="1"/>
  <c r="D23" i="1"/>
  <c r="D19" i="1"/>
  <c r="D15" i="1"/>
  <c r="E15" i="1" s="1"/>
  <c r="D43" i="1"/>
  <c r="D42" i="1"/>
  <c r="E42" i="1" s="1"/>
  <c r="D39" i="1"/>
  <c r="E39" i="1" s="1"/>
  <c r="D10" i="1"/>
  <c r="D9" i="1" s="1"/>
  <c r="E12" i="1"/>
  <c r="E6" i="1"/>
  <c r="E10" i="1"/>
  <c r="C9" i="1"/>
  <c r="C14" i="1"/>
  <c r="C8" i="1"/>
  <c r="C18" i="1"/>
  <c r="H85" i="3" l="1"/>
  <c r="H82" i="3"/>
  <c r="E19" i="1"/>
  <c r="E44" i="1"/>
  <c r="E9" i="1"/>
  <c r="E4" i="1"/>
  <c r="C24" i="1"/>
  <c r="E7" i="1"/>
  <c r="D14" i="1"/>
  <c r="E14" i="1" s="1"/>
  <c r="D44" i="1"/>
  <c r="D8" i="1" l="1"/>
  <c r="E8" i="1" l="1"/>
  <c r="D18" i="1"/>
  <c r="D24" i="1" l="1"/>
  <c r="E24" i="1" s="1"/>
  <c r="E18" i="1"/>
</calcChain>
</file>

<file path=xl/sharedStrings.xml><?xml version="1.0" encoding="utf-8"?>
<sst xmlns="http://schemas.openxmlformats.org/spreadsheetml/2006/main" count="1249" uniqueCount="379">
  <si>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</si>
  <si>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</si>
  <si>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</si>
  <si>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</si>
  <si>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</si>
  <si>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</si>
  <si>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</si>
  <si>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</si>
  <si>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</si>
  <si>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</si>
  <si>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</si>
  <si>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</si>
  <si>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</si>
  <si>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</si>
  <si>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</si>
  <si>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</si>
  <si>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</si>
  <si>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</si>
  <si>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</si>
  <si>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</si>
  <si>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</si>
  <si>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</si>
  <si>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</si>
  <si>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</si>
  <si>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</si>
  <si>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</si>
  <si>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</si>
  <si>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</si>
  <si>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</si>
  <si>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</si>
  <si>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</si>
  <si>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</si>
  <si>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</si>
  <si>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</si>
  <si>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</si>
  <si>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</si>
  <si>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</si>
  <si>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</si>
  <si>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</si>
  <si>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</si>
  <si>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</si>
  <si>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</si>
  <si>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</si>
  <si>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</si>
  <si>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</si>
  <si>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</si>
  <si>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</si>
  <si>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</si>
  <si>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</si>
  <si>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</si>
  <si>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</si>
  <si>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</si>
  <si>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</si>
  <si>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</si>
  <si>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</si>
  <si>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</si>
  <si>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 xml:space="preserve">upravený rozpočet </t>
  </si>
  <si>
    <t>Zdrojová část rozpočtu LK 2016</t>
  </si>
  <si>
    <t xml:space="preserve">schválený rozpočet </t>
  </si>
  <si>
    <t>Výdajová část rozpočtu LK 2016</t>
  </si>
  <si>
    <t>Kap.912-účelové příspěvky PO</t>
  </si>
  <si>
    <t>1. Zapojení fondů z r. 2015</t>
  </si>
  <si>
    <t>2. Zapojení  zákl.běžného účtu z r. 2015</t>
  </si>
  <si>
    <t>Příloha - tab.část ke ZR-RO č. 19/16</t>
  </si>
  <si>
    <t>ZR-RO č.19/16</t>
  </si>
  <si>
    <t>Příloha č. 1 - tab. ke ZR-RO č.19/16</t>
  </si>
  <si>
    <t>ZMĚNA ROZPOČTU - ROZPOČTOVÉ OPATŘENÍ Č. 19/16</t>
  </si>
  <si>
    <t>926 04 - DOTAČNÍ FOND</t>
  </si>
  <si>
    <t>Odbor školství, mládeže, tělovýchovy a sportu</t>
  </si>
  <si>
    <t>uk.</t>
  </si>
  <si>
    <t>č.a.</t>
  </si>
  <si>
    <t>§</t>
  </si>
  <si>
    <t>92604 - D O T A Č N Í   F O N D</t>
  </si>
  <si>
    <t>SR 2016</t>
  </si>
  <si>
    <t>ZR - RO č. 19/16</t>
  </si>
  <si>
    <t>UR 2016</t>
  </si>
  <si>
    <t>SU</t>
  </si>
  <si>
    <t>x</t>
  </si>
  <si>
    <t>Běžné a kapitálové výdaje resortu v DF celkem</t>
  </si>
  <si>
    <t>ZR-RO č. 19/16</t>
  </si>
  <si>
    <t>Programy školství, mládeže a zaměstnanosti</t>
  </si>
  <si>
    <t>40100000000</t>
  </si>
  <si>
    <t>4.1 - Program volnočasových aktivit</t>
  </si>
  <si>
    <t>nespecifikované rezervy</t>
  </si>
  <si>
    <t>40300000000</t>
  </si>
  <si>
    <t>4.3. Specifická primární prevence rizikového chování</t>
  </si>
  <si>
    <t>40400000000</t>
  </si>
  <si>
    <t>4.4 Program Soutěže a podpora talentovaných dětí a mládeže</t>
  </si>
  <si>
    <t>4.5.Pedagogická asistence</t>
  </si>
  <si>
    <t>40500000000</t>
  </si>
  <si>
    <t>40500424443</t>
  </si>
  <si>
    <t>ZŠ Česká Lípa, 28. října 2733-AP na ZŠ Špičák Česká Lípa</t>
  </si>
  <si>
    <t>neinvestiční transfery obcím</t>
  </si>
  <si>
    <t>40500435456</t>
  </si>
  <si>
    <t>ZŠ Turnov, Skálova 600, okres Semily-Dofinancování asistenta pedagoga</t>
  </si>
  <si>
    <t>40500443435</t>
  </si>
  <si>
    <t>ZŠ a MŠ, Rychnov u Jablonce n/N, p. o.-4.5 Pedagogická asistence 2015</t>
  </si>
  <si>
    <t>40500453461</t>
  </si>
  <si>
    <t>MŠ Jablonec n/N, Jugoslávská 13, p. o.-Činnost asistenta pedagoga u dítěte MŠ se zdravotním postižením (Aspergerův syndrom)</t>
  </si>
  <si>
    <t>40500462465</t>
  </si>
  <si>
    <t>ZŠ, Liberec, Křížanská 80, p. o.-Udržení funkce asistenta pedagoga ve školním roce 2015/16</t>
  </si>
  <si>
    <t>40500484489</t>
  </si>
  <si>
    <t>ZŠ a MŠ Tomáše Ježka Ralsko - Kuřívody-p.o.-Asistent pedagoga</t>
  </si>
  <si>
    <t>40500494445</t>
  </si>
  <si>
    <t>ZŠ a MŠ Dubnice, okres Česká Lípa, p.o.-Posílení činností asistenta pedagoga u žáka se zdravotním postižením</t>
  </si>
  <si>
    <t>40500505444</t>
  </si>
  <si>
    <t>ZŠ a SŠ waldorfská, Semily-Podpora činnosti asistenta pedagoga u žákyně se zdravotním postižením na ZŠ walfdorské v Semilech</t>
  </si>
  <si>
    <t>40500513428</t>
  </si>
  <si>
    <t>ZŠ a MŠ Nová Ves nad Nisou-Pedagogická asistence</t>
  </si>
  <si>
    <t>40500522460</t>
  </si>
  <si>
    <t>ZŠ Chrastava, náměstí 1. máje 228, okres Liberec- p.o.-Pedagogická asistence</t>
  </si>
  <si>
    <t>40500535458</t>
  </si>
  <si>
    <t>ZŠ Turnov, 28. října 18, okres Semily-4.5 Program Pedagogická asistence</t>
  </si>
  <si>
    <t>40500543413</t>
  </si>
  <si>
    <t>MŠ spec., Jablonec nad Nisou, Palackého 37, p.o.-Pedagogický asistent</t>
  </si>
  <si>
    <t>40500554407</t>
  </si>
  <si>
    <t>MŠ, Česká Lípa, Bratří Čapků 2864, p.o.-"SPOLEČNĚ TO DOKÁŽEME"</t>
  </si>
  <si>
    <t>40500563441</t>
  </si>
  <si>
    <t>ZŠ Velké Hamry, Školní 541-p.o-Asistent pedagoga pro žáky se zdravotním postižením v ZŠ Velké Hamry</t>
  </si>
  <si>
    <t>40500575457</t>
  </si>
  <si>
    <t>ZŠ Turnov, Žižkova 518, okres Semily, p.o.-Asistent pedagoga 2015/2016</t>
  </si>
  <si>
    <t>40500583427</t>
  </si>
  <si>
    <t>ZŠ a MŠ Malá Skála, okres Jablonec n/N, p.o.-Pedagogická asistence</t>
  </si>
  <si>
    <t>40500594467</t>
  </si>
  <si>
    <t>ZŠ a MŠ Mírová 81, Mimoň, p.o.-Spolu to zvládnem</t>
  </si>
  <si>
    <t>40500603436</t>
  </si>
  <si>
    <t>ZŠ Smržovka, okres Jablonec n/N -p.o-Asistent pedagoga na Základní škole Smržovka</t>
  </si>
  <si>
    <t>40500614429</t>
  </si>
  <si>
    <t>ZŠ a MŠ Doksy - Staré Splavy, Jezerní 74, ok.Česká Lípa-p.o.-Inkluzivní škola</t>
  </si>
  <si>
    <t>40500623412</t>
  </si>
  <si>
    <t>ZŠ Jablonec n/N, Liberecká 26, p.o.-Pedagogická asistence</t>
  </si>
  <si>
    <t>40500634450</t>
  </si>
  <si>
    <t>ZŠ a MŠ Kamenický Šenov - Prácheň, p.o.-Asistent pedagoga pro Davida Kolínského</t>
  </si>
  <si>
    <t>40500642302</t>
  </si>
  <si>
    <t>ZŠ prakt.a MŠ, Hrádek n/N - Loučná, Hartavská 220, p.o.-POMOCNOU RUKOU KE VZDĚLÁNÍ</t>
  </si>
  <si>
    <t>40500654463</t>
  </si>
  <si>
    <t>ZŠ Svor, okres Česká Lípa, p.o.-Asistent pedagoga</t>
  </si>
  <si>
    <t>40500662484</t>
  </si>
  <si>
    <t>ZŠ, Liberec - Vratislavice n/N, p.o.-Asistent pedagoga</t>
  </si>
  <si>
    <t>40500672487</t>
  </si>
  <si>
    <t>ZŠ Liberec, Sokolovská 328, p.o.-Willík ve škole</t>
  </si>
  <si>
    <t>40500684459</t>
  </si>
  <si>
    <t>ZŠ a MŠ, Okna, okres Česká Lípa, p.o.-Inkluze na malotřídce</t>
  </si>
  <si>
    <t>40500694439</t>
  </si>
  <si>
    <t>ZŠ a MŠ, Česká Lípa, Jižní 1903, p.o.-Asistent pedagoga na ZŠ Jižní</t>
  </si>
  <si>
    <t>40500702446</t>
  </si>
  <si>
    <t>ZŠ a MŠ Višňová, okres Liberec, p.o-Asistent pedagoga pro žáky se zdravotním znevýhodněním</t>
  </si>
  <si>
    <t>40500712329</t>
  </si>
  <si>
    <t>ZŠ prakt. a ZŠ spec.,Jablonné v Podj., Komenského 453, p.o.-Zajištění pedagogické asistence pro 1. ročník ZŠS</t>
  </si>
  <si>
    <t>40500722310</t>
  </si>
  <si>
    <t>ZŠ prakt.a ZŠ spec., Liberec, Orlí 140/7, p.o.-Pedagogická asistence ve třídě pro žáky s těžkým zdravotním postižením</t>
  </si>
  <si>
    <t>40700000000</t>
  </si>
  <si>
    <t>4.7. Podpora kompenzačních pomůcek pro žáky s podpůrnými opatřeními</t>
  </si>
  <si>
    <t>Programy podpor tělovýchova a sportu</t>
  </si>
  <si>
    <t>42000000000</t>
  </si>
  <si>
    <t>4.20 - Program údržba, provoz a nájem sportovních zařízení</t>
  </si>
  <si>
    <t>4.21 - Program pravidelná činnost sportovních a tělovýchovných organizací</t>
  </si>
  <si>
    <t>42100000000</t>
  </si>
  <si>
    <t>AC SYNER Turnov-Celoroční pravidelná činnost s mládeží v AC SYNER Turnov</t>
  </si>
  <si>
    <t/>
  </si>
  <si>
    <t>neinvestiční transfery spolkům</t>
  </si>
  <si>
    <t>42100020000</t>
  </si>
  <si>
    <t>TJ Turnov, o.s.-Podpora pravidelné sportovní činnosti oddílů mládeže TJ Turnov</t>
  </si>
  <si>
    <t>42100030000</t>
  </si>
  <si>
    <t>A-STYL,Liberec-Technické a personální zajištění chodu A-stylu Liberec</t>
  </si>
  <si>
    <t>42100040000</t>
  </si>
  <si>
    <t>TJ Lokomotiva Česká Lípa, z.s.-Pravidelná sport. čin.dětí a mládeže v TJ Lokomotiva Česká Lípa</t>
  </si>
  <si>
    <t>42100050000</t>
  </si>
  <si>
    <t>TS TAKT Liberec,o.s.-Pravidelná činnost taneční skupiny TAKT Liberec</t>
  </si>
  <si>
    <t>42100060000</t>
  </si>
  <si>
    <t>FC Slovan Liberec-mládež-FC Slovan Liberec-mládež, pravidelná sportovní činnost mládeže</t>
  </si>
  <si>
    <t>42100070000</t>
  </si>
  <si>
    <t>TJ Desná-Pravidelná činnost mládeže v TJ Desná</t>
  </si>
  <si>
    <t>42100080000</t>
  </si>
  <si>
    <t>AK AC Slovan Liberec, o.s.-Pravidelná sportovní činnost dětí a mládeže realizované ve SK</t>
  </si>
  <si>
    <t>42100090000</t>
  </si>
  <si>
    <t>ČLTK BIŽUTERIE Jablonec n.N-Pravidelná činnost ČLTK Bižuterie Jablonec n.N.</t>
  </si>
  <si>
    <t>42100100000</t>
  </si>
  <si>
    <t>Trampolíny Liberec, o. s.-Finanční podpora zajištění sportoviště a trenérů</t>
  </si>
  <si>
    <t>42100110000</t>
  </si>
  <si>
    <t>FK Pěnčín-Turnov-Podpora fotbalistů na Turnovsku</t>
  </si>
  <si>
    <t>42100120000</t>
  </si>
  <si>
    <t>Hokejový klub Česká Lípa-Pravidelná sportovní činnost dětí a mládeže v HC Česká Lípa</t>
  </si>
  <si>
    <t>42100130000</t>
  </si>
  <si>
    <t>TJ DOKSY-Pravidelná sportovní činnost dětí a mládeže v TJ Doksy</t>
  </si>
  <si>
    <t>42100140000</t>
  </si>
  <si>
    <t>FC Nový Bor, o.s.-Pravidelná činnost fotbalového klubu FC Nový Bor</t>
  </si>
  <si>
    <t>42100150000</t>
  </si>
  <si>
    <t>TJ VK DUKLA LIBEREC-Pravidelná činnost TJ VK Dukla Liberec 1.1.2015-30.6.2016</t>
  </si>
  <si>
    <t>42100160000</t>
  </si>
  <si>
    <t>Sport Aerobic Liberec o.s.-Pravidelná činnost Sport Aerobic Liberec o.s.</t>
  </si>
  <si>
    <t>42100170000</t>
  </si>
  <si>
    <t>TJ Lokomotiva Liberec I, o.s.-Pravidelná sportovní činnost TJ Lokomotiva Liberec 1</t>
  </si>
  <si>
    <t>42100180000</t>
  </si>
  <si>
    <t>SPORT RELAX, Česká Lípa -Podpora sportovní činnosti karate klubu SPORT RELAX</t>
  </si>
  <si>
    <t>42100190000</t>
  </si>
  <si>
    <t>TJ Bižuterie, z.s.-Podpora sportujících dětí a mládeže</t>
  </si>
  <si>
    <t>42100200000</t>
  </si>
  <si>
    <t>SK Skalice u České Lípy-Pravidelná sportovní činnost SK Skalice u České Lípy</t>
  </si>
  <si>
    <t>42100210000</t>
  </si>
  <si>
    <t>Shotokan Sport Centrum Česká Lípa-Pravidelná sport.čin.Shotokan Sport Centrum Česká Lípa</t>
  </si>
  <si>
    <t>42100220000</t>
  </si>
  <si>
    <t>TJ DUKLA Liberec, o.s.-Pravidelná činnost TJ DUKLA Liberec, z.s.</t>
  </si>
  <si>
    <t>42100230000</t>
  </si>
  <si>
    <t>TJ SLOVAN VESEC, Liberec-Pravidelná činnost TJ Slovan Vesec ve výchově mládeže</t>
  </si>
  <si>
    <t>42100240000</t>
  </si>
  <si>
    <t>Sportovní středisko - plavecký klub Česká Lípa-Pravidelná činnost PK Česká Lípa</t>
  </si>
  <si>
    <t>42100250000</t>
  </si>
  <si>
    <t>TJ Jiskra Nový Bor, o.s.-Pravidelná sportovní činnost Jiskry NB</t>
  </si>
  <si>
    <t>42100260000</t>
  </si>
  <si>
    <t>Sportovní klub SPORTAKTIV, o.s., Jablonec n/N-Pravidelná činnost SK Sportaktiv</t>
  </si>
  <si>
    <t>42100270000</t>
  </si>
  <si>
    <t>Athletic club Česká Lípa-Pravidelná sportovní činnost AC Česká Lípa</t>
  </si>
  <si>
    <t>42100280000</t>
  </si>
  <si>
    <t>Beach Volley Vratislavice n. N. o.s.-Pravidelná činnost BV Vratislavice</t>
  </si>
  <si>
    <t>42100290000</t>
  </si>
  <si>
    <t>Enliven Centre, o.s. Česká Lípa-Sportujeme celý rok</t>
  </si>
  <si>
    <t>42100300000</t>
  </si>
  <si>
    <t>Floorball Club Česká Lípa-Pravidelná činnost Floorball Club Česká Lípa</t>
  </si>
  <si>
    <t>42100310000</t>
  </si>
  <si>
    <t>DRACI FBC LIBEREC-Pravidelná činnost FBC Liberec</t>
  </si>
  <si>
    <t>42100320000</t>
  </si>
  <si>
    <t>Ski klub Jablonec n. N.-Pravidelná činnost dětí a mládeže ve SKI klubu Jablonec n. N.</t>
  </si>
  <si>
    <t>42100330000</t>
  </si>
  <si>
    <t>TJ Velké Hamry-Pravidelná sportovní činnost dětí a mládeže v TJ Velké Hamry</t>
  </si>
  <si>
    <t>42100340000</t>
  </si>
  <si>
    <t>Sportovní klub S. K. Osečná-Pravidelná činnost Sportovního klubu S.K.Osečná</t>
  </si>
  <si>
    <t>42100350000</t>
  </si>
  <si>
    <t>Klub českých turistů TJ Tatran Jablonec n/N-Pravidelná spotr.čin.dětí a mlád.real.v TJ Tatran Jablonec, oddíl orientačního běhu</t>
  </si>
  <si>
    <t>42100360000</t>
  </si>
  <si>
    <t>Gryf z.s, Liberec-Pravidelná činnost Gryf z.s.</t>
  </si>
  <si>
    <t>42100370000</t>
  </si>
  <si>
    <t>TJ SLAVIA Liberec-Pravidelná činnost TJ Slavia Liberec</t>
  </si>
  <si>
    <t>42100380000</t>
  </si>
  <si>
    <t>SK Semily-Pravidelná sportovní činnost  dětí a mládeže realizovaná ve SK Semily</t>
  </si>
  <si>
    <t>42100390000</t>
  </si>
  <si>
    <t>TJ FK ŽBS Železný Brod-Činnost TJ FK ŽBS Železný Brod</t>
  </si>
  <si>
    <t>42100400000</t>
  </si>
  <si>
    <t>Gymnastika Liberec-Pravidelná činnost Gymnastika Liberec</t>
  </si>
  <si>
    <t>42100410000</t>
  </si>
  <si>
    <t>SK Matchball Česká Lípa-Pravid.čin.tenisových družstev a přípravky SK MATCHBALL Česká Lípa</t>
  </si>
  <si>
    <t>42100420000</t>
  </si>
  <si>
    <t>LIBEREC HANDBALL-Pravidelná činnost Liberec Handball</t>
  </si>
  <si>
    <t>42100430000</t>
  </si>
  <si>
    <t>HC Frýdlant-Počet podpořených dětí a mládeže do 19 let</t>
  </si>
  <si>
    <t>42100440000</t>
  </si>
  <si>
    <t>Občanské sdružení FK Sedmihorky-Pravidelná činnost fotbalového klubu Sedmihorky</t>
  </si>
  <si>
    <t>42100450000</t>
  </si>
  <si>
    <t>TJ Spartak Smržovka-Pravidelná sport.čin.dětí a mládeže realiz.ve sport.odd.TJ Spartak Smržovka</t>
  </si>
  <si>
    <t>42100460000</t>
  </si>
  <si>
    <t>Judoclub Liberec-Pravidelná činnost Judoclubu Liberec</t>
  </si>
  <si>
    <t>42100470000</t>
  </si>
  <si>
    <t>Basketbalový klub Kondoři Liberec-Pravidelná činnost BK Kondoři Liberec</t>
  </si>
  <si>
    <t>42100480000</t>
  </si>
  <si>
    <t>TJ Tatran Bílý Kostel n/N-Pravidelná sportovní činnost TJ TATRAN Bílý Kostel n/N</t>
  </si>
  <si>
    <t>42100490000</t>
  </si>
  <si>
    <t>Tělovýchovně sportovní club Turnov, o.s.-Nákup DDHM - judistická žíněnka</t>
  </si>
  <si>
    <t>42100500000</t>
  </si>
  <si>
    <t>T.J. HC Jablonec n/N-Pravidelná celoroční činnost mládežnických týmů TJ. HC Jablonec n/N</t>
  </si>
  <si>
    <t>42100510000</t>
  </si>
  <si>
    <t>Lyžařský sportovní klub Lomnice n/P-Pravidelná činnost LSK Lomnice n/P</t>
  </si>
  <si>
    <t>42100520000</t>
  </si>
  <si>
    <t>Hokejový klub Lomnice n/P-Pravidelná činnost Hokejového klubu Lomnice n/P</t>
  </si>
  <si>
    <t>42100530000</t>
  </si>
  <si>
    <t>TJ Jilemnice-Pravidelná celoroční činnost TJ Jilemnice</t>
  </si>
  <si>
    <t>42100540000</t>
  </si>
  <si>
    <t>Badmintonový klub TU v Liberci-Pravidelná činnost Badmintonového klubu TU v Liberci</t>
  </si>
  <si>
    <t>42100550000</t>
  </si>
  <si>
    <t>Golf Club Liberec-Pravidelné tréninky dětí a mládeže 2015</t>
  </si>
  <si>
    <t>42100560000</t>
  </si>
  <si>
    <t>SK Studenec-Pravidelná sportovní činnost dětí a mládeže realizovaná ve SK Studenec</t>
  </si>
  <si>
    <t>42100570000</t>
  </si>
  <si>
    <t>TJ LIAZ Jablonec n/N-Podpora pravidelné činnosti oddílů TJ LIAZ</t>
  </si>
  <si>
    <t>42100580000</t>
  </si>
  <si>
    <t>FBC Lomnice nad Popelkou-Pravidelná činnost FBC Lomnice n. P.</t>
  </si>
  <si>
    <t>42100590000</t>
  </si>
  <si>
    <t>Vysokoškolský SK Slavia TU Liberec o.s.-Pravid.činnost spolku VSK Slavia TU Liberec</t>
  </si>
  <si>
    <t>42100600000</t>
  </si>
  <si>
    <t>Klub biatlonu Jilemnice-Celoroční činnost klubu biatlonu Jilemnice, z.s.</t>
  </si>
  <si>
    <t>42100610000</t>
  </si>
  <si>
    <t>Sportovní klub JEŠTĚD, Liberec-Pravidelná činnost SK JEŠTĚD</t>
  </si>
  <si>
    <t>42100620000</t>
  </si>
  <si>
    <t>KLUB MLÁDEŽE STOLNÍHO TENISU LIBEREC-Pravid.činnost Klubu mlád.stolního tenisu Liberec</t>
  </si>
  <si>
    <t>42100630000</t>
  </si>
  <si>
    <t>Liberecký tenisový klub, Liberec-Pravidelná činnost dětí a mládeže LTK Liberec</t>
  </si>
  <si>
    <t>42100640000</t>
  </si>
  <si>
    <t>TJ SEBA Tanvald-Pravid.činnost odd.běžeckého lyžov.dětí a mládeže TJ Seba Tanvald 2015-2016</t>
  </si>
  <si>
    <t>42100650000</t>
  </si>
  <si>
    <t>SK stolního tenisu Liberec-Pravidelná činnost oddílu SKST Liberec</t>
  </si>
  <si>
    <t>42100660000</t>
  </si>
  <si>
    <t>SK Judo Nový Bor-Celoroční činnost SK Judo Nový Bor</t>
  </si>
  <si>
    <t>42100670000</t>
  </si>
  <si>
    <t>Jizerský klub lyžařů Desná-Pravidelná sportovní činnost Jizerského klubu lyžařů Desná</t>
  </si>
  <si>
    <t>42100680000</t>
  </si>
  <si>
    <t>FK Krásná Studánka-Pravidelná sportovní činnost FK Krásná Studánka</t>
  </si>
  <si>
    <t>42100690000</t>
  </si>
  <si>
    <t>SK ToRiK Doksy-Pravidelná sportovní činnost Sportovního klubu TORiK Doksy</t>
  </si>
  <si>
    <t>42100700000</t>
  </si>
  <si>
    <t>TJ SOKOL Turnov-Podpora pravidelné činnosti sportovního oddílu stolního tenisu</t>
  </si>
  <si>
    <t>42100710000</t>
  </si>
  <si>
    <t>Baseball Club Blesk Jablonec nad Nisou-Celoroční činnost BC Blesk</t>
  </si>
  <si>
    <t>42100720000</t>
  </si>
  <si>
    <t>SK KARATE-SHOTOKAN LIBEREC-Podpora závod. skup.dětí při účasti na domác.a mezin.závod. a campech v karate v obd.od 1.1.2015 do 30.6. 2016.</t>
  </si>
  <si>
    <t>42100730000</t>
  </si>
  <si>
    <t>SK Kraso Česká Lípa-Pravidelná sportovní činnost SK Kraso Česká Lípa</t>
  </si>
  <si>
    <t>42100740000</t>
  </si>
  <si>
    <t>TJ SOKOL Ruprechtice, Liberec-Pravidelná činnost TJ Sokola Ruprechtice</t>
  </si>
  <si>
    <t>42100750000</t>
  </si>
  <si>
    <t>1. Novoborský šachový klub, o.s., Nový Bor-Pravid.činnost 1.Novoborského šachového klubu</t>
  </si>
  <si>
    <t>42100760000</t>
  </si>
  <si>
    <t>TJ Vysoké nad Jizerou-Pravidelná sportovní činnost dětí a mládeže TJ Vysoké n/J</t>
  </si>
  <si>
    <t>42100770000</t>
  </si>
  <si>
    <t>SK Hodkovice n/M-Pravidelná sportovní činnost dětí a mládeže realizovaná ve SK a TJ</t>
  </si>
  <si>
    <t>42100780000</t>
  </si>
  <si>
    <t>TJ Start Liberec-Rozvoj, údržba a zlepšování podmínek tenisového areálu TJ Start Liberec</t>
  </si>
  <si>
    <t>42100790000</t>
  </si>
  <si>
    <t>Klub cyklistů KOOPERATIVA Sportov.gymnázia Jablonec n/N-Pravid.činnost KC Kooperativa SG</t>
  </si>
  <si>
    <t>42100800000</t>
  </si>
  <si>
    <t>Titans Liberec, občanské sdružení-Rozvoj juniorského týmu Titans Liberec</t>
  </si>
  <si>
    <t>42100810000</t>
  </si>
  <si>
    <t>FK HEJNICE-Pravidelná činnost FK HEJNICE</t>
  </si>
  <si>
    <t>42100820000</t>
  </si>
  <si>
    <t>Sport. akademie Luďka Zelenky, Český Dub-Pravidelná činnost SALZ (1.1.2015 - 30.6.2016)</t>
  </si>
  <si>
    <t>42100830000</t>
  </si>
  <si>
    <t>TJ Jiskra Višňová-Pravidelná sport. činnost dětí a mládeže realizovaná ve FK TJ Jiskra Višňová</t>
  </si>
  <si>
    <t>42100840000</t>
  </si>
  <si>
    <t>Tělovýchovná jednota Semily-Celoroční pravidelná činnost s mládeží v TJ Semily</t>
  </si>
  <si>
    <t>42100850000</t>
  </si>
  <si>
    <t>Tělovýchovná jednota Družba Bukovany, Nový Bor-Pravidelná činnost TJ Družba Bukovany</t>
  </si>
  <si>
    <t>42100860000</t>
  </si>
  <si>
    <t>1.FLORBALOVÝ KLUB JABLONEC N.N.-Mládežnické kategorie Florbal Jablonec</t>
  </si>
  <si>
    <t>42100870000</t>
  </si>
  <si>
    <t>TJ Desko Liberec-Pravidelná činnost TJ Desko Liberec</t>
  </si>
  <si>
    <t>42100880000</t>
  </si>
  <si>
    <t>Sportovně střelecký klub Manušice, Česká Lípa-Pravidelná činnost SSK Manušice</t>
  </si>
  <si>
    <t>42100890000</t>
  </si>
  <si>
    <t>Sportovní plavecký klub Liberec-Pravidelná činnost Sportovního plaveckého klubu Liberec</t>
  </si>
  <si>
    <t>42100900000</t>
  </si>
  <si>
    <t>TJ Slovan Hrádek nad Nisou-Celoroční činnost-TJ Slovan Hrádek n/N</t>
  </si>
  <si>
    <t>42100910000</t>
  </si>
  <si>
    <t>TJ Spartak Rokytnice n/J, o.s. -Pravidelná činnost dětí a mládeže TJ Spartak Rokytnice n/J.</t>
  </si>
  <si>
    <t>42100920000</t>
  </si>
  <si>
    <t>SK Freestyle Area, Vítkovice v Krkonoších-Snowpark house</t>
  </si>
  <si>
    <t>42100930000</t>
  </si>
  <si>
    <t>Český krkonošský spolek SKI Jilemnice, o.s.-Pravidelná činnost ČKS SKI Jilemnice</t>
  </si>
  <si>
    <t>42100940000</t>
  </si>
  <si>
    <t>Jiskra Raspenava, o.s.-Pravidelná sportovní činnost dětí a mládeže Jiskra Raspenava,o.s.</t>
  </si>
  <si>
    <t>42100950000</t>
  </si>
  <si>
    <t>Sportovní klub Niké Jilemnice-Jilemnické plavání</t>
  </si>
  <si>
    <t>42100960000</t>
  </si>
  <si>
    <t>OK Jiskra Nový Bor-Pravidelná sportovní činnost dětí a mládeže v OK Jiskra Nový Bor</t>
  </si>
  <si>
    <t>42100970000</t>
  </si>
  <si>
    <t>TJ Sokol Jablonec n/J-Pravidelná sportovní činnost dětí a mládeže TJ Sokol Jablonec n/J</t>
  </si>
  <si>
    <t>42100980000</t>
  </si>
  <si>
    <t>FK Jiskra Mšeno-Jablonec n.N.-Pravidelná činnost FK</t>
  </si>
  <si>
    <t>42100990000</t>
  </si>
  <si>
    <t>OK JILEMNICE-Celoroční činnost dětí a mládeže v orientačním běhu v OK JILEMNICE</t>
  </si>
  <si>
    <t>42101000000</t>
  </si>
  <si>
    <t>Tělovýchovná jednota Sokol Horní Branná-Pravidelná činnost TJ Sokol Horní Branná</t>
  </si>
  <si>
    <t>42101010000</t>
  </si>
  <si>
    <t>TJ DELFÍN Jablonec n/N-Pravidelná činnost jachetního oddílu TJ Delfín Jablonec</t>
  </si>
  <si>
    <t>42101020000</t>
  </si>
  <si>
    <t>KLUB BIATLONU MANUŠICE-Pravid.tréninková a závodní činnost Klubu biatlonu Manušice</t>
  </si>
  <si>
    <t>42101030000</t>
  </si>
  <si>
    <t>Kulturní ŠUM, o.s.-Celoroční činnost sportovního oddílu mažoretky Rytmic Česká Lípa</t>
  </si>
  <si>
    <t>42101040000</t>
  </si>
  <si>
    <t>TJ Jiskra Harrachov-Výcvikové tábory pro sportovně talentovanou mládež</t>
  </si>
  <si>
    <t>42101050000</t>
  </si>
  <si>
    <t>AC Jablonec nad Nisou, o. s.-Pravidelná činnost atletického klubu - AC Jablonec n/N</t>
  </si>
  <si>
    <t>42101060000</t>
  </si>
  <si>
    <t>TJ Sokol Doubí o.s., Liberec-4.21 Pravidelná činnost sportovních a tělových.organizací</t>
  </si>
  <si>
    <t>42101070000</t>
  </si>
  <si>
    <t>Sportovní klub Nový Bor-Celoroční sportovní činnost dětí a mládeže v SK Nový Bor</t>
  </si>
  <si>
    <t>42200000000</t>
  </si>
  <si>
    <t>4.22  -  Program Sport handicapovaných</t>
  </si>
  <si>
    <t>42300000000</t>
  </si>
  <si>
    <t xml:space="preserve">4.23 -  Program Sportovní akce </t>
  </si>
  <si>
    <t>42600000000</t>
  </si>
  <si>
    <t>4.26 - Program Podpora sportovní činnosti dětí a mládeže ve sportovních klubech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</si>
</sst>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1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8"/>
      <color theme="1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</cellStyleXfs>
  <cellXfs count="165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0" borderId="0" xfId="0" applyFont="1"/>
    <xf numFmtId="165" fontId="1" fillId="0" borderId="2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vertical="center"/>
    </xf>
    <xf numFmtId="165" fontId="2" fillId="0" borderId="2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horizontal="right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165" fontId="2" fillId="0" borderId="8" xfId="0" applyNumberFormat="1" applyFont="1" applyBorder="1" applyAlignment="1">
      <alignment horizontal="right" vertical="center" wrapText="1"/>
    </xf>
    <xf numFmtId="165" fontId="1" fillId="0" borderId="11" xfId="0" applyNumberFormat="1" applyFont="1" applyBorder="1" applyAlignment="1">
      <alignment horizontal="right" vertical="center" wrapText="1"/>
    </xf>
    <xf numFmtId="0" fontId="7" fillId="0" borderId="0" xfId="3"/>
    <xf numFmtId="4" fontId="7" fillId="0" borderId="0" xfId="3" applyNumberFormat="1"/>
    <xf numFmtId="0" fontId="10" fillId="0" borderId="0" xfId="4" applyFont="1" applyAlignment="1">
      <alignment horizontal="center"/>
    </xf>
    <xf numFmtId="0" fontId="11" fillId="0" borderId="0" xfId="0" applyFont="1"/>
    <xf numFmtId="0" fontId="9" fillId="0" borderId="0" xfId="5"/>
    <xf numFmtId="0" fontId="7" fillId="0" borderId="0" xfId="1"/>
    <xf numFmtId="0" fontId="14" fillId="0" borderId="14" xfId="3" applyFont="1" applyBorder="1" applyAlignment="1">
      <alignment horizontal="center" vertical="center"/>
    </xf>
    <xf numFmtId="0" fontId="15" fillId="0" borderId="15" xfId="0" applyFont="1" applyBorder="1" applyAlignment="1">
      <alignment horizontal="center"/>
    </xf>
    <xf numFmtId="0" fontId="14" fillId="0" borderId="16" xfId="3" applyFont="1" applyFill="1" applyBorder="1" applyAlignment="1">
      <alignment horizontal="center" vertical="center"/>
    </xf>
    <xf numFmtId="0" fontId="14" fillId="0" borderId="17" xfId="3" applyFont="1" applyFill="1" applyBorder="1" applyAlignment="1">
      <alignment horizontal="center" vertical="center"/>
    </xf>
    <xf numFmtId="0" fontId="16" fillId="0" borderId="15" xfId="2" applyFont="1" applyBorder="1" applyAlignment="1">
      <alignment horizontal="center"/>
    </xf>
    <xf numFmtId="0" fontId="15" fillId="0" borderId="15" xfId="0" applyFont="1" applyBorder="1" applyAlignment="1">
      <alignment horizontal="center" wrapText="1"/>
    </xf>
    <xf numFmtId="0" fontId="16" fillId="0" borderId="18" xfId="3" applyFont="1" applyBorder="1" applyAlignment="1">
      <alignment horizontal="center" vertical="center"/>
    </xf>
    <xf numFmtId="0" fontId="16" fillId="0" borderId="15" xfId="3" applyFont="1" applyFill="1" applyBorder="1" applyAlignment="1">
      <alignment horizontal="center" vertical="center"/>
    </xf>
    <xf numFmtId="0" fontId="14" fillId="0" borderId="0" xfId="6" applyFont="1" applyFill="1" applyBorder="1" applyAlignment="1">
      <alignment horizontal="left" vertical="center"/>
    </xf>
    <xf numFmtId="4" fontId="14" fillId="0" borderId="19" xfId="3" applyNumberFormat="1" applyFont="1" applyFill="1" applyBorder="1" applyAlignment="1"/>
    <xf numFmtId="165" fontId="15" fillId="0" borderId="19" xfId="0" applyNumberFormat="1" applyFont="1" applyBorder="1" applyAlignment="1"/>
    <xf numFmtId="0" fontId="16" fillId="3" borderId="15" xfId="1" applyFont="1" applyFill="1" applyBorder="1" applyAlignment="1">
      <alignment horizontal="center" vertical="center"/>
    </xf>
    <xf numFmtId="4" fontId="14" fillId="3" borderId="15" xfId="3" applyNumberFormat="1" applyFont="1" applyFill="1" applyBorder="1" applyAlignment="1">
      <alignment wrapText="1"/>
    </xf>
    <xf numFmtId="165" fontId="14" fillId="3" borderId="15" xfId="0" applyNumberFormat="1" applyFont="1" applyFill="1" applyBorder="1" applyAlignment="1"/>
    <xf numFmtId="0" fontId="16" fillId="4" borderId="20" xfId="7" applyFont="1" applyFill="1" applyBorder="1" applyAlignment="1">
      <alignment horizontal="center" vertical="center"/>
    </xf>
    <xf numFmtId="49" fontId="16" fillId="4" borderId="21" xfId="7" applyNumberFormat="1" applyFont="1" applyFill="1" applyBorder="1" applyAlignment="1">
      <alignment horizontal="center" vertical="center"/>
    </xf>
    <xf numFmtId="0" fontId="16" fillId="4" borderId="21" xfId="7" applyFont="1" applyFill="1" applyBorder="1" applyAlignment="1">
      <alignment horizontal="center" vertical="center"/>
    </xf>
    <xf numFmtId="0" fontId="16" fillId="4" borderId="22" xfId="7" applyFont="1" applyFill="1" applyBorder="1" applyAlignment="1">
      <alignment vertical="center" wrapText="1"/>
    </xf>
    <xf numFmtId="4" fontId="14" fillId="4" borderId="21" xfId="8" applyNumberFormat="1" applyFont="1" applyFill="1" applyBorder="1" applyAlignment="1"/>
    <xf numFmtId="165" fontId="15" fillId="4" borderId="21" xfId="0" applyNumberFormat="1" applyFont="1" applyFill="1" applyBorder="1" applyAlignment="1"/>
    <xf numFmtId="0" fontId="6" fillId="5" borderId="23" xfId="7" applyFont="1" applyFill="1" applyBorder="1" applyAlignment="1">
      <alignment horizontal="center" vertical="center"/>
    </xf>
    <xf numFmtId="49" fontId="6" fillId="5" borderId="24" xfId="7" applyNumberFormat="1" applyFont="1" applyFill="1" applyBorder="1" applyAlignment="1">
      <alignment horizontal="center" vertical="center"/>
    </xf>
    <xf numFmtId="0" fontId="6" fillId="5" borderId="24" xfId="7" applyFont="1" applyFill="1" applyBorder="1" applyAlignment="1">
      <alignment horizontal="center" vertical="center"/>
    </xf>
    <xf numFmtId="0" fontId="6" fillId="5" borderId="25" xfId="7" applyFont="1" applyFill="1" applyBorder="1" applyAlignment="1">
      <alignment vertical="center" wrapText="1"/>
    </xf>
    <xf numFmtId="4" fontId="18" fillId="5" borderId="24" xfId="8" applyNumberFormat="1" applyFont="1" applyFill="1" applyBorder="1" applyAlignment="1"/>
    <xf numFmtId="165" fontId="19" fillId="0" borderId="24" xfId="0" applyNumberFormat="1" applyFont="1" applyBorder="1" applyAlignment="1"/>
    <xf numFmtId="0" fontId="16" fillId="4" borderId="23" xfId="7" applyFont="1" applyFill="1" applyBorder="1" applyAlignment="1">
      <alignment horizontal="center" vertical="center"/>
    </xf>
    <xf numFmtId="49" fontId="16" fillId="4" borderId="24" xfId="7" applyNumberFormat="1" applyFont="1" applyFill="1" applyBorder="1" applyAlignment="1">
      <alignment horizontal="center" vertical="center"/>
    </xf>
    <xf numFmtId="0" fontId="16" fillId="4" borderId="24" xfId="7" applyFont="1" applyFill="1" applyBorder="1" applyAlignment="1">
      <alignment horizontal="center" vertical="center"/>
    </xf>
    <xf numFmtId="16" fontId="16" fillId="4" borderId="25" xfId="7" applyNumberFormat="1" applyFont="1" applyFill="1" applyBorder="1" applyAlignment="1">
      <alignment vertical="center" wrapText="1"/>
    </xf>
    <xf numFmtId="4" fontId="14" fillId="4" borderId="24" xfId="8" applyNumberFormat="1" applyFont="1" applyFill="1" applyBorder="1" applyAlignment="1"/>
    <xf numFmtId="165" fontId="15" fillId="4" borderId="24" xfId="0" applyNumberFormat="1" applyFont="1" applyFill="1" applyBorder="1" applyAlignment="1"/>
    <xf numFmtId="0" fontId="16" fillId="4" borderId="25" xfId="7" applyFont="1" applyFill="1" applyBorder="1" applyAlignment="1">
      <alignment vertical="center" wrapText="1"/>
    </xf>
    <xf numFmtId="0" fontId="6" fillId="5" borderId="26" xfId="7" applyFont="1" applyFill="1" applyBorder="1" applyAlignment="1">
      <alignment horizontal="center" vertical="center"/>
    </xf>
    <xf numFmtId="49" fontId="6" fillId="5" borderId="27" xfId="7" applyNumberFormat="1" applyFont="1" applyFill="1" applyBorder="1" applyAlignment="1">
      <alignment horizontal="center" vertical="center"/>
    </xf>
    <xf numFmtId="0" fontId="6" fillId="5" borderId="27" xfId="7" applyFont="1" applyFill="1" applyBorder="1" applyAlignment="1">
      <alignment horizontal="center" vertical="center"/>
    </xf>
    <xf numFmtId="0" fontId="6" fillId="5" borderId="28" xfId="7" applyFont="1" applyFill="1" applyBorder="1" applyAlignment="1">
      <alignment vertical="center" wrapText="1"/>
    </xf>
    <xf numFmtId="4" fontId="18" fillId="5" borderId="27" xfId="8" applyNumberFormat="1" applyFont="1" applyFill="1" applyBorder="1" applyAlignment="1"/>
    <xf numFmtId="165" fontId="19" fillId="0" borderId="27" xfId="0" applyNumberFormat="1" applyFont="1" applyBorder="1" applyAlignment="1"/>
    <xf numFmtId="0" fontId="16" fillId="4" borderId="14" xfId="3" applyFont="1" applyFill="1" applyBorder="1" applyAlignment="1">
      <alignment horizontal="center"/>
    </xf>
    <xf numFmtId="49" fontId="16" fillId="4" borderId="15" xfId="3" applyNumberFormat="1" applyFont="1" applyFill="1" applyBorder="1" applyAlignment="1">
      <alignment horizontal="center"/>
    </xf>
    <xf numFmtId="0" fontId="16" fillId="4" borderId="15" xfId="3" applyFont="1" applyFill="1" applyBorder="1" applyAlignment="1">
      <alignment horizontal="center"/>
    </xf>
    <xf numFmtId="49" fontId="16" fillId="4" borderId="29" xfId="3" applyNumberFormat="1" applyFont="1" applyFill="1" applyBorder="1" applyAlignment="1">
      <alignment horizontal="left" wrapText="1"/>
    </xf>
    <xf numFmtId="4" fontId="15" fillId="4" borderId="15" xfId="0" applyNumberFormat="1" applyFont="1" applyFill="1" applyBorder="1" applyAlignment="1"/>
    <xf numFmtId="165" fontId="15" fillId="4" borderId="15" xfId="0" applyNumberFormat="1" applyFont="1" applyFill="1" applyBorder="1" applyAlignment="1"/>
    <xf numFmtId="0" fontId="16" fillId="5" borderId="30" xfId="3" applyFont="1" applyFill="1" applyBorder="1" applyAlignment="1">
      <alignment horizontal="center"/>
    </xf>
    <xf numFmtId="49" fontId="16" fillId="5" borderId="31" xfId="3" applyNumberFormat="1" applyFont="1" applyFill="1" applyBorder="1" applyAlignment="1">
      <alignment horizontal="center"/>
    </xf>
    <xf numFmtId="0" fontId="16" fillId="5" borderId="31" xfId="3" applyFont="1" applyFill="1" applyBorder="1" applyAlignment="1">
      <alignment horizontal="center"/>
    </xf>
    <xf numFmtId="49" fontId="16" fillId="5" borderId="32" xfId="3" applyNumberFormat="1" applyFont="1" applyFill="1" applyBorder="1" applyAlignment="1">
      <alignment horizontal="left" wrapText="1"/>
    </xf>
    <xf numFmtId="4" fontId="15" fillId="5" borderId="31" xfId="0" applyNumberFormat="1" applyFont="1" applyFill="1" applyBorder="1" applyAlignment="1"/>
    <xf numFmtId="165" fontId="15" fillId="5" borderId="31" xfId="0" applyNumberFormat="1" applyFont="1" applyFill="1" applyBorder="1" applyAlignment="1"/>
    <xf numFmtId="0" fontId="16" fillId="5" borderId="23" xfId="3" applyFont="1" applyFill="1" applyBorder="1" applyAlignment="1">
      <alignment horizontal="center"/>
    </xf>
    <xf numFmtId="49" fontId="16" fillId="5" borderId="24" xfId="3" applyNumberFormat="1" applyFont="1" applyFill="1" applyBorder="1" applyAlignment="1">
      <alignment horizontal="center"/>
    </xf>
    <xf numFmtId="0" fontId="6" fillId="5" borderId="24" xfId="3" applyFont="1" applyFill="1" applyBorder="1" applyAlignment="1">
      <alignment horizontal="center"/>
    </xf>
    <xf numFmtId="0" fontId="6" fillId="5" borderId="25" xfId="3" applyFont="1" applyFill="1" applyBorder="1" applyAlignment="1">
      <alignment horizontal="left" wrapText="1"/>
    </xf>
    <xf numFmtId="4" fontId="19" fillId="5" borderId="24" xfId="0" applyNumberFormat="1" applyFont="1" applyFill="1" applyBorder="1" applyAlignment="1"/>
    <xf numFmtId="165" fontId="19" fillId="5" borderId="24" xfId="0" applyNumberFormat="1" applyFont="1" applyFill="1" applyBorder="1" applyAlignment="1"/>
    <xf numFmtId="0" fontId="16" fillId="5" borderId="24" xfId="3" applyFont="1" applyFill="1" applyBorder="1" applyAlignment="1">
      <alignment horizontal="center"/>
    </xf>
    <xf numFmtId="49" fontId="16" fillId="5" borderId="25" xfId="3" applyNumberFormat="1" applyFont="1" applyFill="1" applyBorder="1" applyAlignment="1">
      <alignment horizontal="left" wrapText="1"/>
    </xf>
    <xf numFmtId="4" fontId="15" fillId="5" borderId="24" xfId="0" applyNumberFormat="1" applyFont="1" applyFill="1" applyBorder="1" applyAlignment="1"/>
    <xf numFmtId="165" fontId="15" fillId="5" borderId="24" xfId="0" applyNumberFormat="1" applyFont="1" applyFill="1" applyBorder="1" applyAlignment="1"/>
    <xf numFmtId="0" fontId="6" fillId="5" borderId="23" xfId="3" applyFont="1" applyFill="1" applyBorder="1" applyAlignment="1">
      <alignment horizontal="center"/>
    </xf>
    <xf numFmtId="49" fontId="6" fillId="5" borderId="24" xfId="3" applyNumberFormat="1" applyFont="1" applyFill="1" applyBorder="1" applyAlignment="1">
      <alignment horizontal="center"/>
    </xf>
    <xf numFmtId="0" fontId="6" fillId="5" borderId="24" xfId="3" applyFont="1" applyFill="1" applyBorder="1" applyAlignment="1">
      <alignment horizontal="center" vertical="center"/>
    </xf>
    <xf numFmtId="0" fontId="6" fillId="5" borderId="25" xfId="3" applyFont="1" applyFill="1" applyBorder="1" applyAlignment="1">
      <alignment horizontal="left" vertical="center" wrapText="1"/>
    </xf>
    <xf numFmtId="0" fontId="6" fillId="5" borderId="33" xfId="3" applyFont="1" applyFill="1" applyBorder="1" applyAlignment="1">
      <alignment horizontal="center"/>
    </xf>
    <xf numFmtId="49" fontId="6" fillId="5" borderId="34" xfId="3" applyNumberFormat="1" applyFont="1" applyFill="1" applyBorder="1" applyAlignment="1">
      <alignment horizontal="center"/>
    </xf>
    <xf numFmtId="0" fontId="6" fillId="5" borderId="34" xfId="3" applyFont="1" applyFill="1" applyBorder="1" applyAlignment="1">
      <alignment horizontal="center" vertical="center"/>
    </xf>
    <xf numFmtId="0" fontId="6" fillId="5" borderId="35" xfId="3" applyFont="1" applyFill="1" applyBorder="1" applyAlignment="1">
      <alignment horizontal="left" vertical="center" wrapText="1"/>
    </xf>
    <xf numFmtId="4" fontId="19" fillId="5" borderId="34" xfId="0" applyNumberFormat="1" applyFont="1" applyFill="1" applyBorder="1" applyAlignment="1"/>
    <xf numFmtId="165" fontId="19" fillId="5" borderId="34" xfId="0" applyNumberFormat="1" applyFont="1" applyFill="1" applyBorder="1" applyAlignment="1"/>
    <xf numFmtId="165" fontId="19" fillId="5" borderId="27" xfId="0" applyNumberFormat="1" applyFont="1" applyFill="1" applyBorder="1" applyAlignment="1"/>
    <xf numFmtId="0" fontId="16" fillId="3" borderId="15" xfId="7" applyFont="1" applyFill="1" applyBorder="1" applyAlignment="1">
      <alignment horizontal="center" vertical="center"/>
    </xf>
    <xf numFmtId="165" fontId="20" fillId="3" borderId="15" xfId="0" applyNumberFormat="1" applyFont="1" applyFill="1" applyBorder="1" applyAlignment="1"/>
    <xf numFmtId="0" fontId="6" fillId="5" borderId="33" xfId="7" applyFont="1" applyFill="1" applyBorder="1" applyAlignment="1">
      <alignment horizontal="center" vertical="center"/>
    </xf>
    <xf numFmtId="49" fontId="6" fillId="5" borderId="34" xfId="7" applyNumberFormat="1" applyFont="1" applyFill="1" applyBorder="1" applyAlignment="1">
      <alignment horizontal="center" vertical="center"/>
    </xf>
    <xf numFmtId="0" fontId="6" fillId="5" borderId="34" xfId="7" applyFont="1" applyFill="1" applyBorder="1" applyAlignment="1">
      <alignment horizontal="center" vertical="center"/>
    </xf>
    <xf numFmtId="0" fontId="6" fillId="5" borderId="35" xfId="7" applyFont="1" applyFill="1" applyBorder="1" applyAlignment="1">
      <alignment vertical="center" wrapText="1"/>
    </xf>
    <xf numFmtId="4" fontId="18" fillId="5" borderId="34" xfId="8" applyNumberFormat="1" applyFont="1" applyFill="1" applyBorder="1" applyAlignment="1"/>
    <xf numFmtId="165" fontId="19" fillId="0" borderId="34" xfId="0" applyNumberFormat="1" applyFont="1" applyBorder="1" applyAlignment="1"/>
    <xf numFmtId="0" fontId="16" fillId="4" borderId="21" xfId="7" applyFont="1" applyFill="1" applyBorder="1" applyAlignment="1">
      <alignment vertical="center" wrapText="1"/>
    </xf>
    <xf numFmtId="4" fontId="16" fillId="4" borderId="36" xfId="8" applyNumberFormat="1" applyFont="1" applyFill="1" applyBorder="1" applyAlignment="1"/>
    <xf numFmtId="165" fontId="15" fillId="4" borderId="36" xfId="0" applyNumberFormat="1" applyFont="1" applyFill="1" applyBorder="1" applyAlignment="1"/>
    <xf numFmtId="0" fontId="16" fillId="5" borderId="21" xfId="7" applyFont="1" applyFill="1" applyBorder="1" applyAlignment="1">
      <alignment horizontal="center" vertical="center"/>
    </xf>
    <xf numFmtId="49" fontId="16" fillId="5" borderId="21" xfId="7" applyNumberFormat="1" applyFont="1" applyFill="1" applyBorder="1" applyAlignment="1">
      <alignment horizontal="center" vertical="center"/>
    </xf>
    <xf numFmtId="0" fontId="16" fillId="5" borderId="21" xfId="7" applyFont="1" applyFill="1" applyBorder="1" applyAlignment="1">
      <alignment vertical="center" wrapText="1"/>
    </xf>
    <xf numFmtId="4" fontId="14" fillId="5" borderId="21" xfId="8" applyNumberFormat="1" applyFont="1" applyFill="1" applyBorder="1" applyAlignment="1"/>
    <xf numFmtId="165" fontId="15" fillId="5" borderId="21" xfId="0" applyNumberFormat="1" applyFont="1" applyFill="1" applyBorder="1" applyAlignment="1"/>
    <xf numFmtId="0" fontId="6" fillId="5" borderId="24" xfId="7" applyFont="1" applyFill="1" applyBorder="1" applyAlignment="1">
      <alignment vertical="center" wrapText="1"/>
    </xf>
    <xf numFmtId="0" fontId="16" fillId="5" borderId="24" xfId="6" applyFont="1" applyFill="1" applyBorder="1" applyAlignment="1">
      <alignment horizontal="center"/>
    </xf>
    <xf numFmtId="0" fontId="16" fillId="5" borderId="24" xfId="6" applyFont="1" applyFill="1" applyBorder="1" applyAlignment="1">
      <alignment horizontal="left" wrapText="1"/>
    </xf>
    <xf numFmtId="4" fontId="15" fillId="5" borderId="24" xfId="0" applyNumberFormat="1" applyFont="1" applyFill="1" applyBorder="1"/>
    <xf numFmtId="165" fontId="16" fillId="5" borderId="24" xfId="3" applyNumberFormat="1" applyFont="1" applyFill="1" applyBorder="1"/>
    <xf numFmtId="0" fontId="6" fillId="5" borderId="24" xfId="6" applyFont="1" applyFill="1" applyBorder="1" applyAlignment="1">
      <alignment horizontal="center"/>
    </xf>
    <xf numFmtId="0" fontId="6" fillId="5" borderId="24" xfId="6" applyFont="1" applyFill="1" applyBorder="1" applyAlignment="1">
      <alignment wrapText="1"/>
    </xf>
    <xf numFmtId="4" fontId="11" fillId="5" borderId="24" xfId="0" applyNumberFormat="1" applyFont="1" applyFill="1" applyBorder="1"/>
    <xf numFmtId="165" fontId="6" fillId="5" borderId="24" xfId="3" applyNumberFormat="1" applyFont="1" applyFill="1" applyBorder="1"/>
    <xf numFmtId="165" fontId="11" fillId="5" borderId="24" xfId="0" applyNumberFormat="1" applyFont="1" applyFill="1" applyBorder="1" applyAlignment="1"/>
    <xf numFmtId="0" fontId="6" fillId="5" borderId="27" xfId="6" applyFont="1" applyFill="1" applyBorder="1" applyAlignment="1">
      <alignment horizontal="center"/>
    </xf>
    <xf numFmtId="0" fontId="6" fillId="5" borderId="27" xfId="6" applyFont="1" applyFill="1" applyBorder="1" applyAlignment="1">
      <alignment wrapText="1"/>
    </xf>
    <xf numFmtId="4" fontId="11" fillId="5" borderId="27" xfId="0" applyNumberFormat="1" applyFont="1" applyFill="1" applyBorder="1"/>
    <xf numFmtId="165" fontId="6" fillId="5" borderId="27" xfId="3" applyNumberFormat="1" applyFont="1" applyFill="1" applyBorder="1"/>
    <xf numFmtId="0" fontId="16" fillId="4" borderId="30" xfId="7" applyFont="1" applyFill="1" applyBorder="1" applyAlignment="1">
      <alignment horizontal="center" vertical="center"/>
    </xf>
    <xf numFmtId="49" fontId="16" fillId="4" borderId="31" xfId="7" applyNumberFormat="1" applyFont="1" applyFill="1" applyBorder="1" applyAlignment="1">
      <alignment horizontal="center" vertical="center"/>
    </xf>
    <xf numFmtId="0" fontId="16" fillId="4" borderId="31" xfId="7" applyFont="1" applyFill="1" applyBorder="1" applyAlignment="1">
      <alignment horizontal="center" vertical="center"/>
    </xf>
    <xf numFmtId="0" fontId="16" fillId="4" borderId="32" xfId="7" applyFont="1" applyFill="1" applyBorder="1" applyAlignment="1">
      <alignment vertical="center" wrapText="1"/>
    </xf>
    <xf numFmtId="4" fontId="14" fillId="4" borderId="31" xfId="8" applyNumberFormat="1" applyFont="1" applyFill="1" applyBorder="1" applyAlignment="1"/>
    <xf numFmtId="165" fontId="15" fillId="4" borderId="31" xfId="0" applyNumberFormat="1" applyFont="1" applyFill="1" applyBorder="1" applyAlignment="1"/>
    <xf numFmtId="14" fontId="11" fillId="0" borderId="0" xfId="0" applyNumberFormat="1" applyFont="1"/>
    <xf numFmtId="0" fontId="12" fillId="0" borderId="0" xfId="5" applyFont="1" applyAlignment="1">
      <alignment horizontal="center"/>
    </xf>
    <xf numFmtId="0" fontId="13" fillId="0" borderId="0" xfId="1" applyFont="1" applyFill="1" applyAlignment="1">
      <alignment horizontal="center"/>
    </xf>
    <xf numFmtId="2" fontId="16" fillId="3" borderId="15" xfId="3" applyNumberFormat="1" applyFont="1" applyFill="1" applyBorder="1" applyAlignment="1">
      <alignment horizontal="left" vertical="center" wrapText="1"/>
    </xf>
    <xf numFmtId="0" fontId="17" fillId="3" borderId="15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/>
    </xf>
  </cellXfs>
  <cellStyles count="9">
    <cellStyle name="Normální" xfId="0" builtinId="0"/>
    <cellStyle name="normální 2" xfId="1"/>
    <cellStyle name="Normální 3" xfId="2"/>
    <cellStyle name="Normální 4" xfId="8"/>
    <cellStyle name="normální_2. Rozpočet 2007 - tabulky" xfId="5"/>
    <cellStyle name="normální_Rozpis výdajů 03 bez PO 2 2" xfId="3"/>
    <cellStyle name="normální_Rozpis výdajů 03 bez PO_04 - OSMTVS" xfId="6"/>
    <cellStyle name="normální_Rozpis výdajů 03 bez PO_UR 2008 1-168 tisk" xfId="7"/>
    <cellStyle name="normální_Rozpočet 2004 (ZK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Rozpo&#269;et\rozpo&#269;tov&#225;%20opat&#345;en&#237;\RO%20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270">
          <cell r="R270">
            <v>0</v>
          </cell>
          <cell r="T270">
            <v>-96875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9"/>
  <sheetViews>
    <sheetView tabSelected="1" zoomScaleNormal="100" workbookViewId="0">
      <selection activeCell="K7" sqref="K7"/>
    </sheetView>
  </sheetViews>
  <sheetFormatPr defaultColWidth="8.85546875" defaultRowHeight="11.25" x14ac:dyDescent="0.2"/>
  <cols>
    <col min="1" max="1" width="4.7109375" style="47" customWidth="1"/>
    <col min="2" max="2" width="10.140625" style="47" customWidth="1"/>
    <col min="3" max="4" width="8.85546875" style="47"/>
    <col min="5" max="5" width="33.28515625" style="47" customWidth="1"/>
    <col min="6" max="8" width="8.85546875" style="47"/>
    <col min="9" max="9" width="11" style="47" customWidth="1"/>
    <col min="10" max="16384" width="8.85546875" style="47"/>
  </cols>
  <sheetData>
    <row r="1" spans="1:9" ht="12.75" x14ac:dyDescent="0.2">
      <c r="A1" s="44"/>
      <c r="B1" s="44"/>
      <c r="C1" s="44"/>
      <c r="D1" s="44"/>
      <c r="E1" s="44"/>
      <c r="F1" s="44"/>
      <c r="G1" s="45"/>
      <c r="H1" s="46" t="s">
        <v>65</v>
      </c>
      <c r="I1" s="46"/>
    </row>
    <row r="2" spans="1:9" ht="18" x14ac:dyDescent="0.25">
      <c r="A2" s="159" t="s">
        <v>66</v>
      </c>
      <c r="B2" s="159"/>
      <c r="C2" s="159"/>
      <c r="D2" s="159"/>
      <c r="E2" s="159"/>
      <c r="F2" s="159"/>
      <c r="G2" s="159"/>
      <c r="H2" s="159"/>
      <c r="I2" s="159"/>
    </row>
    <row r="3" spans="1:9" ht="12.75" x14ac:dyDescent="0.2">
      <c r="A3" s="48"/>
      <c r="B3" s="48"/>
      <c r="C3" s="48"/>
      <c r="D3" s="48"/>
      <c r="E3" s="48"/>
      <c r="F3" s="48"/>
      <c r="G3" s="48"/>
      <c r="H3" s="49"/>
      <c r="I3" s="49"/>
    </row>
    <row r="4" spans="1:9" ht="18" x14ac:dyDescent="0.25">
      <c r="A4" s="159" t="s">
        <v>67</v>
      </c>
      <c r="B4" s="159"/>
      <c r="C4" s="159"/>
      <c r="D4" s="159"/>
      <c r="E4" s="159"/>
      <c r="F4" s="159"/>
      <c r="G4" s="159"/>
      <c r="H4" s="159"/>
      <c r="I4" s="159"/>
    </row>
    <row r="5" spans="1:9" ht="12.75" x14ac:dyDescent="0.2">
      <c r="A5" s="48"/>
      <c r="B5" s="48"/>
      <c r="C5" s="48"/>
      <c r="D5" s="48"/>
      <c r="E5" s="48"/>
      <c r="F5" s="48"/>
      <c r="G5" s="48"/>
      <c r="H5" s="49"/>
      <c r="I5" s="49"/>
    </row>
    <row r="6" spans="1:9" ht="15.75" x14ac:dyDescent="0.25">
      <c r="A6" s="160" t="s">
        <v>68</v>
      </c>
      <c r="B6" s="160"/>
      <c r="C6" s="160"/>
      <c r="D6" s="160"/>
      <c r="E6" s="160"/>
      <c r="F6" s="160"/>
      <c r="G6" s="160"/>
      <c r="H6" s="160"/>
      <c r="I6" s="160"/>
    </row>
    <row r="7" spans="1:9" ht="12" thickBot="1" x14ac:dyDescent="0.25"/>
    <row r="8" spans="1:9" ht="27" customHeight="1" thickBot="1" x14ac:dyDescent="0.25">
      <c r="A8" s="50" t="s">
        <v>69</v>
      </c>
      <c r="B8" s="51" t="s">
        <v>70</v>
      </c>
      <c r="C8" s="52" t="s">
        <v>71</v>
      </c>
      <c r="D8" s="53" t="s">
        <v>19</v>
      </c>
      <c r="E8" s="53" t="s">
        <v>72</v>
      </c>
      <c r="F8" s="54" t="s">
        <v>73</v>
      </c>
      <c r="G8" s="55" t="s">
        <v>74</v>
      </c>
      <c r="H8" s="51" t="s">
        <v>75</v>
      </c>
    </row>
    <row r="9" spans="1:9" ht="12" thickBot="1" x14ac:dyDescent="0.25">
      <c r="A9" s="56" t="s">
        <v>76</v>
      </c>
      <c r="B9" s="51" t="s">
        <v>77</v>
      </c>
      <c r="C9" s="57" t="s">
        <v>77</v>
      </c>
      <c r="D9" s="57" t="s">
        <v>77</v>
      </c>
      <c r="E9" s="58" t="s">
        <v>78</v>
      </c>
      <c r="F9" s="59">
        <f>+F10+F82</f>
        <v>19000</v>
      </c>
      <c r="G9" s="60">
        <f>+G10+G82</f>
        <v>22035.754000000001</v>
      </c>
      <c r="H9" s="60">
        <f>+F9+G9</f>
        <v>41035.754000000001</v>
      </c>
      <c r="I9" s="47" t="s">
        <v>79</v>
      </c>
    </row>
    <row r="10" spans="1:9" ht="15.75" thickBot="1" x14ac:dyDescent="0.25">
      <c r="A10" s="61" t="s">
        <v>76</v>
      </c>
      <c r="B10" s="161" t="s">
        <v>80</v>
      </c>
      <c r="C10" s="162"/>
      <c r="D10" s="162"/>
      <c r="E10" s="162"/>
      <c r="F10" s="62">
        <f>+F11+F13+F15+F17+F80</f>
        <v>4000</v>
      </c>
      <c r="G10" s="63">
        <f>+G11+G13+G15+G17+G80</f>
        <v>2035.7540000000001</v>
      </c>
      <c r="H10" s="63">
        <f t="shared" ref="H10:H73" si="0">+F10+G10</f>
        <v>6035.7539999999999</v>
      </c>
      <c r="I10" s="47" t="s">
        <v>79</v>
      </c>
    </row>
    <row r="11" spans="1:9" x14ac:dyDescent="0.2">
      <c r="A11" s="64" t="s">
        <v>76</v>
      </c>
      <c r="B11" s="65" t="s">
        <v>81</v>
      </c>
      <c r="C11" s="66" t="s">
        <v>77</v>
      </c>
      <c r="D11" s="66" t="s">
        <v>77</v>
      </c>
      <c r="E11" s="67" t="s">
        <v>82</v>
      </c>
      <c r="F11" s="68">
        <f>F12</f>
        <v>2000</v>
      </c>
      <c r="G11" s="69">
        <v>0</v>
      </c>
      <c r="H11" s="69">
        <f t="shared" si="0"/>
        <v>2000</v>
      </c>
    </row>
    <row r="12" spans="1:9" x14ac:dyDescent="0.2">
      <c r="A12" s="70"/>
      <c r="B12" s="71"/>
      <c r="C12" s="72">
        <v>3299</v>
      </c>
      <c r="D12" s="72">
        <v>5901</v>
      </c>
      <c r="E12" s="73" t="s">
        <v>83</v>
      </c>
      <c r="F12" s="74">
        <v>2000</v>
      </c>
      <c r="G12" s="75">
        <v>0</v>
      </c>
      <c r="H12" s="75">
        <f t="shared" si="0"/>
        <v>2000</v>
      </c>
    </row>
    <row r="13" spans="1:9" ht="22.5" x14ac:dyDescent="0.2">
      <c r="A13" s="76" t="s">
        <v>76</v>
      </c>
      <c r="B13" s="77" t="s">
        <v>84</v>
      </c>
      <c r="C13" s="78" t="s">
        <v>77</v>
      </c>
      <c r="D13" s="78" t="s">
        <v>77</v>
      </c>
      <c r="E13" s="79" t="s">
        <v>85</v>
      </c>
      <c r="F13" s="80">
        <f>+F14</f>
        <v>250</v>
      </c>
      <c r="G13" s="81">
        <v>0</v>
      </c>
      <c r="H13" s="81">
        <f t="shared" si="0"/>
        <v>250</v>
      </c>
    </row>
    <row r="14" spans="1:9" x14ac:dyDescent="0.2">
      <c r="A14" s="70"/>
      <c r="B14" s="71"/>
      <c r="C14" s="72">
        <v>3299</v>
      </c>
      <c r="D14" s="72">
        <v>5901</v>
      </c>
      <c r="E14" s="73" t="s">
        <v>83</v>
      </c>
      <c r="F14" s="74">
        <v>250</v>
      </c>
      <c r="G14" s="75">
        <v>0</v>
      </c>
      <c r="H14" s="75">
        <f t="shared" si="0"/>
        <v>250</v>
      </c>
    </row>
    <row r="15" spans="1:9" ht="22.5" x14ac:dyDescent="0.2">
      <c r="A15" s="76" t="s">
        <v>76</v>
      </c>
      <c r="B15" s="77" t="s">
        <v>86</v>
      </c>
      <c r="C15" s="78" t="s">
        <v>77</v>
      </c>
      <c r="D15" s="78" t="s">
        <v>77</v>
      </c>
      <c r="E15" s="82" t="s">
        <v>87</v>
      </c>
      <c r="F15" s="80">
        <f>+F16</f>
        <v>250</v>
      </c>
      <c r="G15" s="81">
        <v>0</v>
      </c>
      <c r="H15" s="81">
        <f t="shared" si="0"/>
        <v>250</v>
      </c>
    </row>
    <row r="16" spans="1:9" ht="12" thickBot="1" x14ac:dyDescent="0.25">
      <c r="A16" s="83"/>
      <c r="B16" s="84"/>
      <c r="C16" s="85">
        <v>3299</v>
      </c>
      <c r="D16" s="85">
        <v>5901</v>
      </c>
      <c r="E16" s="86" t="s">
        <v>83</v>
      </c>
      <c r="F16" s="87">
        <v>250</v>
      </c>
      <c r="G16" s="88">
        <v>0</v>
      </c>
      <c r="H16" s="88">
        <f t="shared" si="0"/>
        <v>250</v>
      </c>
    </row>
    <row r="17" spans="1:9" ht="12" thickBot="1" x14ac:dyDescent="0.25">
      <c r="A17" s="89" t="s">
        <v>76</v>
      </c>
      <c r="B17" s="90" t="s">
        <v>77</v>
      </c>
      <c r="C17" s="91" t="s">
        <v>77</v>
      </c>
      <c r="D17" s="91" t="s">
        <v>77</v>
      </c>
      <c r="E17" s="92" t="s">
        <v>88</v>
      </c>
      <c r="F17" s="93">
        <v>0</v>
      </c>
      <c r="G17" s="94">
        <f>SUM(G18:G81)/2</f>
        <v>2035.7540000000001</v>
      </c>
      <c r="H17" s="94">
        <f t="shared" si="0"/>
        <v>2035.7540000000001</v>
      </c>
      <c r="I17" s="47" t="s">
        <v>79</v>
      </c>
    </row>
    <row r="18" spans="1:9" x14ac:dyDescent="0.2">
      <c r="A18" s="95" t="s">
        <v>76</v>
      </c>
      <c r="B18" s="96" t="s">
        <v>89</v>
      </c>
      <c r="C18" s="97" t="s">
        <v>77</v>
      </c>
      <c r="D18" s="97" t="s">
        <v>77</v>
      </c>
      <c r="E18" s="98" t="s">
        <v>88</v>
      </c>
      <c r="F18" s="99">
        <v>0</v>
      </c>
      <c r="G18" s="100">
        <v>109.976</v>
      </c>
      <c r="H18" s="100">
        <f t="shared" si="0"/>
        <v>109.976</v>
      </c>
      <c r="I18" s="47" t="s">
        <v>79</v>
      </c>
    </row>
    <row r="19" spans="1:9" x14ac:dyDescent="0.2">
      <c r="A19" s="101"/>
      <c r="B19" s="102"/>
      <c r="C19" s="103">
        <v>3299</v>
      </c>
      <c r="D19" s="103">
        <v>5901</v>
      </c>
      <c r="E19" s="104" t="s">
        <v>83</v>
      </c>
      <c r="F19" s="105">
        <v>0</v>
      </c>
      <c r="G19" s="106">
        <v>109.976</v>
      </c>
      <c r="H19" s="106">
        <f t="shared" si="0"/>
        <v>109.976</v>
      </c>
    </row>
    <row r="20" spans="1:9" ht="22.5" x14ac:dyDescent="0.2">
      <c r="A20" s="101" t="s">
        <v>76</v>
      </c>
      <c r="B20" s="102" t="s">
        <v>90</v>
      </c>
      <c r="C20" s="107" t="s">
        <v>77</v>
      </c>
      <c r="D20" s="107" t="s">
        <v>77</v>
      </c>
      <c r="E20" s="108" t="s">
        <v>91</v>
      </c>
      <c r="F20" s="109">
        <v>0</v>
      </c>
      <c r="G20" s="110">
        <v>92.4</v>
      </c>
      <c r="H20" s="110">
        <f t="shared" si="0"/>
        <v>92.4</v>
      </c>
      <c r="I20" s="47" t="s">
        <v>79</v>
      </c>
    </row>
    <row r="21" spans="1:9" x14ac:dyDescent="0.2">
      <c r="A21" s="111"/>
      <c r="B21" s="112"/>
      <c r="C21" s="113">
        <v>3299</v>
      </c>
      <c r="D21" s="113">
        <v>5321</v>
      </c>
      <c r="E21" s="114" t="s">
        <v>92</v>
      </c>
      <c r="F21" s="105">
        <v>0</v>
      </c>
      <c r="G21" s="106">
        <v>92.4</v>
      </c>
      <c r="H21" s="106">
        <f t="shared" si="0"/>
        <v>92.4</v>
      </c>
    </row>
    <row r="22" spans="1:9" ht="22.5" x14ac:dyDescent="0.2">
      <c r="A22" s="101" t="s">
        <v>76</v>
      </c>
      <c r="B22" s="102" t="s">
        <v>93</v>
      </c>
      <c r="C22" s="107" t="s">
        <v>77</v>
      </c>
      <c r="D22" s="107" t="s">
        <v>77</v>
      </c>
      <c r="E22" s="108" t="s">
        <v>94</v>
      </c>
      <c r="F22" s="109">
        <v>0</v>
      </c>
      <c r="G22" s="110">
        <v>92.4</v>
      </c>
      <c r="H22" s="110">
        <f t="shared" si="0"/>
        <v>92.4</v>
      </c>
      <c r="I22" s="47" t="s">
        <v>79</v>
      </c>
    </row>
    <row r="23" spans="1:9" x14ac:dyDescent="0.2">
      <c r="A23" s="111"/>
      <c r="B23" s="112"/>
      <c r="C23" s="113">
        <v>3299</v>
      </c>
      <c r="D23" s="113">
        <v>5321</v>
      </c>
      <c r="E23" s="114" t="s">
        <v>92</v>
      </c>
      <c r="F23" s="105">
        <v>0</v>
      </c>
      <c r="G23" s="106">
        <v>92.4</v>
      </c>
      <c r="H23" s="106">
        <f t="shared" si="0"/>
        <v>92.4</v>
      </c>
    </row>
    <row r="24" spans="1:9" ht="22.5" x14ac:dyDescent="0.2">
      <c r="A24" s="101" t="s">
        <v>76</v>
      </c>
      <c r="B24" s="102" t="s">
        <v>95</v>
      </c>
      <c r="C24" s="107" t="s">
        <v>77</v>
      </c>
      <c r="D24" s="107" t="s">
        <v>77</v>
      </c>
      <c r="E24" s="108" t="s">
        <v>96</v>
      </c>
      <c r="F24" s="109">
        <v>0</v>
      </c>
      <c r="G24" s="110">
        <v>69.3</v>
      </c>
      <c r="H24" s="110">
        <f t="shared" si="0"/>
        <v>69.3</v>
      </c>
      <c r="I24" s="47" t="s">
        <v>79</v>
      </c>
    </row>
    <row r="25" spans="1:9" x14ac:dyDescent="0.2">
      <c r="A25" s="111"/>
      <c r="B25" s="112"/>
      <c r="C25" s="113">
        <v>3299</v>
      </c>
      <c r="D25" s="113">
        <v>5321</v>
      </c>
      <c r="E25" s="114" t="s">
        <v>92</v>
      </c>
      <c r="F25" s="105">
        <v>0</v>
      </c>
      <c r="G25" s="106">
        <v>69.3</v>
      </c>
      <c r="H25" s="106">
        <f t="shared" si="0"/>
        <v>69.3</v>
      </c>
    </row>
    <row r="26" spans="1:9" ht="45" x14ac:dyDescent="0.2">
      <c r="A26" s="101" t="s">
        <v>76</v>
      </c>
      <c r="B26" s="102" t="s">
        <v>97</v>
      </c>
      <c r="C26" s="107" t="s">
        <v>77</v>
      </c>
      <c r="D26" s="107" t="s">
        <v>77</v>
      </c>
      <c r="E26" s="108" t="s">
        <v>98</v>
      </c>
      <c r="F26" s="109">
        <v>0</v>
      </c>
      <c r="G26" s="110">
        <v>30</v>
      </c>
      <c r="H26" s="110">
        <f t="shared" si="0"/>
        <v>30</v>
      </c>
      <c r="I26" s="47" t="s">
        <v>79</v>
      </c>
    </row>
    <row r="27" spans="1:9" x14ac:dyDescent="0.2">
      <c r="A27" s="111"/>
      <c r="B27" s="112"/>
      <c r="C27" s="113">
        <v>3299</v>
      </c>
      <c r="D27" s="113">
        <v>5321</v>
      </c>
      <c r="E27" s="114" t="s">
        <v>92</v>
      </c>
      <c r="F27" s="105">
        <v>0</v>
      </c>
      <c r="G27" s="106">
        <v>30</v>
      </c>
      <c r="H27" s="106">
        <f t="shared" si="0"/>
        <v>30</v>
      </c>
    </row>
    <row r="28" spans="1:9" ht="33.75" x14ac:dyDescent="0.2">
      <c r="A28" s="101" t="s">
        <v>76</v>
      </c>
      <c r="B28" s="102" t="s">
        <v>99</v>
      </c>
      <c r="C28" s="107" t="s">
        <v>77</v>
      </c>
      <c r="D28" s="107" t="s">
        <v>77</v>
      </c>
      <c r="E28" s="108" t="s">
        <v>100</v>
      </c>
      <c r="F28" s="109">
        <v>0</v>
      </c>
      <c r="G28" s="110">
        <v>92.4</v>
      </c>
      <c r="H28" s="110">
        <f t="shared" si="0"/>
        <v>92.4</v>
      </c>
      <c r="I28" s="47" t="s">
        <v>79</v>
      </c>
    </row>
    <row r="29" spans="1:9" x14ac:dyDescent="0.2">
      <c r="A29" s="111"/>
      <c r="B29" s="112"/>
      <c r="C29" s="113">
        <v>3299</v>
      </c>
      <c r="D29" s="113">
        <v>5321</v>
      </c>
      <c r="E29" s="114" t="s">
        <v>92</v>
      </c>
      <c r="F29" s="105">
        <v>0</v>
      </c>
      <c r="G29" s="106">
        <v>92.4</v>
      </c>
      <c r="H29" s="106">
        <f t="shared" si="0"/>
        <v>92.4</v>
      </c>
    </row>
    <row r="30" spans="1:9" ht="22.5" x14ac:dyDescent="0.2">
      <c r="A30" s="101" t="s">
        <v>76</v>
      </c>
      <c r="B30" s="102" t="s">
        <v>101</v>
      </c>
      <c r="C30" s="107" t="s">
        <v>77</v>
      </c>
      <c r="D30" s="107" t="s">
        <v>77</v>
      </c>
      <c r="E30" s="108" t="s">
        <v>102</v>
      </c>
      <c r="F30" s="109">
        <v>0</v>
      </c>
      <c r="G30" s="110">
        <v>55.44</v>
      </c>
      <c r="H30" s="110">
        <f t="shared" si="0"/>
        <v>55.44</v>
      </c>
      <c r="I30" s="47" t="s">
        <v>79</v>
      </c>
    </row>
    <row r="31" spans="1:9" x14ac:dyDescent="0.2">
      <c r="A31" s="111"/>
      <c r="B31" s="112"/>
      <c r="C31" s="113">
        <v>3299</v>
      </c>
      <c r="D31" s="113">
        <v>5321</v>
      </c>
      <c r="E31" s="114" t="s">
        <v>92</v>
      </c>
      <c r="F31" s="105">
        <v>0</v>
      </c>
      <c r="G31" s="106">
        <v>55.44</v>
      </c>
      <c r="H31" s="106">
        <f t="shared" si="0"/>
        <v>55.44</v>
      </c>
    </row>
    <row r="32" spans="1:9" ht="33.75" x14ac:dyDescent="0.2">
      <c r="A32" s="101" t="s">
        <v>76</v>
      </c>
      <c r="B32" s="102" t="s">
        <v>103</v>
      </c>
      <c r="C32" s="107" t="s">
        <v>77</v>
      </c>
      <c r="D32" s="107" t="s">
        <v>77</v>
      </c>
      <c r="E32" s="108" t="s">
        <v>104</v>
      </c>
      <c r="F32" s="109">
        <v>0</v>
      </c>
      <c r="G32" s="110">
        <v>59.655999999999999</v>
      </c>
      <c r="H32" s="110">
        <f t="shared" si="0"/>
        <v>59.655999999999999</v>
      </c>
      <c r="I32" s="47" t="s">
        <v>79</v>
      </c>
    </row>
    <row r="33" spans="1:9" x14ac:dyDescent="0.2">
      <c r="A33" s="111"/>
      <c r="B33" s="112"/>
      <c r="C33" s="113">
        <v>3299</v>
      </c>
      <c r="D33" s="113">
        <v>5321</v>
      </c>
      <c r="E33" s="114" t="s">
        <v>92</v>
      </c>
      <c r="F33" s="105">
        <v>0</v>
      </c>
      <c r="G33" s="106">
        <v>59.655999999999999</v>
      </c>
      <c r="H33" s="106">
        <f t="shared" si="0"/>
        <v>59.655999999999999</v>
      </c>
    </row>
    <row r="34" spans="1:9" ht="45" x14ac:dyDescent="0.2">
      <c r="A34" s="101" t="s">
        <v>76</v>
      </c>
      <c r="B34" s="102" t="s">
        <v>105</v>
      </c>
      <c r="C34" s="107" t="s">
        <v>77</v>
      </c>
      <c r="D34" s="107" t="s">
        <v>77</v>
      </c>
      <c r="E34" s="108" t="s">
        <v>106</v>
      </c>
      <c r="F34" s="109">
        <v>0</v>
      </c>
      <c r="G34" s="110">
        <v>46.773000000000003</v>
      </c>
      <c r="H34" s="110">
        <f t="shared" si="0"/>
        <v>46.773000000000003</v>
      </c>
      <c r="I34" s="47" t="s">
        <v>79</v>
      </c>
    </row>
    <row r="35" spans="1:9" x14ac:dyDescent="0.2">
      <c r="A35" s="111"/>
      <c r="B35" s="112"/>
      <c r="C35" s="113">
        <v>3299</v>
      </c>
      <c r="D35" s="113">
        <v>5321</v>
      </c>
      <c r="E35" s="114" t="s">
        <v>92</v>
      </c>
      <c r="F35" s="105">
        <v>0</v>
      </c>
      <c r="G35" s="106">
        <v>46.773000000000003</v>
      </c>
      <c r="H35" s="106">
        <f t="shared" si="0"/>
        <v>46.773000000000003</v>
      </c>
    </row>
    <row r="36" spans="1:9" ht="22.5" x14ac:dyDescent="0.2">
      <c r="A36" s="101" t="s">
        <v>76</v>
      </c>
      <c r="B36" s="102" t="s">
        <v>107</v>
      </c>
      <c r="C36" s="107" t="s">
        <v>77</v>
      </c>
      <c r="D36" s="107" t="s">
        <v>77</v>
      </c>
      <c r="E36" s="108" t="s">
        <v>108</v>
      </c>
      <c r="F36" s="109">
        <v>0</v>
      </c>
      <c r="G36" s="110">
        <v>30</v>
      </c>
      <c r="H36" s="110">
        <f t="shared" si="0"/>
        <v>30</v>
      </c>
      <c r="I36" s="47" t="s">
        <v>79</v>
      </c>
    </row>
    <row r="37" spans="1:9" x14ac:dyDescent="0.2">
      <c r="A37" s="111"/>
      <c r="B37" s="112"/>
      <c r="C37" s="113">
        <v>3299</v>
      </c>
      <c r="D37" s="113">
        <v>5321</v>
      </c>
      <c r="E37" s="114" t="s">
        <v>92</v>
      </c>
      <c r="F37" s="105">
        <v>0</v>
      </c>
      <c r="G37" s="106">
        <v>30</v>
      </c>
      <c r="H37" s="106">
        <f t="shared" si="0"/>
        <v>30</v>
      </c>
    </row>
    <row r="38" spans="1:9" ht="33.75" x14ac:dyDescent="0.2">
      <c r="A38" s="101" t="s">
        <v>76</v>
      </c>
      <c r="B38" s="102" t="s">
        <v>109</v>
      </c>
      <c r="C38" s="107" t="s">
        <v>77</v>
      </c>
      <c r="D38" s="107" t="s">
        <v>77</v>
      </c>
      <c r="E38" s="108" t="s">
        <v>110</v>
      </c>
      <c r="F38" s="109">
        <v>0</v>
      </c>
      <c r="G38" s="110">
        <v>30</v>
      </c>
      <c r="H38" s="110">
        <f t="shared" si="0"/>
        <v>30</v>
      </c>
      <c r="I38" s="47" t="s">
        <v>79</v>
      </c>
    </row>
    <row r="39" spans="1:9" x14ac:dyDescent="0.2">
      <c r="A39" s="111"/>
      <c r="B39" s="112"/>
      <c r="C39" s="113">
        <v>3299</v>
      </c>
      <c r="D39" s="113">
        <v>5321</v>
      </c>
      <c r="E39" s="114" t="s">
        <v>92</v>
      </c>
      <c r="F39" s="105">
        <v>0</v>
      </c>
      <c r="G39" s="106">
        <v>30</v>
      </c>
      <c r="H39" s="106">
        <f t="shared" si="0"/>
        <v>30</v>
      </c>
    </row>
    <row r="40" spans="1:9" ht="22.5" x14ac:dyDescent="0.2">
      <c r="A40" s="101" t="s">
        <v>76</v>
      </c>
      <c r="B40" s="102" t="s">
        <v>111</v>
      </c>
      <c r="C40" s="107" t="s">
        <v>77</v>
      </c>
      <c r="D40" s="107" t="s">
        <v>77</v>
      </c>
      <c r="E40" s="108" t="s">
        <v>112</v>
      </c>
      <c r="F40" s="109">
        <v>0</v>
      </c>
      <c r="G40" s="110">
        <v>92.4</v>
      </c>
      <c r="H40" s="110">
        <f t="shared" si="0"/>
        <v>92.4</v>
      </c>
      <c r="I40" s="47" t="s">
        <v>79</v>
      </c>
    </row>
    <row r="41" spans="1:9" x14ac:dyDescent="0.2">
      <c r="A41" s="111"/>
      <c r="B41" s="112"/>
      <c r="C41" s="113">
        <v>3299</v>
      </c>
      <c r="D41" s="113">
        <v>5321</v>
      </c>
      <c r="E41" s="114" t="s">
        <v>92</v>
      </c>
      <c r="F41" s="105">
        <v>0</v>
      </c>
      <c r="G41" s="106">
        <v>92.4</v>
      </c>
      <c r="H41" s="106">
        <f t="shared" si="0"/>
        <v>92.4</v>
      </c>
    </row>
    <row r="42" spans="1:9" ht="22.5" x14ac:dyDescent="0.2">
      <c r="A42" s="101" t="s">
        <v>76</v>
      </c>
      <c r="B42" s="102" t="s">
        <v>113</v>
      </c>
      <c r="C42" s="107" t="s">
        <v>77</v>
      </c>
      <c r="D42" s="107" t="s">
        <v>77</v>
      </c>
      <c r="E42" s="108" t="s">
        <v>114</v>
      </c>
      <c r="F42" s="109">
        <v>0</v>
      </c>
      <c r="G42" s="110">
        <v>92.4</v>
      </c>
      <c r="H42" s="110">
        <f t="shared" si="0"/>
        <v>92.4</v>
      </c>
      <c r="I42" s="47" t="s">
        <v>79</v>
      </c>
    </row>
    <row r="43" spans="1:9" x14ac:dyDescent="0.2">
      <c r="A43" s="111"/>
      <c r="B43" s="112"/>
      <c r="C43" s="113">
        <v>3299</v>
      </c>
      <c r="D43" s="113">
        <v>5321</v>
      </c>
      <c r="E43" s="114" t="s">
        <v>92</v>
      </c>
      <c r="F43" s="105">
        <v>0</v>
      </c>
      <c r="G43" s="106">
        <v>92.4</v>
      </c>
      <c r="H43" s="106">
        <f t="shared" si="0"/>
        <v>92.4</v>
      </c>
    </row>
    <row r="44" spans="1:9" ht="22.5" x14ac:dyDescent="0.2">
      <c r="A44" s="101" t="s">
        <v>76</v>
      </c>
      <c r="B44" s="102" t="s">
        <v>115</v>
      </c>
      <c r="C44" s="107" t="s">
        <v>77</v>
      </c>
      <c r="D44" s="107" t="s">
        <v>77</v>
      </c>
      <c r="E44" s="108" t="s">
        <v>116</v>
      </c>
      <c r="F44" s="109">
        <v>0</v>
      </c>
      <c r="G44" s="110">
        <v>69.897999999999996</v>
      </c>
      <c r="H44" s="110">
        <f t="shared" si="0"/>
        <v>69.897999999999996</v>
      </c>
      <c r="I44" s="47" t="s">
        <v>79</v>
      </c>
    </row>
    <row r="45" spans="1:9" x14ac:dyDescent="0.2">
      <c r="A45" s="111"/>
      <c r="B45" s="112"/>
      <c r="C45" s="113">
        <v>3299</v>
      </c>
      <c r="D45" s="113">
        <v>5321</v>
      </c>
      <c r="E45" s="114" t="s">
        <v>92</v>
      </c>
      <c r="F45" s="105">
        <v>0</v>
      </c>
      <c r="G45" s="106">
        <v>69.897999999999996</v>
      </c>
      <c r="H45" s="106">
        <f t="shared" si="0"/>
        <v>69.897999999999996</v>
      </c>
    </row>
    <row r="46" spans="1:9" ht="33.75" x14ac:dyDescent="0.2">
      <c r="A46" s="101" t="s">
        <v>76</v>
      </c>
      <c r="B46" s="102" t="s">
        <v>117</v>
      </c>
      <c r="C46" s="107" t="s">
        <v>77</v>
      </c>
      <c r="D46" s="107" t="s">
        <v>77</v>
      </c>
      <c r="E46" s="108" t="s">
        <v>118</v>
      </c>
      <c r="F46" s="109">
        <v>0</v>
      </c>
      <c r="G46" s="110">
        <v>91.63</v>
      </c>
      <c r="H46" s="110">
        <f t="shared" si="0"/>
        <v>91.63</v>
      </c>
      <c r="I46" s="47" t="s">
        <v>79</v>
      </c>
    </row>
    <row r="47" spans="1:9" x14ac:dyDescent="0.2">
      <c r="A47" s="111"/>
      <c r="B47" s="112"/>
      <c r="C47" s="113">
        <v>3299</v>
      </c>
      <c r="D47" s="113">
        <v>5321</v>
      </c>
      <c r="E47" s="114" t="s">
        <v>92</v>
      </c>
      <c r="F47" s="105">
        <v>0</v>
      </c>
      <c r="G47" s="106">
        <v>91.63</v>
      </c>
      <c r="H47" s="106">
        <f t="shared" si="0"/>
        <v>91.63</v>
      </c>
    </row>
    <row r="48" spans="1:9" ht="22.5" x14ac:dyDescent="0.2">
      <c r="A48" s="101" t="s">
        <v>76</v>
      </c>
      <c r="B48" s="102" t="s">
        <v>119</v>
      </c>
      <c r="C48" s="107" t="s">
        <v>77</v>
      </c>
      <c r="D48" s="107" t="s">
        <v>77</v>
      </c>
      <c r="E48" s="108" t="s">
        <v>120</v>
      </c>
      <c r="F48" s="109">
        <v>0</v>
      </c>
      <c r="G48" s="110">
        <v>92.4</v>
      </c>
      <c r="H48" s="110">
        <f t="shared" si="0"/>
        <v>92.4</v>
      </c>
      <c r="I48" s="47" t="s">
        <v>79</v>
      </c>
    </row>
    <row r="49" spans="1:9" x14ac:dyDescent="0.2">
      <c r="A49" s="111"/>
      <c r="B49" s="112"/>
      <c r="C49" s="113">
        <v>3299</v>
      </c>
      <c r="D49" s="113">
        <v>5321</v>
      </c>
      <c r="E49" s="114" t="s">
        <v>92</v>
      </c>
      <c r="F49" s="105">
        <v>0</v>
      </c>
      <c r="G49" s="106">
        <v>92.4</v>
      </c>
      <c r="H49" s="106">
        <f t="shared" si="0"/>
        <v>92.4</v>
      </c>
    </row>
    <row r="50" spans="1:9" ht="22.5" x14ac:dyDescent="0.2">
      <c r="A50" s="101" t="s">
        <v>76</v>
      </c>
      <c r="B50" s="102" t="s">
        <v>121</v>
      </c>
      <c r="C50" s="107" t="s">
        <v>77</v>
      </c>
      <c r="D50" s="107" t="s">
        <v>77</v>
      </c>
      <c r="E50" s="108" t="s">
        <v>122</v>
      </c>
      <c r="F50" s="109">
        <v>0</v>
      </c>
      <c r="G50" s="110">
        <v>69.3</v>
      </c>
      <c r="H50" s="110">
        <f t="shared" si="0"/>
        <v>69.3</v>
      </c>
      <c r="I50" s="47" t="s">
        <v>79</v>
      </c>
    </row>
    <row r="51" spans="1:9" x14ac:dyDescent="0.2">
      <c r="A51" s="111"/>
      <c r="B51" s="112"/>
      <c r="C51" s="113">
        <v>3299</v>
      </c>
      <c r="D51" s="113">
        <v>5321</v>
      </c>
      <c r="E51" s="114" t="s">
        <v>92</v>
      </c>
      <c r="F51" s="105">
        <v>0</v>
      </c>
      <c r="G51" s="106">
        <v>69.3</v>
      </c>
      <c r="H51" s="106">
        <f t="shared" si="0"/>
        <v>69.3</v>
      </c>
    </row>
    <row r="52" spans="1:9" ht="22.5" x14ac:dyDescent="0.2">
      <c r="A52" s="101" t="s">
        <v>76</v>
      </c>
      <c r="B52" s="102" t="s">
        <v>123</v>
      </c>
      <c r="C52" s="107" t="s">
        <v>77</v>
      </c>
      <c r="D52" s="107" t="s">
        <v>77</v>
      </c>
      <c r="E52" s="108" t="s">
        <v>124</v>
      </c>
      <c r="F52" s="109">
        <v>0</v>
      </c>
      <c r="G52" s="110">
        <v>92.4</v>
      </c>
      <c r="H52" s="110">
        <f t="shared" si="0"/>
        <v>92.4</v>
      </c>
      <c r="I52" s="47" t="s">
        <v>79</v>
      </c>
    </row>
    <row r="53" spans="1:9" x14ac:dyDescent="0.2">
      <c r="A53" s="111"/>
      <c r="B53" s="112"/>
      <c r="C53" s="113">
        <v>3299</v>
      </c>
      <c r="D53" s="113">
        <v>5321</v>
      </c>
      <c r="E53" s="114" t="s">
        <v>92</v>
      </c>
      <c r="F53" s="105">
        <v>0</v>
      </c>
      <c r="G53" s="106">
        <v>92.4</v>
      </c>
      <c r="H53" s="106">
        <f t="shared" si="0"/>
        <v>92.4</v>
      </c>
    </row>
    <row r="54" spans="1:9" ht="33.75" x14ac:dyDescent="0.2">
      <c r="A54" s="101" t="s">
        <v>76</v>
      </c>
      <c r="B54" s="102" t="s">
        <v>125</v>
      </c>
      <c r="C54" s="107" t="s">
        <v>77</v>
      </c>
      <c r="D54" s="107" t="s">
        <v>77</v>
      </c>
      <c r="E54" s="108" t="s">
        <v>126</v>
      </c>
      <c r="F54" s="109">
        <v>0</v>
      </c>
      <c r="G54" s="110">
        <v>58.142000000000003</v>
      </c>
      <c r="H54" s="110">
        <f t="shared" si="0"/>
        <v>58.142000000000003</v>
      </c>
      <c r="I54" s="47" t="s">
        <v>79</v>
      </c>
    </row>
    <row r="55" spans="1:9" x14ac:dyDescent="0.2">
      <c r="A55" s="111"/>
      <c r="B55" s="112"/>
      <c r="C55" s="113">
        <v>3299</v>
      </c>
      <c r="D55" s="113">
        <v>5321</v>
      </c>
      <c r="E55" s="114" t="s">
        <v>92</v>
      </c>
      <c r="F55" s="105">
        <v>0</v>
      </c>
      <c r="G55" s="106">
        <v>58.142000000000003</v>
      </c>
      <c r="H55" s="106">
        <f t="shared" si="0"/>
        <v>58.142000000000003</v>
      </c>
    </row>
    <row r="56" spans="1:9" ht="22.5" x14ac:dyDescent="0.2">
      <c r="A56" s="101" t="s">
        <v>76</v>
      </c>
      <c r="B56" s="102" t="s">
        <v>127</v>
      </c>
      <c r="C56" s="107" t="s">
        <v>77</v>
      </c>
      <c r="D56" s="107" t="s">
        <v>77</v>
      </c>
      <c r="E56" s="108" t="s">
        <v>128</v>
      </c>
      <c r="F56" s="109">
        <v>0</v>
      </c>
      <c r="G56" s="110">
        <v>64.680000000000007</v>
      </c>
      <c r="H56" s="110">
        <f t="shared" si="0"/>
        <v>64.680000000000007</v>
      </c>
      <c r="I56" s="47" t="s">
        <v>79</v>
      </c>
    </row>
    <row r="57" spans="1:9" x14ac:dyDescent="0.2">
      <c r="A57" s="111"/>
      <c r="B57" s="112"/>
      <c r="C57" s="113">
        <v>3299</v>
      </c>
      <c r="D57" s="113">
        <v>5321</v>
      </c>
      <c r="E57" s="114" t="s">
        <v>92</v>
      </c>
      <c r="F57" s="105">
        <v>0</v>
      </c>
      <c r="G57" s="106">
        <v>64.680000000000007</v>
      </c>
      <c r="H57" s="106">
        <f t="shared" si="0"/>
        <v>64.680000000000007</v>
      </c>
    </row>
    <row r="58" spans="1:9" ht="22.5" x14ac:dyDescent="0.2">
      <c r="A58" s="101" t="s">
        <v>76</v>
      </c>
      <c r="B58" s="102" t="s">
        <v>129</v>
      </c>
      <c r="C58" s="107" t="s">
        <v>77</v>
      </c>
      <c r="D58" s="107" t="s">
        <v>77</v>
      </c>
      <c r="E58" s="108" t="s">
        <v>130</v>
      </c>
      <c r="F58" s="109">
        <v>0</v>
      </c>
      <c r="G58" s="110">
        <v>30</v>
      </c>
      <c r="H58" s="110">
        <f t="shared" si="0"/>
        <v>30</v>
      </c>
      <c r="I58" s="47" t="s">
        <v>79</v>
      </c>
    </row>
    <row r="59" spans="1:9" x14ac:dyDescent="0.2">
      <c r="A59" s="111"/>
      <c r="B59" s="112"/>
      <c r="C59" s="113">
        <v>3299</v>
      </c>
      <c r="D59" s="113">
        <v>5321</v>
      </c>
      <c r="E59" s="114" t="s">
        <v>92</v>
      </c>
      <c r="F59" s="105">
        <v>0</v>
      </c>
      <c r="G59" s="106">
        <v>30</v>
      </c>
      <c r="H59" s="106">
        <f t="shared" si="0"/>
        <v>30</v>
      </c>
    </row>
    <row r="60" spans="1:9" ht="33.75" x14ac:dyDescent="0.2">
      <c r="A60" s="101" t="s">
        <v>76</v>
      </c>
      <c r="B60" s="102" t="s">
        <v>131</v>
      </c>
      <c r="C60" s="107" t="s">
        <v>77</v>
      </c>
      <c r="D60" s="107" t="s">
        <v>77</v>
      </c>
      <c r="E60" s="108" t="s">
        <v>132</v>
      </c>
      <c r="F60" s="109">
        <v>0</v>
      </c>
      <c r="G60" s="110">
        <v>30</v>
      </c>
      <c r="H60" s="110">
        <f t="shared" si="0"/>
        <v>30</v>
      </c>
      <c r="I60" s="47" t="s">
        <v>79</v>
      </c>
    </row>
    <row r="61" spans="1:9" x14ac:dyDescent="0.2">
      <c r="A61" s="111"/>
      <c r="B61" s="112"/>
      <c r="C61" s="113">
        <v>3299</v>
      </c>
      <c r="D61" s="113">
        <v>5321</v>
      </c>
      <c r="E61" s="114" t="s">
        <v>92</v>
      </c>
      <c r="F61" s="105">
        <v>0</v>
      </c>
      <c r="G61" s="106">
        <v>30</v>
      </c>
      <c r="H61" s="106">
        <f t="shared" si="0"/>
        <v>30</v>
      </c>
    </row>
    <row r="62" spans="1:9" ht="33.75" x14ac:dyDescent="0.2">
      <c r="A62" s="101" t="s">
        <v>76</v>
      </c>
      <c r="B62" s="102" t="s">
        <v>133</v>
      </c>
      <c r="C62" s="107" t="s">
        <v>77</v>
      </c>
      <c r="D62" s="107" t="s">
        <v>77</v>
      </c>
      <c r="E62" s="108" t="s">
        <v>134</v>
      </c>
      <c r="F62" s="109">
        <v>0</v>
      </c>
      <c r="G62" s="110">
        <v>62.807000000000002</v>
      </c>
      <c r="H62" s="110">
        <f t="shared" si="0"/>
        <v>62.807000000000002</v>
      </c>
      <c r="I62" s="47" t="s">
        <v>79</v>
      </c>
    </row>
    <row r="63" spans="1:9" x14ac:dyDescent="0.2">
      <c r="A63" s="111"/>
      <c r="B63" s="112"/>
      <c r="C63" s="113">
        <v>3299</v>
      </c>
      <c r="D63" s="113">
        <v>5321</v>
      </c>
      <c r="E63" s="114" t="s">
        <v>92</v>
      </c>
      <c r="F63" s="105">
        <v>0</v>
      </c>
      <c r="G63" s="106">
        <v>62.807000000000002</v>
      </c>
      <c r="H63" s="106">
        <f t="shared" si="0"/>
        <v>62.807000000000002</v>
      </c>
    </row>
    <row r="64" spans="1:9" ht="22.5" x14ac:dyDescent="0.2">
      <c r="A64" s="101" t="s">
        <v>76</v>
      </c>
      <c r="B64" s="102" t="s">
        <v>135</v>
      </c>
      <c r="C64" s="107" t="s">
        <v>77</v>
      </c>
      <c r="D64" s="107" t="s">
        <v>77</v>
      </c>
      <c r="E64" s="108" t="s">
        <v>136</v>
      </c>
      <c r="F64" s="109">
        <v>0</v>
      </c>
      <c r="G64" s="110">
        <v>33.094999999999999</v>
      </c>
      <c r="H64" s="110">
        <f t="shared" si="0"/>
        <v>33.094999999999999</v>
      </c>
      <c r="I64" s="47" t="s">
        <v>79</v>
      </c>
    </row>
    <row r="65" spans="1:9" x14ac:dyDescent="0.2">
      <c r="A65" s="111"/>
      <c r="B65" s="112"/>
      <c r="C65" s="113">
        <v>3299</v>
      </c>
      <c r="D65" s="113">
        <v>5321</v>
      </c>
      <c r="E65" s="114" t="s">
        <v>92</v>
      </c>
      <c r="F65" s="105">
        <v>0</v>
      </c>
      <c r="G65" s="106">
        <v>33.094999999999999</v>
      </c>
      <c r="H65" s="106">
        <f t="shared" si="0"/>
        <v>33.094999999999999</v>
      </c>
    </row>
    <row r="66" spans="1:9" ht="22.5" x14ac:dyDescent="0.2">
      <c r="A66" s="101" t="s">
        <v>76</v>
      </c>
      <c r="B66" s="102" t="s">
        <v>137</v>
      </c>
      <c r="C66" s="107" t="s">
        <v>77</v>
      </c>
      <c r="D66" s="107" t="s">
        <v>77</v>
      </c>
      <c r="E66" s="108" t="s">
        <v>138</v>
      </c>
      <c r="F66" s="109">
        <v>0</v>
      </c>
      <c r="G66" s="110">
        <v>35.228000000000002</v>
      </c>
      <c r="H66" s="110">
        <f t="shared" si="0"/>
        <v>35.228000000000002</v>
      </c>
      <c r="I66" s="47" t="s">
        <v>79</v>
      </c>
    </row>
    <row r="67" spans="1:9" x14ac:dyDescent="0.2">
      <c r="A67" s="111"/>
      <c r="B67" s="112"/>
      <c r="C67" s="113">
        <v>3299</v>
      </c>
      <c r="D67" s="113">
        <v>5321</v>
      </c>
      <c r="E67" s="114" t="s">
        <v>92</v>
      </c>
      <c r="F67" s="105">
        <v>0</v>
      </c>
      <c r="G67" s="106">
        <v>35.228000000000002</v>
      </c>
      <c r="H67" s="106">
        <f t="shared" si="0"/>
        <v>35.228000000000002</v>
      </c>
    </row>
    <row r="68" spans="1:9" ht="22.5" x14ac:dyDescent="0.2">
      <c r="A68" s="101" t="s">
        <v>76</v>
      </c>
      <c r="B68" s="102" t="s">
        <v>139</v>
      </c>
      <c r="C68" s="107" t="s">
        <v>77</v>
      </c>
      <c r="D68" s="107" t="s">
        <v>77</v>
      </c>
      <c r="E68" s="108" t="s">
        <v>140</v>
      </c>
      <c r="F68" s="109">
        <v>0</v>
      </c>
      <c r="G68" s="110">
        <v>81.206000000000003</v>
      </c>
      <c r="H68" s="110">
        <f t="shared" si="0"/>
        <v>81.206000000000003</v>
      </c>
      <c r="I68" s="47" t="s">
        <v>79</v>
      </c>
    </row>
    <row r="69" spans="1:9" x14ac:dyDescent="0.2">
      <c r="A69" s="111"/>
      <c r="B69" s="112"/>
      <c r="C69" s="113">
        <v>3299</v>
      </c>
      <c r="D69" s="113">
        <v>5321</v>
      </c>
      <c r="E69" s="114" t="s">
        <v>92</v>
      </c>
      <c r="F69" s="105">
        <v>0</v>
      </c>
      <c r="G69" s="106">
        <v>81.206000000000003</v>
      </c>
      <c r="H69" s="106">
        <f t="shared" si="0"/>
        <v>81.206000000000003</v>
      </c>
    </row>
    <row r="70" spans="1:9" ht="22.5" x14ac:dyDescent="0.2">
      <c r="A70" s="101" t="s">
        <v>76</v>
      </c>
      <c r="B70" s="102" t="s">
        <v>141</v>
      </c>
      <c r="C70" s="107" t="s">
        <v>77</v>
      </c>
      <c r="D70" s="107" t="s">
        <v>77</v>
      </c>
      <c r="E70" s="108" t="s">
        <v>142</v>
      </c>
      <c r="F70" s="109">
        <v>0</v>
      </c>
      <c r="G70" s="110">
        <v>92.4</v>
      </c>
      <c r="H70" s="110">
        <f t="shared" si="0"/>
        <v>92.4</v>
      </c>
      <c r="I70" s="47" t="s">
        <v>79</v>
      </c>
    </row>
    <row r="71" spans="1:9" x14ac:dyDescent="0.2">
      <c r="A71" s="111"/>
      <c r="B71" s="112"/>
      <c r="C71" s="113">
        <v>3299</v>
      </c>
      <c r="D71" s="113">
        <v>5321</v>
      </c>
      <c r="E71" s="114" t="s">
        <v>92</v>
      </c>
      <c r="F71" s="105">
        <v>0</v>
      </c>
      <c r="G71" s="106">
        <v>92.4</v>
      </c>
      <c r="H71" s="106">
        <f t="shared" si="0"/>
        <v>92.4</v>
      </c>
    </row>
    <row r="72" spans="1:9" ht="22.5" x14ac:dyDescent="0.2">
      <c r="A72" s="101" t="s">
        <v>76</v>
      </c>
      <c r="B72" s="102" t="s">
        <v>143</v>
      </c>
      <c r="C72" s="107" t="s">
        <v>77</v>
      </c>
      <c r="D72" s="107" t="s">
        <v>77</v>
      </c>
      <c r="E72" s="108" t="s">
        <v>144</v>
      </c>
      <c r="F72" s="109">
        <v>0</v>
      </c>
      <c r="G72" s="110">
        <v>45.238999999999997</v>
      </c>
      <c r="H72" s="110">
        <f t="shared" si="0"/>
        <v>45.238999999999997</v>
      </c>
      <c r="I72" s="47" t="s">
        <v>79</v>
      </c>
    </row>
    <row r="73" spans="1:9" x14ac:dyDescent="0.2">
      <c r="A73" s="111"/>
      <c r="B73" s="112"/>
      <c r="C73" s="113">
        <v>3299</v>
      </c>
      <c r="D73" s="113">
        <v>5321</v>
      </c>
      <c r="E73" s="114" t="s">
        <v>92</v>
      </c>
      <c r="F73" s="105">
        <v>0</v>
      </c>
      <c r="G73" s="106">
        <v>45.238999999999997</v>
      </c>
      <c r="H73" s="106">
        <f t="shared" si="0"/>
        <v>45.238999999999997</v>
      </c>
    </row>
    <row r="74" spans="1:9" ht="33.75" x14ac:dyDescent="0.2">
      <c r="A74" s="101" t="s">
        <v>76</v>
      </c>
      <c r="B74" s="102" t="s">
        <v>145</v>
      </c>
      <c r="C74" s="107" t="s">
        <v>77</v>
      </c>
      <c r="D74" s="107" t="s">
        <v>77</v>
      </c>
      <c r="E74" s="108" t="s">
        <v>146</v>
      </c>
      <c r="F74" s="109">
        <v>0</v>
      </c>
      <c r="G74" s="110">
        <v>45.087000000000003</v>
      </c>
      <c r="H74" s="110">
        <f t="shared" ref="H74:H138" si="1">+F74+G74</f>
        <v>45.087000000000003</v>
      </c>
      <c r="I74" s="47" t="s">
        <v>79</v>
      </c>
    </row>
    <row r="75" spans="1:9" x14ac:dyDescent="0.2">
      <c r="A75" s="111"/>
      <c r="B75" s="112"/>
      <c r="C75" s="113">
        <v>3299</v>
      </c>
      <c r="D75" s="113">
        <v>5321</v>
      </c>
      <c r="E75" s="114" t="s">
        <v>92</v>
      </c>
      <c r="F75" s="105">
        <v>0</v>
      </c>
      <c r="G75" s="106">
        <v>45.087000000000003</v>
      </c>
      <c r="H75" s="106">
        <f t="shared" si="1"/>
        <v>45.087000000000003</v>
      </c>
    </row>
    <row r="76" spans="1:9" ht="45" x14ac:dyDescent="0.2">
      <c r="A76" s="101" t="s">
        <v>76</v>
      </c>
      <c r="B76" s="102" t="s">
        <v>147</v>
      </c>
      <c r="C76" s="107" t="s">
        <v>77</v>
      </c>
      <c r="D76" s="107" t="s">
        <v>77</v>
      </c>
      <c r="E76" s="108" t="s">
        <v>148</v>
      </c>
      <c r="F76" s="109">
        <v>0</v>
      </c>
      <c r="G76" s="110">
        <v>72.911000000000001</v>
      </c>
      <c r="H76" s="110">
        <f t="shared" si="1"/>
        <v>72.911000000000001</v>
      </c>
      <c r="I76" s="47" t="s">
        <v>79</v>
      </c>
    </row>
    <row r="77" spans="1:9" x14ac:dyDescent="0.2">
      <c r="A77" s="111"/>
      <c r="B77" s="112"/>
      <c r="C77" s="113">
        <v>3299</v>
      </c>
      <c r="D77" s="113">
        <v>5321</v>
      </c>
      <c r="E77" s="114" t="s">
        <v>92</v>
      </c>
      <c r="F77" s="105">
        <v>0</v>
      </c>
      <c r="G77" s="106">
        <v>72.911000000000001</v>
      </c>
      <c r="H77" s="106">
        <f t="shared" si="1"/>
        <v>72.911000000000001</v>
      </c>
    </row>
    <row r="78" spans="1:9" ht="33.75" x14ac:dyDescent="0.2">
      <c r="A78" s="101" t="s">
        <v>76</v>
      </c>
      <c r="B78" s="102" t="s">
        <v>149</v>
      </c>
      <c r="C78" s="107" t="s">
        <v>77</v>
      </c>
      <c r="D78" s="107" t="s">
        <v>77</v>
      </c>
      <c r="E78" s="108" t="s">
        <v>150</v>
      </c>
      <c r="F78" s="109">
        <v>0</v>
      </c>
      <c r="G78" s="110">
        <v>76.186000000000007</v>
      </c>
      <c r="H78" s="110">
        <f t="shared" si="1"/>
        <v>76.186000000000007</v>
      </c>
      <c r="I78" s="47" t="s">
        <v>79</v>
      </c>
    </row>
    <row r="79" spans="1:9" ht="12" thickBot="1" x14ac:dyDescent="0.25">
      <c r="A79" s="115"/>
      <c r="B79" s="116"/>
      <c r="C79" s="117">
        <v>3299</v>
      </c>
      <c r="D79" s="117">
        <v>5321</v>
      </c>
      <c r="E79" s="118" t="s">
        <v>92</v>
      </c>
      <c r="F79" s="119">
        <v>0</v>
      </c>
      <c r="G79" s="120">
        <v>76.186000000000007</v>
      </c>
      <c r="H79" s="120">
        <f t="shared" si="1"/>
        <v>76.186000000000007</v>
      </c>
    </row>
    <row r="80" spans="1:9" ht="22.5" x14ac:dyDescent="0.2">
      <c r="A80" s="64" t="s">
        <v>76</v>
      </c>
      <c r="B80" s="65" t="s">
        <v>151</v>
      </c>
      <c r="C80" s="66" t="s">
        <v>77</v>
      </c>
      <c r="D80" s="66" t="s">
        <v>77</v>
      </c>
      <c r="E80" s="67" t="s">
        <v>152</v>
      </c>
      <c r="F80" s="68">
        <f>+F81</f>
        <v>1500</v>
      </c>
      <c r="G80" s="69">
        <v>0</v>
      </c>
      <c r="H80" s="69">
        <f t="shared" si="1"/>
        <v>1500</v>
      </c>
      <c r="I80" s="47" t="s">
        <v>79</v>
      </c>
    </row>
    <row r="81" spans="1:9" ht="12" thickBot="1" x14ac:dyDescent="0.25">
      <c r="A81" s="83"/>
      <c r="B81" s="84"/>
      <c r="C81" s="85">
        <v>3299</v>
      </c>
      <c r="D81" s="85">
        <v>5901</v>
      </c>
      <c r="E81" s="86" t="s">
        <v>83</v>
      </c>
      <c r="F81" s="87">
        <v>1500</v>
      </c>
      <c r="G81" s="121">
        <v>0</v>
      </c>
      <c r="H81" s="121">
        <f t="shared" si="1"/>
        <v>1500</v>
      </c>
    </row>
    <row r="82" spans="1:9" ht="15.75" thickBot="1" x14ac:dyDescent="0.25">
      <c r="A82" s="122" t="s">
        <v>76</v>
      </c>
      <c r="B82" s="161" t="s">
        <v>153</v>
      </c>
      <c r="C82" s="163"/>
      <c r="D82" s="163"/>
      <c r="E82" s="163"/>
      <c r="F82" s="62">
        <f>+F83+F85+F302+F304+F306</f>
        <v>15000</v>
      </c>
      <c r="G82" s="123">
        <f>+G83+G85+G302+G304+G306</f>
        <v>20000</v>
      </c>
      <c r="H82" s="123">
        <f t="shared" si="1"/>
        <v>35000</v>
      </c>
      <c r="I82" s="47" t="s">
        <v>79</v>
      </c>
    </row>
    <row r="83" spans="1:9" ht="22.5" x14ac:dyDescent="0.2">
      <c r="A83" s="64" t="s">
        <v>76</v>
      </c>
      <c r="B83" s="65" t="s">
        <v>154</v>
      </c>
      <c r="C83" s="66" t="s">
        <v>77</v>
      </c>
      <c r="D83" s="66" t="s">
        <v>77</v>
      </c>
      <c r="E83" s="67" t="s">
        <v>155</v>
      </c>
      <c r="F83" s="68">
        <f>+F84</f>
        <v>5500</v>
      </c>
      <c r="G83" s="69">
        <f>+G84</f>
        <v>0</v>
      </c>
      <c r="H83" s="69">
        <f t="shared" si="1"/>
        <v>5500</v>
      </c>
    </row>
    <row r="84" spans="1:9" ht="12" thickBot="1" x14ac:dyDescent="0.25">
      <c r="A84" s="124"/>
      <c r="B84" s="125"/>
      <c r="C84" s="126">
        <v>3419</v>
      </c>
      <c r="D84" s="126">
        <v>5901</v>
      </c>
      <c r="E84" s="127" t="s">
        <v>83</v>
      </c>
      <c r="F84" s="128">
        <v>5500</v>
      </c>
      <c r="G84" s="129">
        <v>0</v>
      </c>
      <c r="H84" s="129">
        <f t="shared" si="1"/>
        <v>5500</v>
      </c>
    </row>
    <row r="85" spans="1:9" ht="34.5" thickBot="1" x14ac:dyDescent="0.25">
      <c r="A85" s="66" t="s">
        <v>76</v>
      </c>
      <c r="B85" s="65" t="s">
        <v>77</v>
      </c>
      <c r="C85" s="66" t="s">
        <v>77</v>
      </c>
      <c r="D85" s="66" t="s">
        <v>77</v>
      </c>
      <c r="E85" s="130" t="s">
        <v>156</v>
      </c>
      <c r="F85" s="131">
        <f>+F86</f>
        <v>2200</v>
      </c>
      <c r="G85" s="132">
        <f>SUM(G86:G301)/2</f>
        <v>20000</v>
      </c>
      <c r="H85" s="132">
        <f t="shared" si="1"/>
        <v>22200</v>
      </c>
      <c r="I85" s="47" t="s">
        <v>79</v>
      </c>
    </row>
    <row r="86" spans="1:9" ht="33.75" x14ac:dyDescent="0.2">
      <c r="A86" s="133" t="s">
        <v>76</v>
      </c>
      <c r="B86" s="134" t="s">
        <v>157</v>
      </c>
      <c r="C86" s="133" t="s">
        <v>77</v>
      </c>
      <c r="D86" s="133" t="s">
        <v>77</v>
      </c>
      <c r="E86" s="135" t="s">
        <v>156</v>
      </c>
      <c r="F86" s="136">
        <f>+F87</f>
        <v>2200</v>
      </c>
      <c r="G86" s="137">
        <f>+G87</f>
        <v>43</v>
      </c>
      <c r="H86" s="137">
        <f t="shared" si="1"/>
        <v>2243</v>
      </c>
      <c r="I86" s="47" t="s">
        <v>79</v>
      </c>
    </row>
    <row r="87" spans="1:9" x14ac:dyDescent="0.2">
      <c r="A87" s="72"/>
      <c r="B87" s="71"/>
      <c r="C87" s="72">
        <v>3419</v>
      </c>
      <c r="D87" s="72">
        <v>5901</v>
      </c>
      <c r="E87" s="138" t="s">
        <v>83</v>
      </c>
      <c r="F87" s="74">
        <v>2200</v>
      </c>
      <c r="G87" s="106">
        <v>43</v>
      </c>
      <c r="H87" s="106">
        <f t="shared" si="1"/>
        <v>2243</v>
      </c>
    </row>
    <row r="88" spans="1:9" ht="22.5" x14ac:dyDescent="0.2">
      <c r="A88" s="139" t="s">
        <v>76</v>
      </c>
      <c r="B88" s="139">
        <v>42100010000</v>
      </c>
      <c r="C88" s="139" t="s">
        <v>77</v>
      </c>
      <c r="D88" s="139" t="s">
        <v>77</v>
      </c>
      <c r="E88" s="140" t="s">
        <v>158</v>
      </c>
      <c r="F88" s="141">
        <v>0</v>
      </c>
      <c r="G88" s="142">
        <f>+G89</f>
        <v>120</v>
      </c>
      <c r="H88" s="110">
        <f t="shared" si="1"/>
        <v>120</v>
      </c>
      <c r="I88" s="47" t="s">
        <v>79</v>
      </c>
    </row>
    <row r="89" spans="1:9" x14ac:dyDescent="0.2">
      <c r="A89" s="143"/>
      <c r="B89" s="143" t="s">
        <v>159</v>
      </c>
      <c r="C89" s="143">
        <v>3419</v>
      </c>
      <c r="D89" s="143">
        <v>5222</v>
      </c>
      <c r="E89" s="144" t="s">
        <v>160</v>
      </c>
      <c r="F89" s="145">
        <v>0</v>
      </c>
      <c r="G89" s="146">
        <v>120</v>
      </c>
      <c r="H89" s="106">
        <f t="shared" si="1"/>
        <v>120</v>
      </c>
    </row>
    <row r="90" spans="1:9" ht="33.75" x14ac:dyDescent="0.2">
      <c r="A90" s="139" t="s">
        <v>76</v>
      </c>
      <c r="B90" s="139" t="s">
        <v>161</v>
      </c>
      <c r="C90" s="139" t="s">
        <v>77</v>
      </c>
      <c r="D90" s="139" t="s">
        <v>77</v>
      </c>
      <c r="E90" s="140" t="s">
        <v>162</v>
      </c>
      <c r="F90" s="141">
        <v>0</v>
      </c>
      <c r="G90" s="142">
        <f>+G91</f>
        <v>360</v>
      </c>
      <c r="H90" s="110">
        <f t="shared" si="1"/>
        <v>360</v>
      </c>
      <c r="I90" s="47" t="s">
        <v>79</v>
      </c>
    </row>
    <row r="91" spans="1:9" x14ac:dyDescent="0.2">
      <c r="A91" s="143"/>
      <c r="B91" s="143" t="s">
        <v>159</v>
      </c>
      <c r="C91" s="143">
        <v>3419</v>
      </c>
      <c r="D91" s="143">
        <v>5222</v>
      </c>
      <c r="E91" s="144" t="s">
        <v>160</v>
      </c>
      <c r="F91" s="145">
        <v>0</v>
      </c>
      <c r="G91" s="146">
        <v>360</v>
      </c>
      <c r="H91" s="106">
        <f t="shared" si="1"/>
        <v>360</v>
      </c>
    </row>
    <row r="92" spans="1:9" ht="22.5" x14ac:dyDescent="0.2">
      <c r="A92" s="139" t="s">
        <v>76</v>
      </c>
      <c r="B92" s="139" t="s">
        <v>163</v>
      </c>
      <c r="C92" s="139" t="s">
        <v>77</v>
      </c>
      <c r="D92" s="139" t="s">
        <v>77</v>
      </c>
      <c r="E92" s="140" t="s">
        <v>164</v>
      </c>
      <c r="F92" s="141">
        <v>0</v>
      </c>
      <c r="G92" s="142">
        <f>+G93</f>
        <v>330</v>
      </c>
      <c r="H92" s="110">
        <f t="shared" si="1"/>
        <v>330</v>
      </c>
      <c r="I92" s="47" t="s">
        <v>79</v>
      </c>
    </row>
    <row r="93" spans="1:9" x14ac:dyDescent="0.2">
      <c r="A93" s="143"/>
      <c r="B93" s="143" t="s">
        <v>159</v>
      </c>
      <c r="C93" s="143">
        <v>3419</v>
      </c>
      <c r="D93" s="143">
        <v>5222</v>
      </c>
      <c r="E93" s="144" t="s">
        <v>160</v>
      </c>
      <c r="F93" s="145">
        <v>0</v>
      </c>
      <c r="G93" s="146">
        <v>330</v>
      </c>
      <c r="H93" s="106">
        <f t="shared" si="1"/>
        <v>330</v>
      </c>
    </row>
    <row r="94" spans="1:9" ht="33.75" x14ac:dyDescent="0.2">
      <c r="A94" s="139" t="s">
        <v>76</v>
      </c>
      <c r="B94" s="139" t="s">
        <v>165</v>
      </c>
      <c r="C94" s="139" t="s">
        <v>77</v>
      </c>
      <c r="D94" s="139" t="s">
        <v>77</v>
      </c>
      <c r="E94" s="140" t="s">
        <v>166</v>
      </c>
      <c r="F94" s="141">
        <v>0</v>
      </c>
      <c r="G94" s="142">
        <f>+G95</f>
        <v>300</v>
      </c>
      <c r="H94" s="110">
        <f t="shared" si="1"/>
        <v>300</v>
      </c>
      <c r="I94" s="47" t="s">
        <v>79</v>
      </c>
    </row>
    <row r="95" spans="1:9" x14ac:dyDescent="0.2">
      <c r="A95" s="143"/>
      <c r="B95" s="143" t="s">
        <v>159</v>
      </c>
      <c r="C95" s="143">
        <v>3419</v>
      </c>
      <c r="D95" s="143">
        <v>5222</v>
      </c>
      <c r="E95" s="144" t="s">
        <v>160</v>
      </c>
      <c r="F95" s="145">
        <v>0</v>
      </c>
      <c r="G95" s="146">
        <v>300</v>
      </c>
      <c r="H95" s="106">
        <f t="shared" si="1"/>
        <v>300</v>
      </c>
    </row>
    <row r="96" spans="1:9" ht="22.5" x14ac:dyDescent="0.2">
      <c r="A96" s="139" t="s">
        <v>76</v>
      </c>
      <c r="B96" s="139" t="s">
        <v>167</v>
      </c>
      <c r="C96" s="139" t="s">
        <v>77</v>
      </c>
      <c r="D96" s="139" t="s">
        <v>77</v>
      </c>
      <c r="E96" s="140" t="s">
        <v>168</v>
      </c>
      <c r="F96" s="141">
        <v>0</v>
      </c>
      <c r="G96" s="142">
        <f>+G97</f>
        <v>354</v>
      </c>
      <c r="H96" s="110">
        <f t="shared" si="1"/>
        <v>354</v>
      </c>
      <c r="I96" s="47" t="s">
        <v>79</v>
      </c>
    </row>
    <row r="97" spans="1:9" x14ac:dyDescent="0.2">
      <c r="A97" s="143"/>
      <c r="B97" s="143" t="s">
        <v>159</v>
      </c>
      <c r="C97" s="143">
        <v>3419</v>
      </c>
      <c r="D97" s="143">
        <v>5222</v>
      </c>
      <c r="E97" s="144" t="s">
        <v>160</v>
      </c>
      <c r="F97" s="145">
        <v>0</v>
      </c>
      <c r="G97" s="146">
        <v>354</v>
      </c>
      <c r="H97" s="106">
        <f t="shared" si="1"/>
        <v>354</v>
      </c>
    </row>
    <row r="98" spans="1:9" ht="33.75" x14ac:dyDescent="0.2">
      <c r="A98" s="139" t="s">
        <v>76</v>
      </c>
      <c r="B98" s="139" t="s">
        <v>169</v>
      </c>
      <c r="C98" s="139" t="s">
        <v>77</v>
      </c>
      <c r="D98" s="139" t="s">
        <v>77</v>
      </c>
      <c r="E98" s="140" t="s">
        <v>170</v>
      </c>
      <c r="F98" s="141">
        <v>0</v>
      </c>
      <c r="G98" s="142">
        <f>+G99</f>
        <v>1099</v>
      </c>
      <c r="H98" s="110">
        <f t="shared" si="1"/>
        <v>1099</v>
      </c>
      <c r="I98" s="47" t="s">
        <v>79</v>
      </c>
    </row>
    <row r="99" spans="1:9" x14ac:dyDescent="0.2">
      <c r="A99" s="143"/>
      <c r="B99" s="143" t="s">
        <v>159</v>
      </c>
      <c r="C99" s="143">
        <v>3419</v>
      </c>
      <c r="D99" s="143">
        <v>5222</v>
      </c>
      <c r="E99" s="144" t="s">
        <v>160</v>
      </c>
      <c r="F99" s="145">
        <v>0</v>
      </c>
      <c r="G99" s="146">
        <v>1099</v>
      </c>
      <c r="H99" s="106">
        <f t="shared" si="1"/>
        <v>1099</v>
      </c>
    </row>
    <row r="100" spans="1:9" ht="22.5" x14ac:dyDescent="0.2">
      <c r="A100" s="139" t="s">
        <v>76</v>
      </c>
      <c r="B100" s="139" t="s">
        <v>171</v>
      </c>
      <c r="C100" s="139" t="s">
        <v>77</v>
      </c>
      <c r="D100" s="139" t="s">
        <v>77</v>
      </c>
      <c r="E100" s="140" t="s">
        <v>172</v>
      </c>
      <c r="F100" s="141">
        <v>0</v>
      </c>
      <c r="G100" s="142">
        <f>+G101</f>
        <v>232</v>
      </c>
      <c r="H100" s="110">
        <f t="shared" si="1"/>
        <v>232</v>
      </c>
      <c r="I100" s="47" t="s">
        <v>79</v>
      </c>
    </row>
    <row r="101" spans="1:9" x14ac:dyDescent="0.2">
      <c r="A101" s="143"/>
      <c r="B101" s="143" t="s">
        <v>159</v>
      </c>
      <c r="C101" s="143">
        <v>3419</v>
      </c>
      <c r="D101" s="143">
        <v>5222</v>
      </c>
      <c r="E101" s="144" t="s">
        <v>160</v>
      </c>
      <c r="F101" s="145">
        <v>0</v>
      </c>
      <c r="G101" s="146">
        <v>232</v>
      </c>
      <c r="H101" s="106">
        <f t="shared" si="1"/>
        <v>232</v>
      </c>
    </row>
    <row r="102" spans="1:9" ht="33.75" x14ac:dyDescent="0.2">
      <c r="A102" s="139" t="s">
        <v>76</v>
      </c>
      <c r="B102" s="139" t="s">
        <v>173</v>
      </c>
      <c r="C102" s="139" t="s">
        <v>77</v>
      </c>
      <c r="D102" s="139" t="s">
        <v>77</v>
      </c>
      <c r="E102" s="140" t="s">
        <v>174</v>
      </c>
      <c r="F102" s="141">
        <v>0</v>
      </c>
      <c r="G102" s="142">
        <f>+G103</f>
        <v>96</v>
      </c>
      <c r="H102" s="110">
        <f t="shared" si="1"/>
        <v>96</v>
      </c>
      <c r="I102" s="47" t="s">
        <v>79</v>
      </c>
    </row>
    <row r="103" spans="1:9" x14ac:dyDescent="0.2">
      <c r="A103" s="143"/>
      <c r="B103" s="143" t="s">
        <v>159</v>
      </c>
      <c r="C103" s="143">
        <v>3419</v>
      </c>
      <c r="D103" s="143">
        <v>5222</v>
      </c>
      <c r="E103" s="144" t="s">
        <v>160</v>
      </c>
      <c r="F103" s="145">
        <v>0</v>
      </c>
      <c r="G103" s="146">
        <v>96</v>
      </c>
      <c r="H103" s="106">
        <f t="shared" si="1"/>
        <v>96</v>
      </c>
    </row>
    <row r="104" spans="1:9" ht="22.5" x14ac:dyDescent="0.2">
      <c r="A104" s="139" t="s">
        <v>76</v>
      </c>
      <c r="B104" s="139" t="s">
        <v>175</v>
      </c>
      <c r="C104" s="139" t="s">
        <v>77</v>
      </c>
      <c r="D104" s="139" t="s">
        <v>77</v>
      </c>
      <c r="E104" s="140" t="s">
        <v>176</v>
      </c>
      <c r="F104" s="141">
        <v>0</v>
      </c>
      <c r="G104" s="142">
        <f>+G105</f>
        <v>360</v>
      </c>
      <c r="H104" s="110">
        <f t="shared" si="1"/>
        <v>360</v>
      </c>
      <c r="I104" s="47" t="s">
        <v>79</v>
      </c>
    </row>
    <row r="105" spans="1:9" x14ac:dyDescent="0.2">
      <c r="A105" s="143"/>
      <c r="B105" s="143" t="s">
        <v>159</v>
      </c>
      <c r="C105" s="143">
        <v>3419</v>
      </c>
      <c r="D105" s="143">
        <v>5222</v>
      </c>
      <c r="E105" s="144" t="s">
        <v>160</v>
      </c>
      <c r="F105" s="145">
        <v>0</v>
      </c>
      <c r="G105" s="146">
        <v>360</v>
      </c>
      <c r="H105" s="106">
        <f t="shared" si="1"/>
        <v>360</v>
      </c>
    </row>
    <row r="106" spans="1:9" ht="22.5" x14ac:dyDescent="0.2">
      <c r="A106" s="139" t="s">
        <v>76</v>
      </c>
      <c r="B106" s="139" t="s">
        <v>177</v>
      </c>
      <c r="C106" s="139" t="s">
        <v>77</v>
      </c>
      <c r="D106" s="139" t="s">
        <v>77</v>
      </c>
      <c r="E106" s="140" t="s">
        <v>178</v>
      </c>
      <c r="F106" s="141">
        <v>0</v>
      </c>
      <c r="G106" s="142">
        <f>+G107</f>
        <v>300</v>
      </c>
      <c r="H106" s="110">
        <f t="shared" si="1"/>
        <v>300</v>
      </c>
      <c r="I106" s="47" t="s">
        <v>79</v>
      </c>
    </row>
    <row r="107" spans="1:9" x14ac:dyDescent="0.2">
      <c r="A107" s="143"/>
      <c r="B107" s="143" t="s">
        <v>159</v>
      </c>
      <c r="C107" s="143">
        <v>3419</v>
      </c>
      <c r="D107" s="143">
        <v>5222</v>
      </c>
      <c r="E107" s="144" t="s">
        <v>160</v>
      </c>
      <c r="F107" s="145">
        <v>0</v>
      </c>
      <c r="G107" s="146">
        <v>300</v>
      </c>
      <c r="H107" s="106">
        <f t="shared" si="1"/>
        <v>300</v>
      </c>
    </row>
    <row r="108" spans="1:9" ht="22.5" x14ac:dyDescent="0.2">
      <c r="A108" s="139" t="s">
        <v>76</v>
      </c>
      <c r="B108" s="139" t="s">
        <v>179</v>
      </c>
      <c r="C108" s="139" t="s">
        <v>77</v>
      </c>
      <c r="D108" s="139" t="s">
        <v>77</v>
      </c>
      <c r="E108" s="140" t="s">
        <v>180</v>
      </c>
      <c r="F108" s="141">
        <v>0</v>
      </c>
      <c r="G108" s="142">
        <f>+G109</f>
        <v>64</v>
      </c>
      <c r="H108" s="110">
        <f t="shared" si="1"/>
        <v>64</v>
      </c>
      <c r="I108" s="47" t="s">
        <v>79</v>
      </c>
    </row>
    <row r="109" spans="1:9" x14ac:dyDescent="0.2">
      <c r="A109" s="143"/>
      <c r="B109" s="143" t="s">
        <v>159</v>
      </c>
      <c r="C109" s="143">
        <v>3419</v>
      </c>
      <c r="D109" s="143">
        <v>5222</v>
      </c>
      <c r="E109" s="144" t="s">
        <v>160</v>
      </c>
      <c r="F109" s="145">
        <v>0</v>
      </c>
      <c r="G109" s="146">
        <v>64</v>
      </c>
      <c r="H109" s="106">
        <f t="shared" si="1"/>
        <v>64</v>
      </c>
    </row>
    <row r="110" spans="1:9" ht="33.75" x14ac:dyDescent="0.2">
      <c r="A110" s="139" t="s">
        <v>76</v>
      </c>
      <c r="B110" s="139" t="s">
        <v>181</v>
      </c>
      <c r="C110" s="139" t="s">
        <v>77</v>
      </c>
      <c r="D110" s="139" t="s">
        <v>77</v>
      </c>
      <c r="E110" s="140" t="s">
        <v>182</v>
      </c>
      <c r="F110" s="141">
        <v>0</v>
      </c>
      <c r="G110" s="142">
        <f>+G111</f>
        <v>420</v>
      </c>
      <c r="H110" s="110">
        <f t="shared" si="1"/>
        <v>420</v>
      </c>
      <c r="I110" s="47" t="s">
        <v>79</v>
      </c>
    </row>
    <row r="111" spans="1:9" x14ac:dyDescent="0.2">
      <c r="A111" s="143"/>
      <c r="B111" s="143" t="s">
        <v>159</v>
      </c>
      <c r="C111" s="143">
        <v>3419</v>
      </c>
      <c r="D111" s="143">
        <v>5222</v>
      </c>
      <c r="E111" s="144" t="s">
        <v>160</v>
      </c>
      <c r="F111" s="145">
        <v>0</v>
      </c>
      <c r="G111" s="146">
        <v>420</v>
      </c>
      <c r="H111" s="106">
        <f t="shared" si="1"/>
        <v>420</v>
      </c>
    </row>
    <row r="112" spans="1:9" ht="22.5" x14ac:dyDescent="0.2">
      <c r="A112" s="139" t="s">
        <v>76</v>
      </c>
      <c r="B112" s="139" t="s">
        <v>183</v>
      </c>
      <c r="C112" s="139" t="s">
        <v>77</v>
      </c>
      <c r="D112" s="139" t="s">
        <v>77</v>
      </c>
      <c r="E112" s="140" t="s">
        <v>184</v>
      </c>
      <c r="F112" s="141">
        <v>0</v>
      </c>
      <c r="G112" s="142">
        <f>+G113</f>
        <v>84</v>
      </c>
      <c r="H112" s="110">
        <f t="shared" si="1"/>
        <v>84</v>
      </c>
      <c r="I112" s="47" t="s">
        <v>79</v>
      </c>
    </row>
    <row r="113" spans="1:9" x14ac:dyDescent="0.2">
      <c r="A113" s="143"/>
      <c r="B113" s="143" t="s">
        <v>159</v>
      </c>
      <c r="C113" s="143">
        <v>3419</v>
      </c>
      <c r="D113" s="143">
        <v>5222</v>
      </c>
      <c r="E113" s="144" t="s">
        <v>160</v>
      </c>
      <c r="F113" s="145">
        <v>0</v>
      </c>
      <c r="G113" s="146">
        <v>84</v>
      </c>
      <c r="H113" s="106">
        <f t="shared" si="1"/>
        <v>84</v>
      </c>
    </row>
    <row r="114" spans="1:9" ht="22.5" x14ac:dyDescent="0.2">
      <c r="A114" s="139" t="s">
        <v>76</v>
      </c>
      <c r="B114" s="139" t="s">
        <v>185</v>
      </c>
      <c r="C114" s="139" t="s">
        <v>77</v>
      </c>
      <c r="D114" s="139" t="s">
        <v>77</v>
      </c>
      <c r="E114" s="140" t="s">
        <v>186</v>
      </c>
      <c r="F114" s="141">
        <v>0</v>
      </c>
      <c r="G114" s="142">
        <f>+G115</f>
        <v>120</v>
      </c>
      <c r="H114" s="110">
        <f t="shared" si="1"/>
        <v>120</v>
      </c>
      <c r="I114" s="47" t="s">
        <v>79</v>
      </c>
    </row>
    <row r="115" spans="1:9" x14ac:dyDescent="0.2">
      <c r="A115" s="143"/>
      <c r="B115" s="143" t="s">
        <v>159</v>
      </c>
      <c r="C115" s="143">
        <v>3419</v>
      </c>
      <c r="D115" s="143">
        <v>5222</v>
      </c>
      <c r="E115" s="144" t="s">
        <v>160</v>
      </c>
      <c r="F115" s="145">
        <v>0</v>
      </c>
      <c r="G115" s="146">
        <v>120</v>
      </c>
      <c r="H115" s="106">
        <f t="shared" si="1"/>
        <v>120</v>
      </c>
    </row>
    <row r="116" spans="1:9" ht="33.75" x14ac:dyDescent="0.2">
      <c r="A116" s="139" t="s">
        <v>76</v>
      </c>
      <c r="B116" s="139" t="s">
        <v>187</v>
      </c>
      <c r="C116" s="139" t="s">
        <v>77</v>
      </c>
      <c r="D116" s="139" t="s">
        <v>77</v>
      </c>
      <c r="E116" s="140" t="s">
        <v>188</v>
      </c>
      <c r="F116" s="141">
        <v>0</v>
      </c>
      <c r="G116" s="142">
        <f>+G117</f>
        <v>510</v>
      </c>
      <c r="H116" s="110">
        <f t="shared" si="1"/>
        <v>510</v>
      </c>
      <c r="I116" s="47" t="s">
        <v>79</v>
      </c>
    </row>
    <row r="117" spans="1:9" x14ac:dyDescent="0.2">
      <c r="A117" s="143"/>
      <c r="B117" s="143" t="s">
        <v>159</v>
      </c>
      <c r="C117" s="143">
        <v>3419</v>
      </c>
      <c r="D117" s="143">
        <v>5222</v>
      </c>
      <c r="E117" s="144" t="s">
        <v>160</v>
      </c>
      <c r="F117" s="145">
        <v>0</v>
      </c>
      <c r="G117" s="146">
        <v>510</v>
      </c>
      <c r="H117" s="106">
        <f t="shared" si="1"/>
        <v>510</v>
      </c>
    </row>
    <row r="118" spans="1:9" ht="22.5" x14ac:dyDescent="0.2">
      <c r="A118" s="139" t="s">
        <v>76</v>
      </c>
      <c r="B118" s="139" t="s">
        <v>189</v>
      </c>
      <c r="C118" s="139" t="s">
        <v>77</v>
      </c>
      <c r="D118" s="139" t="s">
        <v>77</v>
      </c>
      <c r="E118" s="140" t="s">
        <v>190</v>
      </c>
      <c r="F118" s="141">
        <v>0</v>
      </c>
      <c r="G118" s="142">
        <f>+G119</f>
        <v>238</v>
      </c>
      <c r="H118" s="110">
        <f t="shared" si="1"/>
        <v>238</v>
      </c>
      <c r="I118" s="47" t="s">
        <v>79</v>
      </c>
    </row>
    <row r="119" spans="1:9" x14ac:dyDescent="0.2">
      <c r="A119" s="143"/>
      <c r="B119" s="143" t="s">
        <v>159</v>
      </c>
      <c r="C119" s="143">
        <v>3419</v>
      </c>
      <c r="D119" s="143">
        <v>5222</v>
      </c>
      <c r="E119" s="144" t="s">
        <v>160</v>
      </c>
      <c r="F119" s="145">
        <v>0</v>
      </c>
      <c r="G119" s="146">
        <v>238</v>
      </c>
      <c r="H119" s="106">
        <f t="shared" si="1"/>
        <v>238</v>
      </c>
    </row>
    <row r="120" spans="1:9" ht="33.75" x14ac:dyDescent="0.2">
      <c r="A120" s="139" t="s">
        <v>76</v>
      </c>
      <c r="B120" s="139" t="s">
        <v>191</v>
      </c>
      <c r="C120" s="139" t="s">
        <v>77</v>
      </c>
      <c r="D120" s="139" t="s">
        <v>77</v>
      </c>
      <c r="E120" s="140" t="s">
        <v>192</v>
      </c>
      <c r="F120" s="141">
        <v>0</v>
      </c>
      <c r="G120" s="142">
        <f>+G121</f>
        <v>450</v>
      </c>
      <c r="H120" s="110">
        <f t="shared" si="1"/>
        <v>450</v>
      </c>
      <c r="I120" s="47" t="s">
        <v>79</v>
      </c>
    </row>
    <row r="121" spans="1:9" x14ac:dyDescent="0.2">
      <c r="A121" s="143"/>
      <c r="B121" s="143" t="s">
        <v>159</v>
      </c>
      <c r="C121" s="143">
        <v>3419</v>
      </c>
      <c r="D121" s="143">
        <v>5222</v>
      </c>
      <c r="E121" s="144" t="s">
        <v>160</v>
      </c>
      <c r="F121" s="145">
        <v>0</v>
      </c>
      <c r="G121" s="146">
        <v>450</v>
      </c>
      <c r="H121" s="106">
        <f t="shared" si="1"/>
        <v>450</v>
      </c>
    </row>
    <row r="122" spans="1:9" ht="33.75" x14ac:dyDescent="0.2">
      <c r="A122" s="139" t="s">
        <v>76</v>
      </c>
      <c r="B122" s="139" t="s">
        <v>193</v>
      </c>
      <c r="C122" s="139" t="s">
        <v>77</v>
      </c>
      <c r="D122" s="139" t="s">
        <v>77</v>
      </c>
      <c r="E122" s="140" t="s">
        <v>194</v>
      </c>
      <c r="F122" s="141">
        <v>0</v>
      </c>
      <c r="G122" s="142">
        <f>+G123</f>
        <v>72</v>
      </c>
      <c r="H122" s="110">
        <f t="shared" si="1"/>
        <v>72</v>
      </c>
      <c r="I122" s="47" t="s">
        <v>79</v>
      </c>
    </row>
    <row r="123" spans="1:9" x14ac:dyDescent="0.2">
      <c r="A123" s="143"/>
      <c r="B123" s="143" t="s">
        <v>159</v>
      </c>
      <c r="C123" s="143">
        <v>3419</v>
      </c>
      <c r="D123" s="143">
        <v>5222</v>
      </c>
      <c r="E123" s="144" t="s">
        <v>160</v>
      </c>
      <c r="F123" s="145">
        <v>0</v>
      </c>
      <c r="G123" s="146">
        <v>72</v>
      </c>
      <c r="H123" s="106">
        <f t="shared" si="1"/>
        <v>72</v>
      </c>
    </row>
    <row r="124" spans="1:9" ht="22.5" x14ac:dyDescent="0.2">
      <c r="A124" s="139" t="s">
        <v>76</v>
      </c>
      <c r="B124" s="139" t="s">
        <v>195</v>
      </c>
      <c r="C124" s="139" t="s">
        <v>77</v>
      </c>
      <c r="D124" s="139" t="s">
        <v>77</v>
      </c>
      <c r="E124" s="140" t="s">
        <v>196</v>
      </c>
      <c r="F124" s="141">
        <v>0</v>
      </c>
      <c r="G124" s="142">
        <f>+G125</f>
        <v>1200</v>
      </c>
      <c r="H124" s="110">
        <f t="shared" si="1"/>
        <v>1200</v>
      </c>
      <c r="I124" s="47" t="s">
        <v>79</v>
      </c>
    </row>
    <row r="125" spans="1:9" x14ac:dyDescent="0.2">
      <c r="A125" s="143"/>
      <c r="B125" s="143" t="s">
        <v>159</v>
      </c>
      <c r="C125" s="143">
        <v>3419</v>
      </c>
      <c r="D125" s="143">
        <v>5222</v>
      </c>
      <c r="E125" s="144" t="s">
        <v>160</v>
      </c>
      <c r="F125" s="145">
        <v>0</v>
      </c>
      <c r="G125" s="146">
        <v>1200</v>
      </c>
      <c r="H125" s="106">
        <f t="shared" si="1"/>
        <v>1200</v>
      </c>
    </row>
    <row r="126" spans="1:9" ht="33.75" x14ac:dyDescent="0.2">
      <c r="A126" s="139" t="s">
        <v>76</v>
      </c>
      <c r="B126" s="139" t="s">
        <v>197</v>
      </c>
      <c r="C126" s="139" t="s">
        <v>77</v>
      </c>
      <c r="D126" s="139" t="s">
        <v>77</v>
      </c>
      <c r="E126" s="140" t="s">
        <v>198</v>
      </c>
      <c r="F126" s="141">
        <v>0</v>
      </c>
      <c r="G126" s="142">
        <f>+G127</f>
        <v>81</v>
      </c>
      <c r="H126" s="110">
        <f t="shared" si="1"/>
        <v>81</v>
      </c>
      <c r="I126" s="47" t="s">
        <v>79</v>
      </c>
    </row>
    <row r="127" spans="1:9" x14ac:dyDescent="0.2">
      <c r="A127" s="143"/>
      <c r="B127" s="143" t="s">
        <v>159</v>
      </c>
      <c r="C127" s="143">
        <v>3419</v>
      </c>
      <c r="D127" s="143">
        <v>5222</v>
      </c>
      <c r="E127" s="144" t="s">
        <v>160</v>
      </c>
      <c r="F127" s="145">
        <v>0</v>
      </c>
      <c r="G127" s="146">
        <v>81</v>
      </c>
      <c r="H127" s="106">
        <f t="shared" si="1"/>
        <v>81</v>
      </c>
    </row>
    <row r="128" spans="1:9" ht="33.75" x14ac:dyDescent="0.2">
      <c r="A128" s="139" t="s">
        <v>76</v>
      </c>
      <c r="B128" s="139" t="s">
        <v>199</v>
      </c>
      <c r="C128" s="139" t="s">
        <v>77</v>
      </c>
      <c r="D128" s="139" t="s">
        <v>77</v>
      </c>
      <c r="E128" s="140" t="s">
        <v>200</v>
      </c>
      <c r="F128" s="141">
        <v>0</v>
      </c>
      <c r="G128" s="142">
        <f>+G129</f>
        <v>81</v>
      </c>
      <c r="H128" s="110">
        <f t="shared" si="1"/>
        <v>81</v>
      </c>
      <c r="I128" s="47" t="s">
        <v>79</v>
      </c>
    </row>
    <row r="129" spans="1:9" x14ac:dyDescent="0.2">
      <c r="A129" s="143"/>
      <c r="B129" s="143" t="s">
        <v>159</v>
      </c>
      <c r="C129" s="143">
        <v>3419</v>
      </c>
      <c r="D129" s="143">
        <v>5222</v>
      </c>
      <c r="E129" s="144" t="s">
        <v>160</v>
      </c>
      <c r="F129" s="145">
        <v>0</v>
      </c>
      <c r="G129" s="146">
        <v>81</v>
      </c>
      <c r="H129" s="106">
        <f t="shared" si="1"/>
        <v>81</v>
      </c>
    </row>
    <row r="130" spans="1:9" ht="22.5" x14ac:dyDescent="0.2">
      <c r="A130" s="139" t="s">
        <v>76</v>
      </c>
      <c r="B130" s="139" t="s">
        <v>201</v>
      </c>
      <c r="C130" s="139" t="s">
        <v>77</v>
      </c>
      <c r="D130" s="139" t="s">
        <v>77</v>
      </c>
      <c r="E130" s="140" t="s">
        <v>202</v>
      </c>
      <c r="F130" s="141">
        <v>0</v>
      </c>
      <c r="G130" s="142">
        <f>+G131</f>
        <v>534</v>
      </c>
      <c r="H130" s="110">
        <f t="shared" si="1"/>
        <v>534</v>
      </c>
      <c r="I130" s="47" t="s">
        <v>79</v>
      </c>
    </row>
    <row r="131" spans="1:9" x14ac:dyDescent="0.2">
      <c r="A131" s="143"/>
      <c r="B131" s="143" t="s">
        <v>159</v>
      </c>
      <c r="C131" s="143">
        <v>3419</v>
      </c>
      <c r="D131" s="143">
        <v>5222</v>
      </c>
      <c r="E131" s="144" t="s">
        <v>160</v>
      </c>
      <c r="F131" s="145">
        <v>0</v>
      </c>
      <c r="G131" s="146">
        <v>534</v>
      </c>
      <c r="H131" s="106">
        <f t="shared" si="1"/>
        <v>534</v>
      </c>
    </row>
    <row r="132" spans="1:9" ht="33.75" x14ac:dyDescent="0.2">
      <c r="A132" s="139" t="s">
        <v>76</v>
      </c>
      <c r="B132" s="139" t="s">
        <v>203</v>
      </c>
      <c r="C132" s="139" t="s">
        <v>77</v>
      </c>
      <c r="D132" s="139" t="s">
        <v>77</v>
      </c>
      <c r="E132" s="140" t="s">
        <v>204</v>
      </c>
      <c r="F132" s="141">
        <v>0</v>
      </c>
      <c r="G132" s="142">
        <f>+G133</f>
        <v>342</v>
      </c>
      <c r="H132" s="110">
        <f t="shared" si="1"/>
        <v>342</v>
      </c>
      <c r="I132" s="47" t="s">
        <v>79</v>
      </c>
    </row>
    <row r="133" spans="1:9" x14ac:dyDescent="0.2">
      <c r="A133" s="143"/>
      <c r="B133" s="143" t="s">
        <v>159</v>
      </c>
      <c r="C133" s="143">
        <v>3419</v>
      </c>
      <c r="D133" s="143">
        <v>5222</v>
      </c>
      <c r="E133" s="144" t="s">
        <v>160</v>
      </c>
      <c r="F133" s="145">
        <v>0</v>
      </c>
      <c r="G133" s="146">
        <v>342</v>
      </c>
      <c r="H133" s="106">
        <f t="shared" si="1"/>
        <v>342</v>
      </c>
    </row>
    <row r="134" spans="1:9" ht="33.75" x14ac:dyDescent="0.2">
      <c r="A134" s="139" t="s">
        <v>76</v>
      </c>
      <c r="B134" s="139" t="s">
        <v>205</v>
      </c>
      <c r="C134" s="139" t="s">
        <v>77</v>
      </c>
      <c r="D134" s="139" t="s">
        <v>77</v>
      </c>
      <c r="E134" s="140" t="s">
        <v>206</v>
      </c>
      <c r="F134" s="141">
        <v>0</v>
      </c>
      <c r="G134" s="142">
        <f>+G135</f>
        <v>210</v>
      </c>
      <c r="H134" s="110">
        <f t="shared" si="1"/>
        <v>210</v>
      </c>
      <c r="I134" s="47" t="s">
        <v>79</v>
      </c>
    </row>
    <row r="135" spans="1:9" x14ac:dyDescent="0.2">
      <c r="A135" s="143"/>
      <c r="B135" s="143" t="s">
        <v>159</v>
      </c>
      <c r="C135" s="143">
        <v>3419</v>
      </c>
      <c r="D135" s="143">
        <v>5222</v>
      </c>
      <c r="E135" s="144" t="s">
        <v>160</v>
      </c>
      <c r="F135" s="145">
        <v>0</v>
      </c>
      <c r="G135" s="146">
        <v>210</v>
      </c>
      <c r="H135" s="106">
        <f t="shared" si="1"/>
        <v>210</v>
      </c>
    </row>
    <row r="136" spans="1:9" ht="22.5" x14ac:dyDescent="0.2">
      <c r="A136" s="139" t="s">
        <v>76</v>
      </c>
      <c r="B136" s="139" t="s">
        <v>207</v>
      </c>
      <c r="C136" s="139" t="s">
        <v>77</v>
      </c>
      <c r="D136" s="139" t="s">
        <v>77</v>
      </c>
      <c r="E136" s="140" t="s">
        <v>208</v>
      </c>
      <c r="F136" s="141">
        <v>0</v>
      </c>
      <c r="G136" s="142">
        <f>+G137</f>
        <v>120</v>
      </c>
      <c r="H136" s="110">
        <f t="shared" si="1"/>
        <v>120</v>
      </c>
      <c r="I136" s="47" t="s">
        <v>79</v>
      </c>
    </row>
    <row r="137" spans="1:9" x14ac:dyDescent="0.2">
      <c r="A137" s="143"/>
      <c r="B137" s="143" t="s">
        <v>159</v>
      </c>
      <c r="C137" s="143">
        <v>3419</v>
      </c>
      <c r="D137" s="143">
        <v>5222</v>
      </c>
      <c r="E137" s="144" t="s">
        <v>160</v>
      </c>
      <c r="F137" s="145">
        <v>0</v>
      </c>
      <c r="G137" s="146">
        <v>120</v>
      </c>
      <c r="H137" s="106">
        <f t="shared" si="1"/>
        <v>120</v>
      </c>
    </row>
    <row r="138" spans="1:9" ht="33.75" x14ac:dyDescent="0.2">
      <c r="A138" s="139" t="s">
        <v>76</v>
      </c>
      <c r="B138" s="139" t="s">
        <v>209</v>
      </c>
      <c r="C138" s="139" t="s">
        <v>77</v>
      </c>
      <c r="D138" s="139" t="s">
        <v>77</v>
      </c>
      <c r="E138" s="140" t="s">
        <v>210</v>
      </c>
      <c r="F138" s="141">
        <v>0</v>
      </c>
      <c r="G138" s="142">
        <f>+G139</f>
        <v>408</v>
      </c>
      <c r="H138" s="110">
        <f t="shared" si="1"/>
        <v>408</v>
      </c>
      <c r="I138" s="47" t="s">
        <v>79</v>
      </c>
    </row>
    <row r="139" spans="1:9" x14ac:dyDescent="0.2">
      <c r="A139" s="143"/>
      <c r="B139" s="143" t="s">
        <v>159</v>
      </c>
      <c r="C139" s="143">
        <v>3419</v>
      </c>
      <c r="D139" s="143">
        <v>5222</v>
      </c>
      <c r="E139" s="144" t="s">
        <v>160</v>
      </c>
      <c r="F139" s="145">
        <v>0</v>
      </c>
      <c r="G139" s="146">
        <v>408</v>
      </c>
      <c r="H139" s="106">
        <f t="shared" ref="H139:H202" si="2">+F139+G139</f>
        <v>408</v>
      </c>
    </row>
    <row r="140" spans="1:9" ht="22.5" x14ac:dyDescent="0.2">
      <c r="A140" s="139" t="s">
        <v>76</v>
      </c>
      <c r="B140" s="139" t="s">
        <v>211</v>
      </c>
      <c r="C140" s="139" t="s">
        <v>77</v>
      </c>
      <c r="D140" s="139" t="s">
        <v>77</v>
      </c>
      <c r="E140" s="140" t="s">
        <v>212</v>
      </c>
      <c r="F140" s="141">
        <v>0</v>
      </c>
      <c r="G140" s="142">
        <f>+G141</f>
        <v>210</v>
      </c>
      <c r="H140" s="110">
        <f t="shared" si="2"/>
        <v>210</v>
      </c>
      <c r="I140" s="47" t="s">
        <v>79</v>
      </c>
    </row>
    <row r="141" spans="1:9" x14ac:dyDescent="0.2">
      <c r="A141" s="143"/>
      <c r="B141" s="143" t="s">
        <v>159</v>
      </c>
      <c r="C141" s="143">
        <v>3419</v>
      </c>
      <c r="D141" s="143">
        <v>5222</v>
      </c>
      <c r="E141" s="144" t="s">
        <v>160</v>
      </c>
      <c r="F141" s="145">
        <v>0</v>
      </c>
      <c r="G141" s="146">
        <v>210</v>
      </c>
      <c r="H141" s="106">
        <f t="shared" si="2"/>
        <v>210</v>
      </c>
    </row>
    <row r="142" spans="1:9" ht="22.5" x14ac:dyDescent="0.2">
      <c r="A142" s="139" t="s">
        <v>76</v>
      </c>
      <c r="B142" s="139" t="s">
        <v>213</v>
      </c>
      <c r="C142" s="139" t="s">
        <v>77</v>
      </c>
      <c r="D142" s="139" t="s">
        <v>77</v>
      </c>
      <c r="E142" s="140" t="s">
        <v>214</v>
      </c>
      <c r="F142" s="141">
        <v>0</v>
      </c>
      <c r="G142" s="142">
        <f>+G143</f>
        <v>54</v>
      </c>
      <c r="H142" s="110">
        <f t="shared" si="2"/>
        <v>54</v>
      </c>
      <c r="I142" s="47" t="s">
        <v>79</v>
      </c>
    </row>
    <row r="143" spans="1:9" x14ac:dyDescent="0.2">
      <c r="A143" s="143"/>
      <c r="B143" s="143" t="s">
        <v>159</v>
      </c>
      <c r="C143" s="143">
        <v>3419</v>
      </c>
      <c r="D143" s="143">
        <v>5222</v>
      </c>
      <c r="E143" s="144" t="s">
        <v>160</v>
      </c>
      <c r="F143" s="145">
        <v>0</v>
      </c>
      <c r="G143" s="146">
        <v>54</v>
      </c>
      <c r="H143" s="106">
        <f t="shared" si="2"/>
        <v>54</v>
      </c>
    </row>
    <row r="144" spans="1:9" ht="22.5" x14ac:dyDescent="0.2">
      <c r="A144" s="139" t="s">
        <v>76</v>
      </c>
      <c r="B144" s="139" t="s">
        <v>215</v>
      </c>
      <c r="C144" s="139" t="s">
        <v>77</v>
      </c>
      <c r="D144" s="139" t="s">
        <v>77</v>
      </c>
      <c r="E144" s="140" t="s">
        <v>216</v>
      </c>
      <c r="F144" s="141">
        <v>0</v>
      </c>
      <c r="G144" s="142">
        <f>+G145</f>
        <v>87</v>
      </c>
      <c r="H144" s="110">
        <f t="shared" si="2"/>
        <v>87</v>
      </c>
      <c r="I144" s="47" t="s">
        <v>79</v>
      </c>
    </row>
    <row r="145" spans="1:9" x14ac:dyDescent="0.2">
      <c r="A145" s="143"/>
      <c r="B145" s="143" t="s">
        <v>159</v>
      </c>
      <c r="C145" s="143">
        <v>3419</v>
      </c>
      <c r="D145" s="143">
        <v>5222</v>
      </c>
      <c r="E145" s="144" t="s">
        <v>160</v>
      </c>
      <c r="F145" s="145">
        <v>0</v>
      </c>
      <c r="G145" s="146">
        <v>87</v>
      </c>
      <c r="H145" s="106">
        <f t="shared" si="2"/>
        <v>87</v>
      </c>
    </row>
    <row r="146" spans="1:9" ht="22.5" x14ac:dyDescent="0.2">
      <c r="A146" s="139" t="s">
        <v>76</v>
      </c>
      <c r="B146" s="139" t="s">
        <v>217</v>
      </c>
      <c r="C146" s="139" t="s">
        <v>77</v>
      </c>
      <c r="D146" s="139" t="s">
        <v>77</v>
      </c>
      <c r="E146" s="140" t="s">
        <v>218</v>
      </c>
      <c r="F146" s="141">
        <v>0</v>
      </c>
      <c r="G146" s="142">
        <f>+G147</f>
        <v>215</v>
      </c>
      <c r="H146" s="110">
        <f t="shared" si="2"/>
        <v>215</v>
      </c>
      <c r="I146" s="47" t="s">
        <v>79</v>
      </c>
    </row>
    <row r="147" spans="1:9" x14ac:dyDescent="0.2">
      <c r="A147" s="143"/>
      <c r="B147" s="143" t="s">
        <v>159</v>
      </c>
      <c r="C147" s="143">
        <v>3419</v>
      </c>
      <c r="D147" s="143">
        <v>5222</v>
      </c>
      <c r="E147" s="144" t="s">
        <v>160</v>
      </c>
      <c r="F147" s="145">
        <v>0</v>
      </c>
      <c r="G147" s="146">
        <v>215</v>
      </c>
      <c r="H147" s="106">
        <f t="shared" si="2"/>
        <v>215</v>
      </c>
    </row>
    <row r="148" spans="1:9" ht="22.5" x14ac:dyDescent="0.2">
      <c r="A148" s="139" t="s">
        <v>76</v>
      </c>
      <c r="B148" s="139" t="s">
        <v>219</v>
      </c>
      <c r="C148" s="139" t="s">
        <v>77</v>
      </c>
      <c r="D148" s="139" t="s">
        <v>77</v>
      </c>
      <c r="E148" s="140" t="s">
        <v>220</v>
      </c>
      <c r="F148" s="141">
        <v>0</v>
      </c>
      <c r="G148" s="142">
        <f>+G149</f>
        <v>450</v>
      </c>
      <c r="H148" s="110">
        <f t="shared" si="2"/>
        <v>450</v>
      </c>
      <c r="I148" s="47" t="s">
        <v>79</v>
      </c>
    </row>
    <row r="149" spans="1:9" x14ac:dyDescent="0.2">
      <c r="A149" s="143"/>
      <c r="B149" s="143" t="s">
        <v>159</v>
      </c>
      <c r="C149" s="143">
        <v>3419</v>
      </c>
      <c r="D149" s="143">
        <v>5222</v>
      </c>
      <c r="E149" s="144" t="s">
        <v>160</v>
      </c>
      <c r="F149" s="145">
        <v>0</v>
      </c>
      <c r="G149" s="146">
        <v>450</v>
      </c>
      <c r="H149" s="106">
        <f t="shared" si="2"/>
        <v>450</v>
      </c>
    </row>
    <row r="150" spans="1:9" ht="33.75" x14ac:dyDescent="0.2">
      <c r="A150" s="139" t="s">
        <v>76</v>
      </c>
      <c r="B150" s="139" t="s">
        <v>221</v>
      </c>
      <c r="C150" s="139" t="s">
        <v>77</v>
      </c>
      <c r="D150" s="139" t="s">
        <v>77</v>
      </c>
      <c r="E150" s="140" t="s">
        <v>222</v>
      </c>
      <c r="F150" s="141">
        <v>0</v>
      </c>
      <c r="G150" s="142">
        <f>+G151</f>
        <v>390</v>
      </c>
      <c r="H150" s="110">
        <f t="shared" si="2"/>
        <v>390</v>
      </c>
      <c r="I150" s="47" t="s">
        <v>79</v>
      </c>
    </row>
    <row r="151" spans="1:9" x14ac:dyDescent="0.2">
      <c r="A151" s="143"/>
      <c r="B151" s="143" t="s">
        <v>159</v>
      </c>
      <c r="C151" s="143">
        <v>3419</v>
      </c>
      <c r="D151" s="143">
        <v>5222</v>
      </c>
      <c r="E151" s="144" t="s">
        <v>160</v>
      </c>
      <c r="F151" s="145">
        <v>0</v>
      </c>
      <c r="G151" s="146">
        <v>390</v>
      </c>
      <c r="H151" s="106">
        <f t="shared" si="2"/>
        <v>390</v>
      </c>
    </row>
    <row r="152" spans="1:9" ht="33.75" x14ac:dyDescent="0.2">
      <c r="A152" s="139" t="s">
        <v>76</v>
      </c>
      <c r="B152" s="139" t="s">
        <v>223</v>
      </c>
      <c r="C152" s="139" t="s">
        <v>77</v>
      </c>
      <c r="D152" s="139" t="s">
        <v>77</v>
      </c>
      <c r="E152" s="140" t="s">
        <v>224</v>
      </c>
      <c r="F152" s="141">
        <v>0</v>
      </c>
      <c r="G152" s="142">
        <f>+G153</f>
        <v>50</v>
      </c>
      <c r="H152" s="110">
        <f t="shared" si="2"/>
        <v>50</v>
      </c>
      <c r="I152" s="47" t="s">
        <v>79</v>
      </c>
    </row>
    <row r="153" spans="1:9" x14ac:dyDescent="0.2">
      <c r="A153" s="143"/>
      <c r="B153" s="143" t="s">
        <v>159</v>
      </c>
      <c r="C153" s="143">
        <v>3419</v>
      </c>
      <c r="D153" s="143">
        <v>5222</v>
      </c>
      <c r="E153" s="144" t="s">
        <v>160</v>
      </c>
      <c r="F153" s="145">
        <v>0</v>
      </c>
      <c r="G153" s="146">
        <v>50</v>
      </c>
      <c r="H153" s="106">
        <f t="shared" si="2"/>
        <v>50</v>
      </c>
    </row>
    <row r="154" spans="1:9" ht="22.5" x14ac:dyDescent="0.2">
      <c r="A154" s="139" t="s">
        <v>76</v>
      </c>
      <c r="B154" s="139" t="s">
        <v>225</v>
      </c>
      <c r="C154" s="139" t="s">
        <v>77</v>
      </c>
      <c r="D154" s="139" t="s">
        <v>77</v>
      </c>
      <c r="E154" s="140" t="s">
        <v>226</v>
      </c>
      <c r="F154" s="141">
        <v>0</v>
      </c>
      <c r="G154" s="142">
        <f>+G155</f>
        <v>50</v>
      </c>
      <c r="H154" s="110">
        <f t="shared" si="2"/>
        <v>50</v>
      </c>
      <c r="I154" s="47" t="s">
        <v>79</v>
      </c>
    </row>
    <row r="155" spans="1:9" x14ac:dyDescent="0.2">
      <c r="A155" s="143"/>
      <c r="B155" s="143" t="s">
        <v>159</v>
      </c>
      <c r="C155" s="143">
        <v>3419</v>
      </c>
      <c r="D155" s="143">
        <v>5222</v>
      </c>
      <c r="E155" s="144" t="s">
        <v>160</v>
      </c>
      <c r="F155" s="145">
        <v>0</v>
      </c>
      <c r="G155" s="146">
        <v>50</v>
      </c>
      <c r="H155" s="106">
        <f t="shared" si="2"/>
        <v>50</v>
      </c>
    </row>
    <row r="156" spans="1:9" ht="45" x14ac:dyDescent="0.2">
      <c r="A156" s="139" t="s">
        <v>76</v>
      </c>
      <c r="B156" s="139" t="s">
        <v>227</v>
      </c>
      <c r="C156" s="139" t="s">
        <v>77</v>
      </c>
      <c r="D156" s="139" t="s">
        <v>77</v>
      </c>
      <c r="E156" s="140" t="s">
        <v>228</v>
      </c>
      <c r="F156" s="141">
        <v>0</v>
      </c>
      <c r="G156" s="142">
        <f>+G157</f>
        <v>139</v>
      </c>
      <c r="H156" s="110">
        <f t="shared" si="2"/>
        <v>139</v>
      </c>
      <c r="I156" s="47" t="s">
        <v>79</v>
      </c>
    </row>
    <row r="157" spans="1:9" x14ac:dyDescent="0.2">
      <c r="A157" s="143"/>
      <c r="B157" s="143" t="s">
        <v>159</v>
      </c>
      <c r="C157" s="143">
        <v>3419</v>
      </c>
      <c r="D157" s="143">
        <v>5222</v>
      </c>
      <c r="E157" s="144" t="s">
        <v>160</v>
      </c>
      <c r="F157" s="145">
        <v>0</v>
      </c>
      <c r="G157" s="146">
        <v>139</v>
      </c>
      <c r="H157" s="106">
        <f t="shared" si="2"/>
        <v>139</v>
      </c>
    </row>
    <row r="158" spans="1:9" ht="22.5" x14ac:dyDescent="0.2">
      <c r="A158" s="139" t="s">
        <v>76</v>
      </c>
      <c r="B158" s="139" t="s">
        <v>229</v>
      </c>
      <c r="C158" s="139" t="s">
        <v>77</v>
      </c>
      <c r="D158" s="139" t="s">
        <v>77</v>
      </c>
      <c r="E158" s="140" t="s">
        <v>230</v>
      </c>
      <c r="F158" s="141">
        <v>0</v>
      </c>
      <c r="G158" s="142">
        <f>+G159</f>
        <v>150</v>
      </c>
      <c r="H158" s="110">
        <f t="shared" si="2"/>
        <v>150</v>
      </c>
      <c r="I158" s="47" t="s">
        <v>79</v>
      </c>
    </row>
    <row r="159" spans="1:9" x14ac:dyDescent="0.2">
      <c r="A159" s="143"/>
      <c r="B159" s="143" t="s">
        <v>159</v>
      </c>
      <c r="C159" s="143">
        <v>3419</v>
      </c>
      <c r="D159" s="143">
        <v>5222</v>
      </c>
      <c r="E159" s="144" t="s">
        <v>160</v>
      </c>
      <c r="F159" s="145">
        <v>0</v>
      </c>
      <c r="G159" s="146">
        <v>150</v>
      </c>
      <c r="H159" s="106">
        <f t="shared" si="2"/>
        <v>150</v>
      </c>
    </row>
    <row r="160" spans="1:9" ht="22.5" x14ac:dyDescent="0.2">
      <c r="A160" s="139" t="s">
        <v>76</v>
      </c>
      <c r="B160" s="139" t="s">
        <v>231</v>
      </c>
      <c r="C160" s="139" t="s">
        <v>77</v>
      </c>
      <c r="D160" s="139" t="s">
        <v>77</v>
      </c>
      <c r="E160" s="140" t="s">
        <v>232</v>
      </c>
      <c r="F160" s="141">
        <v>0</v>
      </c>
      <c r="G160" s="142">
        <f>+G161</f>
        <v>600</v>
      </c>
      <c r="H160" s="110">
        <f t="shared" si="2"/>
        <v>600</v>
      </c>
      <c r="I160" s="47" t="s">
        <v>79</v>
      </c>
    </row>
    <row r="161" spans="1:9" x14ac:dyDescent="0.2">
      <c r="A161" s="143"/>
      <c r="B161" s="143" t="s">
        <v>159</v>
      </c>
      <c r="C161" s="143">
        <v>3419</v>
      </c>
      <c r="D161" s="143">
        <v>5222</v>
      </c>
      <c r="E161" s="144" t="s">
        <v>160</v>
      </c>
      <c r="F161" s="145">
        <v>0</v>
      </c>
      <c r="G161" s="146">
        <v>600</v>
      </c>
      <c r="H161" s="106">
        <f t="shared" si="2"/>
        <v>600</v>
      </c>
    </row>
    <row r="162" spans="1:9" ht="22.5" x14ac:dyDescent="0.2">
      <c r="A162" s="139" t="s">
        <v>76</v>
      </c>
      <c r="B162" s="139" t="s">
        <v>233</v>
      </c>
      <c r="C162" s="139" t="s">
        <v>77</v>
      </c>
      <c r="D162" s="139" t="s">
        <v>77</v>
      </c>
      <c r="E162" s="140" t="s">
        <v>234</v>
      </c>
      <c r="F162" s="141">
        <v>0</v>
      </c>
      <c r="G162" s="142">
        <f>+G163</f>
        <v>60</v>
      </c>
      <c r="H162" s="110">
        <f t="shared" si="2"/>
        <v>60</v>
      </c>
      <c r="I162" s="47" t="s">
        <v>79</v>
      </c>
    </row>
    <row r="163" spans="1:9" x14ac:dyDescent="0.2">
      <c r="A163" s="143"/>
      <c r="B163" s="143" t="s">
        <v>159</v>
      </c>
      <c r="C163" s="143">
        <v>3419</v>
      </c>
      <c r="D163" s="143">
        <v>5222</v>
      </c>
      <c r="E163" s="144" t="s">
        <v>160</v>
      </c>
      <c r="F163" s="145">
        <v>0</v>
      </c>
      <c r="G163" s="146">
        <v>60</v>
      </c>
      <c r="H163" s="106">
        <f t="shared" si="2"/>
        <v>60</v>
      </c>
    </row>
    <row r="164" spans="1:9" ht="22.5" x14ac:dyDescent="0.2">
      <c r="A164" s="139" t="s">
        <v>76</v>
      </c>
      <c r="B164" s="139" t="s">
        <v>235</v>
      </c>
      <c r="C164" s="139" t="s">
        <v>77</v>
      </c>
      <c r="D164" s="139" t="s">
        <v>77</v>
      </c>
      <c r="E164" s="140" t="s">
        <v>236</v>
      </c>
      <c r="F164" s="141">
        <v>0</v>
      </c>
      <c r="G164" s="142">
        <f>+G165</f>
        <v>93</v>
      </c>
      <c r="H164" s="110">
        <f t="shared" si="2"/>
        <v>93</v>
      </c>
      <c r="I164" s="47" t="s">
        <v>79</v>
      </c>
    </row>
    <row r="165" spans="1:9" x14ac:dyDescent="0.2">
      <c r="A165" s="143"/>
      <c r="B165" s="143" t="s">
        <v>159</v>
      </c>
      <c r="C165" s="143">
        <v>3419</v>
      </c>
      <c r="D165" s="143">
        <v>5222</v>
      </c>
      <c r="E165" s="144" t="s">
        <v>160</v>
      </c>
      <c r="F165" s="145">
        <v>0</v>
      </c>
      <c r="G165" s="146">
        <v>93</v>
      </c>
      <c r="H165" s="106">
        <f t="shared" si="2"/>
        <v>93</v>
      </c>
    </row>
    <row r="166" spans="1:9" ht="22.5" x14ac:dyDescent="0.2">
      <c r="A166" s="139" t="s">
        <v>76</v>
      </c>
      <c r="B166" s="139" t="s">
        <v>237</v>
      </c>
      <c r="C166" s="139" t="s">
        <v>77</v>
      </c>
      <c r="D166" s="139" t="s">
        <v>77</v>
      </c>
      <c r="E166" s="140" t="s">
        <v>238</v>
      </c>
      <c r="F166" s="141">
        <v>0</v>
      </c>
      <c r="G166" s="142">
        <f>+G167</f>
        <v>232</v>
      </c>
      <c r="H166" s="110">
        <f t="shared" si="2"/>
        <v>232</v>
      </c>
      <c r="I166" s="47" t="s">
        <v>79</v>
      </c>
    </row>
    <row r="167" spans="1:9" x14ac:dyDescent="0.2">
      <c r="A167" s="143"/>
      <c r="B167" s="143" t="s">
        <v>159</v>
      </c>
      <c r="C167" s="143">
        <v>3419</v>
      </c>
      <c r="D167" s="143">
        <v>5222</v>
      </c>
      <c r="E167" s="144" t="s">
        <v>160</v>
      </c>
      <c r="F167" s="145">
        <v>0</v>
      </c>
      <c r="G167" s="146">
        <v>232</v>
      </c>
      <c r="H167" s="106">
        <f t="shared" si="2"/>
        <v>232</v>
      </c>
    </row>
    <row r="168" spans="1:9" ht="33.75" x14ac:dyDescent="0.2">
      <c r="A168" s="139" t="s">
        <v>76</v>
      </c>
      <c r="B168" s="139" t="s">
        <v>239</v>
      </c>
      <c r="C168" s="139" t="s">
        <v>77</v>
      </c>
      <c r="D168" s="139" t="s">
        <v>77</v>
      </c>
      <c r="E168" s="140" t="s">
        <v>240</v>
      </c>
      <c r="F168" s="141">
        <v>0</v>
      </c>
      <c r="G168" s="142">
        <f>+G169</f>
        <v>90</v>
      </c>
      <c r="H168" s="110">
        <f t="shared" si="2"/>
        <v>90</v>
      </c>
      <c r="I168" s="47" t="s">
        <v>79</v>
      </c>
    </row>
    <row r="169" spans="1:9" x14ac:dyDescent="0.2">
      <c r="A169" s="143"/>
      <c r="B169" s="143" t="s">
        <v>159</v>
      </c>
      <c r="C169" s="143">
        <v>3419</v>
      </c>
      <c r="D169" s="143">
        <v>5222</v>
      </c>
      <c r="E169" s="144" t="s">
        <v>160</v>
      </c>
      <c r="F169" s="145">
        <v>0</v>
      </c>
      <c r="G169" s="146">
        <v>90</v>
      </c>
      <c r="H169" s="106">
        <f t="shared" si="2"/>
        <v>90</v>
      </c>
    </row>
    <row r="170" spans="1:9" ht="22.5" x14ac:dyDescent="0.2">
      <c r="A170" s="139" t="s">
        <v>76</v>
      </c>
      <c r="B170" s="139" t="s">
        <v>241</v>
      </c>
      <c r="C170" s="139" t="s">
        <v>77</v>
      </c>
      <c r="D170" s="139" t="s">
        <v>77</v>
      </c>
      <c r="E170" s="140" t="s">
        <v>242</v>
      </c>
      <c r="F170" s="141">
        <v>0</v>
      </c>
      <c r="G170" s="142">
        <f>+G171</f>
        <v>90</v>
      </c>
      <c r="H170" s="110">
        <f t="shared" si="2"/>
        <v>90</v>
      </c>
      <c r="I170" s="47" t="s">
        <v>79</v>
      </c>
    </row>
    <row r="171" spans="1:9" x14ac:dyDescent="0.2">
      <c r="A171" s="143"/>
      <c r="B171" s="143" t="s">
        <v>159</v>
      </c>
      <c r="C171" s="143">
        <v>3419</v>
      </c>
      <c r="D171" s="143">
        <v>5222</v>
      </c>
      <c r="E171" s="144" t="s">
        <v>160</v>
      </c>
      <c r="F171" s="145">
        <v>0</v>
      </c>
      <c r="G171" s="146">
        <v>90</v>
      </c>
      <c r="H171" s="106">
        <f t="shared" si="2"/>
        <v>90</v>
      </c>
    </row>
    <row r="172" spans="1:9" ht="22.5" x14ac:dyDescent="0.2">
      <c r="A172" s="139" t="s">
        <v>76</v>
      </c>
      <c r="B172" s="139" t="s">
        <v>243</v>
      </c>
      <c r="C172" s="139" t="s">
        <v>77</v>
      </c>
      <c r="D172" s="139" t="s">
        <v>77</v>
      </c>
      <c r="E172" s="140" t="s">
        <v>244</v>
      </c>
      <c r="F172" s="141">
        <v>0</v>
      </c>
      <c r="G172" s="142">
        <f>+G173</f>
        <v>240</v>
      </c>
      <c r="H172" s="110">
        <f t="shared" si="2"/>
        <v>240</v>
      </c>
      <c r="I172" s="47" t="s">
        <v>79</v>
      </c>
    </row>
    <row r="173" spans="1:9" x14ac:dyDescent="0.2">
      <c r="A173" s="143"/>
      <c r="B173" s="143" t="s">
        <v>159</v>
      </c>
      <c r="C173" s="143">
        <v>3419</v>
      </c>
      <c r="D173" s="143">
        <v>5222</v>
      </c>
      <c r="E173" s="144" t="s">
        <v>160</v>
      </c>
      <c r="F173" s="145">
        <v>0</v>
      </c>
      <c r="G173" s="146">
        <v>240</v>
      </c>
      <c r="H173" s="106">
        <f t="shared" si="2"/>
        <v>240</v>
      </c>
    </row>
    <row r="174" spans="1:9" ht="33.75" x14ac:dyDescent="0.2">
      <c r="A174" s="139" t="s">
        <v>76</v>
      </c>
      <c r="B174" s="139" t="s">
        <v>245</v>
      </c>
      <c r="C174" s="139" t="s">
        <v>77</v>
      </c>
      <c r="D174" s="139" t="s">
        <v>77</v>
      </c>
      <c r="E174" s="140" t="s">
        <v>246</v>
      </c>
      <c r="F174" s="141">
        <v>0</v>
      </c>
      <c r="G174" s="142">
        <f>+G175</f>
        <v>255</v>
      </c>
      <c r="H174" s="110">
        <f t="shared" si="2"/>
        <v>255</v>
      </c>
      <c r="I174" s="47" t="s">
        <v>79</v>
      </c>
    </row>
    <row r="175" spans="1:9" x14ac:dyDescent="0.2">
      <c r="A175" s="143"/>
      <c r="B175" s="143" t="s">
        <v>159</v>
      </c>
      <c r="C175" s="143">
        <v>3419</v>
      </c>
      <c r="D175" s="143">
        <v>5222</v>
      </c>
      <c r="E175" s="144" t="s">
        <v>160</v>
      </c>
      <c r="F175" s="145">
        <v>0</v>
      </c>
      <c r="G175" s="146">
        <v>255</v>
      </c>
      <c r="H175" s="106">
        <f t="shared" si="2"/>
        <v>255</v>
      </c>
    </row>
    <row r="176" spans="1:9" ht="33.75" x14ac:dyDescent="0.2">
      <c r="A176" s="139" t="s">
        <v>76</v>
      </c>
      <c r="B176" s="139" t="s">
        <v>247</v>
      </c>
      <c r="C176" s="139" t="s">
        <v>77</v>
      </c>
      <c r="D176" s="139" t="s">
        <v>77</v>
      </c>
      <c r="E176" s="140" t="s">
        <v>248</v>
      </c>
      <c r="F176" s="141">
        <v>0</v>
      </c>
      <c r="G176" s="142">
        <f>+G177</f>
        <v>90</v>
      </c>
      <c r="H176" s="110">
        <f t="shared" si="2"/>
        <v>90</v>
      </c>
      <c r="I176" s="47" t="s">
        <v>79</v>
      </c>
    </row>
    <row r="177" spans="1:9" x14ac:dyDescent="0.2">
      <c r="A177" s="143"/>
      <c r="B177" s="143" t="s">
        <v>159</v>
      </c>
      <c r="C177" s="143">
        <v>3419</v>
      </c>
      <c r="D177" s="143">
        <v>5222</v>
      </c>
      <c r="E177" s="144" t="s">
        <v>160</v>
      </c>
      <c r="F177" s="145">
        <v>0</v>
      </c>
      <c r="G177" s="146">
        <v>90</v>
      </c>
      <c r="H177" s="106">
        <f t="shared" si="2"/>
        <v>90</v>
      </c>
    </row>
    <row r="178" spans="1:9" ht="22.5" x14ac:dyDescent="0.2">
      <c r="A178" s="139" t="s">
        <v>76</v>
      </c>
      <c r="B178" s="139" t="s">
        <v>249</v>
      </c>
      <c r="C178" s="139" t="s">
        <v>77</v>
      </c>
      <c r="D178" s="139" t="s">
        <v>77</v>
      </c>
      <c r="E178" s="140" t="s">
        <v>250</v>
      </c>
      <c r="F178" s="141">
        <v>0</v>
      </c>
      <c r="G178" s="142">
        <f>+G179</f>
        <v>90</v>
      </c>
      <c r="H178" s="110">
        <f t="shared" si="2"/>
        <v>90</v>
      </c>
      <c r="I178" s="47" t="s">
        <v>79</v>
      </c>
    </row>
    <row r="179" spans="1:9" x14ac:dyDescent="0.2">
      <c r="A179" s="143"/>
      <c r="B179" s="143" t="s">
        <v>159</v>
      </c>
      <c r="C179" s="143">
        <v>3419</v>
      </c>
      <c r="D179" s="143">
        <v>5222</v>
      </c>
      <c r="E179" s="144" t="s">
        <v>160</v>
      </c>
      <c r="F179" s="145">
        <v>0</v>
      </c>
      <c r="G179" s="146">
        <v>90</v>
      </c>
      <c r="H179" s="106">
        <f t="shared" si="2"/>
        <v>90</v>
      </c>
    </row>
    <row r="180" spans="1:9" ht="22.5" x14ac:dyDescent="0.2">
      <c r="A180" s="139" t="s">
        <v>76</v>
      </c>
      <c r="B180" s="139" t="s">
        <v>251</v>
      </c>
      <c r="C180" s="139" t="s">
        <v>77</v>
      </c>
      <c r="D180" s="139" t="s">
        <v>77</v>
      </c>
      <c r="E180" s="140" t="s">
        <v>252</v>
      </c>
      <c r="F180" s="141">
        <v>0</v>
      </c>
      <c r="G180" s="142">
        <f>+G181</f>
        <v>180</v>
      </c>
      <c r="H180" s="110">
        <f t="shared" si="2"/>
        <v>180</v>
      </c>
      <c r="I180" s="47" t="s">
        <v>79</v>
      </c>
    </row>
    <row r="181" spans="1:9" x14ac:dyDescent="0.2">
      <c r="A181" s="143"/>
      <c r="B181" s="143" t="s">
        <v>159</v>
      </c>
      <c r="C181" s="143">
        <v>3419</v>
      </c>
      <c r="D181" s="143">
        <v>5222</v>
      </c>
      <c r="E181" s="144" t="s">
        <v>160</v>
      </c>
      <c r="F181" s="145">
        <v>0</v>
      </c>
      <c r="G181" s="146">
        <v>180</v>
      </c>
      <c r="H181" s="106">
        <f t="shared" si="2"/>
        <v>180</v>
      </c>
    </row>
    <row r="182" spans="1:9" ht="33.75" x14ac:dyDescent="0.2">
      <c r="A182" s="139" t="s">
        <v>76</v>
      </c>
      <c r="B182" s="139" t="s">
        <v>253</v>
      </c>
      <c r="C182" s="139" t="s">
        <v>77</v>
      </c>
      <c r="D182" s="139" t="s">
        <v>77</v>
      </c>
      <c r="E182" s="140" t="s">
        <v>254</v>
      </c>
      <c r="F182" s="141">
        <v>0</v>
      </c>
      <c r="G182" s="142">
        <f>+G183</f>
        <v>50</v>
      </c>
      <c r="H182" s="110">
        <f t="shared" si="2"/>
        <v>50</v>
      </c>
      <c r="I182" s="47" t="s">
        <v>79</v>
      </c>
    </row>
    <row r="183" spans="1:9" x14ac:dyDescent="0.2">
      <c r="A183" s="143"/>
      <c r="B183" s="143" t="s">
        <v>159</v>
      </c>
      <c r="C183" s="143">
        <v>3419</v>
      </c>
      <c r="D183" s="143">
        <v>5222</v>
      </c>
      <c r="E183" s="144" t="s">
        <v>160</v>
      </c>
      <c r="F183" s="145">
        <v>0</v>
      </c>
      <c r="G183" s="146">
        <v>50</v>
      </c>
      <c r="H183" s="106">
        <f t="shared" si="2"/>
        <v>50</v>
      </c>
    </row>
    <row r="184" spans="1:9" ht="22.5" x14ac:dyDescent="0.2">
      <c r="A184" s="139" t="s">
        <v>76</v>
      </c>
      <c r="B184" s="139" t="s">
        <v>255</v>
      </c>
      <c r="C184" s="139" t="s">
        <v>77</v>
      </c>
      <c r="D184" s="139" t="s">
        <v>77</v>
      </c>
      <c r="E184" s="140" t="s">
        <v>256</v>
      </c>
      <c r="F184" s="141">
        <v>0</v>
      </c>
      <c r="G184" s="142">
        <f>+G185</f>
        <v>83</v>
      </c>
      <c r="H184" s="110">
        <f t="shared" si="2"/>
        <v>83</v>
      </c>
      <c r="I184" s="47" t="s">
        <v>79</v>
      </c>
    </row>
    <row r="185" spans="1:9" x14ac:dyDescent="0.2">
      <c r="A185" s="143"/>
      <c r="B185" s="143" t="s">
        <v>159</v>
      </c>
      <c r="C185" s="143">
        <v>3419</v>
      </c>
      <c r="D185" s="143">
        <v>5222</v>
      </c>
      <c r="E185" s="144" t="s">
        <v>160</v>
      </c>
      <c r="F185" s="145">
        <v>0</v>
      </c>
      <c r="G185" s="146">
        <v>83</v>
      </c>
      <c r="H185" s="106">
        <f t="shared" si="2"/>
        <v>83</v>
      </c>
    </row>
    <row r="186" spans="1:9" ht="33.75" x14ac:dyDescent="0.2">
      <c r="A186" s="139" t="s">
        <v>76</v>
      </c>
      <c r="B186" s="139" t="s">
        <v>257</v>
      </c>
      <c r="C186" s="139" t="s">
        <v>77</v>
      </c>
      <c r="D186" s="139" t="s">
        <v>77</v>
      </c>
      <c r="E186" s="140" t="s">
        <v>258</v>
      </c>
      <c r="F186" s="141">
        <v>0</v>
      </c>
      <c r="G186" s="142">
        <f>+G187</f>
        <v>186</v>
      </c>
      <c r="H186" s="110">
        <f t="shared" si="2"/>
        <v>186</v>
      </c>
      <c r="I186" s="47" t="s">
        <v>79</v>
      </c>
    </row>
    <row r="187" spans="1:9" x14ac:dyDescent="0.2">
      <c r="A187" s="143"/>
      <c r="B187" s="143" t="s">
        <v>159</v>
      </c>
      <c r="C187" s="143">
        <v>3419</v>
      </c>
      <c r="D187" s="143">
        <v>5222</v>
      </c>
      <c r="E187" s="144" t="s">
        <v>160</v>
      </c>
      <c r="F187" s="145">
        <v>0</v>
      </c>
      <c r="G187" s="146">
        <v>186</v>
      </c>
      <c r="H187" s="106">
        <f t="shared" si="2"/>
        <v>186</v>
      </c>
    </row>
    <row r="188" spans="1:9" ht="22.5" x14ac:dyDescent="0.2">
      <c r="A188" s="139" t="s">
        <v>76</v>
      </c>
      <c r="B188" s="139" t="s">
        <v>259</v>
      </c>
      <c r="C188" s="139" t="s">
        <v>77</v>
      </c>
      <c r="D188" s="139" t="s">
        <v>77</v>
      </c>
      <c r="E188" s="140" t="s">
        <v>260</v>
      </c>
      <c r="F188" s="141">
        <v>0</v>
      </c>
      <c r="G188" s="142">
        <f>+G189</f>
        <v>120</v>
      </c>
      <c r="H188" s="110">
        <f t="shared" si="2"/>
        <v>120</v>
      </c>
      <c r="I188" s="47" t="s">
        <v>79</v>
      </c>
    </row>
    <row r="189" spans="1:9" x14ac:dyDescent="0.2">
      <c r="A189" s="143"/>
      <c r="B189" s="143" t="s">
        <v>159</v>
      </c>
      <c r="C189" s="143">
        <v>3419</v>
      </c>
      <c r="D189" s="143">
        <v>5222</v>
      </c>
      <c r="E189" s="144" t="s">
        <v>160</v>
      </c>
      <c r="F189" s="145">
        <v>0</v>
      </c>
      <c r="G189" s="146">
        <v>120</v>
      </c>
      <c r="H189" s="106">
        <f t="shared" si="2"/>
        <v>120</v>
      </c>
    </row>
    <row r="190" spans="1:9" ht="22.5" x14ac:dyDescent="0.2">
      <c r="A190" s="139" t="s">
        <v>76</v>
      </c>
      <c r="B190" s="139" t="s">
        <v>261</v>
      </c>
      <c r="C190" s="139" t="s">
        <v>77</v>
      </c>
      <c r="D190" s="139" t="s">
        <v>77</v>
      </c>
      <c r="E190" s="140" t="s">
        <v>262</v>
      </c>
      <c r="F190" s="141">
        <v>0</v>
      </c>
      <c r="G190" s="142">
        <f>+G191</f>
        <v>120</v>
      </c>
      <c r="H190" s="110">
        <f t="shared" si="2"/>
        <v>120</v>
      </c>
      <c r="I190" s="47" t="s">
        <v>79</v>
      </c>
    </row>
    <row r="191" spans="1:9" x14ac:dyDescent="0.2">
      <c r="A191" s="143"/>
      <c r="B191" s="143" t="s">
        <v>159</v>
      </c>
      <c r="C191" s="143">
        <v>3419</v>
      </c>
      <c r="D191" s="143">
        <v>5222</v>
      </c>
      <c r="E191" s="144" t="s">
        <v>160</v>
      </c>
      <c r="F191" s="145">
        <v>0</v>
      </c>
      <c r="G191" s="146">
        <v>120</v>
      </c>
      <c r="H191" s="106">
        <f t="shared" si="2"/>
        <v>120</v>
      </c>
    </row>
    <row r="192" spans="1:9" ht="22.5" x14ac:dyDescent="0.2">
      <c r="A192" s="139" t="s">
        <v>76</v>
      </c>
      <c r="B192" s="139" t="s">
        <v>263</v>
      </c>
      <c r="C192" s="139" t="s">
        <v>77</v>
      </c>
      <c r="D192" s="139" t="s">
        <v>77</v>
      </c>
      <c r="E192" s="140" t="s">
        <v>264</v>
      </c>
      <c r="F192" s="141">
        <v>0</v>
      </c>
      <c r="G192" s="142">
        <f>+G193</f>
        <v>109</v>
      </c>
      <c r="H192" s="110">
        <f t="shared" si="2"/>
        <v>109</v>
      </c>
      <c r="I192" s="47" t="s">
        <v>79</v>
      </c>
    </row>
    <row r="193" spans="1:9" x14ac:dyDescent="0.2">
      <c r="A193" s="143"/>
      <c r="B193" s="143" t="s">
        <v>159</v>
      </c>
      <c r="C193" s="143">
        <v>3419</v>
      </c>
      <c r="D193" s="143">
        <v>5222</v>
      </c>
      <c r="E193" s="144" t="s">
        <v>160</v>
      </c>
      <c r="F193" s="145">
        <v>0</v>
      </c>
      <c r="G193" s="146">
        <v>109</v>
      </c>
      <c r="H193" s="106">
        <f t="shared" si="2"/>
        <v>109</v>
      </c>
    </row>
    <row r="194" spans="1:9" ht="33.75" x14ac:dyDescent="0.2">
      <c r="A194" s="139" t="s">
        <v>76</v>
      </c>
      <c r="B194" s="139" t="s">
        <v>265</v>
      </c>
      <c r="C194" s="139" t="s">
        <v>77</v>
      </c>
      <c r="D194" s="139" t="s">
        <v>77</v>
      </c>
      <c r="E194" s="140" t="s">
        <v>266</v>
      </c>
      <c r="F194" s="141">
        <v>0</v>
      </c>
      <c r="G194" s="142">
        <f>+G195</f>
        <v>54</v>
      </c>
      <c r="H194" s="110">
        <f t="shared" si="2"/>
        <v>54</v>
      </c>
      <c r="I194" s="47" t="s">
        <v>79</v>
      </c>
    </row>
    <row r="195" spans="1:9" x14ac:dyDescent="0.2">
      <c r="A195" s="143"/>
      <c r="B195" s="143" t="s">
        <v>159</v>
      </c>
      <c r="C195" s="143">
        <v>3419</v>
      </c>
      <c r="D195" s="143">
        <v>5222</v>
      </c>
      <c r="E195" s="144" t="s">
        <v>160</v>
      </c>
      <c r="F195" s="145">
        <v>0</v>
      </c>
      <c r="G195" s="146">
        <v>54</v>
      </c>
      <c r="H195" s="106">
        <f t="shared" si="2"/>
        <v>54</v>
      </c>
    </row>
    <row r="196" spans="1:9" ht="22.5" x14ac:dyDescent="0.2">
      <c r="A196" s="139" t="s">
        <v>76</v>
      </c>
      <c r="B196" s="139" t="s">
        <v>267</v>
      </c>
      <c r="C196" s="139" t="s">
        <v>77</v>
      </c>
      <c r="D196" s="139" t="s">
        <v>77</v>
      </c>
      <c r="E196" s="140" t="s">
        <v>268</v>
      </c>
      <c r="F196" s="141">
        <v>0</v>
      </c>
      <c r="G196" s="142">
        <f>+G197</f>
        <v>60</v>
      </c>
      <c r="H196" s="110">
        <f t="shared" si="2"/>
        <v>60</v>
      </c>
      <c r="I196" s="47" t="s">
        <v>79</v>
      </c>
    </row>
    <row r="197" spans="1:9" x14ac:dyDescent="0.2">
      <c r="A197" s="143"/>
      <c r="B197" s="143" t="s">
        <v>159</v>
      </c>
      <c r="C197" s="143">
        <v>3419</v>
      </c>
      <c r="D197" s="143">
        <v>5222</v>
      </c>
      <c r="E197" s="144" t="s">
        <v>160</v>
      </c>
      <c r="F197" s="145">
        <v>0</v>
      </c>
      <c r="G197" s="146">
        <v>60</v>
      </c>
      <c r="H197" s="106">
        <f t="shared" si="2"/>
        <v>60</v>
      </c>
    </row>
    <row r="198" spans="1:9" ht="33.75" x14ac:dyDescent="0.2">
      <c r="A198" s="139" t="s">
        <v>76</v>
      </c>
      <c r="B198" s="139" t="s">
        <v>269</v>
      </c>
      <c r="C198" s="139" t="s">
        <v>77</v>
      </c>
      <c r="D198" s="139" t="s">
        <v>77</v>
      </c>
      <c r="E198" s="140" t="s">
        <v>270</v>
      </c>
      <c r="F198" s="141">
        <v>0</v>
      </c>
      <c r="G198" s="142">
        <f>+G199</f>
        <v>50</v>
      </c>
      <c r="H198" s="110">
        <f t="shared" si="2"/>
        <v>50</v>
      </c>
      <c r="I198" s="47" t="s">
        <v>79</v>
      </c>
    </row>
    <row r="199" spans="1:9" x14ac:dyDescent="0.2">
      <c r="A199" s="143"/>
      <c r="B199" s="143" t="s">
        <v>159</v>
      </c>
      <c r="C199" s="143">
        <v>3419</v>
      </c>
      <c r="D199" s="143">
        <v>5222</v>
      </c>
      <c r="E199" s="144" t="s">
        <v>160</v>
      </c>
      <c r="F199" s="145">
        <v>0</v>
      </c>
      <c r="G199" s="146">
        <v>50</v>
      </c>
      <c r="H199" s="106">
        <f t="shared" si="2"/>
        <v>50</v>
      </c>
    </row>
    <row r="200" spans="1:9" ht="22.5" x14ac:dyDescent="0.2">
      <c r="A200" s="139" t="s">
        <v>76</v>
      </c>
      <c r="B200" s="139" t="s">
        <v>271</v>
      </c>
      <c r="C200" s="139" t="s">
        <v>77</v>
      </c>
      <c r="D200" s="139" t="s">
        <v>77</v>
      </c>
      <c r="E200" s="140" t="s">
        <v>272</v>
      </c>
      <c r="F200" s="141">
        <v>0</v>
      </c>
      <c r="G200" s="142">
        <f>+G201</f>
        <v>240</v>
      </c>
      <c r="H200" s="110">
        <f t="shared" si="2"/>
        <v>240</v>
      </c>
      <c r="I200" s="47" t="s">
        <v>79</v>
      </c>
    </row>
    <row r="201" spans="1:9" x14ac:dyDescent="0.2">
      <c r="A201" s="143"/>
      <c r="B201" s="143" t="s">
        <v>159</v>
      </c>
      <c r="C201" s="143">
        <v>3419</v>
      </c>
      <c r="D201" s="143">
        <v>5222</v>
      </c>
      <c r="E201" s="144" t="s">
        <v>160</v>
      </c>
      <c r="F201" s="145">
        <v>0</v>
      </c>
      <c r="G201" s="146">
        <v>240</v>
      </c>
      <c r="H201" s="106">
        <f t="shared" si="2"/>
        <v>240</v>
      </c>
    </row>
    <row r="202" spans="1:9" ht="22.5" x14ac:dyDescent="0.2">
      <c r="A202" s="139" t="s">
        <v>76</v>
      </c>
      <c r="B202" s="139" t="s">
        <v>273</v>
      </c>
      <c r="C202" s="139" t="s">
        <v>77</v>
      </c>
      <c r="D202" s="139" t="s">
        <v>77</v>
      </c>
      <c r="E202" s="140" t="s">
        <v>274</v>
      </c>
      <c r="F202" s="141">
        <v>0</v>
      </c>
      <c r="G202" s="142">
        <f>+G203</f>
        <v>60</v>
      </c>
      <c r="H202" s="110">
        <f t="shared" si="2"/>
        <v>60</v>
      </c>
      <c r="I202" s="47" t="s">
        <v>79</v>
      </c>
    </row>
    <row r="203" spans="1:9" x14ac:dyDescent="0.2">
      <c r="A203" s="143"/>
      <c r="B203" s="143" t="s">
        <v>159</v>
      </c>
      <c r="C203" s="143">
        <v>3419</v>
      </c>
      <c r="D203" s="143">
        <v>5222</v>
      </c>
      <c r="E203" s="144" t="s">
        <v>160</v>
      </c>
      <c r="F203" s="145">
        <v>0</v>
      </c>
      <c r="G203" s="146">
        <v>60</v>
      </c>
      <c r="H203" s="106">
        <f t="shared" ref="H203:H266" si="3">+F203+G203</f>
        <v>60</v>
      </c>
    </row>
    <row r="204" spans="1:9" ht="33.75" x14ac:dyDescent="0.2">
      <c r="A204" s="139" t="s">
        <v>76</v>
      </c>
      <c r="B204" s="139" t="s">
        <v>275</v>
      </c>
      <c r="C204" s="139" t="s">
        <v>77</v>
      </c>
      <c r="D204" s="139" t="s">
        <v>77</v>
      </c>
      <c r="E204" s="140" t="s">
        <v>276</v>
      </c>
      <c r="F204" s="141">
        <v>0</v>
      </c>
      <c r="G204" s="142">
        <f>+G205</f>
        <v>120</v>
      </c>
      <c r="H204" s="110">
        <f t="shared" si="3"/>
        <v>120</v>
      </c>
      <c r="I204" s="47" t="s">
        <v>79</v>
      </c>
    </row>
    <row r="205" spans="1:9" x14ac:dyDescent="0.2">
      <c r="A205" s="143"/>
      <c r="B205" s="143" t="s">
        <v>159</v>
      </c>
      <c r="C205" s="143">
        <v>3419</v>
      </c>
      <c r="D205" s="143">
        <v>5222</v>
      </c>
      <c r="E205" s="144" t="s">
        <v>160</v>
      </c>
      <c r="F205" s="145">
        <v>0</v>
      </c>
      <c r="G205" s="146">
        <v>120</v>
      </c>
      <c r="H205" s="106">
        <f t="shared" si="3"/>
        <v>120</v>
      </c>
    </row>
    <row r="206" spans="1:9" ht="22.5" x14ac:dyDescent="0.2">
      <c r="A206" s="139" t="s">
        <v>76</v>
      </c>
      <c r="B206" s="139" t="s">
        <v>277</v>
      </c>
      <c r="C206" s="139" t="s">
        <v>77</v>
      </c>
      <c r="D206" s="139" t="s">
        <v>77</v>
      </c>
      <c r="E206" s="140" t="s">
        <v>278</v>
      </c>
      <c r="F206" s="141">
        <v>0</v>
      </c>
      <c r="G206" s="142">
        <f>+G207</f>
        <v>75</v>
      </c>
      <c r="H206" s="110">
        <f t="shared" si="3"/>
        <v>75</v>
      </c>
      <c r="I206" s="47" t="s">
        <v>79</v>
      </c>
    </row>
    <row r="207" spans="1:9" x14ac:dyDescent="0.2">
      <c r="A207" s="143"/>
      <c r="B207" s="143" t="s">
        <v>159</v>
      </c>
      <c r="C207" s="143">
        <v>3419</v>
      </c>
      <c r="D207" s="143">
        <v>5222</v>
      </c>
      <c r="E207" s="144" t="s">
        <v>160</v>
      </c>
      <c r="F207" s="145">
        <v>0</v>
      </c>
      <c r="G207" s="146">
        <v>75</v>
      </c>
      <c r="H207" s="106">
        <f t="shared" si="3"/>
        <v>75</v>
      </c>
    </row>
    <row r="208" spans="1:9" ht="22.5" x14ac:dyDescent="0.2">
      <c r="A208" s="139" t="s">
        <v>76</v>
      </c>
      <c r="B208" s="139" t="s">
        <v>279</v>
      </c>
      <c r="C208" s="139" t="s">
        <v>77</v>
      </c>
      <c r="D208" s="139" t="s">
        <v>77</v>
      </c>
      <c r="E208" s="140" t="s">
        <v>280</v>
      </c>
      <c r="F208" s="141">
        <v>0</v>
      </c>
      <c r="G208" s="142">
        <f>+G209</f>
        <v>599</v>
      </c>
      <c r="H208" s="110">
        <f t="shared" si="3"/>
        <v>599</v>
      </c>
      <c r="I208" s="47" t="s">
        <v>79</v>
      </c>
    </row>
    <row r="209" spans="1:9" x14ac:dyDescent="0.2">
      <c r="A209" s="143"/>
      <c r="B209" s="143" t="s">
        <v>159</v>
      </c>
      <c r="C209" s="143">
        <v>3419</v>
      </c>
      <c r="D209" s="143">
        <v>5222</v>
      </c>
      <c r="E209" s="144" t="s">
        <v>160</v>
      </c>
      <c r="F209" s="145">
        <v>0</v>
      </c>
      <c r="G209" s="146">
        <v>599</v>
      </c>
      <c r="H209" s="106">
        <f t="shared" si="3"/>
        <v>599</v>
      </c>
    </row>
    <row r="210" spans="1:9" ht="33.75" x14ac:dyDescent="0.2">
      <c r="A210" s="139" t="s">
        <v>76</v>
      </c>
      <c r="B210" s="139" t="s">
        <v>281</v>
      </c>
      <c r="C210" s="139" t="s">
        <v>77</v>
      </c>
      <c r="D210" s="139" t="s">
        <v>77</v>
      </c>
      <c r="E210" s="140" t="s">
        <v>282</v>
      </c>
      <c r="F210" s="141">
        <v>0</v>
      </c>
      <c r="G210" s="142">
        <f>+G211</f>
        <v>193</v>
      </c>
      <c r="H210" s="110">
        <f t="shared" si="3"/>
        <v>193</v>
      </c>
      <c r="I210" s="47" t="s">
        <v>79</v>
      </c>
    </row>
    <row r="211" spans="1:9" x14ac:dyDescent="0.2">
      <c r="A211" s="143"/>
      <c r="B211" s="143" t="s">
        <v>159</v>
      </c>
      <c r="C211" s="143">
        <v>3419</v>
      </c>
      <c r="D211" s="143">
        <v>5222</v>
      </c>
      <c r="E211" s="144" t="s">
        <v>160</v>
      </c>
      <c r="F211" s="145">
        <v>0</v>
      </c>
      <c r="G211" s="146">
        <v>193</v>
      </c>
      <c r="H211" s="106">
        <f t="shared" si="3"/>
        <v>193</v>
      </c>
    </row>
    <row r="212" spans="1:9" ht="33.75" x14ac:dyDescent="0.2">
      <c r="A212" s="139" t="s">
        <v>76</v>
      </c>
      <c r="B212" s="139" t="s">
        <v>283</v>
      </c>
      <c r="C212" s="139" t="s">
        <v>77</v>
      </c>
      <c r="D212" s="139" t="s">
        <v>77</v>
      </c>
      <c r="E212" s="140" t="s">
        <v>284</v>
      </c>
      <c r="F212" s="141">
        <v>0</v>
      </c>
      <c r="G212" s="142">
        <f>+G213</f>
        <v>1200</v>
      </c>
      <c r="H212" s="110">
        <f t="shared" si="3"/>
        <v>1200</v>
      </c>
      <c r="I212" s="47" t="s">
        <v>79</v>
      </c>
    </row>
    <row r="213" spans="1:9" x14ac:dyDescent="0.2">
      <c r="A213" s="143"/>
      <c r="B213" s="143" t="s">
        <v>159</v>
      </c>
      <c r="C213" s="143">
        <v>3419</v>
      </c>
      <c r="D213" s="143">
        <v>5222</v>
      </c>
      <c r="E213" s="144" t="s">
        <v>160</v>
      </c>
      <c r="F213" s="145">
        <v>0</v>
      </c>
      <c r="G213" s="146">
        <v>1200</v>
      </c>
      <c r="H213" s="106">
        <f t="shared" si="3"/>
        <v>1200</v>
      </c>
    </row>
    <row r="214" spans="1:9" ht="33.75" x14ac:dyDescent="0.2">
      <c r="A214" s="139" t="s">
        <v>76</v>
      </c>
      <c r="B214" s="139" t="s">
        <v>285</v>
      </c>
      <c r="C214" s="139" t="s">
        <v>77</v>
      </c>
      <c r="D214" s="139" t="s">
        <v>77</v>
      </c>
      <c r="E214" s="140" t="s">
        <v>286</v>
      </c>
      <c r="F214" s="141">
        <v>0</v>
      </c>
      <c r="G214" s="142">
        <f>+G215</f>
        <v>70</v>
      </c>
      <c r="H214" s="110">
        <f t="shared" si="3"/>
        <v>70</v>
      </c>
      <c r="I214" s="47" t="s">
        <v>79</v>
      </c>
    </row>
    <row r="215" spans="1:9" x14ac:dyDescent="0.2">
      <c r="A215" s="143"/>
      <c r="B215" s="143" t="s">
        <v>159</v>
      </c>
      <c r="C215" s="143">
        <v>3419</v>
      </c>
      <c r="D215" s="143">
        <v>5222</v>
      </c>
      <c r="E215" s="144" t="s">
        <v>160</v>
      </c>
      <c r="F215" s="145">
        <v>0</v>
      </c>
      <c r="G215" s="146">
        <v>70</v>
      </c>
      <c r="H215" s="106">
        <f t="shared" si="3"/>
        <v>70</v>
      </c>
    </row>
    <row r="216" spans="1:9" ht="22.5" x14ac:dyDescent="0.2">
      <c r="A216" s="139" t="s">
        <v>76</v>
      </c>
      <c r="B216" s="139" t="s">
        <v>287</v>
      </c>
      <c r="C216" s="139" t="s">
        <v>77</v>
      </c>
      <c r="D216" s="139" t="s">
        <v>77</v>
      </c>
      <c r="E216" s="140" t="s">
        <v>288</v>
      </c>
      <c r="F216" s="141">
        <v>0</v>
      </c>
      <c r="G216" s="142">
        <f>+G217</f>
        <v>276</v>
      </c>
      <c r="H216" s="110">
        <f t="shared" si="3"/>
        <v>276</v>
      </c>
      <c r="I216" s="47" t="s">
        <v>79</v>
      </c>
    </row>
    <row r="217" spans="1:9" x14ac:dyDescent="0.2">
      <c r="A217" s="143"/>
      <c r="B217" s="143" t="s">
        <v>159</v>
      </c>
      <c r="C217" s="143">
        <v>3419</v>
      </c>
      <c r="D217" s="143">
        <v>5222</v>
      </c>
      <c r="E217" s="144" t="s">
        <v>160</v>
      </c>
      <c r="F217" s="145">
        <v>0</v>
      </c>
      <c r="G217" s="146">
        <v>276</v>
      </c>
      <c r="H217" s="106">
        <f t="shared" si="3"/>
        <v>276</v>
      </c>
    </row>
    <row r="218" spans="1:9" ht="22.5" x14ac:dyDescent="0.2">
      <c r="A218" s="139" t="s">
        <v>76</v>
      </c>
      <c r="B218" s="139" t="s">
        <v>289</v>
      </c>
      <c r="C218" s="139" t="s">
        <v>77</v>
      </c>
      <c r="D218" s="139" t="s">
        <v>77</v>
      </c>
      <c r="E218" s="140" t="s">
        <v>290</v>
      </c>
      <c r="F218" s="141">
        <v>0</v>
      </c>
      <c r="G218" s="142">
        <f>+G219</f>
        <v>75</v>
      </c>
      <c r="H218" s="110">
        <f t="shared" si="3"/>
        <v>75</v>
      </c>
      <c r="I218" s="47" t="s">
        <v>79</v>
      </c>
    </row>
    <row r="219" spans="1:9" x14ac:dyDescent="0.2">
      <c r="A219" s="143"/>
      <c r="B219" s="143" t="s">
        <v>159</v>
      </c>
      <c r="C219" s="143">
        <v>3419</v>
      </c>
      <c r="D219" s="143">
        <v>5222</v>
      </c>
      <c r="E219" s="144" t="s">
        <v>160</v>
      </c>
      <c r="F219" s="145">
        <v>0</v>
      </c>
      <c r="G219" s="146">
        <v>75</v>
      </c>
      <c r="H219" s="106">
        <f t="shared" si="3"/>
        <v>75</v>
      </c>
    </row>
    <row r="220" spans="1:9" ht="33.75" x14ac:dyDescent="0.2">
      <c r="A220" s="139" t="s">
        <v>76</v>
      </c>
      <c r="B220" s="139" t="s">
        <v>291</v>
      </c>
      <c r="C220" s="139" t="s">
        <v>77</v>
      </c>
      <c r="D220" s="139" t="s">
        <v>77</v>
      </c>
      <c r="E220" s="140" t="s">
        <v>292</v>
      </c>
      <c r="F220" s="141">
        <v>0</v>
      </c>
      <c r="G220" s="142">
        <f>+G221</f>
        <v>60</v>
      </c>
      <c r="H220" s="110">
        <f t="shared" si="3"/>
        <v>60</v>
      </c>
      <c r="I220" s="47" t="s">
        <v>79</v>
      </c>
    </row>
    <row r="221" spans="1:9" x14ac:dyDescent="0.2">
      <c r="A221" s="143"/>
      <c r="B221" s="143" t="s">
        <v>159</v>
      </c>
      <c r="C221" s="143">
        <v>3419</v>
      </c>
      <c r="D221" s="143">
        <v>5222</v>
      </c>
      <c r="E221" s="144" t="s">
        <v>160</v>
      </c>
      <c r="F221" s="145">
        <v>0</v>
      </c>
      <c r="G221" s="146">
        <v>60</v>
      </c>
      <c r="H221" s="106">
        <f t="shared" si="3"/>
        <v>60</v>
      </c>
    </row>
    <row r="222" spans="1:9" ht="22.5" x14ac:dyDescent="0.2">
      <c r="A222" s="139" t="s">
        <v>76</v>
      </c>
      <c r="B222" s="139" t="s">
        <v>293</v>
      </c>
      <c r="C222" s="139" t="s">
        <v>77</v>
      </c>
      <c r="D222" s="139" t="s">
        <v>77</v>
      </c>
      <c r="E222" s="140" t="s">
        <v>294</v>
      </c>
      <c r="F222" s="141">
        <v>0</v>
      </c>
      <c r="G222" s="142">
        <f>+G223</f>
        <v>54</v>
      </c>
      <c r="H222" s="110">
        <f t="shared" si="3"/>
        <v>54</v>
      </c>
      <c r="I222" s="47" t="s">
        <v>79</v>
      </c>
    </row>
    <row r="223" spans="1:9" x14ac:dyDescent="0.2">
      <c r="A223" s="143"/>
      <c r="B223" s="143" t="s">
        <v>159</v>
      </c>
      <c r="C223" s="143">
        <v>3419</v>
      </c>
      <c r="D223" s="143">
        <v>5222</v>
      </c>
      <c r="E223" s="144" t="s">
        <v>160</v>
      </c>
      <c r="F223" s="145">
        <v>0</v>
      </c>
      <c r="G223" s="146">
        <v>54</v>
      </c>
      <c r="H223" s="106">
        <f t="shared" si="3"/>
        <v>54</v>
      </c>
    </row>
    <row r="224" spans="1:9" ht="22.5" x14ac:dyDescent="0.2">
      <c r="A224" s="139" t="s">
        <v>76</v>
      </c>
      <c r="B224" s="139" t="s">
        <v>295</v>
      </c>
      <c r="C224" s="139" t="s">
        <v>77</v>
      </c>
      <c r="D224" s="139" t="s">
        <v>77</v>
      </c>
      <c r="E224" s="140" t="s">
        <v>296</v>
      </c>
      <c r="F224" s="141">
        <v>0</v>
      </c>
      <c r="G224" s="142">
        <f>+G225</f>
        <v>50</v>
      </c>
      <c r="H224" s="110">
        <f t="shared" si="3"/>
        <v>50</v>
      </c>
      <c r="I224" s="47" t="s">
        <v>79</v>
      </c>
    </row>
    <row r="225" spans="1:9" x14ac:dyDescent="0.2">
      <c r="A225" s="143"/>
      <c r="B225" s="143" t="s">
        <v>159</v>
      </c>
      <c r="C225" s="143">
        <v>3419</v>
      </c>
      <c r="D225" s="143">
        <v>5222</v>
      </c>
      <c r="E225" s="144" t="s">
        <v>160</v>
      </c>
      <c r="F225" s="145">
        <v>0</v>
      </c>
      <c r="G225" s="146">
        <v>50</v>
      </c>
      <c r="H225" s="106">
        <f t="shared" si="3"/>
        <v>50</v>
      </c>
    </row>
    <row r="226" spans="1:9" ht="33.75" x14ac:dyDescent="0.2">
      <c r="A226" s="139" t="s">
        <v>76</v>
      </c>
      <c r="B226" s="139" t="s">
        <v>297</v>
      </c>
      <c r="C226" s="139" t="s">
        <v>77</v>
      </c>
      <c r="D226" s="139" t="s">
        <v>77</v>
      </c>
      <c r="E226" s="140" t="s">
        <v>298</v>
      </c>
      <c r="F226" s="141">
        <v>0</v>
      </c>
      <c r="G226" s="142">
        <f>+G227</f>
        <v>66</v>
      </c>
      <c r="H226" s="110">
        <f t="shared" si="3"/>
        <v>66</v>
      </c>
      <c r="I226" s="47" t="s">
        <v>79</v>
      </c>
    </row>
    <row r="227" spans="1:9" x14ac:dyDescent="0.2">
      <c r="A227" s="143"/>
      <c r="B227" s="143" t="s">
        <v>159</v>
      </c>
      <c r="C227" s="143">
        <v>3419</v>
      </c>
      <c r="D227" s="143">
        <v>5222</v>
      </c>
      <c r="E227" s="144" t="s">
        <v>160</v>
      </c>
      <c r="F227" s="145">
        <v>0</v>
      </c>
      <c r="G227" s="146">
        <v>66</v>
      </c>
      <c r="H227" s="106">
        <f t="shared" si="3"/>
        <v>66</v>
      </c>
    </row>
    <row r="228" spans="1:9" ht="22.5" x14ac:dyDescent="0.2">
      <c r="A228" s="139" t="s">
        <v>76</v>
      </c>
      <c r="B228" s="139" t="s">
        <v>299</v>
      </c>
      <c r="C228" s="139" t="s">
        <v>77</v>
      </c>
      <c r="D228" s="139" t="s">
        <v>77</v>
      </c>
      <c r="E228" s="140" t="s">
        <v>300</v>
      </c>
      <c r="F228" s="141">
        <v>0</v>
      </c>
      <c r="G228" s="142">
        <f>+G229</f>
        <v>60</v>
      </c>
      <c r="H228" s="110">
        <f t="shared" si="3"/>
        <v>60</v>
      </c>
      <c r="I228" s="47" t="s">
        <v>79</v>
      </c>
    </row>
    <row r="229" spans="1:9" x14ac:dyDescent="0.2">
      <c r="A229" s="143"/>
      <c r="B229" s="143" t="s">
        <v>159</v>
      </c>
      <c r="C229" s="143">
        <v>3419</v>
      </c>
      <c r="D229" s="143">
        <v>5222</v>
      </c>
      <c r="E229" s="144" t="s">
        <v>160</v>
      </c>
      <c r="F229" s="145">
        <v>0</v>
      </c>
      <c r="G229" s="146">
        <v>60</v>
      </c>
      <c r="H229" s="106">
        <f t="shared" si="3"/>
        <v>60</v>
      </c>
    </row>
    <row r="230" spans="1:9" ht="45" x14ac:dyDescent="0.2">
      <c r="A230" s="139" t="s">
        <v>76</v>
      </c>
      <c r="B230" s="139" t="s">
        <v>301</v>
      </c>
      <c r="C230" s="139" t="s">
        <v>77</v>
      </c>
      <c r="D230" s="139" t="s">
        <v>77</v>
      </c>
      <c r="E230" s="140" t="s">
        <v>302</v>
      </c>
      <c r="F230" s="141">
        <v>0</v>
      </c>
      <c r="G230" s="142">
        <f>+G231</f>
        <v>75</v>
      </c>
      <c r="H230" s="110">
        <f t="shared" si="3"/>
        <v>75</v>
      </c>
      <c r="I230" s="47" t="s">
        <v>79</v>
      </c>
    </row>
    <row r="231" spans="1:9" x14ac:dyDescent="0.2">
      <c r="A231" s="143"/>
      <c r="B231" s="143" t="s">
        <v>159</v>
      </c>
      <c r="C231" s="143">
        <v>3419</v>
      </c>
      <c r="D231" s="143">
        <v>5222</v>
      </c>
      <c r="E231" s="144" t="s">
        <v>160</v>
      </c>
      <c r="F231" s="145">
        <v>0</v>
      </c>
      <c r="G231" s="146">
        <v>75</v>
      </c>
      <c r="H231" s="106">
        <f t="shared" si="3"/>
        <v>75</v>
      </c>
    </row>
    <row r="232" spans="1:9" ht="22.5" x14ac:dyDescent="0.2">
      <c r="A232" s="139" t="s">
        <v>76</v>
      </c>
      <c r="B232" s="139" t="s">
        <v>303</v>
      </c>
      <c r="C232" s="139" t="s">
        <v>77</v>
      </c>
      <c r="D232" s="139" t="s">
        <v>77</v>
      </c>
      <c r="E232" s="140" t="s">
        <v>304</v>
      </c>
      <c r="F232" s="141">
        <v>0</v>
      </c>
      <c r="G232" s="142">
        <f>+G233</f>
        <v>90</v>
      </c>
      <c r="H232" s="110">
        <f t="shared" si="3"/>
        <v>90</v>
      </c>
      <c r="I232" s="47" t="s">
        <v>79</v>
      </c>
    </row>
    <row r="233" spans="1:9" x14ac:dyDescent="0.2">
      <c r="A233" s="143"/>
      <c r="B233" s="143" t="s">
        <v>159</v>
      </c>
      <c r="C233" s="143">
        <v>3419</v>
      </c>
      <c r="D233" s="143">
        <v>5222</v>
      </c>
      <c r="E233" s="144" t="s">
        <v>160</v>
      </c>
      <c r="F233" s="145">
        <v>0</v>
      </c>
      <c r="G233" s="146">
        <v>90</v>
      </c>
      <c r="H233" s="106">
        <f t="shared" si="3"/>
        <v>90</v>
      </c>
    </row>
    <row r="234" spans="1:9" ht="33.75" x14ac:dyDescent="0.2">
      <c r="A234" s="139" t="s">
        <v>76</v>
      </c>
      <c r="B234" s="139" t="s">
        <v>305</v>
      </c>
      <c r="C234" s="139" t="s">
        <v>77</v>
      </c>
      <c r="D234" s="139" t="s">
        <v>77</v>
      </c>
      <c r="E234" s="140" t="s">
        <v>306</v>
      </c>
      <c r="F234" s="141">
        <v>0</v>
      </c>
      <c r="G234" s="142">
        <f>+G235</f>
        <v>50</v>
      </c>
      <c r="H234" s="110">
        <f t="shared" si="3"/>
        <v>50</v>
      </c>
      <c r="I234" s="47" t="s">
        <v>79</v>
      </c>
    </row>
    <row r="235" spans="1:9" x14ac:dyDescent="0.2">
      <c r="A235" s="143"/>
      <c r="B235" s="143" t="s">
        <v>159</v>
      </c>
      <c r="C235" s="143">
        <v>3419</v>
      </c>
      <c r="D235" s="143">
        <v>5222</v>
      </c>
      <c r="E235" s="144" t="s">
        <v>160</v>
      </c>
      <c r="F235" s="145">
        <v>0</v>
      </c>
      <c r="G235" s="146">
        <v>50</v>
      </c>
      <c r="H235" s="106">
        <f t="shared" si="3"/>
        <v>50</v>
      </c>
    </row>
    <row r="236" spans="1:9" ht="33.75" x14ac:dyDescent="0.2">
      <c r="A236" s="139" t="s">
        <v>76</v>
      </c>
      <c r="B236" s="139" t="s">
        <v>307</v>
      </c>
      <c r="C236" s="139" t="s">
        <v>77</v>
      </c>
      <c r="D236" s="139" t="s">
        <v>77</v>
      </c>
      <c r="E236" s="140" t="s">
        <v>308</v>
      </c>
      <c r="F236" s="141">
        <v>0</v>
      </c>
      <c r="G236" s="142">
        <f>+G237</f>
        <v>50</v>
      </c>
      <c r="H236" s="110">
        <f t="shared" si="3"/>
        <v>50</v>
      </c>
      <c r="I236" s="47" t="s">
        <v>79</v>
      </c>
    </row>
    <row r="237" spans="1:9" x14ac:dyDescent="0.2">
      <c r="A237" s="143"/>
      <c r="B237" s="143" t="s">
        <v>159</v>
      </c>
      <c r="C237" s="143">
        <v>3419</v>
      </c>
      <c r="D237" s="143">
        <v>5222</v>
      </c>
      <c r="E237" s="144" t="s">
        <v>160</v>
      </c>
      <c r="F237" s="145">
        <v>0</v>
      </c>
      <c r="G237" s="146">
        <v>50</v>
      </c>
      <c r="H237" s="106">
        <f t="shared" si="3"/>
        <v>50</v>
      </c>
    </row>
    <row r="238" spans="1:9" ht="33.75" x14ac:dyDescent="0.2">
      <c r="A238" s="139" t="s">
        <v>76</v>
      </c>
      <c r="B238" s="139" t="s">
        <v>309</v>
      </c>
      <c r="C238" s="139" t="s">
        <v>77</v>
      </c>
      <c r="D238" s="139" t="s">
        <v>77</v>
      </c>
      <c r="E238" s="140" t="s">
        <v>310</v>
      </c>
      <c r="F238" s="141">
        <v>0</v>
      </c>
      <c r="G238" s="142">
        <f>+G239</f>
        <v>129</v>
      </c>
      <c r="H238" s="110">
        <f t="shared" si="3"/>
        <v>129</v>
      </c>
      <c r="I238" s="47" t="s">
        <v>79</v>
      </c>
    </row>
    <row r="239" spans="1:9" x14ac:dyDescent="0.2">
      <c r="A239" s="143"/>
      <c r="B239" s="143" t="s">
        <v>159</v>
      </c>
      <c r="C239" s="143">
        <v>3419</v>
      </c>
      <c r="D239" s="143">
        <v>5222</v>
      </c>
      <c r="E239" s="144" t="s">
        <v>160</v>
      </c>
      <c r="F239" s="145">
        <v>0</v>
      </c>
      <c r="G239" s="146">
        <v>129</v>
      </c>
      <c r="H239" s="106">
        <f t="shared" si="3"/>
        <v>129</v>
      </c>
    </row>
    <row r="240" spans="1:9" ht="33.75" x14ac:dyDescent="0.2">
      <c r="A240" s="139" t="s">
        <v>76</v>
      </c>
      <c r="B240" s="139" t="s">
        <v>311</v>
      </c>
      <c r="C240" s="139" t="s">
        <v>77</v>
      </c>
      <c r="D240" s="139" t="s">
        <v>77</v>
      </c>
      <c r="E240" s="140" t="s">
        <v>312</v>
      </c>
      <c r="F240" s="141">
        <v>0</v>
      </c>
      <c r="G240" s="142">
        <f>+G241</f>
        <v>72</v>
      </c>
      <c r="H240" s="110">
        <f t="shared" si="3"/>
        <v>72</v>
      </c>
      <c r="I240" s="47" t="s">
        <v>79</v>
      </c>
    </row>
    <row r="241" spans="1:9" x14ac:dyDescent="0.2">
      <c r="A241" s="143"/>
      <c r="B241" s="143" t="s">
        <v>159</v>
      </c>
      <c r="C241" s="143">
        <v>3419</v>
      </c>
      <c r="D241" s="143">
        <v>5222</v>
      </c>
      <c r="E241" s="144" t="s">
        <v>160</v>
      </c>
      <c r="F241" s="145">
        <v>0</v>
      </c>
      <c r="G241" s="146">
        <v>72</v>
      </c>
      <c r="H241" s="147">
        <f t="shared" si="3"/>
        <v>72</v>
      </c>
    </row>
    <row r="242" spans="1:9" ht="33.75" x14ac:dyDescent="0.2">
      <c r="A242" s="139" t="s">
        <v>76</v>
      </c>
      <c r="B242" s="139" t="s">
        <v>313</v>
      </c>
      <c r="C242" s="139" t="s">
        <v>77</v>
      </c>
      <c r="D242" s="139" t="s">
        <v>77</v>
      </c>
      <c r="E242" s="140" t="s">
        <v>314</v>
      </c>
      <c r="F242" s="141">
        <v>0</v>
      </c>
      <c r="G242" s="142">
        <f>+G243</f>
        <v>50</v>
      </c>
      <c r="H242" s="110">
        <f t="shared" si="3"/>
        <v>50</v>
      </c>
      <c r="I242" s="47" t="s">
        <v>79</v>
      </c>
    </row>
    <row r="243" spans="1:9" x14ac:dyDescent="0.2">
      <c r="A243" s="143"/>
      <c r="B243" s="143" t="s">
        <v>159</v>
      </c>
      <c r="C243" s="143">
        <v>3419</v>
      </c>
      <c r="D243" s="143">
        <v>5222</v>
      </c>
      <c r="E243" s="144" t="s">
        <v>160</v>
      </c>
      <c r="F243" s="145">
        <v>0</v>
      </c>
      <c r="G243" s="146">
        <v>50</v>
      </c>
      <c r="H243" s="106">
        <f t="shared" si="3"/>
        <v>50</v>
      </c>
    </row>
    <row r="244" spans="1:9" ht="33.75" x14ac:dyDescent="0.2">
      <c r="A244" s="139" t="s">
        <v>76</v>
      </c>
      <c r="B244" s="139" t="s">
        <v>315</v>
      </c>
      <c r="C244" s="139" t="s">
        <v>77</v>
      </c>
      <c r="D244" s="139" t="s">
        <v>77</v>
      </c>
      <c r="E244" s="140" t="s">
        <v>316</v>
      </c>
      <c r="F244" s="141">
        <v>0</v>
      </c>
      <c r="G244" s="142">
        <f>+G245</f>
        <v>50</v>
      </c>
      <c r="H244" s="110">
        <f t="shared" si="3"/>
        <v>50</v>
      </c>
      <c r="I244" s="47" t="s">
        <v>79</v>
      </c>
    </row>
    <row r="245" spans="1:9" x14ac:dyDescent="0.2">
      <c r="A245" s="143"/>
      <c r="B245" s="143" t="s">
        <v>159</v>
      </c>
      <c r="C245" s="143">
        <v>3419</v>
      </c>
      <c r="D245" s="143">
        <v>5222</v>
      </c>
      <c r="E245" s="144" t="s">
        <v>160</v>
      </c>
      <c r="F245" s="145">
        <v>0</v>
      </c>
      <c r="G245" s="146">
        <v>50</v>
      </c>
      <c r="H245" s="106">
        <f t="shared" si="3"/>
        <v>50</v>
      </c>
    </row>
    <row r="246" spans="1:9" ht="22.5" x14ac:dyDescent="0.2">
      <c r="A246" s="139" t="s">
        <v>76</v>
      </c>
      <c r="B246" s="139" t="s">
        <v>317</v>
      </c>
      <c r="C246" s="139" t="s">
        <v>77</v>
      </c>
      <c r="D246" s="139" t="s">
        <v>77</v>
      </c>
      <c r="E246" s="140" t="s">
        <v>318</v>
      </c>
      <c r="F246" s="141">
        <v>0</v>
      </c>
      <c r="G246" s="142">
        <f>+G247</f>
        <v>50</v>
      </c>
      <c r="H246" s="110">
        <f t="shared" si="3"/>
        <v>50</v>
      </c>
      <c r="I246" s="47" t="s">
        <v>79</v>
      </c>
    </row>
    <row r="247" spans="1:9" x14ac:dyDescent="0.2">
      <c r="A247" s="143"/>
      <c r="B247" s="143" t="s">
        <v>159</v>
      </c>
      <c r="C247" s="143">
        <v>3419</v>
      </c>
      <c r="D247" s="143">
        <v>5222</v>
      </c>
      <c r="E247" s="144" t="s">
        <v>160</v>
      </c>
      <c r="F247" s="145">
        <v>0</v>
      </c>
      <c r="G247" s="146">
        <v>50</v>
      </c>
      <c r="H247" s="106">
        <f t="shared" si="3"/>
        <v>50</v>
      </c>
    </row>
    <row r="248" spans="1:9" ht="22.5" x14ac:dyDescent="0.2">
      <c r="A248" s="139" t="s">
        <v>76</v>
      </c>
      <c r="B248" s="139" t="s">
        <v>319</v>
      </c>
      <c r="C248" s="139" t="s">
        <v>77</v>
      </c>
      <c r="D248" s="139" t="s">
        <v>77</v>
      </c>
      <c r="E248" s="140" t="s">
        <v>320</v>
      </c>
      <c r="F248" s="141">
        <v>0</v>
      </c>
      <c r="G248" s="142">
        <f>+G249</f>
        <v>54</v>
      </c>
      <c r="H248" s="110">
        <f t="shared" si="3"/>
        <v>54</v>
      </c>
      <c r="I248" s="47" t="s">
        <v>79</v>
      </c>
    </row>
    <row r="249" spans="1:9" x14ac:dyDescent="0.2">
      <c r="A249" s="143"/>
      <c r="B249" s="143" t="s">
        <v>159</v>
      </c>
      <c r="C249" s="143">
        <v>3419</v>
      </c>
      <c r="D249" s="143">
        <v>5222</v>
      </c>
      <c r="E249" s="144" t="s">
        <v>160</v>
      </c>
      <c r="F249" s="145">
        <v>0</v>
      </c>
      <c r="G249" s="146">
        <v>54</v>
      </c>
      <c r="H249" s="106">
        <f t="shared" si="3"/>
        <v>54</v>
      </c>
    </row>
    <row r="250" spans="1:9" ht="33.75" x14ac:dyDescent="0.2">
      <c r="A250" s="139" t="s">
        <v>76</v>
      </c>
      <c r="B250" s="139" t="s">
        <v>321</v>
      </c>
      <c r="C250" s="139" t="s">
        <v>77</v>
      </c>
      <c r="D250" s="139" t="s">
        <v>77</v>
      </c>
      <c r="E250" s="140" t="s">
        <v>322</v>
      </c>
      <c r="F250" s="141">
        <v>0</v>
      </c>
      <c r="G250" s="142">
        <f>+G251</f>
        <v>693</v>
      </c>
      <c r="H250" s="110">
        <f t="shared" si="3"/>
        <v>693</v>
      </c>
      <c r="I250" s="47" t="s">
        <v>79</v>
      </c>
    </row>
    <row r="251" spans="1:9" x14ac:dyDescent="0.2">
      <c r="A251" s="143"/>
      <c r="B251" s="143" t="s">
        <v>159</v>
      </c>
      <c r="C251" s="143">
        <v>3419</v>
      </c>
      <c r="D251" s="143">
        <v>5222</v>
      </c>
      <c r="E251" s="144" t="s">
        <v>160</v>
      </c>
      <c r="F251" s="145">
        <v>0</v>
      </c>
      <c r="G251" s="146">
        <v>693</v>
      </c>
      <c r="H251" s="106">
        <f t="shared" si="3"/>
        <v>693</v>
      </c>
    </row>
    <row r="252" spans="1:9" ht="33.75" x14ac:dyDescent="0.2">
      <c r="A252" s="139" t="s">
        <v>76</v>
      </c>
      <c r="B252" s="139" t="s">
        <v>323</v>
      </c>
      <c r="C252" s="139" t="s">
        <v>77</v>
      </c>
      <c r="D252" s="139" t="s">
        <v>77</v>
      </c>
      <c r="E252" s="140" t="s">
        <v>324</v>
      </c>
      <c r="F252" s="141">
        <v>0</v>
      </c>
      <c r="G252" s="142">
        <f>+G253</f>
        <v>54</v>
      </c>
      <c r="H252" s="110">
        <f t="shared" si="3"/>
        <v>54</v>
      </c>
      <c r="I252" s="47" t="s">
        <v>79</v>
      </c>
    </row>
    <row r="253" spans="1:9" x14ac:dyDescent="0.2">
      <c r="A253" s="143"/>
      <c r="B253" s="143" t="s">
        <v>159</v>
      </c>
      <c r="C253" s="143">
        <v>3419</v>
      </c>
      <c r="D253" s="143">
        <v>5222</v>
      </c>
      <c r="E253" s="144" t="s">
        <v>160</v>
      </c>
      <c r="F253" s="145">
        <v>0</v>
      </c>
      <c r="G253" s="146">
        <v>54</v>
      </c>
      <c r="H253" s="106">
        <f t="shared" si="3"/>
        <v>54</v>
      </c>
    </row>
    <row r="254" spans="1:9" ht="33.75" x14ac:dyDescent="0.2">
      <c r="A254" s="139" t="s">
        <v>76</v>
      </c>
      <c r="B254" s="139" t="s">
        <v>325</v>
      </c>
      <c r="C254" s="139" t="s">
        <v>77</v>
      </c>
      <c r="D254" s="139" t="s">
        <v>77</v>
      </c>
      <c r="E254" s="140" t="s">
        <v>326</v>
      </c>
      <c r="F254" s="141">
        <v>0</v>
      </c>
      <c r="G254" s="142">
        <f>+G255</f>
        <v>50</v>
      </c>
      <c r="H254" s="110">
        <f t="shared" si="3"/>
        <v>50</v>
      </c>
      <c r="I254" s="47" t="s">
        <v>79</v>
      </c>
    </row>
    <row r="255" spans="1:9" x14ac:dyDescent="0.2">
      <c r="A255" s="143"/>
      <c r="B255" s="143" t="s">
        <v>159</v>
      </c>
      <c r="C255" s="143">
        <v>3419</v>
      </c>
      <c r="D255" s="143">
        <v>5222</v>
      </c>
      <c r="E255" s="144" t="s">
        <v>160</v>
      </c>
      <c r="F255" s="145">
        <v>0</v>
      </c>
      <c r="G255" s="146">
        <v>50</v>
      </c>
      <c r="H255" s="106">
        <f t="shared" si="3"/>
        <v>50</v>
      </c>
    </row>
    <row r="256" spans="1:9" ht="33.75" x14ac:dyDescent="0.2">
      <c r="A256" s="139" t="s">
        <v>76</v>
      </c>
      <c r="B256" s="139" t="s">
        <v>327</v>
      </c>
      <c r="C256" s="139" t="s">
        <v>77</v>
      </c>
      <c r="D256" s="139" t="s">
        <v>77</v>
      </c>
      <c r="E256" s="140" t="s">
        <v>328</v>
      </c>
      <c r="F256" s="141">
        <v>0</v>
      </c>
      <c r="G256" s="142">
        <f>+G257</f>
        <v>50</v>
      </c>
      <c r="H256" s="110">
        <f t="shared" si="3"/>
        <v>50</v>
      </c>
      <c r="I256" s="47" t="s">
        <v>79</v>
      </c>
    </row>
    <row r="257" spans="1:9" x14ac:dyDescent="0.2">
      <c r="A257" s="143"/>
      <c r="B257" s="143" t="s">
        <v>159</v>
      </c>
      <c r="C257" s="143">
        <v>3419</v>
      </c>
      <c r="D257" s="143">
        <v>5222</v>
      </c>
      <c r="E257" s="144" t="s">
        <v>160</v>
      </c>
      <c r="F257" s="145">
        <v>0</v>
      </c>
      <c r="G257" s="146">
        <v>50</v>
      </c>
      <c r="H257" s="106">
        <f t="shared" si="3"/>
        <v>50</v>
      </c>
    </row>
    <row r="258" spans="1:9" ht="22.5" x14ac:dyDescent="0.2">
      <c r="A258" s="139" t="s">
        <v>76</v>
      </c>
      <c r="B258" s="139" t="s">
        <v>329</v>
      </c>
      <c r="C258" s="139" t="s">
        <v>77</v>
      </c>
      <c r="D258" s="139" t="s">
        <v>77</v>
      </c>
      <c r="E258" s="140" t="s">
        <v>330</v>
      </c>
      <c r="F258" s="141">
        <v>0</v>
      </c>
      <c r="G258" s="142">
        <f>+G259</f>
        <v>50</v>
      </c>
      <c r="H258" s="110">
        <f t="shared" si="3"/>
        <v>50</v>
      </c>
      <c r="I258" s="47" t="s">
        <v>79</v>
      </c>
    </row>
    <row r="259" spans="1:9" x14ac:dyDescent="0.2">
      <c r="A259" s="143"/>
      <c r="B259" s="143" t="s">
        <v>159</v>
      </c>
      <c r="C259" s="143">
        <v>3419</v>
      </c>
      <c r="D259" s="143">
        <v>5222</v>
      </c>
      <c r="E259" s="144" t="s">
        <v>160</v>
      </c>
      <c r="F259" s="145">
        <v>0</v>
      </c>
      <c r="G259" s="146">
        <v>50</v>
      </c>
      <c r="H259" s="106">
        <f t="shared" si="3"/>
        <v>50</v>
      </c>
    </row>
    <row r="260" spans="1:9" ht="22.5" x14ac:dyDescent="0.2">
      <c r="A260" s="139" t="s">
        <v>76</v>
      </c>
      <c r="B260" s="139" t="s">
        <v>331</v>
      </c>
      <c r="C260" s="139" t="s">
        <v>77</v>
      </c>
      <c r="D260" s="139" t="s">
        <v>77</v>
      </c>
      <c r="E260" s="140" t="s">
        <v>332</v>
      </c>
      <c r="F260" s="141">
        <v>0</v>
      </c>
      <c r="G260" s="142">
        <f>+G261</f>
        <v>50</v>
      </c>
      <c r="H260" s="110">
        <f t="shared" si="3"/>
        <v>50</v>
      </c>
      <c r="I260" s="47" t="s">
        <v>79</v>
      </c>
    </row>
    <row r="261" spans="1:9" x14ac:dyDescent="0.2">
      <c r="A261" s="143"/>
      <c r="B261" s="143" t="s">
        <v>159</v>
      </c>
      <c r="C261" s="143">
        <v>3419</v>
      </c>
      <c r="D261" s="143">
        <v>5222</v>
      </c>
      <c r="E261" s="144" t="s">
        <v>160</v>
      </c>
      <c r="F261" s="145">
        <v>0</v>
      </c>
      <c r="G261" s="146">
        <v>50</v>
      </c>
      <c r="H261" s="106">
        <f t="shared" si="3"/>
        <v>50</v>
      </c>
    </row>
    <row r="262" spans="1:9" ht="33.75" x14ac:dyDescent="0.2">
      <c r="A262" s="139" t="s">
        <v>76</v>
      </c>
      <c r="B262" s="139" t="s">
        <v>333</v>
      </c>
      <c r="C262" s="139" t="s">
        <v>77</v>
      </c>
      <c r="D262" s="139" t="s">
        <v>77</v>
      </c>
      <c r="E262" s="140" t="s">
        <v>334</v>
      </c>
      <c r="F262" s="141">
        <v>0</v>
      </c>
      <c r="G262" s="142">
        <f>+G263</f>
        <v>50</v>
      </c>
      <c r="H262" s="110">
        <f t="shared" si="3"/>
        <v>50</v>
      </c>
      <c r="I262" s="47" t="s">
        <v>79</v>
      </c>
    </row>
    <row r="263" spans="1:9" x14ac:dyDescent="0.2">
      <c r="A263" s="143"/>
      <c r="B263" s="143" t="s">
        <v>159</v>
      </c>
      <c r="C263" s="143">
        <v>3419</v>
      </c>
      <c r="D263" s="143">
        <v>5222</v>
      </c>
      <c r="E263" s="144" t="s">
        <v>160</v>
      </c>
      <c r="F263" s="145">
        <v>0</v>
      </c>
      <c r="G263" s="146">
        <v>50</v>
      </c>
      <c r="H263" s="106">
        <f t="shared" si="3"/>
        <v>50</v>
      </c>
    </row>
    <row r="264" spans="1:9" ht="33.75" x14ac:dyDescent="0.2">
      <c r="A264" s="139" t="s">
        <v>76</v>
      </c>
      <c r="B264" s="139" t="s">
        <v>335</v>
      </c>
      <c r="C264" s="139" t="s">
        <v>77</v>
      </c>
      <c r="D264" s="139" t="s">
        <v>77</v>
      </c>
      <c r="E264" s="140" t="s">
        <v>336</v>
      </c>
      <c r="F264" s="141">
        <v>0</v>
      </c>
      <c r="G264" s="142">
        <f>+G265</f>
        <v>340</v>
      </c>
      <c r="H264" s="110">
        <f t="shared" si="3"/>
        <v>340</v>
      </c>
      <c r="I264" s="47" t="s">
        <v>79</v>
      </c>
    </row>
    <row r="265" spans="1:9" x14ac:dyDescent="0.2">
      <c r="A265" s="143"/>
      <c r="B265" s="143" t="s">
        <v>159</v>
      </c>
      <c r="C265" s="143">
        <v>3419</v>
      </c>
      <c r="D265" s="143">
        <v>5222</v>
      </c>
      <c r="E265" s="144" t="s">
        <v>160</v>
      </c>
      <c r="F265" s="145">
        <v>0</v>
      </c>
      <c r="G265" s="146">
        <v>340</v>
      </c>
      <c r="H265" s="106">
        <f t="shared" si="3"/>
        <v>340</v>
      </c>
    </row>
    <row r="266" spans="1:9" ht="22.5" x14ac:dyDescent="0.2">
      <c r="A266" s="139" t="s">
        <v>76</v>
      </c>
      <c r="B266" s="139" t="s">
        <v>337</v>
      </c>
      <c r="C266" s="139" t="s">
        <v>77</v>
      </c>
      <c r="D266" s="139" t="s">
        <v>77</v>
      </c>
      <c r="E266" s="140" t="s">
        <v>338</v>
      </c>
      <c r="F266" s="141">
        <v>0</v>
      </c>
      <c r="G266" s="142">
        <f>+G267</f>
        <v>50</v>
      </c>
      <c r="H266" s="110">
        <f t="shared" si="3"/>
        <v>50</v>
      </c>
      <c r="I266" s="47" t="s">
        <v>79</v>
      </c>
    </row>
    <row r="267" spans="1:9" x14ac:dyDescent="0.2">
      <c r="A267" s="143"/>
      <c r="B267" s="143" t="s">
        <v>159</v>
      </c>
      <c r="C267" s="143">
        <v>3419</v>
      </c>
      <c r="D267" s="143">
        <v>5222</v>
      </c>
      <c r="E267" s="144" t="s">
        <v>160</v>
      </c>
      <c r="F267" s="145">
        <v>0</v>
      </c>
      <c r="G267" s="146">
        <v>50</v>
      </c>
      <c r="H267" s="106">
        <f t="shared" ref="H267:H307" si="4">+F267+G267</f>
        <v>50</v>
      </c>
    </row>
    <row r="268" spans="1:9" ht="33.75" x14ac:dyDescent="0.2">
      <c r="A268" s="139" t="s">
        <v>76</v>
      </c>
      <c r="B268" s="139" t="s">
        <v>339</v>
      </c>
      <c r="C268" s="139" t="s">
        <v>77</v>
      </c>
      <c r="D268" s="139" t="s">
        <v>77</v>
      </c>
      <c r="E268" s="140" t="s">
        <v>340</v>
      </c>
      <c r="F268" s="141">
        <v>0</v>
      </c>
      <c r="G268" s="142">
        <f>+G269</f>
        <v>150</v>
      </c>
      <c r="H268" s="110">
        <f t="shared" si="4"/>
        <v>150</v>
      </c>
      <c r="I268" s="47" t="s">
        <v>79</v>
      </c>
    </row>
    <row r="269" spans="1:9" x14ac:dyDescent="0.2">
      <c r="A269" s="143"/>
      <c r="B269" s="143" t="s">
        <v>159</v>
      </c>
      <c r="C269" s="143">
        <v>3419</v>
      </c>
      <c r="D269" s="143">
        <v>5222</v>
      </c>
      <c r="E269" s="144" t="s">
        <v>160</v>
      </c>
      <c r="F269" s="145">
        <v>0</v>
      </c>
      <c r="G269" s="146">
        <v>150</v>
      </c>
      <c r="H269" s="106">
        <f t="shared" si="4"/>
        <v>150</v>
      </c>
    </row>
    <row r="270" spans="1:9" ht="22.5" x14ac:dyDescent="0.2">
      <c r="A270" s="139" t="s">
        <v>76</v>
      </c>
      <c r="B270" s="139" t="s">
        <v>341</v>
      </c>
      <c r="C270" s="139" t="s">
        <v>77</v>
      </c>
      <c r="D270" s="139" t="s">
        <v>77</v>
      </c>
      <c r="E270" s="140" t="s">
        <v>342</v>
      </c>
      <c r="F270" s="141">
        <v>0</v>
      </c>
      <c r="G270" s="142">
        <f>+G271</f>
        <v>50</v>
      </c>
      <c r="H270" s="110">
        <f t="shared" si="4"/>
        <v>50</v>
      </c>
      <c r="I270" s="47" t="s">
        <v>79</v>
      </c>
    </row>
    <row r="271" spans="1:9" x14ac:dyDescent="0.2">
      <c r="A271" s="143"/>
      <c r="B271" s="143" t="s">
        <v>159</v>
      </c>
      <c r="C271" s="143">
        <v>3419</v>
      </c>
      <c r="D271" s="143">
        <v>5222</v>
      </c>
      <c r="E271" s="144" t="s">
        <v>160</v>
      </c>
      <c r="F271" s="145">
        <v>0</v>
      </c>
      <c r="G271" s="146">
        <v>50</v>
      </c>
      <c r="H271" s="106">
        <f t="shared" si="4"/>
        <v>50</v>
      </c>
    </row>
    <row r="272" spans="1:9" ht="33.75" x14ac:dyDescent="0.2">
      <c r="A272" s="139" t="s">
        <v>76</v>
      </c>
      <c r="B272" s="139" t="s">
        <v>343</v>
      </c>
      <c r="C272" s="139" t="s">
        <v>77</v>
      </c>
      <c r="D272" s="139" t="s">
        <v>77</v>
      </c>
      <c r="E272" s="140" t="s">
        <v>344</v>
      </c>
      <c r="F272" s="141">
        <v>0</v>
      </c>
      <c r="G272" s="142">
        <f>+G273</f>
        <v>84</v>
      </c>
      <c r="H272" s="110">
        <f t="shared" si="4"/>
        <v>84</v>
      </c>
      <c r="I272" s="47" t="s">
        <v>79</v>
      </c>
    </row>
    <row r="273" spans="1:9" x14ac:dyDescent="0.2">
      <c r="A273" s="143"/>
      <c r="B273" s="143" t="s">
        <v>159</v>
      </c>
      <c r="C273" s="143">
        <v>3419</v>
      </c>
      <c r="D273" s="143">
        <v>5222</v>
      </c>
      <c r="E273" s="144" t="s">
        <v>160</v>
      </c>
      <c r="F273" s="145">
        <v>0</v>
      </c>
      <c r="G273" s="146">
        <v>84</v>
      </c>
      <c r="H273" s="106">
        <f t="shared" si="4"/>
        <v>84</v>
      </c>
    </row>
    <row r="274" spans="1:9" ht="33.75" x14ac:dyDescent="0.2">
      <c r="A274" s="139" t="s">
        <v>76</v>
      </c>
      <c r="B274" s="139" t="s">
        <v>345</v>
      </c>
      <c r="C274" s="139" t="s">
        <v>77</v>
      </c>
      <c r="D274" s="139" t="s">
        <v>77</v>
      </c>
      <c r="E274" s="140" t="s">
        <v>346</v>
      </c>
      <c r="F274" s="141">
        <v>0</v>
      </c>
      <c r="G274" s="142">
        <f>+G275</f>
        <v>56</v>
      </c>
      <c r="H274" s="110">
        <f t="shared" si="4"/>
        <v>56</v>
      </c>
      <c r="I274" s="47" t="s">
        <v>79</v>
      </c>
    </row>
    <row r="275" spans="1:9" x14ac:dyDescent="0.2">
      <c r="A275" s="143"/>
      <c r="B275" s="143" t="s">
        <v>159</v>
      </c>
      <c r="C275" s="143">
        <v>3419</v>
      </c>
      <c r="D275" s="143">
        <v>5222</v>
      </c>
      <c r="E275" s="144" t="s">
        <v>160</v>
      </c>
      <c r="F275" s="145">
        <v>0</v>
      </c>
      <c r="G275" s="146">
        <v>56</v>
      </c>
      <c r="H275" s="106">
        <f t="shared" si="4"/>
        <v>56</v>
      </c>
    </row>
    <row r="276" spans="1:9" ht="22.5" x14ac:dyDescent="0.2">
      <c r="A276" s="139" t="s">
        <v>76</v>
      </c>
      <c r="B276" s="139" t="s">
        <v>347</v>
      </c>
      <c r="C276" s="139" t="s">
        <v>77</v>
      </c>
      <c r="D276" s="139" t="s">
        <v>77</v>
      </c>
      <c r="E276" s="140" t="s">
        <v>348</v>
      </c>
      <c r="F276" s="141">
        <v>0</v>
      </c>
      <c r="G276" s="142">
        <f>+G277</f>
        <v>72</v>
      </c>
      <c r="H276" s="110">
        <f t="shared" si="4"/>
        <v>72</v>
      </c>
      <c r="I276" s="47" t="s">
        <v>79</v>
      </c>
    </row>
    <row r="277" spans="1:9" x14ac:dyDescent="0.2">
      <c r="A277" s="143"/>
      <c r="B277" s="143" t="s">
        <v>159</v>
      </c>
      <c r="C277" s="143">
        <v>3419</v>
      </c>
      <c r="D277" s="143">
        <v>5222</v>
      </c>
      <c r="E277" s="144" t="s">
        <v>160</v>
      </c>
      <c r="F277" s="145">
        <v>0</v>
      </c>
      <c r="G277" s="146">
        <v>72</v>
      </c>
      <c r="H277" s="106">
        <f t="shared" si="4"/>
        <v>72</v>
      </c>
    </row>
    <row r="278" spans="1:9" ht="33.75" x14ac:dyDescent="0.2">
      <c r="A278" s="139" t="s">
        <v>76</v>
      </c>
      <c r="B278" s="139" t="s">
        <v>349</v>
      </c>
      <c r="C278" s="139" t="s">
        <v>77</v>
      </c>
      <c r="D278" s="139" t="s">
        <v>77</v>
      </c>
      <c r="E278" s="140" t="s">
        <v>350</v>
      </c>
      <c r="F278" s="141">
        <v>0</v>
      </c>
      <c r="G278" s="142">
        <f>+G279</f>
        <v>92</v>
      </c>
      <c r="H278" s="110">
        <f t="shared" si="4"/>
        <v>92</v>
      </c>
      <c r="I278" s="47" t="s">
        <v>79</v>
      </c>
    </row>
    <row r="279" spans="1:9" x14ac:dyDescent="0.2">
      <c r="A279" s="143"/>
      <c r="B279" s="143" t="s">
        <v>159</v>
      </c>
      <c r="C279" s="143">
        <v>3419</v>
      </c>
      <c r="D279" s="143">
        <v>5222</v>
      </c>
      <c r="E279" s="144" t="s">
        <v>160</v>
      </c>
      <c r="F279" s="145">
        <v>0</v>
      </c>
      <c r="G279" s="146">
        <v>92</v>
      </c>
      <c r="H279" s="106">
        <f t="shared" si="4"/>
        <v>92</v>
      </c>
    </row>
    <row r="280" spans="1:9" ht="33.75" x14ac:dyDescent="0.2">
      <c r="A280" s="139" t="s">
        <v>76</v>
      </c>
      <c r="B280" s="139" t="s">
        <v>351</v>
      </c>
      <c r="C280" s="139" t="s">
        <v>77</v>
      </c>
      <c r="D280" s="139" t="s">
        <v>77</v>
      </c>
      <c r="E280" s="140" t="s">
        <v>352</v>
      </c>
      <c r="F280" s="141">
        <v>0</v>
      </c>
      <c r="G280" s="142">
        <f>+G281</f>
        <v>50</v>
      </c>
      <c r="H280" s="110">
        <f t="shared" si="4"/>
        <v>50</v>
      </c>
      <c r="I280" s="47" t="s">
        <v>79</v>
      </c>
    </row>
    <row r="281" spans="1:9" x14ac:dyDescent="0.2">
      <c r="A281" s="143"/>
      <c r="B281" s="143" t="s">
        <v>159</v>
      </c>
      <c r="C281" s="143">
        <v>3419</v>
      </c>
      <c r="D281" s="143">
        <v>5222</v>
      </c>
      <c r="E281" s="144" t="s">
        <v>160</v>
      </c>
      <c r="F281" s="145">
        <v>0</v>
      </c>
      <c r="G281" s="146">
        <v>50</v>
      </c>
      <c r="H281" s="106">
        <f t="shared" si="4"/>
        <v>50</v>
      </c>
    </row>
    <row r="282" spans="1:9" ht="22.5" x14ac:dyDescent="0.2">
      <c r="A282" s="139" t="s">
        <v>76</v>
      </c>
      <c r="B282" s="139" t="s">
        <v>353</v>
      </c>
      <c r="C282" s="139" t="s">
        <v>77</v>
      </c>
      <c r="D282" s="139" t="s">
        <v>77</v>
      </c>
      <c r="E282" s="140" t="s">
        <v>354</v>
      </c>
      <c r="F282" s="141">
        <v>0</v>
      </c>
      <c r="G282" s="142">
        <f>+G283</f>
        <v>240</v>
      </c>
      <c r="H282" s="110">
        <f t="shared" si="4"/>
        <v>240</v>
      </c>
      <c r="I282" s="47" t="s">
        <v>79</v>
      </c>
    </row>
    <row r="283" spans="1:9" x14ac:dyDescent="0.2">
      <c r="A283" s="143"/>
      <c r="B283" s="143" t="s">
        <v>159</v>
      </c>
      <c r="C283" s="143">
        <v>3419</v>
      </c>
      <c r="D283" s="143">
        <v>5222</v>
      </c>
      <c r="E283" s="144" t="s">
        <v>160</v>
      </c>
      <c r="F283" s="145">
        <v>0</v>
      </c>
      <c r="G283" s="146">
        <v>240</v>
      </c>
      <c r="H283" s="106">
        <f t="shared" si="4"/>
        <v>240</v>
      </c>
    </row>
    <row r="284" spans="1:9" ht="33.75" x14ac:dyDescent="0.2">
      <c r="A284" s="139" t="s">
        <v>76</v>
      </c>
      <c r="B284" s="139" t="s">
        <v>355</v>
      </c>
      <c r="C284" s="139" t="s">
        <v>77</v>
      </c>
      <c r="D284" s="139" t="s">
        <v>77</v>
      </c>
      <c r="E284" s="140" t="s">
        <v>356</v>
      </c>
      <c r="F284" s="141">
        <v>0</v>
      </c>
      <c r="G284" s="142">
        <f>+G285</f>
        <v>50</v>
      </c>
      <c r="H284" s="110">
        <f t="shared" si="4"/>
        <v>50</v>
      </c>
      <c r="I284" s="47" t="s">
        <v>79</v>
      </c>
    </row>
    <row r="285" spans="1:9" x14ac:dyDescent="0.2">
      <c r="A285" s="143"/>
      <c r="B285" s="143" t="s">
        <v>159</v>
      </c>
      <c r="C285" s="143">
        <v>3419</v>
      </c>
      <c r="D285" s="143">
        <v>5222</v>
      </c>
      <c r="E285" s="144" t="s">
        <v>160</v>
      </c>
      <c r="F285" s="145">
        <v>0</v>
      </c>
      <c r="G285" s="146">
        <v>50</v>
      </c>
      <c r="H285" s="106">
        <f t="shared" si="4"/>
        <v>50</v>
      </c>
    </row>
    <row r="286" spans="1:9" ht="33.75" x14ac:dyDescent="0.2">
      <c r="A286" s="139" t="s">
        <v>76</v>
      </c>
      <c r="B286" s="139" t="s">
        <v>357</v>
      </c>
      <c r="C286" s="139" t="s">
        <v>77</v>
      </c>
      <c r="D286" s="139" t="s">
        <v>77</v>
      </c>
      <c r="E286" s="140" t="s">
        <v>358</v>
      </c>
      <c r="F286" s="141">
        <v>0</v>
      </c>
      <c r="G286" s="142">
        <f>+G287</f>
        <v>50</v>
      </c>
      <c r="H286" s="110">
        <f t="shared" si="4"/>
        <v>50</v>
      </c>
      <c r="I286" s="47" t="s">
        <v>79</v>
      </c>
    </row>
    <row r="287" spans="1:9" x14ac:dyDescent="0.2">
      <c r="A287" s="143"/>
      <c r="B287" s="143" t="s">
        <v>159</v>
      </c>
      <c r="C287" s="143">
        <v>3419</v>
      </c>
      <c r="D287" s="143">
        <v>5222</v>
      </c>
      <c r="E287" s="144" t="s">
        <v>160</v>
      </c>
      <c r="F287" s="145">
        <v>0</v>
      </c>
      <c r="G287" s="146">
        <v>50</v>
      </c>
      <c r="H287" s="106">
        <f t="shared" si="4"/>
        <v>50</v>
      </c>
    </row>
    <row r="288" spans="1:9" ht="33.75" x14ac:dyDescent="0.2">
      <c r="A288" s="139" t="s">
        <v>76</v>
      </c>
      <c r="B288" s="139" t="s">
        <v>359</v>
      </c>
      <c r="C288" s="139" t="s">
        <v>77</v>
      </c>
      <c r="D288" s="139" t="s">
        <v>77</v>
      </c>
      <c r="E288" s="140" t="s">
        <v>360</v>
      </c>
      <c r="F288" s="141">
        <v>0</v>
      </c>
      <c r="G288" s="142">
        <f>+G289</f>
        <v>60</v>
      </c>
      <c r="H288" s="110">
        <f t="shared" si="4"/>
        <v>60</v>
      </c>
      <c r="I288" s="47" t="s">
        <v>79</v>
      </c>
    </row>
    <row r="289" spans="1:9" x14ac:dyDescent="0.2">
      <c r="A289" s="143"/>
      <c r="B289" s="143" t="s">
        <v>159</v>
      </c>
      <c r="C289" s="143">
        <v>3419</v>
      </c>
      <c r="D289" s="143">
        <v>5222</v>
      </c>
      <c r="E289" s="144" t="s">
        <v>160</v>
      </c>
      <c r="F289" s="145">
        <v>0</v>
      </c>
      <c r="G289" s="146">
        <v>60</v>
      </c>
      <c r="H289" s="106">
        <f t="shared" si="4"/>
        <v>60</v>
      </c>
    </row>
    <row r="290" spans="1:9" ht="33.75" x14ac:dyDescent="0.2">
      <c r="A290" s="139" t="s">
        <v>76</v>
      </c>
      <c r="B290" s="139" t="s">
        <v>361</v>
      </c>
      <c r="C290" s="139" t="s">
        <v>77</v>
      </c>
      <c r="D290" s="139" t="s">
        <v>77</v>
      </c>
      <c r="E290" s="140" t="s">
        <v>362</v>
      </c>
      <c r="F290" s="141">
        <v>0</v>
      </c>
      <c r="G290" s="142">
        <f>+G291</f>
        <v>50</v>
      </c>
      <c r="H290" s="110">
        <f t="shared" si="4"/>
        <v>50</v>
      </c>
      <c r="I290" s="47" t="s">
        <v>79</v>
      </c>
    </row>
    <row r="291" spans="1:9" x14ac:dyDescent="0.2">
      <c r="A291" s="143"/>
      <c r="B291" s="143" t="s">
        <v>159</v>
      </c>
      <c r="C291" s="143">
        <v>3419</v>
      </c>
      <c r="D291" s="143">
        <v>5222</v>
      </c>
      <c r="E291" s="144" t="s">
        <v>160</v>
      </c>
      <c r="F291" s="145">
        <v>0</v>
      </c>
      <c r="G291" s="146">
        <v>50</v>
      </c>
      <c r="H291" s="106">
        <f t="shared" si="4"/>
        <v>50</v>
      </c>
    </row>
    <row r="292" spans="1:9" ht="33.75" x14ac:dyDescent="0.2">
      <c r="A292" s="139" t="s">
        <v>76</v>
      </c>
      <c r="B292" s="139" t="s">
        <v>363</v>
      </c>
      <c r="C292" s="139" t="s">
        <v>77</v>
      </c>
      <c r="D292" s="139" t="s">
        <v>77</v>
      </c>
      <c r="E292" s="140" t="s">
        <v>364</v>
      </c>
      <c r="F292" s="141">
        <v>0</v>
      </c>
      <c r="G292" s="142">
        <f>+G293</f>
        <v>90</v>
      </c>
      <c r="H292" s="110">
        <f t="shared" si="4"/>
        <v>90</v>
      </c>
      <c r="I292" s="47" t="s">
        <v>79</v>
      </c>
    </row>
    <row r="293" spans="1:9" x14ac:dyDescent="0.2">
      <c r="A293" s="143"/>
      <c r="B293" s="143" t="s">
        <v>159</v>
      </c>
      <c r="C293" s="143">
        <v>3419</v>
      </c>
      <c r="D293" s="143">
        <v>5222</v>
      </c>
      <c r="E293" s="144" t="s">
        <v>160</v>
      </c>
      <c r="F293" s="145">
        <v>0</v>
      </c>
      <c r="G293" s="146">
        <v>90</v>
      </c>
      <c r="H293" s="106">
        <f t="shared" si="4"/>
        <v>90</v>
      </c>
    </row>
    <row r="294" spans="1:9" ht="22.5" x14ac:dyDescent="0.2">
      <c r="A294" s="139" t="s">
        <v>76</v>
      </c>
      <c r="B294" s="139" t="s">
        <v>365</v>
      </c>
      <c r="C294" s="139" t="s">
        <v>77</v>
      </c>
      <c r="D294" s="139" t="s">
        <v>77</v>
      </c>
      <c r="E294" s="140" t="s">
        <v>366</v>
      </c>
      <c r="F294" s="141">
        <v>0</v>
      </c>
      <c r="G294" s="142">
        <f>+G295</f>
        <v>64</v>
      </c>
      <c r="H294" s="110">
        <f t="shared" si="4"/>
        <v>64</v>
      </c>
      <c r="I294" s="47" t="s">
        <v>79</v>
      </c>
    </row>
    <row r="295" spans="1:9" x14ac:dyDescent="0.2">
      <c r="A295" s="143"/>
      <c r="B295" s="143" t="s">
        <v>159</v>
      </c>
      <c r="C295" s="143">
        <v>3419</v>
      </c>
      <c r="D295" s="143">
        <v>5222</v>
      </c>
      <c r="E295" s="144" t="s">
        <v>160</v>
      </c>
      <c r="F295" s="145">
        <v>0</v>
      </c>
      <c r="G295" s="146">
        <v>64</v>
      </c>
      <c r="H295" s="106">
        <f t="shared" si="4"/>
        <v>64</v>
      </c>
    </row>
    <row r="296" spans="1:9" ht="33.75" x14ac:dyDescent="0.2">
      <c r="A296" s="139" t="s">
        <v>76</v>
      </c>
      <c r="B296" s="139" t="s">
        <v>367</v>
      </c>
      <c r="C296" s="139" t="s">
        <v>77</v>
      </c>
      <c r="D296" s="139" t="s">
        <v>77</v>
      </c>
      <c r="E296" s="140" t="s">
        <v>368</v>
      </c>
      <c r="F296" s="141">
        <v>0</v>
      </c>
      <c r="G296" s="142">
        <f>+G297</f>
        <v>228</v>
      </c>
      <c r="H296" s="110">
        <f t="shared" si="4"/>
        <v>228</v>
      </c>
      <c r="I296" s="47" t="s">
        <v>79</v>
      </c>
    </row>
    <row r="297" spans="1:9" x14ac:dyDescent="0.2">
      <c r="A297" s="143"/>
      <c r="B297" s="143" t="s">
        <v>159</v>
      </c>
      <c r="C297" s="143">
        <v>3419</v>
      </c>
      <c r="D297" s="143">
        <v>5222</v>
      </c>
      <c r="E297" s="144" t="s">
        <v>160</v>
      </c>
      <c r="F297" s="145">
        <v>0</v>
      </c>
      <c r="G297" s="146">
        <v>228</v>
      </c>
      <c r="H297" s="106">
        <f t="shared" si="4"/>
        <v>228</v>
      </c>
    </row>
    <row r="298" spans="1:9" ht="33.75" x14ac:dyDescent="0.2">
      <c r="A298" s="139" t="s">
        <v>76</v>
      </c>
      <c r="B298" s="139" t="s">
        <v>369</v>
      </c>
      <c r="C298" s="139" t="s">
        <v>77</v>
      </c>
      <c r="D298" s="139" t="s">
        <v>77</v>
      </c>
      <c r="E298" s="140" t="s">
        <v>370</v>
      </c>
      <c r="F298" s="141">
        <v>0</v>
      </c>
      <c r="G298" s="142">
        <f>+G299</f>
        <v>134</v>
      </c>
      <c r="H298" s="110">
        <f t="shared" si="4"/>
        <v>134</v>
      </c>
      <c r="I298" s="47" t="s">
        <v>79</v>
      </c>
    </row>
    <row r="299" spans="1:9" x14ac:dyDescent="0.2">
      <c r="A299" s="143"/>
      <c r="B299" s="143" t="s">
        <v>159</v>
      </c>
      <c r="C299" s="143">
        <v>3419</v>
      </c>
      <c r="D299" s="143">
        <v>5222</v>
      </c>
      <c r="E299" s="144" t="s">
        <v>160</v>
      </c>
      <c r="F299" s="145">
        <v>0</v>
      </c>
      <c r="G299" s="146">
        <v>134</v>
      </c>
      <c r="H299" s="106">
        <f t="shared" si="4"/>
        <v>134</v>
      </c>
    </row>
    <row r="300" spans="1:9" ht="33.75" x14ac:dyDescent="0.2">
      <c r="A300" s="139" t="s">
        <v>76</v>
      </c>
      <c r="B300" s="139" t="s">
        <v>371</v>
      </c>
      <c r="C300" s="139" t="s">
        <v>77</v>
      </c>
      <c r="D300" s="139" t="s">
        <v>77</v>
      </c>
      <c r="E300" s="140" t="s">
        <v>372</v>
      </c>
      <c r="F300" s="141">
        <v>0</v>
      </c>
      <c r="G300" s="142">
        <f>+G301</f>
        <v>50</v>
      </c>
      <c r="H300" s="110">
        <f t="shared" si="4"/>
        <v>50</v>
      </c>
      <c r="I300" s="47" t="s">
        <v>79</v>
      </c>
    </row>
    <row r="301" spans="1:9" ht="12" thickBot="1" x14ac:dyDescent="0.25">
      <c r="A301" s="148"/>
      <c r="B301" s="148" t="s">
        <v>159</v>
      </c>
      <c r="C301" s="148">
        <v>3419</v>
      </c>
      <c r="D301" s="148">
        <v>5222</v>
      </c>
      <c r="E301" s="149" t="s">
        <v>160</v>
      </c>
      <c r="F301" s="150">
        <v>0</v>
      </c>
      <c r="G301" s="151">
        <v>50</v>
      </c>
      <c r="H301" s="121">
        <f t="shared" si="4"/>
        <v>50</v>
      </c>
    </row>
    <row r="302" spans="1:9" x14ac:dyDescent="0.2">
      <c r="A302" s="152" t="s">
        <v>76</v>
      </c>
      <c r="B302" s="153" t="s">
        <v>373</v>
      </c>
      <c r="C302" s="154" t="s">
        <v>77</v>
      </c>
      <c r="D302" s="154" t="s">
        <v>77</v>
      </c>
      <c r="E302" s="155" t="s">
        <v>374</v>
      </c>
      <c r="F302" s="156">
        <f>+F303</f>
        <v>400</v>
      </c>
      <c r="G302" s="157">
        <v>0</v>
      </c>
      <c r="H302" s="157">
        <f t="shared" si="4"/>
        <v>400</v>
      </c>
    </row>
    <row r="303" spans="1:9" ht="12" thickBot="1" x14ac:dyDescent="0.25">
      <c r="A303" s="124"/>
      <c r="B303" s="125"/>
      <c r="C303" s="126">
        <v>3419</v>
      </c>
      <c r="D303" s="126">
        <v>5901</v>
      </c>
      <c r="E303" s="127" t="s">
        <v>83</v>
      </c>
      <c r="F303" s="128">
        <v>400</v>
      </c>
      <c r="G303" s="129">
        <v>0</v>
      </c>
      <c r="H303" s="129">
        <f t="shared" si="4"/>
        <v>400</v>
      </c>
    </row>
    <row r="304" spans="1:9" x14ac:dyDescent="0.2">
      <c r="A304" s="64" t="s">
        <v>76</v>
      </c>
      <c r="B304" s="65" t="s">
        <v>375</v>
      </c>
      <c r="C304" s="66" t="s">
        <v>77</v>
      </c>
      <c r="D304" s="66" t="s">
        <v>77</v>
      </c>
      <c r="E304" s="67" t="s">
        <v>376</v>
      </c>
      <c r="F304" s="68">
        <f>+F305</f>
        <v>3900</v>
      </c>
      <c r="G304" s="69">
        <v>0</v>
      </c>
      <c r="H304" s="69">
        <f t="shared" si="4"/>
        <v>3900</v>
      </c>
    </row>
    <row r="305" spans="1:8" ht="12" thickBot="1" x14ac:dyDescent="0.25">
      <c r="A305" s="83"/>
      <c r="B305" s="84"/>
      <c r="C305" s="85">
        <v>3419</v>
      </c>
      <c r="D305" s="85">
        <v>5901</v>
      </c>
      <c r="E305" s="86" t="s">
        <v>83</v>
      </c>
      <c r="F305" s="87">
        <v>3900</v>
      </c>
      <c r="G305" s="88">
        <v>0</v>
      </c>
      <c r="H305" s="88">
        <f t="shared" si="4"/>
        <v>3900</v>
      </c>
    </row>
    <row r="306" spans="1:8" ht="33.75" x14ac:dyDescent="0.2">
      <c r="A306" s="152" t="s">
        <v>76</v>
      </c>
      <c r="B306" s="153" t="s">
        <v>377</v>
      </c>
      <c r="C306" s="154" t="s">
        <v>77</v>
      </c>
      <c r="D306" s="154" t="s">
        <v>77</v>
      </c>
      <c r="E306" s="155" t="s">
        <v>378</v>
      </c>
      <c r="F306" s="156">
        <f>+F307</f>
        <v>3000</v>
      </c>
      <c r="G306" s="157">
        <v>0</v>
      </c>
      <c r="H306" s="157">
        <f t="shared" si="4"/>
        <v>3000</v>
      </c>
    </row>
    <row r="307" spans="1:8" ht="12" thickBot="1" x14ac:dyDescent="0.25">
      <c r="A307" s="83"/>
      <c r="B307" s="84"/>
      <c r="C307" s="85">
        <v>3419</v>
      </c>
      <c r="D307" s="85">
        <v>5901</v>
      </c>
      <c r="E307" s="86" t="s">
        <v>83</v>
      </c>
      <c r="F307" s="87">
        <v>3000</v>
      </c>
      <c r="G307" s="88">
        <v>0</v>
      </c>
      <c r="H307" s="88">
        <f t="shared" si="4"/>
        <v>3000</v>
      </c>
    </row>
    <row r="309" spans="1:8" x14ac:dyDescent="0.2">
      <c r="E309" s="158">
        <v>42010</v>
      </c>
    </row>
  </sheetData>
  <mergeCells count="5">
    <mergeCell ref="A2:I2"/>
    <mergeCell ref="A4:I4"/>
    <mergeCell ref="A6:I6"/>
    <mergeCell ref="B10:E10"/>
    <mergeCell ref="B82:E82"/>
  </mergeCells>
  <pageMargins left="0.7" right="0.7" top="0.78740157499999996" bottom="0.78740157499999996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selection activeCell="H37" sqref="H37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D1" s="36" t="s">
        <v>63</v>
      </c>
    </row>
    <row r="2" spans="1:10" ht="13.5" thickBot="1" x14ac:dyDescent="0.25">
      <c r="A2" s="164" t="s">
        <v>57</v>
      </c>
      <c r="B2" s="164"/>
      <c r="C2" s="32"/>
      <c r="D2" s="32"/>
      <c r="E2" s="33" t="s">
        <v>0</v>
      </c>
    </row>
    <row r="3" spans="1:10" ht="24.75" thickBot="1" x14ac:dyDescent="0.25">
      <c r="A3" s="29" t="s">
        <v>1</v>
      </c>
      <c r="B3" s="30" t="s">
        <v>2</v>
      </c>
      <c r="C3" s="31" t="s">
        <v>58</v>
      </c>
      <c r="D3" s="31" t="s">
        <v>64</v>
      </c>
      <c r="E3" s="31" t="s">
        <v>56</v>
      </c>
    </row>
    <row r="4" spans="1:10" ht="15" customHeight="1" x14ac:dyDescent="0.2">
      <c r="A4" s="2" t="s">
        <v>3</v>
      </c>
      <c r="B4" s="28" t="s">
        <v>37</v>
      </c>
      <c r="C4" s="25">
        <f>C5+C6+C7</f>
        <v>2522188</v>
      </c>
      <c r="D4" s="37">
        <f>D5+D6+D7</f>
        <v>0</v>
      </c>
      <c r="E4" s="26">
        <f t="shared" ref="E4:E24" si="0">C4+D4</f>
        <v>2522188</v>
      </c>
    </row>
    <row r="5" spans="1:10" ht="15" customHeight="1" x14ac:dyDescent="0.2">
      <c r="A5" s="6" t="s">
        <v>4</v>
      </c>
      <c r="B5" s="7" t="s">
        <v>5</v>
      </c>
      <c r="C5" s="8">
        <v>2461000</v>
      </c>
      <c r="D5" s="38">
        <f>[1]příjmy!$C$31</f>
        <v>0</v>
      </c>
      <c r="E5" s="9">
        <f t="shared" si="0"/>
        <v>2461000</v>
      </c>
      <c r="J5" s="1"/>
    </row>
    <row r="6" spans="1:10" ht="15" customHeight="1" x14ac:dyDescent="0.2">
      <c r="A6" s="6" t="s">
        <v>6</v>
      </c>
      <c r="B6" s="7" t="s">
        <v>7</v>
      </c>
      <c r="C6" s="8">
        <f>18368+7500+3700+120+1200+18000+12300</f>
        <v>61188</v>
      </c>
      <c r="D6" s="39">
        <v>0</v>
      </c>
      <c r="E6" s="9">
        <f t="shared" si="0"/>
        <v>61188</v>
      </c>
    </row>
    <row r="7" spans="1:10" ht="15" customHeight="1" x14ac:dyDescent="0.2">
      <c r="A7" s="6" t="s">
        <v>8</v>
      </c>
      <c r="B7" s="7" t="s">
        <v>9</v>
      </c>
      <c r="C7" s="8">
        <v>0</v>
      </c>
      <c r="D7" s="40">
        <f>[1]příjmy!$E$31</f>
        <v>0</v>
      </c>
      <c r="E7" s="9">
        <f t="shared" si="0"/>
        <v>0</v>
      </c>
    </row>
    <row r="8" spans="1:10" ht="15" customHeight="1" x14ac:dyDescent="0.2">
      <c r="A8" s="11" t="s">
        <v>40</v>
      </c>
      <c r="B8" s="7" t="s">
        <v>10</v>
      </c>
      <c r="C8" s="12">
        <f>C9+C14</f>
        <v>87888.7</v>
      </c>
      <c r="D8" s="41">
        <f>D9+D14</f>
        <v>0</v>
      </c>
      <c r="E8" s="13">
        <f t="shared" si="0"/>
        <v>87888.7</v>
      </c>
    </row>
    <row r="9" spans="1:10" ht="15" customHeight="1" x14ac:dyDescent="0.2">
      <c r="A9" s="6" t="s">
        <v>45</v>
      </c>
      <c r="B9" s="7" t="s">
        <v>11</v>
      </c>
      <c r="C9" s="8">
        <f>C10+C11+C12+C13</f>
        <v>87888.7</v>
      </c>
      <c r="D9" s="40">
        <f>D10+D11+D12+D13</f>
        <v>0</v>
      </c>
      <c r="E9" s="10">
        <f t="shared" si="0"/>
        <v>87888.7</v>
      </c>
    </row>
    <row r="10" spans="1:10" ht="15" customHeight="1" x14ac:dyDescent="0.2">
      <c r="A10" s="6" t="s">
        <v>41</v>
      </c>
      <c r="B10" s="7" t="s">
        <v>12</v>
      </c>
      <c r="C10" s="8">
        <v>63118.7</v>
      </c>
      <c r="D10" s="40">
        <f>[1]příjmy!$I$16</f>
        <v>0</v>
      </c>
      <c r="E10" s="10">
        <f t="shared" si="0"/>
        <v>63118.7</v>
      </c>
    </row>
    <row r="11" spans="1:10" ht="15" customHeight="1" x14ac:dyDescent="0.2">
      <c r="A11" s="6" t="s">
        <v>52</v>
      </c>
      <c r="B11" s="7" t="s">
        <v>11</v>
      </c>
      <c r="C11" s="8">
        <v>0</v>
      </c>
      <c r="D11" s="40">
        <v>0</v>
      </c>
      <c r="E11" s="10">
        <f t="shared" si="0"/>
        <v>0</v>
      </c>
    </row>
    <row r="12" spans="1:10" ht="15" customHeight="1" x14ac:dyDescent="0.2">
      <c r="A12" s="6" t="s">
        <v>42</v>
      </c>
      <c r="B12" s="7" t="s">
        <v>44</v>
      </c>
      <c r="C12" s="8">
        <v>0</v>
      </c>
      <c r="D12" s="40">
        <v>0</v>
      </c>
      <c r="E12" s="10">
        <f>SUM(C12:D12)</f>
        <v>0</v>
      </c>
    </row>
    <row r="13" spans="1:10" ht="15" customHeight="1" x14ac:dyDescent="0.2">
      <c r="A13" s="6" t="s">
        <v>46</v>
      </c>
      <c r="B13" s="7">
        <v>4121</v>
      </c>
      <c r="C13" s="8">
        <v>24770</v>
      </c>
      <c r="D13" s="40">
        <v>0</v>
      </c>
      <c r="E13" s="10">
        <f>SUM(C13:D13)</f>
        <v>24770</v>
      </c>
    </row>
    <row r="14" spans="1:10" ht="15" customHeight="1" x14ac:dyDescent="0.2">
      <c r="A14" s="6" t="s">
        <v>47</v>
      </c>
      <c r="B14" s="7" t="s">
        <v>13</v>
      </c>
      <c r="C14" s="8">
        <f>C15+C16+C17</f>
        <v>0</v>
      </c>
      <c r="D14" s="40">
        <f>D15+D16+D17</f>
        <v>0</v>
      </c>
      <c r="E14" s="10">
        <f t="shared" si="0"/>
        <v>0</v>
      </c>
    </row>
    <row r="15" spans="1:10" ht="15" customHeight="1" x14ac:dyDescent="0.2">
      <c r="A15" s="6" t="s">
        <v>43</v>
      </c>
      <c r="B15" s="7" t="s">
        <v>13</v>
      </c>
      <c r="C15" s="8">
        <v>0</v>
      </c>
      <c r="D15" s="40">
        <f>[1]příjmy!$H$16</f>
        <v>0</v>
      </c>
      <c r="E15" s="10">
        <f t="shared" si="0"/>
        <v>0</v>
      </c>
    </row>
    <row r="16" spans="1:10" ht="15" customHeight="1" x14ac:dyDescent="0.2">
      <c r="A16" s="6" t="s">
        <v>48</v>
      </c>
      <c r="B16" s="7">
        <v>4221</v>
      </c>
      <c r="C16" s="8">
        <v>0</v>
      </c>
      <c r="D16" s="40">
        <v>0</v>
      </c>
      <c r="E16" s="10">
        <f>SUM(C16:D16)</f>
        <v>0</v>
      </c>
    </row>
    <row r="17" spans="1:5" ht="15" customHeight="1" x14ac:dyDescent="0.2">
      <c r="A17" s="6" t="s">
        <v>49</v>
      </c>
      <c r="B17" s="7">
        <v>4232</v>
      </c>
      <c r="C17" s="8">
        <v>0</v>
      </c>
      <c r="D17" s="40">
        <v>0</v>
      </c>
      <c r="E17" s="10">
        <f>SUM(C17:D17)</f>
        <v>0</v>
      </c>
    </row>
    <row r="18" spans="1:5" ht="15" customHeight="1" x14ac:dyDescent="0.2">
      <c r="A18" s="11" t="s">
        <v>14</v>
      </c>
      <c r="B18" s="14" t="s">
        <v>38</v>
      </c>
      <c r="C18" s="12">
        <f>C4+C8</f>
        <v>2610076.7000000002</v>
      </c>
      <c r="D18" s="41">
        <f>D4+D8</f>
        <v>0</v>
      </c>
      <c r="E18" s="13">
        <f t="shared" si="0"/>
        <v>2610076.7000000002</v>
      </c>
    </row>
    <row r="19" spans="1:5" ht="15" customHeight="1" x14ac:dyDescent="0.2">
      <c r="A19" s="11" t="s">
        <v>15</v>
      </c>
      <c r="B19" s="14" t="s">
        <v>16</v>
      </c>
      <c r="C19" s="12">
        <f>SUM(C20:C23)</f>
        <v>-96875</v>
      </c>
      <c r="D19" s="41">
        <f>SUM(D20:D23)</f>
        <v>22035.754000000001</v>
      </c>
      <c r="E19" s="13">
        <f t="shared" si="0"/>
        <v>-74839.245999999999</v>
      </c>
    </row>
    <row r="20" spans="1:5" ht="15" customHeight="1" x14ac:dyDescent="0.2">
      <c r="A20" s="6" t="s">
        <v>61</v>
      </c>
      <c r="B20" s="7" t="s">
        <v>17</v>
      </c>
      <c r="C20" s="8">
        <v>0</v>
      </c>
      <c r="D20" s="40">
        <v>22035.754000000001</v>
      </c>
      <c r="E20" s="10">
        <f t="shared" si="0"/>
        <v>22035.754000000001</v>
      </c>
    </row>
    <row r="21" spans="1:5" ht="15" customHeight="1" x14ac:dyDescent="0.2">
      <c r="A21" s="6" t="s">
        <v>62</v>
      </c>
      <c r="B21" s="7">
        <v>8115</v>
      </c>
      <c r="C21" s="8">
        <v>0</v>
      </c>
      <c r="D21" s="40">
        <v>0</v>
      </c>
      <c r="E21" s="10">
        <f>SUM(C21:D21)</f>
        <v>0</v>
      </c>
    </row>
    <row r="22" spans="1:5" ht="15" customHeight="1" x14ac:dyDescent="0.2">
      <c r="A22" s="6" t="s">
        <v>50</v>
      </c>
      <c r="B22" s="7">
        <v>8123</v>
      </c>
      <c r="C22" s="8">
        <f>[2]příjmy!$R$270</f>
        <v>0</v>
      </c>
      <c r="D22" s="40">
        <f>[1]příjmy!$T$31</f>
        <v>0</v>
      </c>
      <c r="E22" s="10">
        <f>C22+D22</f>
        <v>0</v>
      </c>
    </row>
    <row r="23" spans="1:5" ht="15" customHeight="1" thickBot="1" x14ac:dyDescent="0.25">
      <c r="A23" s="15" t="s">
        <v>51</v>
      </c>
      <c r="B23" s="16">
        <v>-8124</v>
      </c>
      <c r="C23" s="17">
        <f>[2]příjmy!$T$270</f>
        <v>-96875</v>
      </c>
      <c r="D23" s="42">
        <f>[1]příjmy!$O$16</f>
        <v>0</v>
      </c>
      <c r="E23" s="18">
        <f>C23+D23</f>
        <v>-96875</v>
      </c>
    </row>
    <row r="24" spans="1:5" ht="15" customHeight="1" thickBot="1" x14ac:dyDescent="0.25">
      <c r="A24" s="19" t="s">
        <v>27</v>
      </c>
      <c r="B24" s="20"/>
      <c r="C24" s="21">
        <f>C4+C8+C19</f>
        <v>2513201.7000000002</v>
      </c>
      <c r="D24" s="43">
        <f>D18+D19</f>
        <v>22035.754000000001</v>
      </c>
      <c r="E24" s="22">
        <f t="shared" si="0"/>
        <v>2535237.4540000004</v>
      </c>
    </row>
    <row r="25" spans="1:5" ht="13.5" thickBot="1" x14ac:dyDescent="0.25">
      <c r="A25" s="164" t="s">
        <v>59</v>
      </c>
      <c r="B25" s="164"/>
      <c r="C25" s="34"/>
      <c r="D25" s="34"/>
      <c r="E25" s="35" t="s">
        <v>0</v>
      </c>
    </row>
    <row r="26" spans="1:5" ht="24.75" thickBot="1" x14ac:dyDescent="0.25">
      <c r="A26" s="29" t="s">
        <v>18</v>
      </c>
      <c r="B26" s="30" t="s">
        <v>19</v>
      </c>
      <c r="C26" s="31" t="s">
        <v>58</v>
      </c>
      <c r="D26" s="31" t="s">
        <v>64</v>
      </c>
      <c r="E26" s="31" t="s">
        <v>56</v>
      </c>
    </row>
    <row r="27" spans="1:5" ht="15" customHeight="1" x14ac:dyDescent="0.2">
      <c r="A27" s="23" t="s">
        <v>26</v>
      </c>
      <c r="B27" s="3" t="s">
        <v>20</v>
      </c>
      <c r="C27" s="4">
        <v>28361.82</v>
      </c>
      <c r="D27" s="39">
        <v>0</v>
      </c>
      <c r="E27" s="5">
        <f>C27+D27</f>
        <v>28361.82</v>
      </c>
    </row>
    <row r="28" spans="1:5" ht="15" customHeight="1" x14ac:dyDescent="0.2">
      <c r="A28" s="24" t="s">
        <v>21</v>
      </c>
      <c r="B28" s="7" t="s">
        <v>20</v>
      </c>
      <c r="C28" s="8">
        <v>255021.85</v>
      </c>
      <c r="D28" s="39">
        <v>0</v>
      </c>
      <c r="E28" s="5">
        <f t="shared" ref="E28:E43" si="1">C28+D28</f>
        <v>255021.85</v>
      </c>
    </row>
    <row r="29" spans="1:5" ht="15" customHeight="1" x14ac:dyDescent="0.2">
      <c r="A29" s="24" t="s">
        <v>60</v>
      </c>
      <c r="B29" s="7" t="s">
        <v>24</v>
      </c>
      <c r="C29" s="8">
        <v>17207</v>
      </c>
      <c r="D29" s="39">
        <v>0</v>
      </c>
      <c r="E29" s="5">
        <f>SUM(C29:D29)</f>
        <v>17207</v>
      </c>
    </row>
    <row r="30" spans="1:5" ht="15" customHeight="1" x14ac:dyDescent="0.2">
      <c r="A30" s="24" t="s">
        <v>28</v>
      </c>
      <c r="B30" s="7" t="s">
        <v>20</v>
      </c>
      <c r="C30" s="8">
        <v>907840</v>
      </c>
      <c r="D30" s="39">
        <v>0</v>
      </c>
      <c r="E30" s="5">
        <f t="shared" si="1"/>
        <v>907840</v>
      </c>
    </row>
    <row r="31" spans="1:5" ht="15" customHeight="1" x14ac:dyDescent="0.2">
      <c r="A31" s="24" t="s">
        <v>22</v>
      </c>
      <c r="B31" s="7" t="s">
        <v>20</v>
      </c>
      <c r="C31" s="8">
        <v>646749.25</v>
      </c>
      <c r="D31" s="39">
        <v>0</v>
      </c>
      <c r="E31" s="5">
        <f t="shared" si="1"/>
        <v>646749.25</v>
      </c>
    </row>
    <row r="32" spans="1:5" ht="15" customHeight="1" x14ac:dyDescent="0.2">
      <c r="A32" s="24" t="s">
        <v>39</v>
      </c>
      <c r="B32" s="7" t="s">
        <v>20</v>
      </c>
      <c r="C32" s="8">
        <v>0</v>
      </c>
      <c r="D32" s="39">
        <v>0</v>
      </c>
      <c r="E32" s="5">
        <f>C32+D32</f>
        <v>0</v>
      </c>
    </row>
    <row r="33" spans="1:5" ht="15" customHeight="1" x14ac:dyDescent="0.2">
      <c r="A33" s="24" t="s">
        <v>54</v>
      </c>
      <c r="B33" s="7" t="s">
        <v>24</v>
      </c>
      <c r="C33" s="8">
        <v>88743.71</v>
      </c>
      <c r="D33" s="39">
        <v>0</v>
      </c>
      <c r="E33" s="5">
        <f t="shared" si="1"/>
        <v>88743.71</v>
      </c>
    </row>
    <row r="34" spans="1:5" ht="15" customHeight="1" x14ac:dyDescent="0.2">
      <c r="A34" s="24" t="s">
        <v>55</v>
      </c>
      <c r="B34" s="7" t="s">
        <v>20</v>
      </c>
      <c r="C34" s="8">
        <v>24600</v>
      </c>
      <c r="D34" s="39">
        <f>[1]výdaje!$G$16</f>
        <v>0</v>
      </c>
      <c r="E34" s="5">
        <f t="shared" si="1"/>
        <v>24600</v>
      </c>
    </row>
    <row r="35" spans="1:5" ht="15" customHeight="1" x14ac:dyDescent="0.2">
      <c r="A35" s="24" t="s">
        <v>29</v>
      </c>
      <c r="B35" s="7" t="s">
        <v>23</v>
      </c>
      <c r="C35" s="8">
        <v>220455.88</v>
      </c>
      <c r="D35" s="39">
        <v>0</v>
      </c>
      <c r="E35" s="5">
        <f t="shared" si="1"/>
        <v>220455.88</v>
      </c>
    </row>
    <row r="36" spans="1:5" ht="15" customHeight="1" x14ac:dyDescent="0.2">
      <c r="A36" s="24" t="s">
        <v>30</v>
      </c>
      <c r="B36" s="7" t="s">
        <v>23</v>
      </c>
      <c r="C36" s="8">
        <v>0</v>
      </c>
      <c r="D36" s="39">
        <f>[1]výdaje!$I$16</f>
        <v>0</v>
      </c>
      <c r="E36" s="5">
        <f t="shared" si="1"/>
        <v>0</v>
      </c>
    </row>
    <row r="37" spans="1:5" ht="15" customHeight="1" x14ac:dyDescent="0.2">
      <c r="A37" s="24" t="s">
        <v>31</v>
      </c>
      <c r="B37" s="7" t="s">
        <v>24</v>
      </c>
      <c r="C37" s="8">
        <v>206206.19</v>
      </c>
      <c r="D37" s="39">
        <f>[1]výdaje!$J$16</f>
        <v>0</v>
      </c>
      <c r="E37" s="5">
        <f t="shared" si="1"/>
        <v>206206.19</v>
      </c>
    </row>
    <row r="38" spans="1:5" ht="15" customHeight="1" x14ac:dyDescent="0.2">
      <c r="A38" s="24" t="s">
        <v>33</v>
      </c>
      <c r="B38" s="7" t="s">
        <v>24</v>
      </c>
      <c r="C38" s="8">
        <v>20000</v>
      </c>
      <c r="D38" s="39">
        <v>0</v>
      </c>
      <c r="E38" s="5">
        <f t="shared" si="1"/>
        <v>20000</v>
      </c>
    </row>
    <row r="39" spans="1:5" ht="15" customHeight="1" x14ac:dyDescent="0.2">
      <c r="A39" s="24" t="s">
        <v>32</v>
      </c>
      <c r="B39" s="7" t="s">
        <v>20</v>
      </c>
      <c r="C39" s="8">
        <v>4016</v>
      </c>
      <c r="D39" s="39">
        <f>[1]výdaje!$L$16</f>
        <v>0</v>
      </c>
      <c r="E39" s="5">
        <f t="shared" si="1"/>
        <v>4016</v>
      </c>
    </row>
    <row r="40" spans="1:5" ht="15" customHeight="1" x14ac:dyDescent="0.2">
      <c r="A40" s="24" t="s">
        <v>53</v>
      </c>
      <c r="B40" s="7" t="s">
        <v>24</v>
      </c>
      <c r="C40" s="8">
        <v>67000</v>
      </c>
      <c r="D40" s="39">
        <v>22035.754000000001</v>
      </c>
      <c r="E40" s="5">
        <f>C40+D40</f>
        <v>89035.754000000001</v>
      </c>
    </row>
    <row r="41" spans="1:5" ht="15" customHeight="1" x14ac:dyDescent="0.2">
      <c r="A41" s="24" t="s">
        <v>34</v>
      </c>
      <c r="B41" s="7" t="s">
        <v>24</v>
      </c>
      <c r="C41" s="8">
        <v>5000</v>
      </c>
      <c r="D41" s="39">
        <v>0</v>
      </c>
      <c r="E41" s="5">
        <f t="shared" si="1"/>
        <v>5000</v>
      </c>
    </row>
    <row r="42" spans="1:5" ht="15" customHeight="1" x14ac:dyDescent="0.2">
      <c r="A42" s="24" t="s">
        <v>35</v>
      </c>
      <c r="B42" s="7" t="s">
        <v>24</v>
      </c>
      <c r="C42" s="8">
        <v>18000</v>
      </c>
      <c r="D42" s="39">
        <f>[1]výdaje!$N$16</f>
        <v>0</v>
      </c>
      <c r="E42" s="5">
        <f t="shared" si="1"/>
        <v>18000</v>
      </c>
    </row>
    <row r="43" spans="1:5" ht="15" customHeight="1" thickBot="1" x14ac:dyDescent="0.25">
      <c r="A43" s="24" t="s">
        <v>36</v>
      </c>
      <c r="B43" s="7" t="s">
        <v>24</v>
      </c>
      <c r="C43" s="8">
        <v>4000</v>
      </c>
      <c r="D43" s="39">
        <f>[1]výdaje!$P$16</f>
        <v>0</v>
      </c>
      <c r="E43" s="5">
        <f t="shared" si="1"/>
        <v>4000</v>
      </c>
    </row>
    <row r="44" spans="1:5" ht="15" customHeight="1" thickBot="1" x14ac:dyDescent="0.25">
      <c r="A44" s="27" t="s">
        <v>25</v>
      </c>
      <c r="B44" s="20"/>
      <c r="C44" s="21">
        <f>C27+C28+C30+C31+C32+C33+C34+C35+C36+C37+C38+C39+C40+C41+C42+C43+C29</f>
        <v>2513201.6999999997</v>
      </c>
      <c r="D44" s="43">
        <f>SUM(D27:D43)</f>
        <v>22035.754000000001</v>
      </c>
      <c r="E44" s="22">
        <f>SUM(E27:E43)</f>
        <v>2535237.4539999999</v>
      </c>
    </row>
    <row r="45" spans="1:5" x14ac:dyDescent="0.2">
      <c r="C45" s="1"/>
      <c r="E45" s="1"/>
    </row>
  </sheetData>
  <mergeCells count="2">
    <mergeCell ref="A2:B2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92604</vt:lpstr>
      <vt:lpstr>Bilance PaV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Trpkosova Eva</cp:lastModifiedBy>
  <cp:lastPrinted>2015-12-14T13:34:17Z</cp:lastPrinted>
  <dcterms:created xsi:type="dcterms:W3CDTF">2007-12-18T12:40:54Z</dcterms:created>
  <dcterms:modified xsi:type="dcterms:W3CDTF">2016-01-12T12:06:46Z</dcterms:modified>
</cp:coreProperties>
</file>