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2"/>
  </bookViews>
  <sheets>
    <sheet name="Příloha č.1-bilance 2016" sheetId="1" r:id="rId1"/>
    <sheet name="Příloha č.2-925-Sociální fond" sheetId="2" r:id="rId2"/>
    <sheet name="Příloha č.3-931-Krizový fond" sheetId="3" r:id="rId3"/>
  </sheets>
  <definedNames>
    <definedName name="Text37" localSheetId="0">'Příloha č.1-bilance 2016'!#REF!</definedName>
  </definedNames>
  <calcPr calcId="145621"/>
</workbook>
</file>

<file path=xl/calcChain.xml><?xml version="1.0" encoding="utf-8"?>
<calcChain xmlns="http://schemas.openxmlformats.org/spreadsheetml/2006/main">
  <c r="I16" i="3" l="1"/>
  <c r="I15" i="3"/>
  <c r="I14" i="3"/>
  <c r="I13" i="3"/>
  <c r="H12" i="3"/>
  <c r="G12" i="3"/>
  <c r="I12" i="3" s="1"/>
  <c r="I11" i="3"/>
  <c r="H10" i="3"/>
  <c r="G10" i="3"/>
  <c r="I10" i="3" s="1"/>
  <c r="I9" i="3"/>
  <c r="H9" i="3"/>
  <c r="I36" i="2"/>
  <c r="I35" i="2" s="1"/>
  <c r="H35" i="2"/>
  <c r="G35" i="2"/>
  <c r="I34" i="2"/>
  <c r="I33" i="2" s="1"/>
  <c r="H33" i="2"/>
  <c r="G33" i="2"/>
  <c r="I32" i="2"/>
  <c r="I31" i="2" s="1"/>
  <c r="H31" i="2"/>
  <c r="G31" i="2"/>
  <c r="I30" i="2"/>
  <c r="I29" i="2" s="1"/>
  <c r="H29" i="2"/>
  <c r="G29" i="2"/>
  <c r="I28" i="2"/>
  <c r="I27" i="2"/>
  <c r="I26" i="2"/>
  <c r="I25" i="2"/>
  <c r="I24" i="2"/>
  <c r="H24" i="2"/>
  <c r="G24" i="2"/>
  <c r="I23" i="2"/>
  <c r="I22" i="2"/>
  <c r="I21" i="2"/>
  <c r="I20" i="2" s="1"/>
  <c r="H20" i="2"/>
  <c r="G20" i="2"/>
  <c r="I19" i="2"/>
  <c r="I17" i="2" s="1"/>
  <c r="I18" i="2"/>
  <c r="H17" i="2"/>
  <c r="H10" i="2" s="1"/>
  <c r="H9" i="2" s="1"/>
  <c r="G17" i="2"/>
  <c r="I16" i="2"/>
  <c r="I15" i="2"/>
  <c r="I14" i="2"/>
  <c r="H14" i="2"/>
  <c r="G14" i="2"/>
  <c r="I13" i="2"/>
  <c r="I12" i="2"/>
  <c r="I11" i="2" s="1"/>
  <c r="H11" i="2"/>
  <c r="G11" i="2"/>
  <c r="G10" i="2" s="1"/>
  <c r="G9" i="2" s="1"/>
  <c r="I9" i="2" s="1"/>
  <c r="I23" i="1"/>
  <c r="I22" i="1"/>
  <c r="I21" i="1"/>
  <c r="I17" i="1"/>
  <c r="H20" i="1"/>
  <c r="G20" i="1"/>
  <c r="F20" i="1"/>
  <c r="I37" i="1"/>
  <c r="H52" i="1"/>
  <c r="G52" i="1"/>
  <c r="F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29" i="1"/>
  <c r="I28" i="1"/>
  <c r="I27" i="1"/>
  <c r="H26" i="1"/>
  <c r="G26" i="1"/>
  <c r="F26" i="1"/>
  <c r="I24" i="1"/>
  <c r="I19" i="1"/>
  <c r="I18" i="1"/>
  <c r="I16" i="1"/>
  <c r="I15" i="1"/>
  <c r="H14" i="1"/>
  <c r="G14" i="1"/>
  <c r="F14" i="1"/>
  <c r="I12" i="1"/>
  <c r="I11" i="1"/>
  <c r="I10" i="1"/>
  <c r="H9" i="1"/>
  <c r="G9" i="1"/>
  <c r="F9" i="1"/>
  <c r="I10" i="2" l="1"/>
  <c r="I20" i="1"/>
  <c r="I26" i="1"/>
  <c r="H13" i="1"/>
  <c r="H30" i="1" s="1"/>
  <c r="F13" i="1"/>
  <c r="F30" i="1" s="1"/>
  <c r="G13" i="1"/>
  <c r="I14" i="1"/>
  <c r="I52" i="1"/>
  <c r="I9" i="1"/>
  <c r="I13" i="1" l="1"/>
  <c r="H25" i="1"/>
  <c r="F25" i="1"/>
  <c r="G30" i="1"/>
  <c r="G25" i="1"/>
  <c r="I30" i="1"/>
  <c r="I25" i="1" l="1"/>
</calcChain>
</file>

<file path=xl/sharedStrings.xml><?xml version="1.0" encoding="utf-8"?>
<sst xmlns="http://schemas.openxmlformats.org/spreadsheetml/2006/main" count="225" uniqueCount="126">
  <si>
    <t xml:space="preserve">Příloha č. 1 </t>
  </si>
  <si>
    <t>v tis.Kč</t>
  </si>
  <si>
    <t xml:space="preserve">u k a z a t e l </t>
  </si>
  <si>
    <t>A. Vlastní příjmy kraje</t>
  </si>
  <si>
    <t>z toho</t>
  </si>
  <si>
    <r>
      <t>daňové</t>
    </r>
    <r>
      <rPr>
        <sz val="8"/>
        <rFont val="Arial"/>
        <family val="2"/>
        <charset val="238"/>
      </rPr>
      <t xml:space="preserve"> příjmy</t>
    </r>
  </si>
  <si>
    <r>
      <t>nedaňové</t>
    </r>
    <r>
      <rPr>
        <sz val="8"/>
        <rFont val="Arial"/>
        <family val="2"/>
        <charset val="238"/>
      </rPr>
      <t xml:space="preserve"> příjmy</t>
    </r>
  </si>
  <si>
    <r>
      <t>kapitálové</t>
    </r>
    <r>
      <rPr>
        <sz val="8"/>
        <rFont val="Arial"/>
        <family val="2"/>
        <charset val="238"/>
      </rPr>
      <t xml:space="preserve"> příjmy</t>
    </r>
  </si>
  <si>
    <t>B. Dotace a příspěvky do rozpočtu kraje</t>
  </si>
  <si>
    <r>
      <t xml:space="preserve">běžné </t>
    </r>
    <r>
      <rPr>
        <b/>
        <sz val="8"/>
        <rFont val="Arial"/>
        <family val="2"/>
        <charset val="238"/>
      </rPr>
      <t>(neinvestiční)</t>
    </r>
    <r>
      <rPr>
        <sz val="8"/>
        <rFont val="Arial"/>
        <family val="2"/>
        <charset val="238"/>
      </rPr>
      <t xml:space="preserve"> dotace a příspěvky</t>
    </r>
  </si>
  <si>
    <t xml:space="preserve">v tom </t>
  </si>
  <si>
    <t>podle zákona o státním rozpočtu</t>
  </si>
  <si>
    <t>resortní účelové neinvestiční dotace</t>
  </si>
  <si>
    <t>neinvestiční dotace ze zahraničí</t>
  </si>
  <si>
    <r>
      <t xml:space="preserve">dotace </t>
    </r>
    <r>
      <rPr>
        <b/>
        <i/>
        <sz val="8"/>
        <rFont val="Arial"/>
        <family val="2"/>
        <charset val="238"/>
      </rPr>
      <t>od obcí</t>
    </r>
    <r>
      <rPr>
        <i/>
        <sz val="8"/>
        <rFont val="Arial"/>
        <family val="2"/>
        <charset val="238"/>
      </rPr>
      <t xml:space="preserve"> -dopravní obslužnost</t>
    </r>
  </si>
  <si>
    <r>
      <t xml:space="preserve">kapitálové </t>
    </r>
    <r>
      <rPr>
        <b/>
        <sz val="8"/>
        <rFont val="Arial"/>
        <family val="2"/>
        <charset val="238"/>
      </rPr>
      <t>(investiční)</t>
    </r>
    <r>
      <rPr>
        <sz val="8"/>
        <rFont val="Arial"/>
        <family val="2"/>
        <charset val="238"/>
      </rPr>
      <t xml:space="preserve"> dotace a příspěvky</t>
    </r>
  </si>
  <si>
    <t>resortní účelové investiční dotace</t>
  </si>
  <si>
    <t>Příjmy Libereckého kraje celkem</t>
  </si>
  <si>
    <t>C. Financování</t>
  </si>
  <si>
    <r>
      <t>uhrazené splátky</t>
    </r>
    <r>
      <rPr>
        <sz val="8"/>
        <rFont val="Arial"/>
        <family val="2"/>
        <charset val="238"/>
      </rPr>
      <t xml:space="preserve"> úvěru</t>
    </r>
  </si>
  <si>
    <t>ZDROJE CELKEM (A+B+C)</t>
  </si>
  <si>
    <t xml:space="preserve">Příloha č. 2 </t>
  </si>
  <si>
    <t>kap.</t>
  </si>
  <si>
    <t>n á z e v  k a p i t o l y</t>
  </si>
  <si>
    <t>zastupitelstvo</t>
  </si>
  <si>
    <t>krajský úřad</t>
  </si>
  <si>
    <t>příspěvkové organizace</t>
  </si>
  <si>
    <t>působnosti kraje</t>
  </si>
  <si>
    <t>účelové neinvestiční dotace-školství</t>
  </si>
  <si>
    <t>transfery</t>
  </si>
  <si>
    <t>všeobecná pokladní správa</t>
  </si>
  <si>
    <t>kapitálové výdaje</t>
  </si>
  <si>
    <t>účelové investiční dotace-školství</t>
  </si>
  <si>
    <t>spolufinancování EU</t>
  </si>
  <si>
    <t>úvěry</t>
  </si>
  <si>
    <t>sociální fond kraje</t>
  </si>
  <si>
    <t>dotační fond kraje</t>
  </si>
  <si>
    <t>krizový fond kraje</t>
  </si>
  <si>
    <t>fond ochrany vod kraje</t>
  </si>
  <si>
    <t>lesnický fond</t>
  </si>
  <si>
    <t>x</t>
  </si>
  <si>
    <t>Výdaje Libereckého kraje celkem</t>
  </si>
  <si>
    <t>účelové příspěvky PO</t>
  </si>
  <si>
    <t>SR 2016</t>
  </si>
  <si>
    <t>UR 2016-I.</t>
  </si>
  <si>
    <t>RO č.28/16</t>
  </si>
  <si>
    <t>UR 2016-II.</t>
  </si>
  <si>
    <t>Výdaje 2016</t>
  </si>
  <si>
    <t>Příjmy a finanční zdroje 2016</t>
  </si>
  <si>
    <r>
      <t xml:space="preserve">zapojení zůstatků </t>
    </r>
    <r>
      <rPr>
        <b/>
        <sz val="8"/>
        <rFont val="Arial"/>
        <family val="2"/>
        <charset val="238"/>
      </rPr>
      <t>peněžních fondů</t>
    </r>
    <r>
      <rPr>
        <sz val="8"/>
        <rFont val="Arial"/>
        <family val="2"/>
        <charset val="238"/>
      </rPr>
      <t xml:space="preserve"> z roku 2015</t>
    </r>
  </si>
  <si>
    <r>
      <t>zapojení zůstatku</t>
    </r>
    <r>
      <rPr>
        <b/>
        <sz val="8"/>
        <rFont val="Arial"/>
        <family val="2"/>
        <charset val="238"/>
      </rPr>
      <t xml:space="preserve"> zákl. běžných účtů</t>
    </r>
    <r>
      <rPr>
        <sz val="8"/>
        <rFont val="Arial"/>
        <family val="2"/>
        <charset val="238"/>
      </rPr>
      <t xml:space="preserve"> z roku 2015</t>
    </r>
  </si>
  <si>
    <t>pol.</t>
  </si>
  <si>
    <t>1xxx</t>
  </si>
  <si>
    <t>2xxx</t>
  </si>
  <si>
    <t>3xxx</t>
  </si>
  <si>
    <t>1-3xxx</t>
  </si>
  <si>
    <t>4xxx</t>
  </si>
  <si>
    <t>411x</t>
  </si>
  <si>
    <t>neinvestiční dotace od regionální rady</t>
  </si>
  <si>
    <t>415x</t>
  </si>
  <si>
    <t>421x</t>
  </si>
  <si>
    <t>42xx</t>
  </si>
  <si>
    <t>investiční dotace od regionální rady</t>
  </si>
  <si>
    <t>investiční dotace ze zahraničí</t>
  </si>
  <si>
    <t>investiční dotace od obcí</t>
  </si>
  <si>
    <t>423x</t>
  </si>
  <si>
    <t>1-4xxx</t>
  </si>
  <si>
    <t>8xxx</t>
  </si>
  <si>
    <t>(-)8124</t>
  </si>
  <si>
    <t>5xxx</t>
  </si>
  <si>
    <t>5-6xxx</t>
  </si>
  <si>
    <t>6xxx</t>
  </si>
  <si>
    <t>Změna rozpočtu - rozpočtové opatření č. 28/16</t>
  </si>
  <si>
    <t>Odbor kancelář ředitele</t>
  </si>
  <si>
    <t>Výdaje 2016 - dílčí a rozpisové ukazatele</t>
  </si>
  <si>
    <t>tis.Kč</t>
  </si>
  <si>
    <t>uk.</t>
  </si>
  <si>
    <t>č.a.</t>
  </si>
  <si>
    <t>§</t>
  </si>
  <si>
    <t>925 15 - S O C I Á L N Í   F O N D</t>
  </si>
  <si>
    <t>ZR-RO č.28/16</t>
  </si>
  <si>
    <t>UR 2016</t>
  </si>
  <si>
    <t>SU</t>
  </si>
  <si>
    <t>Výdaje sociálního fondu v resortu celkem</t>
  </si>
  <si>
    <t>DU</t>
  </si>
  <si>
    <t>výdaje sociálního fondu</t>
  </si>
  <si>
    <t>RU</t>
  </si>
  <si>
    <t>0081000000</t>
  </si>
  <si>
    <t>0000</t>
  </si>
  <si>
    <t>příspěvek na stravování</t>
  </si>
  <si>
    <t>nákup ostatních služeb</t>
  </si>
  <si>
    <t>0082000000</t>
  </si>
  <si>
    <t>odměny při životních jubileích</t>
  </si>
  <si>
    <t>věcné dary</t>
  </si>
  <si>
    <t>ostatní neinvestiční transfery obyvatelstvu</t>
  </si>
  <si>
    <t>0083000000</t>
  </si>
  <si>
    <t>příspěvek k penzijnímu a životnímu připojištění</t>
  </si>
  <si>
    <t>0086000000</t>
  </si>
  <si>
    <t>předplatné a příspěvky na sportovní činnost</t>
  </si>
  <si>
    <t>nákup materiálu jinde nezařazený</t>
  </si>
  <si>
    <t>nájemné</t>
  </si>
  <si>
    <t>0087000000</t>
  </si>
  <si>
    <t>předplatné a příspěvky na kulturní činnost</t>
  </si>
  <si>
    <t>pohoštění</t>
  </si>
  <si>
    <t>0088000000</t>
  </si>
  <si>
    <t>sociální výpomoci (výpomoci a půjčky)</t>
  </si>
  <si>
    <t>nevratné půjčky</t>
  </si>
  <si>
    <t>0089000000</t>
  </si>
  <si>
    <t>dary</t>
  </si>
  <si>
    <t>0090000000</t>
  </si>
  <si>
    <t>finanční rezerva sociálního fondu</t>
  </si>
  <si>
    <t>nespecifikované rezervy</t>
  </si>
  <si>
    <t>0091000000</t>
  </si>
  <si>
    <t>ostatní služby</t>
  </si>
  <si>
    <t>služby peněžních ústavů</t>
  </si>
  <si>
    <t>Odbor kancelář hejtmana</t>
  </si>
  <si>
    <t>93101 - K R I Z O V Ý   F O N D  K R A J E</t>
  </si>
  <si>
    <t>Běžné a kapitálové výdaje resortu v KF celkem</t>
  </si>
  <si>
    <t>0310100</t>
  </si>
  <si>
    <t>Nespecifikované rezervy krizového fondu</t>
  </si>
  <si>
    <t>0310200</t>
  </si>
  <si>
    <t>Platby podle zákona o IZS (č. 240/2000 Sb.)</t>
  </si>
  <si>
    <t>drobný hmotný dlouhodobý majetek</t>
  </si>
  <si>
    <t>nákup materiálu</t>
  </si>
  <si>
    <t>konzultační, poradenské a právní služby</t>
  </si>
  <si>
    <t xml:space="preserve">Příloha č.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</si>
</sst>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0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9"/>
      <name val="Arial"/>
      <family val="2"/>
      <charset val="238"/>
    </font>
    <font>
      <b/>
      <sz val="14"/>
      <name val="Arial CE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  <charset val="238"/>
    </font>
    <font>
      <b/>
      <sz val="8"/>
      <color indexed="18"/>
      <name val="Arial"/>
      <family val="2"/>
    </font>
    <font>
      <sz val="8"/>
      <name val="Arial"/>
      <family val="2"/>
    </font>
    <font>
      <sz val="8"/>
      <color indexed="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6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0" borderId="4" xfId="0" applyNumberFormat="1" applyFont="1" applyBorder="1"/>
    <xf numFmtId="4" fontId="3" fillId="0" borderId="9" xfId="0" applyNumberFormat="1" applyFont="1" applyBorder="1"/>
    <xf numFmtId="4" fontId="3" fillId="0" borderId="7" xfId="0" applyNumberFormat="1" applyFont="1" applyBorder="1"/>
    <xf numFmtId="4" fontId="3" fillId="0" borderId="17" xfId="0" applyNumberFormat="1" applyFont="1" applyBorder="1"/>
    <xf numFmtId="4" fontId="3" fillId="0" borderId="19" xfId="0" applyNumberFormat="1" applyFont="1" applyBorder="1"/>
    <xf numFmtId="0" fontId="6" fillId="0" borderId="1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12" xfId="0" applyFont="1" applyBorder="1" applyAlignment="1"/>
    <xf numFmtId="4" fontId="3" fillId="0" borderId="25" xfId="0" applyNumberFormat="1" applyFont="1" applyBorder="1"/>
    <xf numFmtId="0" fontId="6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4" fontId="3" fillId="0" borderId="30" xfId="0" applyNumberFormat="1" applyFont="1" applyBorder="1"/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/>
    <xf numFmtId="0" fontId="3" fillId="0" borderId="0" xfId="0" applyFont="1"/>
    <xf numFmtId="0" fontId="8" fillId="0" borderId="0" xfId="1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9" fillId="0" borderId="33" xfId="1" applyFont="1" applyBorder="1" applyAlignment="1">
      <alignment horizontal="center"/>
    </xf>
    <xf numFmtId="0" fontId="9" fillId="0" borderId="40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3" xfId="0" applyFont="1" applyBorder="1" applyAlignment="1"/>
    <xf numFmtId="0" fontId="10" fillId="0" borderId="3" xfId="0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" fillId="0" borderId="0" xfId="0" applyFont="1"/>
    <xf numFmtId="0" fontId="5" fillId="0" borderId="0" xfId="1" applyFont="1" applyAlignment="1">
      <alignment horizontal="center"/>
    </xf>
    <xf numFmtId="4" fontId="3" fillId="0" borderId="19" xfId="1" applyNumberFormat="1" applyFont="1" applyBorder="1" applyAlignment="1">
      <alignment horizontal="right"/>
    </xf>
    <xf numFmtId="4" fontId="3" fillId="0" borderId="7" xfId="1" applyNumberFormat="1" applyFont="1" applyBorder="1" applyAlignment="1"/>
    <xf numFmtId="4" fontId="3" fillId="0" borderId="25" xfId="1" applyNumberFormat="1" applyFont="1" applyBorder="1" applyAlignment="1">
      <alignment horizontal="right"/>
    </xf>
    <xf numFmtId="4" fontId="3" fillId="0" borderId="16" xfId="1" applyNumberFormat="1" applyFont="1" applyBorder="1" applyAlignment="1"/>
    <xf numFmtId="4" fontId="3" fillId="0" borderId="39" xfId="1" applyNumberFormat="1" applyFont="1" applyBorder="1" applyAlignment="1">
      <alignment horizontal="right"/>
    </xf>
    <xf numFmtId="4" fontId="3" fillId="0" borderId="21" xfId="1" applyNumberFormat="1" applyFont="1" applyBorder="1" applyAlignment="1"/>
    <xf numFmtId="4" fontId="5" fillId="0" borderId="4" xfId="1" applyNumberFormat="1" applyFont="1" applyBorder="1" applyAlignment="1">
      <alignment horizontal="right"/>
    </xf>
    <xf numFmtId="4" fontId="5" fillId="0" borderId="2" xfId="1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6" fillId="0" borderId="19" xfId="1" applyFont="1" applyBorder="1" applyAlignment="1">
      <alignment horizontal="right"/>
    </xf>
    <xf numFmtId="0" fontId="6" fillId="0" borderId="25" xfId="1" applyFont="1" applyBorder="1" applyAlignment="1">
      <alignment horizontal="right"/>
    </xf>
    <xf numFmtId="0" fontId="6" fillId="0" borderId="25" xfId="1" applyFont="1" applyFill="1" applyBorder="1" applyAlignment="1">
      <alignment horizontal="right"/>
    </xf>
    <xf numFmtId="0" fontId="6" fillId="0" borderId="39" xfId="1" applyFont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2" fillId="0" borderId="0" xfId="7"/>
    <xf numFmtId="0" fontId="12" fillId="0" borderId="0" xfId="8" applyFont="1" applyFill="1" applyAlignment="1">
      <alignment horizontal="center"/>
    </xf>
    <xf numFmtId="0" fontId="5" fillId="0" borderId="0" xfId="8" applyFont="1" applyFill="1" applyAlignment="1">
      <alignment horizontal="center"/>
    </xf>
    <xf numFmtId="0" fontId="13" fillId="0" borderId="6" xfId="8" applyFont="1" applyFill="1" applyBorder="1" applyAlignment="1">
      <alignment horizontal="center" vertical="center"/>
    </xf>
    <xf numFmtId="0" fontId="13" fillId="0" borderId="44" xfId="8" applyFont="1" applyFill="1" applyBorder="1" applyAlignment="1">
      <alignment horizontal="center" vertical="center"/>
    </xf>
    <xf numFmtId="0" fontId="13" fillId="0" borderId="42" xfId="8" applyFont="1" applyFill="1" applyBorder="1" applyAlignment="1">
      <alignment horizontal="center" vertical="center"/>
    </xf>
    <xf numFmtId="0" fontId="13" fillId="0" borderId="43" xfId="8" applyFont="1" applyFill="1" applyBorder="1" applyAlignment="1">
      <alignment horizontal="center" vertical="center"/>
    </xf>
    <xf numFmtId="0" fontId="13" fillId="0" borderId="44" xfId="8" applyFont="1" applyFill="1" applyBorder="1" applyAlignment="1">
      <alignment horizontal="center" vertical="center" wrapText="1"/>
    </xf>
    <xf numFmtId="0" fontId="5" fillId="0" borderId="45" xfId="8" applyFont="1" applyFill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/>
    </xf>
    <xf numFmtId="0" fontId="13" fillId="0" borderId="2" xfId="8" applyFont="1" applyFill="1" applyBorder="1" applyAlignment="1">
      <alignment horizontal="center"/>
    </xf>
    <xf numFmtId="0" fontId="13" fillId="0" borderId="3" xfId="8" applyFont="1" applyFill="1" applyBorder="1" applyAlignment="1">
      <alignment horizontal="center"/>
    </xf>
    <xf numFmtId="0" fontId="13" fillId="0" borderId="2" xfId="8" applyFont="1" applyFill="1" applyBorder="1" applyAlignment="1">
      <alignment horizontal="left"/>
    </xf>
    <xf numFmtId="4" fontId="13" fillId="0" borderId="35" xfId="8" applyNumberFormat="1" applyFont="1" applyFill="1" applyBorder="1"/>
    <xf numFmtId="164" fontId="13" fillId="0" borderId="2" xfId="8" applyNumberFormat="1" applyFont="1" applyFill="1" applyBorder="1"/>
    <xf numFmtId="164" fontId="13" fillId="0" borderId="5" xfId="8" applyNumberFormat="1" applyFont="1" applyFill="1" applyBorder="1"/>
    <xf numFmtId="0" fontId="14" fillId="0" borderId="18" xfId="8" applyFont="1" applyFill="1" applyBorder="1" applyAlignment="1">
      <alignment horizontal="center"/>
    </xf>
    <xf numFmtId="0" fontId="14" fillId="0" borderId="9" xfId="8" applyFont="1" applyFill="1" applyBorder="1" applyAlignment="1">
      <alignment horizontal="center"/>
    </xf>
    <xf numFmtId="0" fontId="14" fillId="0" borderId="26" xfId="8" applyFont="1" applyFill="1" applyBorder="1" applyAlignment="1">
      <alignment horizontal="center"/>
    </xf>
    <xf numFmtId="0" fontId="14" fillId="0" borderId="9" xfId="8" applyFont="1" applyFill="1" applyBorder="1"/>
    <xf numFmtId="4" fontId="15" fillId="0" borderId="27" xfId="8" applyNumberFormat="1" applyFont="1" applyFill="1" applyBorder="1"/>
    <xf numFmtId="164" fontId="15" fillId="0" borderId="26" xfId="8" applyNumberFormat="1" applyFont="1" applyFill="1" applyBorder="1"/>
    <xf numFmtId="164" fontId="15" fillId="0" borderId="46" xfId="8" applyNumberFormat="1" applyFont="1" applyFill="1" applyBorder="1"/>
    <xf numFmtId="0" fontId="5" fillId="0" borderId="40" xfId="8" applyFont="1" applyFill="1" applyBorder="1" applyAlignment="1">
      <alignment horizontal="center"/>
    </xf>
    <xf numFmtId="49" fontId="5" fillId="0" borderId="8" xfId="8" applyNumberFormat="1" applyFont="1" applyFill="1" applyBorder="1" applyAlignment="1">
      <alignment horizontal="center"/>
    </xf>
    <xf numFmtId="49" fontId="5" fillId="0" borderId="25" xfId="8" applyNumberFormat="1" applyFont="1" applyFill="1" applyBorder="1" applyAlignment="1">
      <alignment horizontal="center"/>
    </xf>
    <xf numFmtId="0" fontId="5" fillId="0" borderId="7" xfId="8" applyFont="1" applyFill="1" applyBorder="1" applyAlignment="1">
      <alignment horizontal="center"/>
    </xf>
    <xf numFmtId="0" fontId="5" fillId="0" borderId="8" xfId="8" applyFont="1" applyFill="1" applyBorder="1" applyAlignment="1">
      <alignment horizontal="center"/>
    </xf>
    <xf numFmtId="0" fontId="5" fillId="0" borderId="7" xfId="8" applyFont="1" applyFill="1" applyBorder="1" applyAlignment="1">
      <alignment horizontal="left" vertical="center"/>
    </xf>
    <xf numFmtId="4" fontId="13" fillId="0" borderId="24" xfId="8" applyNumberFormat="1" applyFont="1" applyFill="1" applyBorder="1"/>
    <xf numFmtId="164" fontId="13" fillId="0" borderId="7" xfId="8" applyNumberFormat="1" applyFont="1" applyFill="1" applyBorder="1"/>
    <xf numFmtId="164" fontId="13" fillId="0" borderId="10" xfId="8" applyNumberFormat="1" applyFont="1" applyFill="1" applyBorder="1"/>
    <xf numFmtId="0" fontId="3" fillId="0" borderId="23" xfId="8" applyFont="1" applyFill="1" applyBorder="1" applyAlignment="1">
      <alignment horizontal="center" vertical="center"/>
    </xf>
    <xf numFmtId="49" fontId="3" fillId="0" borderId="13" xfId="8" applyNumberFormat="1" applyFont="1" applyFill="1" applyBorder="1" applyAlignment="1">
      <alignment horizontal="center" vertical="center"/>
    </xf>
    <xf numFmtId="49" fontId="3" fillId="0" borderId="25" xfId="8" applyNumberFormat="1" applyFont="1" applyFill="1" applyBorder="1" applyAlignment="1">
      <alignment horizontal="center" vertical="center"/>
    </xf>
    <xf numFmtId="0" fontId="3" fillId="0" borderId="16" xfId="8" applyFont="1" applyFill="1" applyBorder="1" applyAlignment="1">
      <alignment horizontal="center" vertical="center" wrapText="1"/>
    </xf>
    <xf numFmtId="0" fontId="3" fillId="0" borderId="12" xfId="8" applyFont="1" applyFill="1" applyBorder="1" applyAlignment="1">
      <alignment horizontal="center" vertical="center"/>
    </xf>
    <xf numFmtId="0" fontId="3" fillId="0" borderId="16" xfId="8" applyFont="1" applyFill="1" applyBorder="1" applyAlignment="1"/>
    <xf numFmtId="4" fontId="16" fillId="0" borderId="24" xfId="8" applyNumberFormat="1" applyFont="1" applyFill="1" applyBorder="1" applyAlignment="1">
      <alignment vertical="center"/>
    </xf>
    <xf numFmtId="164" fontId="16" fillId="0" borderId="16" xfId="8" applyNumberFormat="1" applyFont="1" applyFill="1" applyBorder="1"/>
    <xf numFmtId="164" fontId="16" fillId="0" borderId="41" xfId="8" applyNumberFormat="1" applyFont="1" applyFill="1" applyBorder="1"/>
    <xf numFmtId="4" fontId="16" fillId="0" borderId="13" xfId="8" applyNumberFormat="1" applyFont="1" applyFill="1" applyBorder="1" applyAlignment="1">
      <alignment vertical="center"/>
    </xf>
    <xf numFmtId="49" fontId="5" fillId="0" borderId="19" xfId="8" applyNumberFormat="1" applyFont="1" applyFill="1" applyBorder="1" applyAlignment="1">
      <alignment horizontal="center"/>
    </xf>
    <xf numFmtId="0" fontId="17" fillId="0" borderId="23" xfId="8" applyFont="1" applyFill="1" applyBorder="1" applyAlignment="1">
      <alignment horizontal="center" vertical="center"/>
    </xf>
    <xf numFmtId="0" fontId="3" fillId="0" borderId="16" xfId="8" applyFont="1" applyFill="1" applyBorder="1" applyAlignment="1">
      <alignment vertical="center"/>
    </xf>
    <xf numFmtId="49" fontId="3" fillId="0" borderId="25" xfId="12" applyNumberFormat="1" applyFont="1" applyFill="1" applyBorder="1" applyAlignment="1">
      <alignment horizontal="center"/>
    </xf>
    <xf numFmtId="49" fontId="3" fillId="0" borderId="12" xfId="8" applyNumberFormat="1" applyFont="1" applyFill="1" applyBorder="1" applyAlignment="1">
      <alignment horizontal="center" vertical="center"/>
    </xf>
    <xf numFmtId="164" fontId="13" fillId="0" borderId="12" xfId="8" applyNumberFormat="1" applyFont="1" applyFill="1" applyBorder="1"/>
    <xf numFmtId="164" fontId="13" fillId="0" borderId="41" xfId="8" applyNumberFormat="1" applyFont="1" applyFill="1" applyBorder="1"/>
    <xf numFmtId="49" fontId="3" fillId="0" borderId="30" xfId="12" applyNumberFormat="1" applyFont="1" applyFill="1" applyBorder="1" applyAlignment="1">
      <alignment horizontal="center"/>
    </xf>
    <xf numFmtId="0" fontId="3" fillId="0" borderId="40" xfId="8" applyFont="1" applyFill="1" applyBorder="1" applyAlignment="1">
      <alignment horizontal="center" vertical="center"/>
    </xf>
    <xf numFmtId="49" fontId="3" fillId="0" borderId="8" xfId="8" applyNumberFormat="1" applyFont="1" applyFill="1" applyBorder="1" applyAlignment="1">
      <alignment horizontal="center" vertical="center"/>
    </xf>
    <xf numFmtId="49" fontId="3" fillId="0" borderId="19" xfId="12" applyNumberFormat="1" applyFont="1" applyFill="1" applyBorder="1" applyAlignment="1">
      <alignment horizontal="center"/>
    </xf>
    <xf numFmtId="0" fontId="3" fillId="0" borderId="7" xfId="8" applyFont="1" applyFill="1" applyBorder="1" applyAlignment="1">
      <alignment horizontal="center" vertical="center" wrapText="1"/>
    </xf>
    <xf numFmtId="0" fontId="3" fillId="0" borderId="8" xfId="8" applyFont="1" applyFill="1" applyBorder="1" applyAlignment="1">
      <alignment horizontal="center" vertical="center"/>
    </xf>
    <xf numFmtId="0" fontId="3" fillId="0" borderId="7" xfId="8" applyFont="1" applyFill="1" applyBorder="1" applyAlignment="1"/>
    <xf numFmtId="164" fontId="16" fillId="0" borderId="7" xfId="8" applyNumberFormat="1" applyFont="1" applyFill="1" applyBorder="1"/>
    <xf numFmtId="164" fontId="16" fillId="0" borderId="10" xfId="8" applyNumberFormat="1" applyFont="1" applyFill="1" applyBorder="1"/>
    <xf numFmtId="164" fontId="5" fillId="0" borderId="41" xfId="8" applyNumberFormat="1" applyFont="1" applyFill="1" applyBorder="1"/>
    <xf numFmtId="0" fontId="17" fillId="0" borderId="47" xfId="8" applyFont="1" applyFill="1" applyBorder="1" applyAlignment="1">
      <alignment horizontal="center" vertical="center"/>
    </xf>
    <xf numFmtId="49" fontId="17" fillId="0" borderId="37" xfId="8" applyNumberFormat="1" applyFont="1" applyFill="1" applyBorder="1" applyAlignment="1">
      <alignment horizontal="center" vertical="center"/>
    </xf>
    <xf numFmtId="49" fontId="3" fillId="0" borderId="48" xfId="8" applyNumberFormat="1" applyFont="1" applyFill="1" applyBorder="1" applyAlignment="1">
      <alignment horizontal="center" vertical="center"/>
    </xf>
    <xf numFmtId="0" fontId="3" fillId="0" borderId="17" xfId="8" applyFont="1" applyFill="1" applyBorder="1" applyAlignment="1">
      <alignment horizontal="center" vertical="center"/>
    </xf>
    <xf numFmtId="0" fontId="3" fillId="0" borderId="37" xfId="8" applyFont="1" applyFill="1" applyBorder="1" applyAlignment="1">
      <alignment horizontal="center" vertical="center"/>
    </xf>
    <xf numFmtId="0" fontId="3" fillId="0" borderId="17" xfId="8" applyFont="1" applyFill="1" applyBorder="1" applyAlignment="1">
      <alignment vertical="center"/>
    </xf>
    <xf numFmtId="4" fontId="16" fillId="0" borderId="49" xfId="8" applyNumberFormat="1" applyFont="1" applyFill="1" applyBorder="1" applyAlignment="1">
      <alignment vertical="center"/>
    </xf>
    <xf numFmtId="164" fontId="16" fillId="0" borderId="17" xfId="8" applyNumberFormat="1" applyFont="1" applyFill="1" applyBorder="1"/>
    <xf numFmtId="164" fontId="16" fillId="0" borderId="50" xfId="8" applyNumberFormat="1" applyFont="1" applyFill="1" applyBorder="1"/>
    <xf numFmtId="0" fontId="3" fillId="0" borderId="0" xfId="12" applyFont="1" applyBorder="1" applyAlignment="1">
      <alignment horizontal="center"/>
    </xf>
    <xf numFmtId="49" fontId="3" fillId="0" borderId="0" xfId="12" applyNumberFormat="1" applyFont="1" applyBorder="1" applyAlignment="1">
      <alignment horizontal="center"/>
    </xf>
    <xf numFmtId="0" fontId="3" fillId="0" borderId="0" xfId="12" applyFont="1" applyBorder="1"/>
    <xf numFmtId="4" fontId="3" fillId="0" borderId="0" xfId="0" applyNumberFormat="1" applyFont="1" applyFill="1" applyBorder="1"/>
    <xf numFmtId="0" fontId="0" fillId="0" borderId="0" xfId="0" applyBorder="1"/>
    <xf numFmtId="0" fontId="1" fillId="0" borderId="0" xfId="8"/>
    <xf numFmtId="0" fontId="12" fillId="0" borderId="0" xfId="10" applyFont="1" applyFill="1" applyAlignment="1">
      <alignment horizontal="center"/>
    </xf>
    <xf numFmtId="0" fontId="5" fillId="0" borderId="0" xfId="10" applyFont="1" applyFill="1" applyAlignment="1">
      <alignment horizontal="center"/>
    </xf>
    <xf numFmtId="0" fontId="13" fillId="0" borderId="6" xfId="10" applyFont="1" applyFill="1" applyBorder="1" applyAlignment="1">
      <alignment horizontal="center" vertical="center"/>
    </xf>
    <xf numFmtId="0" fontId="13" fillId="0" borderId="44" xfId="10" applyFont="1" applyFill="1" applyBorder="1" applyAlignment="1">
      <alignment horizontal="center" vertical="center"/>
    </xf>
    <xf numFmtId="0" fontId="13" fillId="0" borderId="42" xfId="1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0" fontId="5" fillId="0" borderId="1" xfId="9" applyFont="1" applyBorder="1" applyAlignment="1">
      <alignment horizontal="center" vertical="center"/>
    </xf>
    <xf numFmtId="0" fontId="5" fillId="0" borderId="2" xfId="9" applyFont="1" applyFill="1" applyBorder="1" applyAlignment="1">
      <alignment horizontal="center" vertical="center"/>
    </xf>
    <xf numFmtId="0" fontId="5" fillId="0" borderId="3" xfId="9" applyFont="1" applyFill="1" applyBorder="1" applyAlignment="1">
      <alignment horizontal="center" vertical="center"/>
    </xf>
    <xf numFmtId="0" fontId="13" fillId="0" borderId="2" xfId="11" applyFont="1" applyFill="1" applyBorder="1" applyAlignment="1">
      <alignment horizontal="left" vertical="center"/>
    </xf>
    <xf numFmtId="4" fontId="13" fillId="0" borderId="2" xfId="9" applyNumberFormat="1" applyFont="1" applyFill="1" applyBorder="1" applyAlignment="1">
      <alignment horizontal="right" vertical="center"/>
    </xf>
    <xf numFmtId="164" fontId="13" fillId="0" borderId="2" xfId="9" applyNumberFormat="1" applyFont="1" applyFill="1" applyBorder="1" applyAlignment="1">
      <alignment horizontal="right" vertical="center"/>
    </xf>
    <xf numFmtId="164" fontId="13" fillId="0" borderId="51" xfId="9" applyNumberFormat="1" applyFont="1" applyFill="1" applyBorder="1" applyAlignment="1">
      <alignment horizontal="right" vertical="center"/>
    </xf>
    <xf numFmtId="0" fontId="13" fillId="0" borderId="33" xfId="12" applyFont="1" applyFill="1" applyBorder="1" applyAlignment="1">
      <alignment horizontal="center" vertical="center"/>
    </xf>
    <xf numFmtId="49" fontId="13" fillId="0" borderId="13" xfId="12" applyNumberFormat="1" applyFont="1" applyBorder="1" applyAlignment="1">
      <alignment horizontal="center" vertical="center"/>
    </xf>
    <xf numFmtId="49" fontId="13" fillId="0" borderId="25" xfId="12" applyNumberFormat="1" applyFont="1" applyBorder="1" applyAlignment="1">
      <alignment horizontal="center" vertical="center"/>
    </xf>
    <xf numFmtId="0" fontId="13" fillId="0" borderId="16" xfId="12" applyFont="1" applyBorder="1" applyAlignment="1">
      <alignment horizontal="center" vertical="center"/>
    </xf>
    <xf numFmtId="0" fontId="13" fillId="0" borderId="13" xfId="12" applyFont="1" applyBorder="1" applyAlignment="1">
      <alignment horizontal="center" vertical="center"/>
    </xf>
    <xf numFmtId="0" fontId="13" fillId="0" borderId="52" xfId="12" applyFont="1" applyBorder="1" applyAlignment="1">
      <alignment vertical="center"/>
    </xf>
    <xf numFmtId="4" fontId="13" fillId="0" borderId="21" xfId="6" applyNumberFormat="1" applyFont="1" applyFill="1" applyBorder="1" applyAlignment="1">
      <alignment vertical="center"/>
    </xf>
    <xf numFmtId="164" fontId="13" fillId="0" borderId="21" xfId="6" applyNumberFormat="1" applyFont="1" applyFill="1" applyBorder="1" applyAlignment="1">
      <alignment vertical="center"/>
    </xf>
    <xf numFmtId="164" fontId="13" fillId="0" borderId="53" xfId="6" applyNumberFormat="1" applyFont="1" applyFill="1" applyBorder="1" applyAlignment="1">
      <alignment vertical="center"/>
    </xf>
    <xf numFmtId="0" fontId="16" fillId="0" borderId="47" xfId="12" applyFont="1" applyFill="1" applyBorder="1" applyAlignment="1">
      <alignment horizontal="center" vertical="center"/>
    </xf>
    <xf numFmtId="49" fontId="16" fillId="0" borderId="49" xfId="12" applyNumberFormat="1" applyFont="1" applyBorder="1" applyAlignment="1">
      <alignment horizontal="center" vertical="center"/>
    </xf>
    <xf numFmtId="49" fontId="16" fillId="0" borderId="48" xfId="12" applyNumberFormat="1" applyFont="1" applyBorder="1" applyAlignment="1">
      <alignment horizontal="center" vertical="center"/>
    </xf>
    <xf numFmtId="0" fontId="16" fillId="0" borderId="17" xfId="12" applyFont="1" applyBorder="1" applyAlignment="1">
      <alignment horizontal="center" vertical="center"/>
    </xf>
    <xf numFmtId="0" fontId="16" fillId="0" borderId="49" xfId="12" applyFont="1" applyBorder="1" applyAlignment="1">
      <alignment horizontal="center" vertical="center"/>
    </xf>
    <xf numFmtId="0" fontId="16" fillId="0" borderId="37" xfId="12" applyFont="1" applyBorder="1" applyAlignment="1">
      <alignment vertical="center"/>
    </xf>
    <xf numFmtId="4" fontId="16" fillId="0" borderId="17" xfId="6" applyNumberFormat="1" applyFont="1" applyFill="1" applyBorder="1" applyAlignment="1">
      <alignment vertical="center"/>
    </xf>
    <xf numFmtId="164" fontId="16" fillId="0" borderId="17" xfId="6" applyNumberFormat="1" applyFont="1" applyFill="1" applyBorder="1" applyAlignment="1">
      <alignment vertical="center"/>
    </xf>
    <xf numFmtId="164" fontId="16" fillId="0" borderId="50" xfId="6" applyNumberFormat="1" applyFont="1" applyFill="1" applyBorder="1" applyAlignment="1">
      <alignment vertical="center"/>
    </xf>
    <xf numFmtId="0" fontId="13" fillId="0" borderId="11" xfId="12" applyFont="1" applyFill="1" applyBorder="1" applyAlignment="1">
      <alignment horizontal="center" vertical="center"/>
    </xf>
    <xf numFmtId="49" fontId="13" fillId="0" borderId="24" xfId="12" applyNumberFormat="1" applyFont="1" applyBorder="1" applyAlignment="1">
      <alignment horizontal="center" vertical="center"/>
    </xf>
    <xf numFmtId="49" fontId="13" fillId="0" borderId="19" xfId="12" applyNumberFormat="1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13" fillId="0" borderId="24" xfId="12" applyFont="1" applyBorder="1" applyAlignment="1">
      <alignment horizontal="center" vertical="center"/>
    </xf>
    <xf numFmtId="0" fontId="13" fillId="0" borderId="36" xfId="12" applyFont="1" applyBorder="1" applyAlignment="1">
      <alignment vertical="center"/>
    </xf>
    <xf numFmtId="4" fontId="13" fillId="0" borderId="22" xfId="6" applyNumberFormat="1" applyFont="1" applyFill="1" applyBorder="1" applyAlignment="1">
      <alignment vertical="center"/>
    </xf>
    <xf numFmtId="4" fontId="13" fillId="0" borderId="54" xfId="6" applyNumberFormat="1" applyFont="1" applyFill="1" applyBorder="1" applyAlignment="1">
      <alignment vertical="center"/>
    </xf>
    <xf numFmtId="0" fontId="3" fillId="0" borderId="33" xfId="12" applyFont="1" applyFill="1" applyBorder="1" applyAlignment="1">
      <alignment horizontal="center" vertical="center"/>
    </xf>
    <xf numFmtId="49" fontId="3" fillId="0" borderId="55" xfId="12" applyNumberFormat="1" applyFont="1" applyBorder="1" applyAlignment="1">
      <alignment horizontal="center" vertical="center"/>
    </xf>
    <xf numFmtId="49" fontId="3" fillId="0" borderId="39" xfId="12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left"/>
    </xf>
    <xf numFmtId="4" fontId="3" fillId="0" borderId="21" xfId="6" applyNumberFormat="1" applyFont="1" applyFill="1" applyBorder="1" applyAlignment="1">
      <alignment vertical="center"/>
    </xf>
    <xf numFmtId="4" fontId="3" fillId="0" borderId="53" xfId="6" applyNumberFormat="1" applyFont="1" applyFill="1" applyBorder="1" applyAlignment="1">
      <alignment vertical="center"/>
    </xf>
    <xf numFmtId="0" fontId="3" fillId="0" borderId="47" xfId="12" applyFont="1" applyFill="1" applyBorder="1" applyAlignment="1">
      <alignment horizontal="center" vertical="center"/>
    </xf>
    <xf numFmtId="49" fontId="3" fillId="0" borderId="49" xfId="12" applyNumberFormat="1" applyFont="1" applyBorder="1" applyAlignment="1">
      <alignment horizontal="center" vertical="center"/>
    </xf>
    <xf numFmtId="49" fontId="3" fillId="0" borderId="48" xfId="12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4" fontId="3" fillId="0" borderId="17" xfId="6" applyNumberFormat="1" applyFont="1" applyFill="1" applyBorder="1" applyAlignment="1">
      <alignment vertical="center"/>
    </xf>
    <xf numFmtId="4" fontId="3" fillId="0" borderId="50" xfId="6" applyNumberFormat="1" applyFont="1" applyFill="1" applyBorder="1" applyAlignment="1">
      <alignment vertical="center"/>
    </xf>
    <xf numFmtId="4" fontId="1" fillId="0" borderId="0" xfId="8" applyNumberFormat="1"/>
    <xf numFmtId="4" fontId="5" fillId="0" borderId="2" xfId="0" applyNumberFormat="1" applyFont="1" applyBorder="1"/>
    <xf numFmtId="4" fontId="3" fillId="0" borderId="16" xfId="0" applyNumberFormat="1" applyFont="1" applyBorder="1"/>
    <xf numFmtId="4" fontId="3" fillId="0" borderId="22" xfId="0" applyNumberFormat="1" applyFont="1" applyBorder="1"/>
    <xf numFmtId="4" fontId="3" fillId="0" borderId="31" xfId="0" applyNumberFormat="1" applyFont="1" applyBorder="1"/>
    <xf numFmtId="4" fontId="5" fillId="2" borderId="2" xfId="0" applyNumberFormat="1" applyFont="1" applyFill="1" applyBorder="1"/>
    <xf numFmtId="4" fontId="3" fillId="2" borderId="7" xfId="0" applyNumberFormat="1" applyFont="1" applyFill="1" applyBorder="1"/>
    <xf numFmtId="4" fontId="3" fillId="2" borderId="16" xfId="0" applyNumberFormat="1" applyFont="1" applyFill="1" applyBorder="1"/>
    <xf numFmtId="4" fontId="3" fillId="2" borderId="22" xfId="0" applyNumberFormat="1" applyFont="1" applyFill="1" applyBorder="1"/>
    <xf numFmtId="4" fontId="3" fillId="2" borderId="9" xfId="0" applyNumberFormat="1" applyFont="1" applyFill="1" applyBorder="1"/>
    <xf numFmtId="4" fontId="3" fillId="2" borderId="31" xfId="0" applyNumberFormat="1" applyFont="1" applyFill="1" applyBorder="1"/>
    <xf numFmtId="4" fontId="5" fillId="0" borderId="5" xfId="0" applyNumberFormat="1" applyFont="1" applyBorder="1"/>
    <xf numFmtId="4" fontId="3" fillId="0" borderId="10" xfId="0" applyNumberFormat="1" applyFont="1" applyBorder="1"/>
    <xf numFmtId="4" fontId="3" fillId="0" borderId="14" xfId="0" applyNumberFormat="1" applyFont="1" applyBorder="1"/>
    <xf numFmtId="4" fontId="3" fillId="0" borderId="32" xfId="0" applyNumberFormat="1" applyFont="1" applyBorder="1"/>
    <xf numFmtId="4" fontId="3" fillId="2" borderId="7" xfId="1" applyNumberFormat="1" applyFont="1" applyFill="1" applyBorder="1" applyAlignment="1">
      <alignment horizontal="right"/>
    </xf>
    <xf numFmtId="4" fontId="3" fillId="0" borderId="10" xfId="1" applyNumberFormat="1" applyFont="1" applyFill="1" applyBorder="1" applyAlignment="1"/>
    <xf numFmtId="4" fontId="3" fillId="2" borderId="16" xfId="1" applyNumberFormat="1" applyFont="1" applyFill="1" applyBorder="1" applyAlignment="1">
      <alignment horizontal="right"/>
    </xf>
    <xf numFmtId="4" fontId="3" fillId="0" borderId="14" xfId="1" applyNumberFormat="1" applyFont="1" applyFill="1" applyBorder="1" applyAlignment="1"/>
    <xf numFmtId="4" fontId="3" fillId="2" borderId="21" xfId="1" applyNumberFormat="1" applyFont="1" applyFill="1" applyBorder="1" applyAlignment="1">
      <alignment horizontal="right"/>
    </xf>
    <xf numFmtId="4" fontId="3" fillId="0" borderId="34" xfId="1" applyNumberFormat="1" applyFont="1" applyFill="1" applyBorder="1" applyAlignment="1"/>
    <xf numFmtId="4" fontId="5" fillId="2" borderId="2" xfId="1" applyNumberFormat="1" applyFont="1" applyFill="1" applyBorder="1" applyAlignment="1">
      <alignment horizontal="right"/>
    </xf>
    <xf numFmtId="4" fontId="5" fillId="0" borderId="5" xfId="1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7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5" fillId="0" borderId="12" xfId="0" applyFont="1" applyBorder="1" applyAlignment="1"/>
    <xf numFmtId="0" fontId="3" fillId="0" borderId="13" xfId="0" applyFont="1" applyBorder="1" applyAlignment="1"/>
    <xf numFmtId="0" fontId="5" fillId="0" borderId="16" xfId="0" applyFont="1" applyBorder="1" applyAlignment="1"/>
    <xf numFmtId="0" fontId="3" fillId="0" borderId="16" xfId="0" applyFont="1" applyBorder="1" applyAlignment="1"/>
    <xf numFmtId="0" fontId="3" fillId="0" borderId="12" xfId="0" applyFont="1" applyBorder="1" applyAlignment="1"/>
    <xf numFmtId="0" fontId="2" fillId="0" borderId="0" xfId="1" applyFont="1" applyAlignment="1">
      <alignment horizontal="right"/>
    </xf>
    <xf numFmtId="0" fontId="2" fillId="0" borderId="0" xfId="1" applyAlignment="1">
      <alignment horizontal="right"/>
    </xf>
    <xf numFmtId="0" fontId="11" fillId="0" borderId="0" xfId="7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20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left"/>
    </xf>
    <xf numFmtId="0" fontId="3" fillId="0" borderId="31" xfId="0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5" fillId="0" borderId="2" xfId="1" applyFont="1" applyBorder="1" applyAlignment="1">
      <alignment horizontal="left" indent="1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6" xfId="1" applyFont="1" applyBorder="1" applyAlignment="1">
      <alignment horizontal="left" indent="1"/>
    </xf>
    <xf numFmtId="0" fontId="10" fillId="0" borderId="2" xfId="1" applyFont="1" applyBorder="1" applyAlignment="1">
      <alignment horizontal="center"/>
    </xf>
    <xf numFmtId="0" fontId="3" fillId="0" borderId="7" xfId="1" applyFont="1" applyBorder="1" applyAlignment="1">
      <alignment horizontal="left" indent="1"/>
    </xf>
    <xf numFmtId="0" fontId="3" fillId="0" borderId="16" xfId="1" applyFont="1" applyFill="1" applyBorder="1" applyAlignment="1">
      <alignment horizontal="left" indent="1"/>
    </xf>
    <xf numFmtId="0" fontId="3" fillId="0" borderId="21" xfId="1" applyFont="1" applyBorder="1" applyAlignment="1">
      <alignment horizontal="left" indent="1"/>
    </xf>
    <xf numFmtId="49" fontId="14" fillId="0" borderId="26" xfId="8" applyNumberFormat="1" applyFont="1" applyFill="1" applyBorder="1" applyAlignment="1">
      <alignment horizontal="center"/>
    </xf>
    <xf numFmtId="49" fontId="14" fillId="0" borderId="38" xfId="8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3" fillId="0" borderId="42" xfId="8" applyFont="1" applyFill="1" applyBorder="1" applyAlignment="1">
      <alignment horizontal="center" vertical="center"/>
    </xf>
    <xf numFmtId="0" fontId="13" fillId="0" borderId="43" xfId="8" applyFont="1" applyFill="1" applyBorder="1" applyAlignment="1">
      <alignment horizontal="center" vertical="center"/>
    </xf>
    <xf numFmtId="0" fontId="13" fillId="0" borderId="3" xfId="8" applyFont="1" applyFill="1" applyBorder="1" applyAlignment="1">
      <alignment horizontal="center"/>
    </xf>
    <xf numFmtId="0" fontId="13" fillId="0" borderId="4" xfId="8" applyFont="1" applyFill="1" applyBorder="1" applyAlignment="1">
      <alignment horizontal="center"/>
    </xf>
    <xf numFmtId="0" fontId="5" fillId="0" borderId="2" xfId="9" applyFont="1" applyFill="1" applyBorder="1" applyAlignment="1">
      <alignment horizontal="center" vertical="center"/>
    </xf>
    <xf numFmtId="0" fontId="13" fillId="0" borderId="42" xfId="10" applyFont="1" applyFill="1" applyBorder="1" applyAlignment="1">
      <alignment horizontal="center" vertical="center"/>
    </xf>
    <xf numFmtId="0" fontId="13" fillId="0" borderId="43" xfId="10" applyFont="1" applyFill="1" applyBorder="1" applyAlignment="1">
      <alignment horizontal="center" vertical="center"/>
    </xf>
  </cellXfs>
  <cellStyles count="13">
    <cellStyle name="čárky 2" xfId="2"/>
    <cellStyle name="čárky 3" xfId="3"/>
    <cellStyle name="Normální" xfId="0" builtinId="0"/>
    <cellStyle name="normální 2" xfId="4"/>
    <cellStyle name="Normální 3" xfId="5"/>
    <cellStyle name="Normální 4" xfId="6"/>
    <cellStyle name="normální_2. Rozpočet 2007 - tabulky" xfId="7"/>
    <cellStyle name="normální_Rozpis výdajů 03 bez PO" xfId="8"/>
    <cellStyle name="normální_Rozpis výdajů 03 bez PO 2 2" xfId="9"/>
    <cellStyle name="normální_Rozpis výdajů 03 bez PO 3" xfId="10"/>
    <cellStyle name="normální_Rozpis výdajů 03 bez PO_04 - OSMTVS" xfId="11"/>
    <cellStyle name="normální_Rozpis výdajů 03 bez PO_UR 2008 1-168 tisk" xfId="12"/>
    <cellStyle name="normální_Rozpočet 2004 (ZK)" xfId="1"/>
  </cellStyles>
  <dxfs count="4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I52"/>
  <sheetViews>
    <sheetView zoomScaleNormal="100" workbookViewId="0">
      <selection activeCell="L42" sqref="L42"/>
    </sheetView>
  </sheetViews>
  <sheetFormatPr defaultRowHeight="12.75" x14ac:dyDescent="0.2"/>
  <cols>
    <col min="1" max="1" width="5.28515625" customWidth="1"/>
    <col min="2" max="2" width="5" customWidth="1"/>
    <col min="3" max="3" width="4.7109375" customWidth="1"/>
    <col min="4" max="4" width="26.5703125" customWidth="1"/>
    <col min="5" max="5" width="6.28515625" customWidth="1"/>
    <col min="6" max="7" width="10.5703125" customWidth="1"/>
    <col min="8" max="8" width="9.28515625" customWidth="1"/>
    <col min="9" max="9" width="10.5703125" customWidth="1"/>
  </cols>
  <sheetData>
    <row r="1" spans="1:9" x14ac:dyDescent="0.2">
      <c r="G1" s="219" t="s">
        <v>0</v>
      </c>
      <c r="H1" s="220"/>
      <c r="I1" s="220"/>
    </row>
    <row r="2" spans="1:9" x14ac:dyDescent="0.2">
      <c r="G2" s="1"/>
    </row>
    <row r="3" spans="1:9" ht="18" x14ac:dyDescent="0.25">
      <c r="A3" s="221" t="s">
        <v>72</v>
      </c>
      <c r="B3" s="221"/>
      <c r="C3" s="221"/>
      <c r="D3" s="221"/>
      <c r="E3" s="221"/>
      <c r="F3" s="221"/>
      <c r="G3" s="221"/>
      <c r="H3" s="221"/>
      <c r="I3" s="221"/>
    </row>
    <row r="6" spans="1:9" ht="15.75" x14ac:dyDescent="0.25">
      <c r="A6" s="222" t="s">
        <v>48</v>
      </c>
      <c r="B6" s="222"/>
      <c r="C6" s="222"/>
      <c r="D6" s="222"/>
      <c r="E6" s="222"/>
      <c r="F6" s="222"/>
      <c r="G6" s="222"/>
      <c r="H6" s="222"/>
      <c r="I6" s="222"/>
    </row>
    <row r="7" spans="1:9" ht="13.5" thickBot="1" x14ac:dyDescent="0.25">
      <c r="G7" s="2"/>
      <c r="I7" s="2" t="s">
        <v>1</v>
      </c>
    </row>
    <row r="8" spans="1:9" ht="13.5" thickBot="1" x14ac:dyDescent="0.25">
      <c r="A8" s="223" t="s">
        <v>2</v>
      </c>
      <c r="B8" s="224"/>
      <c r="C8" s="224"/>
      <c r="D8" s="225"/>
      <c r="E8" s="32" t="s">
        <v>51</v>
      </c>
      <c r="F8" s="30" t="s">
        <v>43</v>
      </c>
      <c r="G8" s="3" t="s">
        <v>44</v>
      </c>
      <c r="H8" s="4" t="s">
        <v>45</v>
      </c>
      <c r="I8" s="5" t="s">
        <v>46</v>
      </c>
    </row>
    <row r="9" spans="1:9" ht="13.5" thickBot="1" x14ac:dyDescent="0.25">
      <c r="A9" s="226" t="s">
        <v>3</v>
      </c>
      <c r="B9" s="227"/>
      <c r="C9" s="227"/>
      <c r="D9" s="228"/>
      <c r="E9" s="46" t="s">
        <v>55</v>
      </c>
      <c r="F9" s="186">
        <f>SUM(F10:F12)</f>
        <v>2522188</v>
      </c>
      <c r="G9" s="6">
        <f>SUM(G10:G12)</f>
        <v>2523389.16</v>
      </c>
      <c r="H9" s="190">
        <f>SUM(H10:H12)</f>
        <v>0</v>
      </c>
      <c r="I9" s="196">
        <f>G9+H9</f>
        <v>2523389.16</v>
      </c>
    </row>
    <row r="10" spans="1:9" ht="12.75" customHeight="1" x14ac:dyDescent="0.2">
      <c r="A10" s="208" t="s">
        <v>4</v>
      </c>
      <c r="B10" s="211" t="s">
        <v>5</v>
      </c>
      <c r="C10" s="212"/>
      <c r="D10" s="213"/>
      <c r="E10" s="47" t="s">
        <v>52</v>
      </c>
      <c r="F10" s="8">
        <v>2461000</v>
      </c>
      <c r="G10" s="7">
        <v>2461000</v>
      </c>
      <c r="H10" s="191">
        <v>0</v>
      </c>
      <c r="I10" s="197">
        <f>G10+H10</f>
        <v>2461000</v>
      </c>
    </row>
    <row r="11" spans="1:9" ht="12.75" customHeight="1" x14ac:dyDescent="0.2">
      <c r="A11" s="209"/>
      <c r="B11" s="214" t="s">
        <v>6</v>
      </c>
      <c r="C11" s="215"/>
      <c r="D11" s="215"/>
      <c r="E11" s="47" t="s">
        <v>53</v>
      </c>
      <c r="F11" s="8">
        <v>61188</v>
      </c>
      <c r="G11" s="8">
        <v>62389.16</v>
      </c>
      <c r="H11" s="191">
        <v>0</v>
      </c>
      <c r="I11" s="197">
        <f>G11++H11</f>
        <v>62389.16</v>
      </c>
    </row>
    <row r="12" spans="1:9" ht="13.5" thickBot="1" x14ac:dyDescent="0.25">
      <c r="A12" s="210"/>
      <c r="B12" s="216" t="s">
        <v>7</v>
      </c>
      <c r="C12" s="217"/>
      <c r="D12" s="218"/>
      <c r="E12" s="48" t="s">
        <v>54</v>
      </c>
      <c r="F12" s="187">
        <v>0</v>
      </c>
      <c r="G12" s="9">
        <v>0</v>
      </c>
      <c r="H12" s="192">
        <v>0</v>
      </c>
      <c r="I12" s="198">
        <f t="shared" ref="I12:I29" si="0">G12+H12</f>
        <v>0</v>
      </c>
    </row>
    <row r="13" spans="1:9" ht="13.5" thickBot="1" x14ac:dyDescent="0.25">
      <c r="A13" s="226" t="s">
        <v>8</v>
      </c>
      <c r="B13" s="227"/>
      <c r="C13" s="227"/>
      <c r="D13" s="228"/>
      <c r="E13" s="46" t="s">
        <v>56</v>
      </c>
      <c r="F13" s="186">
        <f>F14+F20</f>
        <v>87888.7</v>
      </c>
      <c r="G13" s="6">
        <f>G14+G20</f>
        <v>470709.7</v>
      </c>
      <c r="H13" s="190">
        <f>H14+H20+H19</f>
        <v>0</v>
      </c>
      <c r="I13" s="196">
        <f t="shared" si="0"/>
        <v>470709.7</v>
      </c>
    </row>
    <row r="14" spans="1:9" ht="12.75" customHeight="1" x14ac:dyDescent="0.2">
      <c r="A14" s="208" t="s">
        <v>4</v>
      </c>
      <c r="B14" s="230" t="s">
        <v>9</v>
      </c>
      <c r="C14" s="230"/>
      <c r="D14" s="231"/>
      <c r="E14" s="47" t="s">
        <v>57</v>
      </c>
      <c r="F14" s="7">
        <f>SUM(F15:F19)</f>
        <v>87888.7</v>
      </c>
      <c r="G14" s="10">
        <f>SUM(G15:G19)</f>
        <v>470709.7</v>
      </c>
      <c r="H14" s="191">
        <f>SUM(H15:H19)</f>
        <v>0</v>
      </c>
      <c r="I14" s="197">
        <f>SUM(I15:I19)</f>
        <v>470709.7</v>
      </c>
    </row>
    <row r="15" spans="1:9" ht="12.75" customHeight="1" x14ac:dyDescent="0.2">
      <c r="A15" s="229"/>
      <c r="B15" s="232" t="s">
        <v>10</v>
      </c>
      <c r="C15" s="235" t="s">
        <v>11</v>
      </c>
      <c r="D15" s="235"/>
      <c r="E15" s="48">
        <v>4112</v>
      </c>
      <c r="F15" s="188">
        <v>63118.7</v>
      </c>
      <c r="G15" s="10">
        <v>63118.7</v>
      </c>
      <c r="H15" s="193">
        <v>0</v>
      </c>
      <c r="I15" s="197">
        <f t="shared" si="0"/>
        <v>63118.7</v>
      </c>
    </row>
    <row r="16" spans="1:9" ht="12.75" customHeight="1" x14ac:dyDescent="0.2">
      <c r="A16" s="229"/>
      <c r="B16" s="233"/>
      <c r="C16" s="11" t="s">
        <v>12</v>
      </c>
      <c r="D16" s="12"/>
      <c r="E16" s="47" t="s">
        <v>57</v>
      </c>
      <c r="F16" s="187">
        <v>0</v>
      </c>
      <c r="G16" s="10">
        <v>382821</v>
      </c>
      <c r="H16" s="192">
        <v>0</v>
      </c>
      <c r="I16" s="197">
        <f t="shared" si="0"/>
        <v>382821</v>
      </c>
    </row>
    <row r="17" spans="1:9" ht="12.75" customHeight="1" x14ac:dyDescent="0.2">
      <c r="A17" s="229"/>
      <c r="B17" s="233"/>
      <c r="C17" s="13" t="s">
        <v>58</v>
      </c>
      <c r="D17" s="13"/>
      <c r="E17" s="47">
        <v>4123</v>
      </c>
      <c r="F17" s="187">
        <v>0</v>
      </c>
      <c r="G17" s="10">
        <v>0</v>
      </c>
      <c r="H17" s="192">
        <v>0</v>
      </c>
      <c r="I17" s="197">
        <f t="shared" si="0"/>
        <v>0</v>
      </c>
    </row>
    <row r="18" spans="1:9" ht="12.75" customHeight="1" x14ac:dyDescent="0.2">
      <c r="A18" s="229"/>
      <c r="B18" s="233"/>
      <c r="C18" s="13" t="s">
        <v>13</v>
      </c>
      <c r="D18" s="13"/>
      <c r="E18" s="47" t="s">
        <v>59</v>
      </c>
      <c r="F18" s="187">
        <v>0</v>
      </c>
      <c r="G18" s="10">
        <v>0</v>
      </c>
      <c r="H18" s="192">
        <v>0</v>
      </c>
      <c r="I18" s="197">
        <f t="shared" si="0"/>
        <v>0</v>
      </c>
    </row>
    <row r="19" spans="1:9" ht="12.75" customHeight="1" x14ac:dyDescent="0.2">
      <c r="A19" s="229"/>
      <c r="B19" s="234"/>
      <c r="C19" s="14" t="s">
        <v>14</v>
      </c>
      <c r="D19" s="31"/>
      <c r="E19" s="48">
        <v>4121</v>
      </c>
      <c r="F19" s="187">
        <v>24770</v>
      </c>
      <c r="G19" s="15">
        <v>24770</v>
      </c>
      <c r="H19" s="192">
        <v>0</v>
      </c>
      <c r="I19" s="198">
        <f>G19+H19</f>
        <v>24770</v>
      </c>
    </row>
    <row r="20" spans="1:9" ht="12.75" customHeight="1" x14ac:dyDescent="0.2">
      <c r="A20" s="209"/>
      <c r="B20" s="230" t="s">
        <v>15</v>
      </c>
      <c r="C20" s="230"/>
      <c r="D20" s="231"/>
      <c r="E20" s="48" t="s">
        <v>61</v>
      </c>
      <c r="F20" s="187">
        <f>SUM(F21:F24)</f>
        <v>0</v>
      </c>
      <c r="G20" s="10">
        <f>SUM(G21:G24)</f>
        <v>0</v>
      </c>
      <c r="H20" s="192">
        <f>SUM(H21:H24)</f>
        <v>0</v>
      </c>
      <c r="I20" s="197">
        <f>SUM(I21:I24)</f>
        <v>0</v>
      </c>
    </row>
    <row r="21" spans="1:9" ht="12.75" customHeight="1" x14ac:dyDescent="0.2">
      <c r="A21" s="209"/>
      <c r="B21" s="232" t="s">
        <v>10</v>
      </c>
      <c r="C21" s="16" t="s">
        <v>16</v>
      </c>
      <c r="D21" s="12"/>
      <c r="E21" s="47" t="s">
        <v>60</v>
      </c>
      <c r="F21" s="8">
        <v>0</v>
      </c>
      <c r="G21" s="10">
        <v>0</v>
      </c>
      <c r="H21" s="192">
        <v>0</v>
      </c>
      <c r="I21" s="197">
        <f>SUM(G21:H21)</f>
        <v>0</v>
      </c>
    </row>
    <row r="22" spans="1:9" ht="12.75" customHeight="1" x14ac:dyDescent="0.2">
      <c r="A22" s="209"/>
      <c r="B22" s="233"/>
      <c r="C22" s="16" t="s">
        <v>62</v>
      </c>
      <c r="D22" s="12"/>
      <c r="E22" s="47">
        <v>4223</v>
      </c>
      <c r="F22" s="187">
        <v>0</v>
      </c>
      <c r="G22" s="10">
        <v>0</v>
      </c>
      <c r="H22" s="192">
        <v>0</v>
      </c>
      <c r="I22" s="197">
        <f>SUM(G22:H22)</f>
        <v>0</v>
      </c>
    </row>
    <row r="23" spans="1:9" ht="12.75" customHeight="1" x14ac:dyDescent="0.2">
      <c r="A23" s="209"/>
      <c r="B23" s="233"/>
      <c r="C23" s="16" t="s">
        <v>63</v>
      </c>
      <c r="D23" s="12"/>
      <c r="E23" s="47" t="s">
        <v>65</v>
      </c>
      <c r="F23" s="188">
        <v>0</v>
      </c>
      <c r="G23" s="10">
        <v>0</v>
      </c>
      <c r="H23" s="193">
        <v>0</v>
      </c>
      <c r="I23" s="197">
        <f>SUM(G23:H23)</f>
        <v>0</v>
      </c>
    </row>
    <row r="24" spans="1:9" ht="12.75" customHeight="1" thickBot="1" x14ac:dyDescent="0.25">
      <c r="A24" s="209"/>
      <c r="B24" s="236"/>
      <c r="C24" s="16" t="s">
        <v>64</v>
      </c>
      <c r="D24" s="12"/>
      <c r="E24" s="47">
        <v>4221</v>
      </c>
      <c r="F24" s="187">
        <v>0</v>
      </c>
      <c r="G24" s="10">
        <v>0</v>
      </c>
      <c r="H24" s="192">
        <v>0</v>
      </c>
      <c r="I24" s="197">
        <f t="shared" si="0"/>
        <v>0</v>
      </c>
    </row>
    <row r="25" spans="1:9" ht="13.5" thickBot="1" x14ac:dyDescent="0.25">
      <c r="A25" s="226" t="s">
        <v>17</v>
      </c>
      <c r="B25" s="227"/>
      <c r="C25" s="227"/>
      <c r="D25" s="228"/>
      <c r="E25" s="46" t="s">
        <v>66</v>
      </c>
      <c r="F25" s="186">
        <f>F9+F13</f>
        <v>2610076.7000000002</v>
      </c>
      <c r="G25" s="6">
        <f>G9+G13</f>
        <v>2994098.8600000003</v>
      </c>
      <c r="H25" s="190">
        <f>H9+H13</f>
        <v>0</v>
      </c>
      <c r="I25" s="196">
        <f t="shared" si="0"/>
        <v>2994098.8600000003</v>
      </c>
    </row>
    <row r="26" spans="1:9" ht="13.5" thickBot="1" x14ac:dyDescent="0.25">
      <c r="A26" s="226" t="s">
        <v>18</v>
      </c>
      <c r="B26" s="227"/>
      <c r="C26" s="227"/>
      <c r="D26" s="228"/>
      <c r="E26" s="46" t="s">
        <v>67</v>
      </c>
      <c r="F26" s="186">
        <f>SUM(F27:F29)</f>
        <v>-96875</v>
      </c>
      <c r="G26" s="6">
        <f>SUM(G27:G29)</f>
        <v>58387.239999999991</v>
      </c>
      <c r="H26" s="190">
        <f>SUM(H27:H29)</f>
        <v>30636.29</v>
      </c>
      <c r="I26" s="196">
        <f>SUM(I27:I29)</f>
        <v>89023.53</v>
      </c>
    </row>
    <row r="27" spans="1:9" ht="12.75" customHeight="1" x14ac:dyDescent="0.2">
      <c r="A27" s="208" t="s">
        <v>4</v>
      </c>
      <c r="B27" s="239" t="s">
        <v>49</v>
      </c>
      <c r="C27" s="240"/>
      <c r="D27" s="240"/>
      <c r="E27" s="49">
        <v>8115</v>
      </c>
      <c r="F27" s="7">
        <v>0</v>
      </c>
      <c r="G27" s="10">
        <v>97267.01</v>
      </c>
      <c r="H27" s="194">
        <v>30636.29</v>
      </c>
      <c r="I27" s="197">
        <f t="shared" si="0"/>
        <v>127903.29999999999</v>
      </c>
    </row>
    <row r="28" spans="1:9" ht="12.75" customHeight="1" x14ac:dyDescent="0.2">
      <c r="A28" s="209"/>
      <c r="B28" s="17" t="s">
        <v>50</v>
      </c>
      <c r="C28" s="18"/>
      <c r="D28" s="18"/>
      <c r="E28" s="48">
        <v>8115</v>
      </c>
      <c r="F28" s="187">
        <v>0</v>
      </c>
      <c r="G28" s="15">
        <v>57995.23</v>
      </c>
      <c r="H28" s="192">
        <v>0</v>
      </c>
      <c r="I28" s="198">
        <f t="shared" si="0"/>
        <v>57995.23</v>
      </c>
    </row>
    <row r="29" spans="1:9" ht="13.5" thickBot="1" x14ac:dyDescent="0.25">
      <c r="A29" s="210"/>
      <c r="B29" s="19" t="s">
        <v>19</v>
      </c>
      <c r="C29" s="20"/>
      <c r="D29" s="20"/>
      <c r="E29" s="50" t="s">
        <v>68</v>
      </c>
      <c r="F29" s="189">
        <v>-96875</v>
      </c>
      <c r="G29" s="21">
        <v>-96875</v>
      </c>
      <c r="H29" s="195">
        <v>0</v>
      </c>
      <c r="I29" s="199">
        <f t="shared" si="0"/>
        <v>-96875</v>
      </c>
    </row>
    <row r="30" spans="1:9" ht="13.5" thickBot="1" x14ac:dyDescent="0.25">
      <c r="A30" s="226" t="s">
        <v>20</v>
      </c>
      <c r="B30" s="227"/>
      <c r="C30" s="227"/>
      <c r="D30" s="228"/>
      <c r="E30" s="45"/>
      <c r="F30" s="186">
        <f>F9+F13+F26</f>
        <v>2513201.7000000002</v>
      </c>
      <c r="G30" s="6">
        <f>G9+G13+G26</f>
        <v>3052486.1000000006</v>
      </c>
      <c r="H30" s="190">
        <f>H9+H13+H26</f>
        <v>30636.29</v>
      </c>
      <c r="I30" s="196">
        <f>I9+I13+I26</f>
        <v>3083122.39</v>
      </c>
    </row>
    <row r="31" spans="1:9" x14ac:dyDescent="0.2">
      <c r="A31" s="22"/>
      <c r="B31" s="22"/>
      <c r="C31" s="22"/>
      <c r="D31" s="22"/>
      <c r="E31" s="22"/>
      <c r="F31" s="23"/>
      <c r="G31" s="23"/>
      <c r="H31" s="23"/>
      <c r="I31" s="23"/>
    </row>
    <row r="32" spans="1:9" ht="15.75" x14ac:dyDescent="0.25">
      <c r="A32" s="24"/>
      <c r="B32" s="237" t="s">
        <v>47</v>
      </c>
      <c r="C32" s="237"/>
      <c r="D32" s="237"/>
      <c r="E32" s="237"/>
      <c r="F32" s="237"/>
      <c r="G32" s="237"/>
      <c r="H32" s="237"/>
      <c r="I32" s="237"/>
    </row>
    <row r="33" spans="1:9" ht="13.5" thickBot="1" x14ac:dyDescent="0.25">
      <c r="A33" s="25"/>
      <c r="B33" s="35"/>
      <c r="C33" s="36"/>
      <c r="D33" s="36"/>
      <c r="E33" s="36"/>
      <c r="F33" s="36"/>
      <c r="G33" s="36"/>
      <c r="H33" s="36"/>
      <c r="I33" s="2" t="s">
        <v>1</v>
      </c>
    </row>
    <row r="34" spans="1:9" ht="13.5" thickBot="1" x14ac:dyDescent="0.25">
      <c r="A34" s="33" t="s">
        <v>22</v>
      </c>
      <c r="B34" s="242" t="s">
        <v>23</v>
      </c>
      <c r="C34" s="242"/>
      <c r="D34" s="242"/>
      <c r="E34" s="34" t="s">
        <v>51</v>
      </c>
      <c r="F34" s="3" t="s">
        <v>43</v>
      </c>
      <c r="G34" s="3" t="s">
        <v>44</v>
      </c>
      <c r="H34" s="4" t="s">
        <v>45</v>
      </c>
      <c r="I34" s="5" t="s">
        <v>46</v>
      </c>
    </row>
    <row r="35" spans="1:9" x14ac:dyDescent="0.2">
      <c r="A35" s="29">
        <v>910</v>
      </c>
      <c r="B35" s="243" t="s">
        <v>24</v>
      </c>
      <c r="C35" s="243"/>
      <c r="D35" s="243"/>
      <c r="E35" s="51" t="s">
        <v>69</v>
      </c>
      <c r="F35" s="37">
        <v>28361.82</v>
      </c>
      <c r="G35" s="38">
        <v>28361.82</v>
      </c>
      <c r="H35" s="200">
        <v>0</v>
      </c>
      <c r="I35" s="201">
        <f t="shared" ref="I35:I51" si="1">G35+H35</f>
        <v>28361.82</v>
      </c>
    </row>
    <row r="36" spans="1:9" x14ac:dyDescent="0.2">
      <c r="A36" s="27">
        <v>911</v>
      </c>
      <c r="B36" s="241" t="s">
        <v>25</v>
      </c>
      <c r="C36" s="241"/>
      <c r="D36" s="241"/>
      <c r="E36" s="52" t="s">
        <v>69</v>
      </c>
      <c r="F36" s="39">
        <v>255021.85</v>
      </c>
      <c r="G36" s="40">
        <v>255021.85</v>
      </c>
      <c r="H36" s="202">
        <v>0</v>
      </c>
      <c r="I36" s="203">
        <f t="shared" si="1"/>
        <v>255021.85</v>
      </c>
    </row>
    <row r="37" spans="1:9" x14ac:dyDescent="0.2">
      <c r="A37" s="27">
        <v>912</v>
      </c>
      <c r="B37" s="241" t="s">
        <v>42</v>
      </c>
      <c r="C37" s="241"/>
      <c r="D37" s="241"/>
      <c r="E37" s="52" t="s">
        <v>70</v>
      </c>
      <c r="F37" s="39">
        <v>17207</v>
      </c>
      <c r="G37" s="40">
        <v>17207</v>
      </c>
      <c r="H37" s="202">
        <v>0</v>
      </c>
      <c r="I37" s="203">
        <f t="shared" ref="I37" si="2">G37+H37</f>
        <v>17207</v>
      </c>
    </row>
    <row r="38" spans="1:9" x14ac:dyDescent="0.2">
      <c r="A38" s="27">
        <v>913</v>
      </c>
      <c r="B38" s="241" t="s">
        <v>26</v>
      </c>
      <c r="C38" s="241"/>
      <c r="D38" s="241"/>
      <c r="E38" s="52" t="s">
        <v>69</v>
      </c>
      <c r="F38" s="39">
        <v>907840</v>
      </c>
      <c r="G38" s="40">
        <v>907840</v>
      </c>
      <c r="H38" s="202">
        <v>0</v>
      </c>
      <c r="I38" s="203">
        <f t="shared" si="1"/>
        <v>907840</v>
      </c>
    </row>
    <row r="39" spans="1:9" x14ac:dyDescent="0.2">
      <c r="A39" s="27">
        <v>914</v>
      </c>
      <c r="B39" s="241" t="s">
        <v>27</v>
      </c>
      <c r="C39" s="241"/>
      <c r="D39" s="241"/>
      <c r="E39" s="52" t="s">
        <v>69</v>
      </c>
      <c r="F39" s="39">
        <v>646749.25</v>
      </c>
      <c r="G39" s="40">
        <v>656877.57999999996</v>
      </c>
      <c r="H39" s="202">
        <v>0</v>
      </c>
      <c r="I39" s="203">
        <f t="shared" si="1"/>
        <v>656877.57999999996</v>
      </c>
    </row>
    <row r="40" spans="1:9" x14ac:dyDescent="0.2">
      <c r="A40" s="27">
        <v>916</v>
      </c>
      <c r="B40" s="241" t="s">
        <v>28</v>
      </c>
      <c r="C40" s="241"/>
      <c r="D40" s="241"/>
      <c r="E40" s="52" t="s">
        <v>69</v>
      </c>
      <c r="F40" s="39">
        <v>0</v>
      </c>
      <c r="G40" s="40">
        <v>38580</v>
      </c>
      <c r="H40" s="202">
        <v>0</v>
      </c>
      <c r="I40" s="203">
        <f>G40+H40</f>
        <v>38580</v>
      </c>
    </row>
    <row r="41" spans="1:9" x14ac:dyDescent="0.2">
      <c r="A41" s="27">
        <v>917</v>
      </c>
      <c r="B41" s="241" t="s">
        <v>29</v>
      </c>
      <c r="C41" s="241"/>
      <c r="D41" s="241"/>
      <c r="E41" s="52" t="s">
        <v>70</v>
      </c>
      <c r="F41" s="39">
        <v>88743.71</v>
      </c>
      <c r="G41" s="40">
        <v>435769.91</v>
      </c>
      <c r="H41" s="202">
        <v>0</v>
      </c>
      <c r="I41" s="203">
        <f t="shared" si="1"/>
        <v>435769.91</v>
      </c>
    </row>
    <row r="42" spans="1:9" x14ac:dyDescent="0.2">
      <c r="A42" s="27">
        <v>919</v>
      </c>
      <c r="B42" s="241" t="s">
        <v>30</v>
      </c>
      <c r="C42" s="241"/>
      <c r="D42" s="241"/>
      <c r="E42" s="52" t="s">
        <v>69</v>
      </c>
      <c r="F42" s="39">
        <v>24600</v>
      </c>
      <c r="G42" s="40">
        <v>24600</v>
      </c>
      <c r="H42" s="202">
        <v>0</v>
      </c>
      <c r="I42" s="203">
        <f t="shared" si="1"/>
        <v>24600</v>
      </c>
    </row>
    <row r="43" spans="1:9" x14ac:dyDescent="0.2">
      <c r="A43" s="27">
        <v>920</v>
      </c>
      <c r="B43" s="241" t="s">
        <v>31</v>
      </c>
      <c r="C43" s="241"/>
      <c r="D43" s="241"/>
      <c r="E43" s="52" t="s">
        <v>70</v>
      </c>
      <c r="F43" s="39">
        <v>220455.88</v>
      </c>
      <c r="G43" s="40">
        <v>260850.83</v>
      </c>
      <c r="H43" s="202">
        <v>0</v>
      </c>
      <c r="I43" s="203">
        <f t="shared" si="1"/>
        <v>260850.83</v>
      </c>
    </row>
    <row r="44" spans="1:9" x14ac:dyDescent="0.2">
      <c r="A44" s="27">
        <v>921</v>
      </c>
      <c r="B44" s="241" t="s">
        <v>32</v>
      </c>
      <c r="C44" s="241"/>
      <c r="D44" s="241"/>
      <c r="E44" s="52" t="s">
        <v>71</v>
      </c>
      <c r="F44" s="39">
        <v>0</v>
      </c>
      <c r="G44" s="40">
        <v>0</v>
      </c>
      <c r="H44" s="202">
        <v>0</v>
      </c>
      <c r="I44" s="203">
        <f t="shared" si="1"/>
        <v>0</v>
      </c>
    </row>
    <row r="45" spans="1:9" x14ac:dyDescent="0.2">
      <c r="A45" s="27">
        <v>923</v>
      </c>
      <c r="B45" s="241" t="s">
        <v>33</v>
      </c>
      <c r="C45" s="241"/>
      <c r="D45" s="241"/>
      <c r="E45" s="52" t="s">
        <v>70</v>
      </c>
      <c r="F45" s="39">
        <v>206206.19</v>
      </c>
      <c r="G45" s="40">
        <v>212094.1</v>
      </c>
      <c r="H45" s="202">
        <v>0</v>
      </c>
      <c r="I45" s="203">
        <f t="shared" si="1"/>
        <v>212094.1</v>
      </c>
    </row>
    <row r="46" spans="1:9" x14ac:dyDescent="0.2">
      <c r="A46" s="27">
        <v>924</v>
      </c>
      <c r="B46" s="241" t="s">
        <v>34</v>
      </c>
      <c r="C46" s="241"/>
      <c r="D46" s="241"/>
      <c r="E46" s="52" t="s">
        <v>70</v>
      </c>
      <c r="F46" s="39">
        <v>20000</v>
      </c>
      <c r="G46" s="40">
        <v>20000</v>
      </c>
      <c r="H46" s="202">
        <v>0</v>
      </c>
      <c r="I46" s="203">
        <f t="shared" si="1"/>
        <v>20000</v>
      </c>
    </row>
    <row r="47" spans="1:9" x14ac:dyDescent="0.2">
      <c r="A47" s="27">
        <v>925</v>
      </c>
      <c r="B47" s="241" t="s">
        <v>35</v>
      </c>
      <c r="C47" s="241"/>
      <c r="D47" s="241"/>
      <c r="E47" s="52" t="s">
        <v>69</v>
      </c>
      <c r="F47" s="39">
        <v>4016</v>
      </c>
      <c r="G47" s="40">
        <v>4016</v>
      </c>
      <c r="H47" s="202">
        <v>1771.89</v>
      </c>
      <c r="I47" s="203">
        <f t="shared" si="1"/>
        <v>5787.89</v>
      </c>
    </row>
    <row r="48" spans="1:9" x14ac:dyDescent="0.2">
      <c r="A48" s="27">
        <v>926</v>
      </c>
      <c r="B48" s="241" t="s">
        <v>36</v>
      </c>
      <c r="C48" s="241"/>
      <c r="D48" s="241"/>
      <c r="E48" s="52" t="s">
        <v>70</v>
      </c>
      <c r="F48" s="39">
        <v>67000</v>
      </c>
      <c r="G48" s="40">
        <v>96778.28</v>
      </c>
      <c r="H48" s="202">
        <v>24871.39</v>
      </c>
      <c r="I48" s="203">
        <f>G48+H48</f>
        <v>121649.67</v>
      </c>
    </row>
    <row r="49" spans="1:9" x14ac:dyDescent="0.2">
      <c r="A49" s="27">
        <v>931</v>
      </c>
      <c r="B49" s="244" t="s">
        <v>37</v>
      </c>
      <c r="C49" s="244"/>
      <c r="D49" s="244"/>
      <c r="E49" s="53" t="s">
        <v>70</v>
      </c>
      <c r="F49" s="39">
        <v>5000</v>
      </c>
      <c r="G49" s="40">
        <v>5000</v>
      </c>
      <c r="H49" s="202">
        <v>3993.01</v>
      </c>
      <c r="I49" s="203">
        <f t="shared" si="1"/>
        <v>8993.01</v>
      </c>
    </row>
    <row r="50" spans="1:9" x14ac:dyDescent="0.2">
      <c r="A50" s="27">
        <v>932</v>
      </c>
      <c r="B50" s="244" t="s">
        <v>38</v>
      </c>
      <c r="C50" s="244"/>
      <c r="D50" s="244"/>
      <c r="E50" s="53" t="s">
        <v>70</v>
      </c>
      <c r="F50" s="39">
        <v>18000</v>
      </c>
      <c r="G50" s="40">
        <v>84728.29</v>
      </c>
      <c r="H50" s="202">
        <v>0</v>
      </c>
      <c r="I50" s="203">
        <f t="shared" si="1"/>
        <v>84728.29</v>
      </c>
    </row>
    <row r="51" spans="1:9" ht="13.5" thickBot="1" x14ac:dyDescent="0.25">
      <c r="A51" s="28">
        <v>934</v>
      </c>
      <c r="B51" s="245" t="s">
        <v>39</v>
      </c>
      <c r="C51" s="245"/>
      <c r="D51" s="245"/>
      <c r="E51" s="54" t="s">
        <v>70</v>
      </c>
      <c r="F51" s="41">
        <v>4000</v>
      </c>
      <c r="G51" s="42">
        <v>4760.4399999999996</v>
      </c>
      <c r="H51" s="204">
        <v>0</v>
      </c>
      <c r="I51" s="205">
        <f t="shared" si="1"/>
        <v>4760.4399999999996</v>
      </c>
    </row>
    <row r="52" spans="1:9" ht="13.5" thickBot="1" x14ac:dyDescent="0.25">
      <c r="A52" s="26" t="s">
        <v>40</v>
      </c>
      <c r="B52" s="238" t="s">
        <v>41</v>
      </c>
      <c r="C52" s="238"/>
      <c r="D52" s="238"/>
      <c r="E52" s="55"/>
      <c r="F52" s="43">
        <f>SUM(F35:F51)</f>
        <v>2513201.6999999997</v>
      </c>
      <c r="G52" s="44">
        <f>SUM(G35:G51)</f>
        <v>3052486.1</v>
      </c>
      <c r="H52" s="206">
        <f>SUM(H35:H51)</f>
        <v>30636.29</v>
      </c>
      <c r="I52" s="207">
        <f>SUM(I35:I51)</f>
        <v>3083122.39</v>
      </c>
    </row>
  </sheetData>
  <mergeCells count="41">
    <mergeCell ref="B48:D48"/>
    <mergeCell ref="B49:D49"/>
    <mergeCell ref="B50:D50"/>
    <mergeCell ref="B51:D51"/>
    <mergeCell ref="B42:D42"/>
    <mergeCell ref="B43:D43"/>
    <mergeCell ref="B44:D44"/>
    <mergeCell ref="B45:D45"/>
    <mergeCell ref="B47:D47"/>
    <mergeCell ref="B32:I32"/>
    <mergeCell ref="B52:D52"/>
    <mergeCell ref="A25:D25"/>
    <mergeCell ref="A26:D26"/>
    <mergeCell ref="A27:A29"/>
    <mergeCell ref="B27:D27"/>
    <mergeCell ref="A30:D30"/>
    <mergeCell ref="B37:D37"/>
    <mergeCell ref="B46:D46"/>
    <mergeCell ref="B34:D34"/>
    <mergeCell ref="B35:D35"/>
    <mergeCell ref="B36:D36"/>
    <mergeCell ref="B38:D38"/>
    <mergeCell ref="B39:D39"/>
    <mergeCell ref="B40:D40"/>
    <mergeCell ref="B41:D41"/>
    <mergeCell ref="A13:D13"/>
    <mergeCell ref="A14:A24"/>
    <mergeCell ref="B14:D14"/>
    <mergeCell ref="B15:B19"/>
    <mergeCell ref="C15:D15"/>
    <mergeCell ref="B20:D20"/>
    <mergeCell ref="B21:B24"/>
    <mergeCell ref="A10:A12"/>
    <mergeCell ref="B10:D10"/>
    <mergeCell ref="B11:D11"/>
    <mergeCell ref="B12:D12"/>
    <mergeCell ref="G1:I1"/>
    <mergeCell ref="A3:I3"/>
    <mergeCell ref="A6:I6"/>
    <mergeCell ref="A8:D8"/>
    <mergeCell ref="A9:D9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37"/>
  <sheetViews>
    <sheetView workbookViewId="0">
      <selection activeCell="G1" sqref="G1:I1"/>
    </sheetView>
  </sheetViews>
  <sheetFormatPr defaultRowHeight="12.75" x14ac:dyDescent="0.2"/>
  <cols>
    <col min="1" max="1" width="3.140625" customWidth="1"/>
    <col min="2" max="2" width="9.28515625" customWidth="1"/>
    <col min="3" max="4" width="4.7109375" customWidth="1"/>
    <col min="5" max="5" width="5.7109375" customWidth="1"/>
    <col min="6" max="6" width="37" customWidth="1"/>
    <col min="7" max="7" width="9.7109375" customWidth="1"/>
    <col min="8" max="9" width="10" customWidth="1"/>
  </cols>
  <sheetData>
    <row r="1" spans="1:9" x14ac:dyDescent="0.2">
      <c r="A1" s="56"/>
      <c r="B1" s="56"/>
      <c r="C1" s="56"/>
      <c r="D1" s="56"/>
      <c r="E1" s="56"/>
      <c r="F1" s="56"/>
      <c r="G1" s="219" t="s">
        <v>21</v>
      </c>
      <c r="H1" s="220"/>
      <c r="I1" s="220"/>
    </row>
    <row r="2" spans="1:9" ht="18" x14ac:dyDescent="0.25">
      <c r="A2" s="221" t="s">
        <v>72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">
      <c r="A3" s="56"/>
      <c r="B3" s="56"/>
      <c r="C3" s="56"/>
      <c r="D3" s="56"/>
      <c r="E3" s="56"/>
      <c r="F3" s="56"/>
      <c r="G3" s="56"/>
    </row>
    <row r="4" spans="1:9" ht="15.75" x14ac:dyDescent="0.25">
      <c r="A4" s="248" t="s">
        <v>73</v>
      </c>
      <c r="B4" s="248"/>
      <c r="C4" s="248"/>
      <c r="D4" s="248"/>
      <c r="E4" s="248"/>
      <c r="F4" s="248"/>
      <c r="G4" s="248"/>
      <c r="H4" s="248"/>
      <c r="I4" s="248"/>
    </row>
    <row r="5" spans="1:9" x14ac:dyDescent="0.2">
      <c r="A5" s="56"/>
      <c r="B5" s="56"/>
      <c r="C5" s="56"/>
      <c r="D5" s="56"/>
      <c r="E5" s="56"/>
      <c r="F5" s="56"/>
      <c r="G5" s="56"/>
    </row>
    <row r="6" spans="1:9" ht="15.75" x14ac:dyDescent="0.25">
      <c r="A6" s="222" t="s">
        <v>74</v>
      </c>
      <c r="B6" s="222"/>
      <c r="C6" s="222"/>
      <c r="D6" s="222"/>
      <c r="E6" s="222"/>
      <c r="F6" s="222"/>
      <c r="G6" s="222"/>
      <c r="H6" s="222"/>
      <c r="I6" s="222"/>
    </row>
    <row r="7" spans="1:9" ht="12.75" customHeight="1" thickBot="1" x14ac:dyDescent="0.25">
      <c r="A7" s="57"/>
      <c r="B7" s="57"/>
      <c r="C7" s="57"/>
      <c r="D7" s="57"/>
      <c r="E7" s="57"/>
      <c r="F7" s="57"/>
      <c r="G7" s="57"/>
      <c r="H7" s="58"/>
      <c r="I7" s="58" t="s">
        <v>75</v>
      </c>
    </row>
    <row r="8" spans="1:9" ht="25.5" customHeight="1" thickBot="1" x14ac:dyDescent="0.25">
      <c r="A8" s="59" t="s">
        <v>76</v>
      </c>
      <c r="B8" s="249" t="s">
        <v>77</v>
      </c>
      <c r="C8" s="250"/>
      <c r="D8" s="60" t="s">
        <v>78</v>
      </c>
      <c r="E8" s="61" t="s">
        <v>51</v>
      </c>
      <c r="F8" s="60" t="s">
        <v>79</v>
      </c>
      <c r="G8" s="62" t="s">
        <v>43</v>
      </c>
      <c r="H8" s="63" t="s">
        <v>80</v>
      </c>
      <c r="I8" s="64" t="s">
        <v>81</v>
      </c>
    </row>
    <row r="9" spans="1:9" ht="12.75" customHeight="1" thickBot="1" x14ac:dyDescent="0.25">
      <c r="A9" s="65" t="s">
        <v>82</v>
      </c>
      <c r="B9" s="251" t="s">
        <v>40</v>
      </c>
      <c r="C9" s="252"/>
      <c r="D9" s="66" t="s">
        <v>40</v>
      </c>
      <c r="E9" s="67" t="s">
        <v>40</v>
      </c>
      <c r="F9" s="68" t="s">
        <v>83</v>
      </c>
      <c r="G9" s="69">
        <f>G10</f>
        <v>4016</v>
      </c>
      <c r="H9" s="70">
        <f>H10</f>
        <v>1771.8873899999999</v>
      </c>
      <c r="I9" s="71">
        <f>G9+H9</f>
        <v>5787.8873899999999</v>
      </c>
    </row>
    <row r="10" spans="1:9" ht="12.75" customHeight="1" x14ac:dyDescent="0.2">
      <c r="A10" s="72" t="s">
        <v>84</v>
      </c>
      <c r="B10" s="246" t="s">
        <v>40</v>
      </c>
      <c r="C10" s="247"/>
      <c r="D10" s="73" t="s">
        <v>40</v>
      </c>
      <c r="E10" s="74" t="s">
        <v>40</v>
      </c>
      <c r="F10" s="75" t="s">
        <v>85</v>
      </c>
      <c r="G10" s="76">
        <f>G11+G14+G17+G20+G24+G29+G31+G33+G35</f>
        <v>4016</v>
      </c>
      <c r="H10" s="77">
        <f>H11+H14+H17+H20+H24+H29+H31+H33+H35</f>
        <v>1771.8873899999999</v>
      </c>
      <c r="I10" s="78">
        <f>I11+I14+I17+I20+I24+I29+I31+I33+I35</f>
        <v>5787.8873899999999</v>
      </c>
    </row>
    <row r="11" spans="1:9" ht="12.75" customHeight="1" x14ac:dyDescent="0.2">
      <c r="A11" s="79" t="s">
        <v>86</v>
      </c>
      <c r="B11" s="80" t="s">
        <v>87</v>
      </c>
      <c r="C11" s="81" t="s">
        <v>88</v>
      </c>
      <c r="D11" s="82" t="s">
        <v>40</v>
      </c>
      <c r="E11" s="83" t="s">
        <v>40</v>
      </c>
      <c r="F11" s="84" t="s">
        <v>89</v>
      </c>
      <c r="G11" s="85">
        <f>SUM(G12:G13)</f>
        <v>1406</v>
      </c>
      <c r="H11" s="86">
        <f>SUM(H12:H13)</f>
        <v>660.88738999999998</v>
      </c>
      <c r="I11" s="87">
        <f>SUM(I12:I13)</f>
        <v>2066.8873899999999</v>
      </c>
    </row>
    <row r="12" spans="1:9" ht="12.75" customHeight="1" x14ac:dyDescent="0.2">
      <c r="A12" s="88"/>
      <c r="B12" s="89"/>
      <c r="C12" s="90"/>
      <c r="D12" s="91">
        <v>6113</v>
      </c>
      <c r="E12" s="92">
        <v>5169</v>
      </c>
      <c r="F12" s="93" t="s">
        <v>90</v>
      </c>
      <c r="G12" s="94">
        <v>50</v>
      </c>
      <c r="H12" s="95">
        <v>5</v>
      </c>
      <c r="I12" s="96">
        <f>SUM(G12:H12)</f>
        <v>55</v>
      </c>
    </row>
    <row r="13" spans="1:9" ht="12.75" customHeight="1" x14ac:dyDescent="0.2">
      <c r="A13" s="88"/>
      <c r="B13" s="89"/>
      <c r="C13" s="90"/>
      <c r="D13" s="91">
        <v>6172</v>
      </c>
      <c r="E13" s="92">
        <v>5169</v>
      </c>
      <c r="F13" s="93" t="s">
        <v>90</v>
      </c>
      <c r="G13" s="97">
        <v>1356</v>
      </c>
      <c r="H13" s="95">
        <v>655.88738999999998</v>
      </c>
      <c r="I13" s="96">
        <f>SUM(G13:H13)</f>
        <v>2011.8873899999999</v>
      </c>
    </row>
    <row r="14" spans="1:9" ht="12.75" customHeight="1" x14ac:dyDescent="0.2">
      <c r="A14" s="79" t="s">
        <v>86</v>
      </c>
      <c r="B14" s="80" t="s">
        <v>91</v>
      </c>
      <c r="C14" s="98" t="s">
        <v>88</v>
      </c>
      <c r="D14" s="82" t="s">
        <v>40</v>
      </c>
      <c r="E14" s="83" t="s">
        <v>40</v>
      </c>
      <c r="F14" s="84" t="s">
        <v>92</v>
      </c>
      <c r="G14" s="85">
        <f>SUM(G15:G16)</f>
        <v>200</v>
      </c>
      <c r="H14" s="86">
        <f>SUM(H15:H16)</f>
        <v>85</v>
      </c>
      <c r="I14" s="87">
        <f>SUM(I15:I16)</f>
        <v>285</v>
      </c>
    </row>
    <row r="15" spans="1:9" ht="12.75" customHeight="1" x14ac:dyDescent="0.2">
      <c r="A15" s="99"/>
      <c r="B15" s="89"/>
      <c r="C15" s="90"/>
      <c r="D15" s="91">
        <v>6172</v>
      </c>
      <c r="E15" s="92">
        <v>5194</v>
      </c>
      <c r="F15" s="100" t="s">
        <v>93</v>
      </c>
      <c r="G15" s="94">
        <v>20</v>
      </c>
      <c r="H15" s="95">
        <v>10</v>
      </c>
      <c r="I15" s="96">
        <f>SUM(G15:H15)</f>
        <v>30</v>
      </c>
    </row>
    <row r="16" spans="1:9" ht="12.75" customHeight="1" x14ac:dyDescent="0.2">
      <c r="A16" s="88"/>
      <c r="B16" s="89"/>
      <c r="C16" s="101"/>
      <c r="D16" s="91">
        <v>6172</v>
      </c>
      <c r="E16" s="92">
        <v>5499</v>
      </c>
      <c r="F16" s="100" t="s">
        <v>94</v>
      </c>
      <c r="G16" s="97">
        <v>180</v>
      </c>
      <c r="H16" s="95">
        <v>75</v>
      </c>
      <c r="I16" s="96">
        <f>SUM(G16:H16)</f>
        <v>255</v>
      </c>
    </row>
    <row r="17" spans="1:9" ht="12.75" customHeight="1" x14ac:dyDescent="0.2">
      <c r="A17" s="79" t="s">
        <v>86</v>
      </c>
      <c r="B17" s="80" t="s">
        <v>95</v>
      </c>
      <c r="C17" s="98" t="s">
        <v>88</v>
      </c>
      <c r="D17" s="82" t="s">
        <v>40</v>
      </c>
      <c r="E17" s="83" t="s">
        <v>40</v>
      </c>
      <c r="F17" s="84" t="s">
        <v>96</v>
      </c>
      <c r="G17" s="85">
        <f>SUM(G18:G19)</f>
        <v>2100</v>
      </c>
      <c r="H17" s="86">
        <f>SUM(H18:H19)</f>
        <v>570</v>
      </c>
      <c r="I17" s="87">
        <f>SUM(I18:I19)</f>
        <v>2670</v>
      </c>
    </row>
    <row r="18" spans="1:9" ht="12.75" customHeight="1" x14ac:dyDescent="0.2">
      <c r="A18" s="88"/>
      <c r="B18" s="89"/>
      <c r="C18" s="90"/>
      <c r="D18" s="91">
        <v>6113</v>
      </c>
      <c r="E18" s="92">
        <v>5499</v>
      </c>
      <c r="F18" s="100" t="s">
        <v>94</v>
      </c>
      <c r="G18" s="94">
        <v>60</v>
      </c>
      <c r="H18" s="95">
        <v>20</v>
      </c>
      <c r="I18" s="96">
        <f>SUM(G18:H18)</f>
        <v>80</v>
      </c>
    </row>
    <row r="19" spans="1:9" ht="12.75" customHeight="1" x14ac:dyDescent="0.2">
      <c r="A19" s="88"/>
      <c r="B19" s="102"/>
      <c r="C19" s="90"/>
      <c r="D19" s="91">
        <v>6172</v>
      </c>
      <c r="E19" s="92">
        <v>5499</v>
      </c>
      <c r="F19" s="100" t="s">
        <v>94</v>
      </c>
      <c r="G19" s="97">
        <v>2040</v>
      </c>
      <c r="H19" s="95">
        <v>550</v>
      </c>
      <c r="I19" s="96">
        <f>SUM(G19:H19)</f>
        <v>2590</v>
      </c>
    </row>
    <row r="20" spans="1:9" ht="12.75" customHeight="1" x14ac:dyDescent="0.2">
      <c r="A20" s="79" t="s">
        <v>86</v>
      </c>
      <c r="B20" s="80" t="s">
        <v>97</v>
      </c>
      <c r="C20" s="98" t="s">
        <v>88</v>
      </c>
      <c r="D20" s="82" t="s">
        <v>40</v>
      </c>
      <c r="E20" s="83" t="s">
        <v>40</v>
      </c>
      <c r="F20" s="84" t="s">
        <v>98</v>
      </c>
      <c r="G20" s="85">
        <f>SUM(G21:G23)</f>
        <v>60</v>
      </c>
      <c r="H20" s="86">
        <f>SUM(H21:H23)</f>
        <v>25</v>
      </c>
      <c r="I20" s="87">
        <f>SUM(I21:I23)</f>
        <v>85</v>
      </c>
    </row>
    <row r="21" spans="1:9" ht="12.75" customHeight="1" x14ac:dyDescent="0.2">
      <c r="A21" s="88"/>
      <c r="B21" s="102"/>
      <c r="C21" s="90"/>
      <c r="D21" s="91">
        <v>6172</v>
      </c>
      <c r="E21" s="92">
        <v>5139</v>
      </c>
      <c r="F21" s="100" t="s">
        <v>99</v>
      </c>
      <c r="G21" s="94">
        <v>5</v>
      </c>
      <c r="H21" s="95">
        <v>10</v>
      </c>
      <c r="I21" s="96">
        <f>SUM(G21:H21)</f>
        <v>15</v>
      </c>
    </row>
    <row r="22" spans="1:9" ht="12.75" customHeight="1" x14ac:dyDescent="0.2">
      <c r="A22" s="88"/>
      <c r="B22" s="102"/>
      <c r="C22" s="90"/>
      <c r="D22" s="91">
        <v>6172</v>
      </c>
      <c r="E22" s="92">
        <v>5164</v>
      </c>
      <c r="F22" s="100" t="s">
        <v>100</v>
      </c>
      <c r="G22" s="94">
        <v>30</v>
      </c>
      <c r="H22" s="95">
        <v>10</v>
      </c>
      <c r="I22" s="96">
        <f>SUM(G22:H22)</f>
        <v>40</v>
      </c>
    </row>
    <row r="23" spans="1:9" ht="12.75" customHeight="1" x14ac:dyDescent="0.2">
      <c r="A23" s="88"/>
      <c r="B23" s="102"/>
      <c r="C23" s="90"/>
      <c r="D23" s="91">
        <v>6172</v>
      </c>
      <c r="E23" s="92">
        <v>5169</v>
      </c>
      <c r="F23" s="93" t="s">
        <v>90</v>
      </c>
      <c r="G23" s="97">
        <v>25</v>
      </c>
      <c r="H23" s="95">
        <v>5</v>
      </c>
      <c r="I23" s="96">
        <f>SUM(G23:H23)</f>
        <v>30</v>
      </c>
    </row>
    <row r="24" spans="1:9" ht="12.75" customHeight="1" x14ac:dyDescent="0.2">
      <c r="A24" s="79" t="s">
        <v>86</v>
      </c>
      <c r="B24" s="80" t="s">
        <v>101</v>
      </c>
      <c r="C24" s="98" t="s">
        <v>88</v>
      </c>
      <c r="D24" s="82" t="s">
        <v>40</v>
      </c>
      <c r="E24" s="83" t="s">
        <v>40</v>
      </c>
      <c r="F24" s="84" t="s">
        <v>102</v>
      </c>
      <c r="G24" s="85">
        <f>SUM(G25:G28)</f>
        <v>200</v>
      </c>
      <c r="H24" s="103">
        <f>SUM(H25:H28)</f>
        <v>50</v>
      </c>
      <c r="I24" s="104">
        <f>SUM(I25:I28)</f>
        <v>250</v>
      </c>
    </row>
    <row r="25" spans="1:9" ht="12.75" customHeight="1" x14ac:dyDescent="0.2">
      <c r="A25" s="88"/>
      <c r="B25" s="102"/>
      <c r="C25" s="105"/>
      <c r="D25" s="91">
        <v>6172</v>
      </c>
      <c r="E25" s="92">
        <v>5139</v>
      </c>
      <c r="F25" s="93" t="s">
        <v>99</v>
      </c>
      <c r="G25" s="94">
        <v>15</v>
      </c>
      <c r="H25" s="95">
        <v>10</v>
      </c>
      <c r="I25" s="96">
        <f>SUM(G25:H25)</f>
        <v>25</v>
      </c>
    </row>
    <row r="26" spans="1:9" ht="12.75" customHeight="1" x14ac:dyDescent="0.2">
      <c r="A26" s="88"/>
      <c r="B26" s="102"/>
      <c r="C26" s="90"/>
      <c r="D26" s="91">
        <v>6172</v>
      </c>
      <c r="E26" s="92">
        <v>5164</v>
      </c>
      <c r="F26" s="93" t="s">
        <v>100</v>
      </c>
      <c r="G26" s="94">
        <v>20</v>
      </c>
      <c r="H26" s="95">
        <v>10</v>
      </c>
      <c r="I26" s="96">
        <f>SUM(G26:H26)</f>
        <v>30</v>
      </c>
    </row>
    <row r="27" spans="1:9" ht="12.75" customHeight="1" x14ac:dyDescent="0.2">
      <c r="A27" s="88"/>
      <c r="B27" s="102"/>
      <c r="C27" s="101"/>
      <c r="D27" s="91">
        <v>6172</v>
      </c>
      <c r="E27" s="92">
        <v>5169</v>
      </c>
      <c r="F27" s="93" t="s">
        <v>90</v>
      </c>
      <c r="G27" s="97">
        <v>45</v>
      </c>
      <c r="H27" s="95">
        <v>10</v>
      </c>
      <c r="I27" s="96">
        <f>SUM(G27:H27)</f>
        <v>55</v>
      </c>
    </row>
    <row r="28" spans="1:9" ht="12.75" customHeight="1" x14ac:dyDescent="0.2">
      <c r="A28" s="106"/>
      <c r="B28" s="107"/>
      <c r="C28" s="108"/>
      <c r="D28" s="109">
        <v>6172</v>
      </c>
      <c r="E28" s="110">
        <v>5175</v>
      </c>
      <c r="F28" s="111" t="s">
        <v>103</v>
      </c>
      <c r="G28" s="94">
        <v>120</v>
      </c>
      <c r="H28" s="112">
        <v>20</v>
      </c>
      <c r="I28" s="113">
        <f>SUM(G28:H28)</f>
        <v>140</v>
      </c>
    </row>
    <row r="29" spans="1:9" x14ac:dyDescent="0.2">
      <c r="A29" s="79" t="s">
        <v>86</v>
      </c>
      <c r="B29" s="80" t="s">
        <v>104</v>
      </c>
      <c r="C29" s="98" t="s">
        <v>88</v>
      </c>
      <c r="D29" s="82" t="s">
        <v>40</v>
      </c>
      <c r="E29" s="83" t="s">
        <v>40</v>
      </c>
      <c r="F29" s="84" t="s">
        <v>105</v>
      </c>
      <c r="G29" s="85">
        <f>G30</f>
        <v>20</v>
      </c>
      <c r="H29" s="86">
        <f>H30</f>
        <v>160</v>
      </c>
      <c r="I29" s="87">
        <f>I30</f>
        <v>180</v>
      </c>
    </row>
    <row r="30" spans="1:9" x14ac:dyDescent="0.2">
      <c r="A30" s="88"/>
      <c r="B30" s="102"/>
      <c r="C30" s="101"/>
      <c r="D30" s="91">
        <v>6172</v>
      </c>
      <c r="E30" s="92">
        <v>5499</v>
      </c>
      <c r="F30" s="100" t="s">
        <v>106</v>
      </c>
      <c r="G30" s="97">
        <v>20</v>
      </c>
      <c r="H30" s="95">
        <v>160</v>
      </c>
      <c r="I30" s="96">
        <f>SUM(G30:H30)</f>
        <v>180</v>
      </c>
    </row>
    <row r="31" spans="1:9" x14ac:dyDescent="0.2">
      <c r="A31" s="79" t="s">
        <v>86</v>
      </c>
      <c r="B31" s="80" t="s">
        <v>107</v>
      </c>
      <c r="C31" s="98" t="s">
        <v>88</v>
      </c>
      <c r="D31" s="82" t="s">
        <v>40</v>
      </c>
      <c r="E31" s="83" t="s">
        <v>40</v>
      </c>
      <c r="F31" s="84" t="s">
        <v>108</v>
      </c>
      <c r="G31" s="85">
        <f>G32</f>
        <v>20</v>
      </c>
      <c r="H31" s="86">
        <f>H32</f>
        <v>15</v>
      </c>
      <c r="I31" s="114">
        <f>I32</f>
        <v>35</v>
      </c>
    </row>
    <row r="32" spans="1:9" x14ac:dyDescent="0.2">
      <c r="A32" s="88"/>
      <c r="B32" s="89"/>
      <c r="C32" s="101"/>
      <c r="D32" s="91">
        <v>6172</v>
      </c>
      <c r="E32" s="92">
        <v>5499</v>
      </c>
      <c r="F32" s="100" t="s">
        <v>94</v>
      </c>
      <c r="G32" s="97">
        <v>20</v>
      </c>
      <c r="H32" s="95">
        <v>15</v>
      </c>
      <c r="I32" s="96">
        <f>SUM(G32:H32)</f>
        <v>35</v>
      </c>
    </row>
    <row r="33" spans="1:9" x14ac:dyDescent="0.2">
      <c r="A33" s="79" t="s">
        <v>86</v>
      </c>
      <c r="B33" s="80" t="s">
        <v>109</v>
      </c>
      <c r="C33" s="98" t="s">
        <v>88</v>
      </c>
      <c r="D33" s="82" t="s">
        <v>40</v>
      </c>
      <c r="E33" s="83" t="s">
        <v>40</v>
      </c>
      <c r="F33" s="84" t="s">
        <v>110</v>
      </c>
      <c r="G33" s="85">
        <f>G34</f>
        <v>0</v>
      </c>
      <c r="H33" s="86">
        <f>H34</f>
        <v>214</v>
      </c>
      <c r="I33" s="87">
        <f>I34</f>
        <v>214</v>
      </c>
    </row>
    <row r="34" spans="1:9" x14ac:dyDescent="0.2">
      <c r="A34" s="88"/>
      <c r="B34" s="89"/>
      <c r="C34" s="101"/>
      <c r="D34" s="91">
        <v>6409</v>
      </c>
      <c r="E34" s="92">
        <v>5901</v>
      </c>
      <c r="F34" s="100" t="s">
        <v>111</v>
      </c>
      <c r="G34" s="97">
        <v>0</v>
      </c>
      <c r="H34" s="95">
        <v>214</v>
      </c>
      <c r="I34" s="96">
        <f>SUM(G34:H34)</f>
        <v>214</v>
      </c>
    </row>
    <row r="35" spans="1:9" x14ac:dyDescent="0.2">
      <c r="A35" s="79" t="s">
        <v>86</v>
      </c>
      <c r="B35" s="80" t="s">
        <v>112</v>
      </c>
      <c r="C35" s="98" t="s">
        <v>88</v>
      </c>
      <c r="D35" s="82" t="s">
        <v>40</v>
      </c>
      <c r="E35" s="83" t="s">
        <v>40</v>
      </c>
      <c r="F35" s="84" t="s">
        <v>113</v>
      </c>
      <c r="G35" s="85">
        <f>SUM(G36:G36)</f>
        <v>10</v>
      </c>
      <c r="H35" s="86">
        <f>SUM(H36:H36)</f>
        <v>-8</v>
      </c>
      <c r="I35" s="87">
        <f>SUM(I36:I36)</f>
        <v>2</v>
      </c>
    </row>
    <row r="36" spans="1:9" ht="13.5" thickBot="1" x14ac:dyDescent="0.25">
      <c r="A36" s="115"/>
      <c r="B36" s="116"/>
      <c r="C36" s="117"/>
      <c r="D36" s="118">
        <v>6310</v>
      </c>
      <c r="E36" s="119">
        <v>5163</v>
      </c>
      <c r="F36" s="120" t="s">
        <v>114</v>
      </c>
      <c r="G36" s="121">
        <v>10</v>
      </c>
      <c r="H36" s="122">
        <v>-8</v>
      </c>
      <c r="I36" s="123">
        <f>SUM(G36:H36)</f>
        <v>2</v>
      </c>
    </row>
    <row r="37" spans="1:9" ht="13.5" customHeight="1" x14ac:dyDescent="0.2">
      <c r="A37" s="124"/>
      <c r="B37" s="125"/>
      <c r="C37" s="125"/>
      <c r="D37" s="124"/>
      <c r="E37" s="124"/>
      <c r="F37" s="126"/>
      <c r="G37" s="127"/>
      <c r="H37" s="128"/>
      <c r="I37" s="128"/>
    </row>
  </sheetData>
  <mergeCells count="7">
    <mergeCell ref="B10:C10"/>
    <mergeCell ref="G1:I1"/>
    <mergeCell ref="A2:I2"/>
    <mergeCell ref="A4:I4"/>
    <mergeCell ref="A6:I6"/>
    <mergeCell ref="B8:C8"/>
    <mergeCell ref="B9:C9"/>
  </mergeCells>
  <pageMargins left="0.78740157480314965" right="0.59055118110236227" top="0.59055118110236227" bottom="0.78740157480314965" header="0.51181102362204722" footer="0.51181102362204722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I16"/>
  <sheetViews>
    <sheetView tabSelected="1" zoomScaleNormal="100" workbookViewId="0">
      <selection activeCell="G38" sqref="G38"/>
    </sheetView>
  </sheetViews>
  <sheetFormatPr defaultRowHeight="12.75" x14ac:dyDescent="0.2"/>
  <cols>
    <col min="1" max="1" width="3.140625" style="129" customWidth="1"/>
    <col min="2" max="2" width="8.28515625" style="129" customWidth="1"/>
    <col min="3" max="4" width="4.7109375" style="129" customWidth="1"/>
    <col min="5" max="5" width="5.7109375" style="129" customWidth="1"/>
    <col min="6" max="6" width="37.28515625" style="129" customWidth="1"/>
    <col min="7" max="7" width="8" style="185" customWidth="1"/>
    <col min="8" max="8" width="10" style="129" customWidth="1"/>
    <col min="9" max="9" width="10.140625" style="129" customWidth="1"/>
    <col min="10" max="16384" width="9.140625" style="129"/>
  </cols>
  <sheetData>
    <row r="1" spans="1:9" x14ac:dyDescent="0.2">
      <c r="A1" s="56"/>
      <c r="B1" s="56"/>
      <c r="C1" s="56"/>
      <c r="D1" s="56"/>
      <c r="E1" s="56"/>
      <c r="F1" s="56"/>
      <c r="G1" s="219" t="s">
        <v>125</v>
      </c>
      <c r="H1" s="220"/>
      <c r="I1" s="220"/>
    </row>
    <row r="2" spans="1:9" ht="18" x14ac:dyDescent="0.25">
      <c r="A2" s="221" t="s">
        <v>72</v>
      </c>
      <c r="B2" s="221"/>
      <c r="C2" s="221"/>
      <c r="D2" s="221"/>
      <c r="E2" s="221"/>
      <c r="F2" s="221"/>
      <c r="G2" s="221"/>
      <c r="H2" s="221"/>
      <c r="I2" s="221"/>
    </row>
    <row r="3" spans="1:9" x14ac:dyDescent="0.2">
      <c r="A3" s="56"/>
      <c r="B3" s="56"/>
      <c r="C3" s="56"/>
      <c r="D3" s="56"/>
      <c r="E3" s="56"/>
      <c r="F3" s="56"/>
      <c r="G3" s="56"/>
      <c r="H3"/>
      <c r="I3"/>
    </row>
    <row r="4" spans="1:9" ht="15.75" x14ac:dyDescent="0.25">
      <c r="A4" s="248" t="s">
        <v>115</v>
      </c>
      <c r="B4" s="248"/>
      <c r="C4" s="248"/>
      <c r="D4" s="248"/>
      <c r="E4" s="248"/>
      <c r="F4" s="248"/>
      <c r="G4" s="248"/>
      <c r="H4" s="248"/>
      <c r="I4" s="248"/>
    </row>
    <row r="5" spans="1:9" x14ac:dyDescent="0.2">
      <c r="A5" s="56"/>
      <c r="B5" s="56"/>
      <c r="C5" s="56"/>
      <c r="D5" s="56"/>
      <c r="E5" s="56"/>
      <c r="F5" s="56"/>
      <c r="G5" s="56"/>
      <c r="H5"/>
      <c r="I5"/>
    </row>
    <row r="6" spans="1:9" ht="15.75" x14ac:dyDescent="0.25">
      <c r="A6" s="222" t="s">
        <v>74</v>
      </c>
      <c r="B6" s="222"/>
      <c r="C6" s="222"/>
      <c r="D6" s="222"/>
      <c r="E6" s="222"/>
      <c r="F6" s="222"/>
      <c r="G6" s="222"/>
      <c r="H6" s="222"/>
      <c r="I6" s="222"/>
    </row>
    <row r="7" spans="1:9" ht="13.5" thickBot="1" x14ac:dyDescent="0.25">
      <c r="A7" s="130"/>
      <c r="B7" s="130"/>
      <c r="C7" s="130"/>
      <c r="D7" s="130"/>
      <c r="E7" s="130"/>
      <c r="F7" s="130"/>
      <c r="G7" s="130"/>
      <c r="H7" s="131"/>
      <c r="I7" s="131" t="s">
        <v>75</v>
      </c>
    </row>
    <row r="8" spans="1:9" ht="23.25" customHeight="1" thickBot="1" x14ac:dyDescent="0.25">
      <c r="A8" s="132" t="s">
        <v>76</v>
      </c>
      <c r="B8" s="254" t="s">
        <v>77</v>
      </c>
      <c r="C8" s="255"/>
      <c r="D8" s="133" t="s">
        <v>78</v>
      </c>
      <c r="E8" s="134" t="s">
        <v>51</v>
      </c>
      <c r="F8" s="133" t="s">
        <v>116</v>
      </c>
      <c r="G8" s="135" t="s">
        <v>43</v>
      </c>
      <c r="H8" s="63" t="s">
        <v>80</v>
      </c>
      <c r="I8" s="5" t="s">
        <v>81</v>
      </c>
    </row>
    <row r="9" spans="1:9" ht="13.5" thickBot="1" x14ac:dyDescent="0.25">
      <c r="A9" s="136" t="s">
        <v>82</v>
      </c>
      <c r="B9" s="253" t="s">
        <v>40</v>
      </c>
      <c r="C9" s="253"/>
      <c r="D9" s="137" t="s">
        <v>40</v>
      </c>
      <c r="E9" s="138" t="s">
        <v>40</v>
      </c>
      <c r="F9" s="139" t="s">
        <v>117</v>
      </c>
      <c r="G9" s="140">
        <v>5000</v>
      </c>
      <c r="H9" s="141">
        <f>H10+H12</f>
        <v>3993.0147499999998</v>
      </c>
      <c r="I9" s="142">
        <f t="shared" ref="I9:I16" si="0">G9+H9</f>
        <v>8993.0147500000003</v>
      </c>
    </row>
    <row r="10" spans="1:9" x14ac:dyDescent="0.2">
      <c r="A10" s="143" t="s">
        <v>82</v>
      </c>
      <c r="B10" s="144" t="s">
        <v>118</v>
      </c>
      <c r="C10" s="145" t="s">
        <v>88</v>
      </c>
      <c r="D10" s="146" t="s">
        <v>40</v>
      </c>
      <c r="E10" s="147" t="s">
        <v>40</v>
      </c>
      <c r="F10" s="148" t="s">
        <v>119</v>
      </c>
      <c r="G10" s="149">
        <f>G11</f>
        <v>4700</v>
      </c>
      <c r="H10" s="150">
        <f>H11</f>
        <v>3993.0147499999998</v>
      </c>
      <c r="I10" s="151">
        <f t="shared" si="0"/>
        <v>8693.0147500000003</v>
      </c>
    </row>
    <row r="11" spans="1:9" ht="13.5" thickBot="1" x14ac:dyDescent="0.25">
      <c r="A11" s="152"/>
      <c r="B11" s="153"/>
      <c r="C11" s="154"/>
      <c r="D11" s="155">
        <v>5273</v>
      </c>
      <c r="E11" s="156">
        <v>5901</v>
      </c>
      <c r="F11" s="157" t="s">
        <v>111</v>
      </c>
      <c r="G11" s="158">
        <v>4700</v>
      </c>
      <c r="H11" s="159">
        <v>3993.0147499999998</v>
      </c>
      <c r="I11" s="160">
        <f t="shared" si="0"/>
        <v>8693.0147500000003</v>
      </c>
    </row>
    <row r="12" spans="1:9" x14ac:dyDescent="0.2">
      <c r="A12" s="161" t="s">
        <v>82</v>
      </c>
      <c r="B12" s="162" t="s">
        <v>120</v>
      </c>
      <c r="C12" s="163" t="s">
        <v>88</v>
      </c>
      <c r="D12" s="164" t="s">
        <v>40</v>
      </c>
      <c r="E12" s="165" t="s">
        <v>40</v>
      </c>
      <c r="F12" s="166" t="s">
        <v>121</v>
      </c>
      <c r="G12" s="167">
        <f>SUM(G13:G16)</f>
        <v>300</v>
      </c>
      <c r="H12" s="167">
        <f>SUM(H13:H16)</f>
        <v>0</v>
      </c>
      <c r="I12" s="168">
        <f t="shared" si="0"/>
        <v>300</v>
      </c>
    </row>
    <row r="13" spans="1:9" x14ac:dyDescent="0.2">
      <c r="A13" s="169"/>
      <c r="B13" s="170"/>
      <c r="C13" s="171"/>
      <c r="D13" s="172">
        <v>5273</v>
      </c>
      <c r="E13" s="173">
        <v>5137</v>
      </c>
      <c r="F13" s="174" t="s">
        <v>122</v>
      </c>
      <c r="G13" s="175">
        <v>50</v>
      </c>
      <c r="H13" s="175">
        <v>0</v>
      </c>
      <c r="I13" s="176">
        <f t="shared" si="0"/>
        <v>50</v>
      </c>
    </row>
    <row r="14" spans="1:9" x14ac:dyDescent="0.2">
      <c r="A14" s="169"/>
      <c r="B14" s="170"/>
      <c r="C14" s="171"/>
      <c r="D14" s="172">
        <v>5273</v>
      </c>
      <c r="E14" s="173">
        <v>5139</v>
      </c>
      <c r="F14" s="174" t="s">
        <v>123</v>
      </c>
      <c r="G14" s="175">
        <v>20</v>
      </c>
      <c r="H14" s="175">
        <v>0</v>
      </c>
      <c r="I14" s="176">
        <f t="shared" si="0"/>
        <v>20</v>
      </c>
    </row>
    <row r="15" spans="1:9" x14ac:dyDescent="0.2">
      <c r="A15" s="169"/>
      <c r="B15" s="170"/>
      <c r="C15" s="171"/>
      <c r="D15" s="172">
        <v>5273</v>
      </c>
      <c r="E15" s="173">
        <v>5166</v>
      </c>
      <c r="F15" s="174" t="s">
        <v>124</v>
      </c>
      <c r="G15" s="175">
        <v>20</v>
      </c>
      <c r="H15" s="175">
        <v>0</v>
      </c>
      <c r="I15" s="176">
        <f t="shared" si="0"/>
        <v>20</v>
      </c>
    </row>
    <row r="16" spans="1:9" ht="13.5" thickBot="1" x14ac:dyDescent="0.25">
      <c r="A16" s="177"/>
      <c r="B16" s="178"/>
      <c r="C16" s="179"/>
      <c r="D16" s="180">
        <v>5273</v>
      </c>
      <c r="E16" s="181">
        <v>5169</v>
      </c>
      <c r="F16" s="182" t="s">
        <v>90</v>
      </c>
      <c r="G16" s="183">
        <v>210</v>
      </c>
      <c r="H16" s="183">
        <v>0</v>
      </c>
      <c r="I16" s="184">
        <f t="shared" si="0"/>
        <v>210</v>
      </c>
    </row>
  </sheetData>
  <mergeCells count="6">
    <mergeCell ref="B9:C9"/>
    <mergeCell ref="G1:I1"/>
    <mergeCell ref="A2:I2"/>
    <mergeCell ref="A4:I4"/>
    <mergeCell ref="A6:I6"/>
    <mergeCell ref="B8:C8"/>
  </mergeCells>
  <conditionalFormatting sqref="A12:A15 F12:G15 A16:G16">
    <cfRule type="expression" dxfId="3" priority="4">
      <formula>$H12&lt;&gt;0</formula>
    </cfRule>
  </conditionalFormatting>
  <conditionalFormatting sqref="B13:E15">
    <cfRule type="expression" dxfId="2" priority="3">
      <formula>$H12&lt;&gt;0</formula>
    </cfRule>
  </conditionalFormatting>
  <conditionalFormatting sqref="H13:I16 I12">
    <cfRule type="expression" dxfId="1" priority="2">
      <formula>$H12&lt;&gt;0</formula>
    </cfRule>
  </conditionalFormatting>
  <conditionalFormatting sqref="H12">
    <cfRule type="expression" dxfId="0" priority="1">
      <formula>$H12&lt;&gt;0</formula>
    </cfRule>
  </conditionalFormatting>
  <printOptions horizontalCentered="1"/>
  <pageMargins left="0.78740157480314965" right="0.59055118110236227" top="0.59055118110236227" bottom="0.78740157480314965" header="0.51181102362204722" footer="0.51181102362204722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č.1-bilance 2016</vt:lpstr>
      <vt:lpstr>Příloha č.2-925-Sociální fond</vt:lpstr>
      <vt:lpstr>Příloha č.3-931-Krizový fond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Matouskova Anna</cp:lastModifiedBy>
  <cp:lastPrinted>2016-02-09T09:25:12Z</cp:lastPrinted>
  <dcterms:created xsi:type="dcterms:W3CDTF">2016-01-27T06:51:17Z</dcterms:created>
  <dcterms:modified xsi:type="dcterms:W3CDTF">2016-02-09T09:27:16Z</dcterms:modified>
</cp:coreProperties>
</file>