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91204" sheetId="2" r:id="rId1"/>
    <sheet name="Bilance PaV" sheetId="1" r:id="rId2"/>
  </sheets>
  <calcPr calcId="145621"/>
</workbook>
</file>

<file path=xl/calcChain.xml><?xml version="1.0" encoding="utf-8"?>
<calcChain xmlns="http://schemas.openxmlformats.org/spreadsheetml/2006/main">
  <c r="I45" i="2" l="1"/>
  <c r="I44" i="2"/>
  <c r="H44" i="2"/>
  <c r="I43" i="2"/>
  <c r="I42" i="2"/>
  <c r="H42" i="2"/>
  <c r="I41" i="2"/>
  <c r="H40" i="2"/>
  <c r="I40" i="2" s="1"/>
  <c r="I39" i="2"/>
  <c r="H38" i="2"/>
  <c r="I38" i="2" s="1"/>
  <c r="I37" i="2"/>
  <c r="I36" i="2"/>
  <c r="H36" i="2"/>
  <c r="I35" i="2"/>
  <c r="I34" i="2"/>
  <c r="H34" i="2"/>
  <c r="I33" i="2"/>
  <c r="H32" i="2"/>
  <c r="I32" i="2" s="1"/>
  <c r="I31" i="2"/>
  <c r="H30" i="2"/>
  <c r="I30" i="2" s="1"/>
  <c r="I29" i="2"/>
  <c r="I28" i="2"/>
  <c r="H28" i="2"/>
  <c r="I27" i="2"/>
  <c r="I26" i="2"/>
  <c r="H26" i="2"/>
  <c r="I25" i="2"/>
  <c r="H24" i="2"/>
  <c r="I24" i="2" s="1"/>
  <c r="I23" i="2"/>
  <c r="H22" i="2"/>
  <c r="I22" i="2" s="1"/>
  <c r="I21" i="2"/>
  <c r="I20" i="2"/>
  <c r="H20" i="2"/>
  <c r="I19" i="2"/>
  <c r="G18" i="2"/>
  <c r="I18" i="2" s="1"/>
  <c r="I17" i="2"/>
  <c r="G16" i="2"/>
  <c r="I16" i="2" s="1"/>
  <c r="I15" i="2"/>
  <c r="G14" i="2"/>
  <c r="I14" i="2" s="1"/>
  <c r="I13" i="2"/>
  <c r="I12" i="2"/>
  <c r="G12" i="2"/>
  <c r="I11" i="2"/>
  <c r="G10" i="2"/>
  <c r="I10" i="2" s="1"/>
  <c r="G9" i="2" l="1"/>
  <c r="H9" i="2"/>
  <c r="I9" i="2" l="1"/>
  <c r="E45" i="1" l="1"/>
  <c r="E43" i="1"/>
  <c r="E42" i="1"/>
  <c r="E41" i="1"/>
  <c r="E39" i="1"/>
  <c r="E37" i="1"/>
  <c r="E36" i="1"/>
  <c r="E35" i="1"/>
  <c r="E32" i="1"/>
  <c r="E31" i="1"/>
  <c r="E30" i="1"/>
  <c r="E29" i="1"/>
  <c r="E23" i="1"/>
  <c r="C21" i="1"/>
  <c r="E19" i="1"/>
  <c r="E18" i="1"/>
  <c r="E17" i="1"/>
  <c r="C15" i="1"/>
  <c r="E15" i="1"/>
  <c r="E16" i="1"/>
  <c r="E14" i="1"/>
  <c r="E13" i="1"/>
  <c r="E12" i="1"/>
  <c r="C9" i="1"/>
  <c r="E7" i="1"/>
  <c r="E6" i="1"/>
  <c r="E5" i="1"/>
  <c r="E34" i="1"/>
  <c r="E33" i="1"/>
  <c r="E25" i="1"/>
  <c r="E24" i="1"/>
  <c r="E40" i="1"/>
  <c r="E38" i="1"/>
  <c r="D21" i="1"/>
  <c r="E21" i="1" s="1"/>
  <c r="E44" i="1"/>
  <c r="D9" i="1"/>
  <c r="D15" i="1"/>
  <c r="D46" i="1"/>
  <c r="D4" i="1"/>
  <c r="E10" i="1"/>
  <c r="D8" i="1"/>
  <c r="D20" i="1"/>
  <c r="D26" i="1"/>
  <c r="E26" i="1" s="1"/>
  <c r="E9" i="1"/>
  <c r="C8" i="1"/>
  <c r="E8" i="1"/>
  <c r="E46" i="1"/>
  <c r="E22" i="1"/>
  <c r="C4" i="1"/>
  <c r="E11" i="1"/>
  <c r="C46" i="1"/>
  <c r="C26" i="1"/>
  <c r="C20" i="1"/>
  <c r="E20" i="1"/>
  <c r="E4" i="1"/>
</calcChain>
</file>

<file path=xl/sharedStrings.xml><?xml version="1.0" encoding="utf-8"?>
<sst xmlns="http://schemas.openxmlformats.org/spreadsheetml/2006/main" count="245" uniqueCount="120">
  <si>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</si>
  <si>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</si>
  <si>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</si>
  <si>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</si>
  <si>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</si>
  <si>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</si>
  <si>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</si>
  <si>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</si>
  <si>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</si>
  <si>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</si>
  <si>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</si>
  <si>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</si>
  <si>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</si>
  <si>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</si>
  <si>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</si>
  <si>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</si>
  <si>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</si>
  <si>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</si>
  <si>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</si>
  <si>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</si>
  <si>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</si>
  <si>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</si>
  <si>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</si>
  <si>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</si>
  <si>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</si>
  <si>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</si>
  <si>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</si>
  <si>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</si>
  <si>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</si>
  <si>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</si>
  <si>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</si>
  <si>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</si>
  <si>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</si>
  <si>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</si>
  <si>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</si>
  <si>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</si>
  <si>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</si>
  <si>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</si>
  <si>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</si>
  <si>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</si>
  <si>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</si>
  <si>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</si>
  <si>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</si>
  <si>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</si>
  <si>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</si>
  <si>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4. úvěr</t>
  </si>
  <si>
    <t>5. uhrazené splátky dlouhod.půjč.</t>
  </si>
  <si>
    <t>Kap.926-dotační fond</t>
  </si>
  <si>
    <t>Kap.917-transfery</t>
  </si>
  <si>
    <t>Kap.919-Pokladní správa</t>
  </si>
  <si>
    <t>Zdrojová část rozpočtu LK 2016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</si>
  <si>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</si>
  <si>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</si>
  <si>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</si>
  <si>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</si>
  <si>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 xml:space="preserve">   dotace od regionální rady</t>
  </si>
  <si>
    <t xml:space="preserve">    dotace od regionální rady</t>
  </si>
  <si>
    <t xml:space="preserve">   resort. účelové dotace (ze SR, st.fondů)</t>
  </si>
  <si>
    <t xml:space="preserve">   dotace ze zahraničí</t>
  </si>
  <si>
    <t xml:space="preserve">  dotace od obcí</t>
  </si>
  <si>
    <t>upravený rozpočet I.</t>
  </si>
  <si>
    <t>upravený rozpočet II.</t>
  </si>
  <si>
    <t>Příloha - tab.část ke ZR-RO č. 42/16</t>
  </si>
  <si>
    <t>ZR-RO č.42/16</t>
  </si>
  <si>
    <t>Příloha č.1 - tab.část ke ZR-RO č.42/16</t>
  </si>
  <si>
    <t>Změna rozpočtu - rozpočtové opatření č. 42/16</t>
  </si>
  <si>
    <t>912 04 - ÚČELOVÉ PŘÍSPĚVKY PO</t>
  </si>
  <si>
    <t>Odbor školství, mládeže, tělovýchovy a sportu</t>
  </si>
  <si>
    <t>uk.</t>
  </si>
  <si>
    <t>č.a.</t>
  </si>
  <si>
    <t>§</t>
  </si>
  <si>
    <t>91204 - Ú Č E L O V É  P Ř Í S P Ě V K Y  P O</t>
  </si>
  <si>
    <t>SR 2016</t>
  </si>
  <si>
    <t>ZR-RO č. 42/16</t>
  </si>
  <si>
    <t>UR 2016</t>
  </si>
  <si>
    <t>SU</t>
  </si>
  <si>
    <t>x</t>
  </si>
  <si>
    <t>Jmenovité inv. a neinv. akce resortu</t>
  </si>
  <si>
    <t>DU</t>
  </si>
  <si>
    <t>0450001</t>
  </si>
  <si>
    <t>0000</t>
  </si>
  <si>
    <t>Stipendijní program pro žáky odborných škol</t>
  </si>
  <si>
    <t>neinvestiční příspěvky zřízeným příspěvkovým organizacím</t>
  </si>
  <si>
    <t>0450002</t>
  </si>
  <si>
    <t>Diagnostické nástroje pro školská poradenská zařízení</t>
  </si>
  <si>
    <t>0450003</t>
  </si>
  <si>
    <t>1437</t>
  </si>
  <si>
    <t>SOŠ a SOU, Česká Lípa, 28. října 2707, p.o. - Burza středních škol QUO VADIS 2016</t>
  </si>
  <si>
    <t>0450004</t>
  </si>
  <si>
    <t>1452</t>
  </si>
  <si>
    <t>OA, HŠ a SOŠ, Turnov, Zborovská 519, p.o. - 22. Burza středních škol 2016</t>
  </si>
  <si>
    <t>0450005</t>
  </si>
  <si>
    <t>Podpora aktivit příspěvkových organizací</t>
  </si>
  <si>
    <t>0480302</t>
  </si>
  <si>
    <t>OA, HŠ a SOŠ, Turnov, Zborovská 519, p.o. - 21. BURZA STŘEDNÍCH ŠKOL 2015</t>
  </si>
  <si>
    <t/>
  </si>
  <si>
    <t>0480322</t>
  </si>
  <si>
    <t>SPŠ stavební, Liberec, Sokolovské nám. 14,p.o.-Oprava podlah a schodiště – Appeltův dům a hlavní budova</t>
  </si>
  <si>
    <t>0480323</t>
  </si>
  <si>
    <t>SPŠ stavební, Liberec, Sokolovské nám. 14,p.o.-Podhledy a osvětlení tříd 3. NP v hlavní budově</t>
  </si>
  <si>
    <t>0480324</t>
  </si>
  <si>
    <t>SZŠ a VOŠ zdravotnická, Liberec, Kostelní 9,p.o.-Nákup software pro výuku a oprava zasíťování počítačů</t>
  </si>
  <si>
    <t>0480325</t>
  </si>
  <si>
    <t>SZŠ a VOŠ zdravotnická, Liberec, Kostelní 9,p.o. - Nákup hardwarového vybavení pro výuku</t>
  </si>
  <si>
    <t>0480326</t>
  </si>
  <si>
    <t>SZŠ a VOŠ zdravotnická, Liberec, Kostelní 9,p.o.-Nákup učebních pomůcek pro obor Ošetřovatelství</t>
  </si>
  <si>
    <t>0480328</t>
  </si>
  <si>
    <t>SOŠ a SOU, Česká Lípa, 28. října 2707,p.o.-Další etapa oprav asfaltových komunikací v areálu školy</t>
  </si>
  <si>
    <t>0480329</t>
  </si>
  <si>
    <t xml:space="preserve">SPŠ technická, Jablonec n/N., Belgická 4852,p.o.-Oprava osobního výtahu – havarijní stav </t>
  </si>
  <si>
    <t>048030</t>
  </si>
  <si>
    <t>SŠ gastro. a služeb, Liberec, Dvorská 447/29,p.o.-Oprava části topení v objektu Dvorská 458 (kosmetika, krejčovství)</t>
  </si>
  <si>
    <t>0480331</t>
  </si>
  <si>
    <t>0480332</t>
  </si>
  <si>
    <t>ZŠ, Jablonec n/N., Liberecká 1734/31,p.o.-Úpravy a modernizace odborných učeben pro žáky zš praktické a přípravného stupně zš speciální</t>
  </si>
  <si>
    <t>0480333</t>
  </si>
  <si>
    <t>ZŠ a MŠ, Jablonec n/N., Kamenná 404/4,p.o.-Malířské a natěračské práce v budově školy</t>
  </si>
  <si>
    <t>0480334</t>
  </si>
  <si>
    <t xml:space="preserve">ZŠ a mš logopedická, Liberec, E.Krásnohorské 921,p.o.-Oprava – výměna povrchu venkovního hřiště </t>
  </si>
  <si>
    <t>Dětský domov, Jablonec n/N., Pasecká 20,p.o.-Náklady spojené s pořízením nové bytové jednotky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</si>
</sst>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1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1"/>
    <xf numFmtId="0" fontId="10" fillId="0" borderId="0" xfId="2" applyFont="1" applyAlignment="1">
      <alignment horizontal="center"/>
    </xf>
    <xf numFmtId="0" fontId="9" fillId="0" borderId="0" xfId="2"/>
    <xf numFmtId="0" fontId="7" fillId="0" borderId="0" xfId="3"/>
    <xf numFmtId="0" fontId="12" fillId="0" borderId="14" xfId="4" applyFont="1" applyFill="1" applyBorder="1" applyAlignment="1">
      <alignment horizontal="center"/>
    </xf>
    <xf numFmtId="0" fontId="12" fillId="0" borderId="15" xfId="4" applyFont="1" applyFill="1" applyBorder="1" applyAlignment="1">
      <alignment horizontal="center"/>
    </xf>
    <xf numFmtId="0" fontId="12" fillId="0" borderId="17" xfId="4" applyFont="1" applyFill="1" applyBorder="1" applyAlignment="1">
      <alignment horizontal="center"/>
    </xf>
    <xf numFmtId="0" fontId="12" fillId="0" borderId="18" xfId="5" applyFont="1" applyBorder="1" applyAlignment="1">
      <alignment horizontal="center"/>
    </xf>
    <xf numFmtId="0" fontId="12" fillId="0" borderId="18" xfId="5" applyFont="1" applyBorder="1" applyAlignment="1">
      <alignment horizontal="center" wrapText="1"/>
    </xf>
    <xf numFmtId="4" fontId="6" fillId="0" borderId="0" xfId="5" applyNumberFormat="1" applyFont="1" applyFill="1" applyAlignment="1"/>
    <xf numFmtId="0" fontId="7" fillId="0" borderId="0" xfId="5" applyFont="1"/>
    <xf numFmtId="0" fontId="7" fillId="0" borderId="0" xfId="5"/>
    <xf numFmtId="0" fontId="12" fillId="0" borderId="19" xfId="6" applyFont="1" applyFill="1" applyBorder="1" applyAlignment="1">
      <alignment horizontal="center"/>
    </xf>
    <xf numFmtId="0" fontId="12" fillId="0" borderId="11" xfId="6" applyFont="1" applyFill="1" applyBorder="1" applyAlignment="1">
      <alignment horizontal="center"/>
    </xf>
    <xf numFmtId="0" fontId="12" fillId="0" borderId="17" xfId="6" applyFont="1" applyFill="1" applyBorder="1" applyAlignment="1">
      <alignment horizontal="center"/>
    </xf>
    <xf numFmtId="0" fontId="12" fillId="0" borderId="17" xfId="6" applyFont="1" applyFill="1" applyBorder="1" applyAlignment="1">
      <alignment horizontal="left"/>
    </xf>
    <xf numFmtId="4" fontId="12" fillId="0" borderId="21" xfId="6" applyNumberFormat="1" applyFont="1" applyFill="1" applyBorder="1" applyAlignment="1"/>
    <xf numFmtId="0" fontId="12" fillId="0" borderId="1" xfId="6" applyFont="1" applyFill="1" applyBorder="1" applyAlignment="1">
      <alignment horizontal="center"/>
    </xf>
    <xf numFmtId="49" fontId="12" fillId="3" borderId="22" xfId="6" applyNumberFormat="1" applyFont="1" applyFill="1" applyBorder="1" applyAlignment="1">
      <alignment horizontal="center"/>
    </xf>
    <xf numFmtId="49" fontId="12" fillId="3" borderId="23" xfId="6" applyNumberFormat="1" applyFont="1" applyFill="1" applyBorder="1" applyAlignment="1">
      <alignment horizontal="center"/>
    </xf>
    <xf numFmtId="0" fontId="12" fillId="3" borderId="2" xfId="6" applyFont="1" applyFill="1" applyBorder="1" applyAlignment="1">
      <alignment horizontal="center"/>
    </xf>
    <xf numFmtId="0" fontId="12" fillId="3" borderId="22" xfId="6" applyFont="1" applyFill="1" applyBorder="1" applyAlignment="1">
      <alignment horizontal="center"/>
    </xf>
    <xf numFmtId="0" fontId="12" fillId="3" borderId="22" xfId="6" applyFont="1" applyFill="1" applyBorder="1" applyAlignment="1"/>
    <xf numFmtId="4" fontId="12" fillId="3" borderId="24" xfId="6" applyNumberFormat="1" applyFont="1" applyFill="1" applyBorder="1" applyAlignment="1"/>
    <xf numFmtId="4" fontId="12" fillId="0" borderId="25" xfId="6" applyNumberFormat="1" applyFont="1" applyFill="1" applyBorder="1" applyAlignment="1"/>
    <xf numFmtId="0" fontId="6" fillId="0" borderId="4" xfId="6" applyFont="1" applyFill="1" applyBorder="1" applyAlignment="1">
      <alignment horizontal="center"/>
    </xf>
    <xf numFmtId="49" fontId="6" fillId="3" borderId="26" xfId="6" applyNumberFormat="1" applyFont="1" applyFill="1" applyBorder="1" applyAlignment="1">
      <alignment horizontal="center"/>
    </xf>
    <xf numFmtId="49" fontId="6" fillId="3" borderId="27" xfId="6" applyNumberFormat="1" applyFont="1" applyFill="1" applyBorder="1" applyAlignment="1">
      <alignment horizontal="center"/>
    </xf>
    <xf numFmtId="0" fontId="6" fillId="3" borderId="5" xfId="6" applyFont="1" applyFill="1" applyBorder="1" applyAlignment="1">
      <alignment horizontal="center"/>
    </xf>
    <xf numFmtId="0" fontId="6" fillId="3" borderId="26" xfId="6" applyFont="1" applyFill="1" applyBorder="1" applyAlignment="1">
      <alignment horizontal="center"/>
    </xf>
    <xf numFmtId="0" fontId="6" fillId="3" borderId="26" xfId="6" applyFont="1" applyFill="1" applyBorder="1" applyAlignment="1"/>
    <xf numFmtId="4" fontId="6" fillId="3" borderId="28" xfId="6" applyNumberFormat="1" applyFont="1" applyFill="1" applyBorder="1" applyAlignment="1"/>
    <xf numFmtId="4" fontId="6" fillId="0" borderId="28" xfId="6" applyNumberFormat="1" applyFont="1" applyFill="1" applyBorder="1" applyAlignment="1"/>
    <xf numFmtId="0" fontId="12" fillId="3" borderId="5" xfId="6" applyFont="1" applyFill="1" applyBorder="1" applyAlignment="1">
      <alignment horizontal="center"/>
    </xf>
    <xf numFmtId="0" fontId="12" fillId="3" borderId="26" xfId="6" applyFont="1" applyFill="1" applyBorder="1" applyAlignment="1">
      <alignment horizontal="center"/>
    </xf>
    <xf numFmtId="0" fontId="12" fillId="3" borderId="26" xfId="6" applyFont="1" applyFill="1" applyBorder="1" applyAlignment="1">
      <alignment wrapText="1"/>
    </xf>
    <xf numFmtId="4" fontId="12" fillId="3" borderId="28" xfId="6" applyNumberFormat="1" applyFont="1" applyFill="1" applyBorder="1" applyAlignment="1"/>
    <xf numFmtId="4" fontId="12" fillId="0" borderId="28" xfId="6" applyNumberFormat="1" applyFont="1" applyFill="1" applyBorder="1" applyAlignment="1"/>
    <xf numFmtId="0" fontId="6" fillId="0" borderId="7" xfId="6" applyFont="1" applyFill="1" applyBorder="1" applyAlignment="1">
      <alignment horizontal="center"/>
    </xf>
    <xf numFmtId="49" fontId="6" fillId="3" borderId="29" xfId="6" applyNumberFormat="1" applyFont="1" applyFill="1" applyBorder="1" applyAlignment="1">
      <alignment horizontal="center"/>
    </xf>
    <xf numFmtId="49" fontId="6" fillId="3" borderId="30" xfId="6" applyNumberFormat="1" applyFont="1" applyFill="1" applyBorder="1" applyAlignment="1">
      <alignment horizontal="center"/>
    </xf>
    <xf numFmtId="0" fontId="12" fillId="3" borderId="4" xfId="6" applyFont="1" applyFill="1" applyBorder="1" applyAlignment="1">
      <alignment horizontal="center"/>
    </xf>
    <xf numFmtId="49" fontId="12" fillId="3" borderId="31" xfId="6" applyNumberFormat="1" applyFont="1" applyFill="1" applyBorder="1" applyAlignment="1">
      <alignment horizontal="center"/>
    </xf>
    <xf numFmtId="49" fontId="12" fillId="3" borderId="27" xfId="6" applyNumberFormat="1" applyFont="1" applyFill="1" applyBorder="1" applyAlignment="1">
      <alignment horizontal="center"/>
    </xf>
    <xf numFmtId="0" fontId="13" fillId="3" borderId="4" xfId="6" applyFont="1" applyFill="1" applyBorder="1" applyAlignment="1">
      <alignment horizontal="center"/>
    </xf>
    <xf numFmtId="49" fontId="12" fillId="3" borderId="30" xfId="6" applyNumberFormat="1" applyFont="1" applyFill="1" applyBorder="1" applyAlignment="1">
      <alignment horizontal="center"/>
    </xf>
    <xf numFmtId="0" fontId="13" fillId="3" borderId="26" xfId="6" applyFont="1" applyFill="1" applyBorder="1" applyAlignment="1">
      <alignment horizontal="center"/>
    </xf>
    <xf numFmtId="0" fontId="12" fillId="3" borderId="1" xfId="6" applyFont="1" applyFill="1" applyBorder="1" applyAlignment="1">
      <alignment horizontal="center"/>
    </xf>
    <xf numFmtId="0" fontId="12" fillId="3" borderId="27" xfId="7" applyFont="1" applyFill="1" applyBorder="1" applyAlignment="1">
      <alignment horizontal="center"/>
    </xf>
    <xf numFmtId="0" fontId="12" fillId="3" borderId="26" xfId="0" applyFont="1" applyFill="1" applyBorder="1" applyAlignment="1">
      <alignment wrapText="1"/>
    </xf>
    <xf numFmtId="4" fontId="12" fillId="3" borderId="28" xfId="6" applyNumberFormat="1" applyFont="1" applyFill="1" applyBorder="1" applyAlignment="1">
      <alignment horizontal="right"/>
    </xf>
    <xf numFmtId="0" fontId="6" fillId="3" borderId="4" xfId="6" applyFont="1" applyFill="1" applyBorder="1" applyAlignment="1">
      <alignment horizontal="center"/>
    </xf>
    <xf numFmtId="0" fontId="12" fillId="3" borderId="27" xfId="1" applyFont="1" applyFill="1" applyBorder="1" applyAlignment="1"/>
    <xf numFmtId="0" fontId="6" fillId="3" borderId="26" xfId="6" applyFont="1" applyFill="1" applyBorder="1" applyAlignment="1">
      <alignment wrapText="1"/>
    </xf>
    <xf numFmtId="4" fontId="6" fillId="3" borderId="28" xfId="6" applyNumberFormat="1" applyFont="1" applyFill="1" applyBorder="1" applyAlignment="1">
      <alignment horizontal="right"/>
    </xf>
    <xf numFmtId="0" fontId="7" fillId="0" borderId="0" xfId="1" applyFont="1"/>
    <xf numFmtId="0" fontId="12" fillId="3" borderId="26" xfId="0" applyFont="1" applyFill="1" applyBorder="1" applyAlignment="1">
      <alignment horizontal="left" wrapText="1"/>
    </xf>
    <xf numFmtId="0" fontId="6" fillId="3" borderId="32" xfId="6" applyFont="1" applyFill="1" applyBorder="1" applyAlignment="1">
      <alignment horizontal="center"/>
    </xf>
    <xf numFmtId="49" fontId="12" fillId="3" borderId="33" xfId="6" applyNumberFormat="1" applyFont="1" applyFill="1" applyBorder="1" applyAlignment="1">
      <alignment horizontal="center"/>
    </xf>
    <xf numFmtId="0" fontId="12" fillId="3" borderId="34" xfId="1" applyFont="1" applyFill="1" applyBorder="1" applyAlignment="1"/>
    <xf numFmtId="0" fontId="6" fillId="3" borderId="35" xfId="6" applyFont="1" applyFill="1" applyBorder="1" applyAlignment="1">
      <alignment horizontal="center"/>
    </xf>
    <xf numFmtId="0" fontId="6" fillId="3" borderId="36" xfId="6" applyFont="1" applyFill="1" applyBorder="1" applyAlignment="1">
      <alignment horizontal="center"/>
    </xf>
    <xf numFmtId="0" fontId="6" fillId="3" borderId="36" xfId="6" applyFont="1" applyFill="1" applyBorder="1" applyAlignment="1">
      <alignment wrapText="1"/>
    </xf>
    <xf numFmtId="4" fontId="6" fillId="3" borderId="37" xfId="1" applyNumberFormat="1" applyFont="1" applyFill="1" applyBorder="1" applyAlignment="1"/>
    <xf numFmtId="4" fontId="6" fillId="3" borderId="37" xfId="6" applyNumberFormat="1" applyFont="1" applyFill="1" applyBorder="1" applyAlignment="1">
      <alignment horizontal="right"/>
    </xf>
    <xf numFmtId="4" fontId="6" fillId="3" borderId="37" xfId="6" applyNumberFormat="1" applyFont="1" applyFill="1" applyBorder="1" applyAlignment="1"/>
    <xf numFmtId="0" fontId="7" fillId="0" borderId="0" xfId="1" applyFont="1" applyAlignment="1"/>
    <xf numFmtId="4" fontId="7" fillId="0" borderId="0" xfId="1" applyNumberFormat="1" applyFont="1" applyAlignment="1"/>
    <xf numFmtId="14" fontId="6" fillId="0" borderId="0" xfId="1" applyNumberFormat="1" applyFont="1" applyAlignment="1">
      <alignment horizontal="left"/>
    </xf>
    <xf numFmtId="4" fontId="7" fillId="0" borderId="0" xfId="1" applyNumberFormat="1" applyFont="1"/>
    <xf numFmtId="4" fontId="7" fillId="0" borderId="0" xfId="1" applyNumberFormat="1"/>
    <xf numFmtId="0" fontId="12" fillId="0" borderId="17" xfId="6" applyFont="1" applyFill="1" applyBorder="1" applyAlignment="1">
      <alignment horizontal="center"/>
    </xf>
    <xf numFmtId="0" fontId="12" fillId="0" borderId="20" xfId="6" applyFont="1" applyFill="1" applyBorder="1" applyAlignment="1">
      <alignment horizontal="center"/>
    </xf>
    <xf numFmtId="4" fontId="6" fillId="0" borderId="0" xfId="1" applyNumberFormat="1" applyFont="1" applyAlignment="1"/>
    <xf numFmtId="0" fontId="8" fillId="0" borderId="0" xfId="0" applyFont="1" applyAlignment="1"/>
    <xf numFmtId="0" fontId="10" fillId="0" borderId="0" xfId="2" applyFont="1" applyAlignment="1">
      <alignment horizontal="center"/>
    </xf>
    <xf numFmtId="0" fontId="11" fillId="0" borderId="0" xfId="3" applyFont="1" applyFill="1" applyAlignment="1">
      <alignment horizontal="center"/>
    </xf>
    <xf numFmtId="0" fontId="12" fillId="0" borderId="15" xfId="4" applyFont="1" applyFill="1" applyBorder="1" applyAlignment="1">
      <alignment horizontal="center"/>
    </xf>
    <xf numFmtId="0" fontId="12" fillId="0" borderId="16" xfId="4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</cellXfs>
  <cellStyles count="8">
    <cellStyle name="Normální" xfId="0" builtinId="0"/>
    <cellStyle name="normální 2" xfId="3"/>
    <cellStyle name="Normální 3" xfId="5"/>
    <cellStyle name="normální_03 Podrobny_rozpis_rozpoctu_2010_Klíma" xfId="7"/>
    <cellStyle name="normální_04 - OSMTVS" xfId="4"/>
    <cellStyle name="normální_2. Rozpočet 2007 - tabulky" xfId="2"/>
    <cellStyle name="normální_Rozpis výdajů 03 bez PO 2 2" xfId="1"/>
    <cellStyle name="normální_Rozpis výdajů 03 bez PO_04 - OSMTVS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tabSelected="1" topLeftCell="A40" zoomScaleNormal="100" workbookViewId="0">
      <selection activeCell="H54" sqref="H54"/>
    </sheetView>
  </sheetViews>
  <sheetFormatPr defaultColWidth="3.140625" defaultRowHeight="12.75" x14ac:dyDescent="0.2"/>
  <cols>
    <col min="1" max="1" width="3.140625" style="38" customWidth="1"/>
    <col min="2" max="2" width="9.28515625" style="38" customWidth="1"/>
    <col min="3" max="4" width="4.7109375" style="38" customWidth="1"/>
    <col min="5" max="5" width="7.85546875" style="38" customWidth="1"/>
    <col min="6" max="6" width="40.85546875" style="38" customWidth="1"/>
    <col min="7" max="7" width="8.7109375" style="108" customWidth="1"/>
    <col min="8" max="9" width="8.7109375" style="38" customWidth="1"/>
    <col min="10" max="10" width="12.28515625" style="38" customWidth="1"/>
    <col min="11" max="254" width="9.140625" style="38" customWidth="1"/>
    <col min="255" max="16384" width="3.140625" style="38"/>
  </cols>
  <sheetData>
    <row r="1" spans="1:11" ht="16.899999999999999" customHeight="1" x14ac:dyDescent="0.2">
      <c r="G1" s="111" t="s">
        <v>64</v>
      </c>
      <c r="H1" s="112"/>
      <c r="I1" s="112"/>
    </row>
    <row r="2" spans="1:11" ht="18" x14ac:dyDescent="0.25">
      <c r="A2" s="113" t="s">
        <v>65</v>
      </c>
      <c r="B2" s="113"/>
      <c r="C2" s="113"/>
      <c r="D2" s="113"/>
      <c r="E2" s="113"/>
      <c r="F2" s="113"/>
      <c r="G2" s="113"/>
      <c r="H2" s="113"/>
      <c r="I2" s="113"/>
    </row>
    <row r="3" spans="1:11" ht="18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11" ht="18" x14ac:dyDescent="0.25">
      <c r="A4" s="113" t="s">
        <v>66</v>
      </c>
      <c r="B4" s="113"/>
      <c r="C4" s="113"/>
      <c r="D4" s="113"/>
      <c r="E4" s="113"/>
      <c r="F4" s="113"/>
      <c r="G4" s="113"/>
      <c r="H4" s="113"/>
      <c r="I4" s="113"/>
    </row>
    <row r="5" spans="1:11" ht="12" customHeight="1" x14ac:dyDescent="0.2">
      <c r="A5" s="40"/>
      <c r="B5" s="40"/>
      <c r="C5" s="40"/>
      <c r="D5" s="40"/>
      <c r="E5" s="40"/>
      <c r="F5" s="40"/>
      <c r="G5" s="40"/>
      <c r="H5" s="41"/>
      <c r="I5" s="41"/>
    </row>
    <row r="6" spans="1:11" ht="15.75" x14ac:dyDescent="0.25">
      <c r="A6" s="114" t="s">
        <v>67</v>
      </c>
      <c r="B6" s="114"/>
      <c r="C6" s="114"/>
      <c r="D6" s="114"/>
      <c r="E6" s="114"/>
      <c r="F6" s="114"/>
      <c r="G6" s="114"/>
      <c r="H6" s="114"/>
      <c r="I6" s="114"/>
    </row>
    <row r="7" spans="1:11" ht="12" customHeight="1" thickBot="1" x14ac:dyDescent="0.25">
      <c r="A7" s="40"/>
      <c r="B7" s="40"/>
      <c r="C7" s="40"/>
      <c r="D7" s="40"/>
      <c r="E7" s="40"/>
      <c r="F7" s="40"/>
      <c r="G7" s="40"/>
      <c r="H7" s="41"/>
      <c r="I7" s="41"/>
    </row>
    <row r="8" spans="1:11" s="49" customFormat="1" ht="24.6" customHeight="1" thickBot="1" x14ac:dyDescent="0.25">
      <c r="A8" s="42" t="s">
        <v>68</v>
      </c>
      <c r="B8" s="115" t="s">
        <v>69</v>
      </c>
      <c r="C8" s="116"/>
      <c r="D8" s="43" t="s">
        <v>70</v>
      </c>
      <c r="E8" s="43" t="s">
        <v>19</v>
      </c>
      <c r="F8" s="44" t="s">
        <v>71</v>
      </c>
      <c r="G8" s="45" t="s">
        <v>72</v>
      </c>
      <c r="H8" s="46" t="s">
        <v>73</v>
      </c>
      <c r="I8" s="45" t="s">
        <v>74</v>
      </c>
      <c r="J8" s="47"/>
      <c r="K8" s="48"/>
    </row>
    <row r="9" spans="1:11" s="49" customFormat="1" ht="13.5" thickBot="1" x14ac:dyDescent="0.25">
      <c r="A9" s="50" t="s">
        <v>75</v>
      </c>
      <c r="B9" s="109" t="s">
        <v>76</v>
      </c>
      <c r="C9" s="110"/>
      <c r="D9" s="51" t="s">
        <v>76</v>
      </c>
      <c r="E9" s="52" t="s">
        <v>76</v>
      </c>
      <c r="F9" s="53" t="s">
        <v>77</v>
      </c>
      <c r="G9" s="54">
        <f>+G10+G12+G14+G16+G18</f>
        <v>3310</v>
      </c>
      <c r="H9" s="54">
        <f>+H20+H22+H24+H26+H28+H30+H32+H34+H36+H38+H40+H42+H44</f>
        <v>2230</v>
      </c>
      <c r="I9" s="54">
        <f>+G9+H9</f>
        <v>5540</v>
      </c>
      <c r="J9" s="47" t="s">
        <v>73</v>
      </c>
      <c r="K9" s="48"/>
    </row>
    <row r="10" spans="1:11" s="49" customFormat="1" x14ac:dyDescent="0.2">
      <c r="A10" s="55" t="s">
        <v>78</v>
      </c>
      <c r="B10" s="56" t="s">
        <v>79</v>
      </c>
      <c r="C10" s="57" t="s">
        <v>80</v>
      </c>
      <c r="D10" s="58" t="s">
        <v>76</v>
      </c>
      <c r="E10" s="59" t="s">
        <v>76</v>
      </c>
      <c r="F10" s="60" t="s">
        <v>81</v>
      </c>
      <c r="G10" s="61">
        <f>+G11</f>
        <v>2500</v>
      </c>
      <c r="H10" s="61">
        <v>0</v>
      </c>
      <c r="I10" s="62">
        <f t="shared" ref="I10:I45" si="0">+G10+H10</f>
        <v>2500</v>
      </c>
      <c r="J10" s="47"/>
      <c r="K10" s="48"/>
    </row>
    <row r="11" spans="1:11" s="49" customFormat="1" x14ac:dyDescent="0.2">
      <c r="A11" s="63"/>
      <c r="B11" s="64"/>
      <c r="C11" s="65"/>
      <c r="D11" s="66">
        <v>3299</v>
      </c>
      <c r="E11" s="67">
        <v>5331</v>
      </c>
      <c r="F11" s="68" t="s">
        <v>82</v>
      </c>
      <c r="G11" s="69">
        <v>2500</v>
      </c>
      <c r="H11" s="69">
        <v>0</v>
      </c>
      <c r="I11" s="70">
        <f t="shared" si="0"/>
        <v>2500</v>
      </c>
      <c r="J11" s="47"/>
      <c r="K11" s="48"/>
    </row>
    <row r="12" spans="1:11" s="49" customFormat="1" ht="24.75" customHeight="1" x14ac:dyDescent="0.2">
      <c r="A12" s="55" t="s">
        <v>78</v>
      </c>
      <c r="B12" s="56" t="s">
        <v>83</v>
      </c>
      <c r="C12" s="57" t="s">
        <v>80</v>
      </c>
      <c r="D12" s="71" t="s">
        <v>76</v>
      </c>
      <c r="E12" s="72" t="s">
        <v>76</v>
      </c>
      <c r="F12" s="73" t="s">
        <v>84</v>
      </c>
      <c r="G12" s="74">
        <f>+G13</f>
        <v>270</v>
      </c>
      <c r="H12" s="74">
        <v>0</v>
      </c>
      <c r="I12" s="75">
        <f t="shared" si="0"/>
        <v>270</v>
      </c>
      <c r="J12" s="47"/>
      <c r="K12" s="48"/>
    </row>
    <row r="13" spans="1:11" s="49" customFormat="1" x14ac:dyDescent="0.2">
      <c r="A13" s="63"/>
      <c r="B13" s="64"/>
      <c r="C13" s="65"/>
      <c r="D13" s="66">
        <v>3299</v>
      </c>
      <c r="E13" s="67">
        <v>5331</v>
      </c>
      <c r="F13" s="68" t="s">
        <v>82</v>
      </c>
      <c r="G13" s="69">
        <v>270</v>
      </c>
      <c r="H13" s="69">
        <v>0</v>
      </c>
      <c r="I13" s="70">
        <f t="shared" si="0"/>
        <v>270</v>
      </c>
      <c r="J13" s="47"/>
      <c r="K13" s="48"/>
    </row>
    <row r="14" spans="1:11" s="49" customFormat="1" ht="24.75" customHeight="1" x14ac:dyDescent="0.2">
      <c r="A14" s="55" t="s">
        <v>78</v>
      </c>
      <c r="B14" s="56" t="s">
        <v>85</v>
      </c>
      <c r="C14" s="57" t="s">
        <v>86</v>
      </c>
      <c r="D14" s="71" t="s">
        <v>76</v>
      </c>
      <c r="E14" s="72" t="s">
        <v>76</v>
      </c>
      <c r="F14" s="73" t="s">
        <v>87</v>
      </c>
      <c r="G14" s="74">
        <f>+G15</f>
        <v>20</v>
      </c>
      <c r="H14" s="74">
        <v>0</v>
      </c>
      <c r="I14" s="75">
        <f t="shared" si="0"/>
        <v>20</v>
      </c>
      <c r="J14" s="47"/>
      <c r="K14" s="48"/>
    </row>
    <row r="15" spans="1:11" s="49" customFormat="1" x14ac:dyDescent="0.2">
      <c r="A15" s="63"/>
      <c r="B15" s="64"/>
      <c r="C15" s="65"/>
      <c r="D15" s="66">
        <v>3123</v>
      </c>
      <c r="E15" s="67">
        <v>5331</v>
      </c>
      <c r="F15" s="68" t="s">
        <v>82</v>
      </c>
      <c r="G15" s="69">
        <v>20</v>
      </c>
      <c r="H15" s="69">
        <v>0</v>
      </c>
      <c r="I15" s="70">
        <f t="shared" si="0"/>
        <v>20</v>
      </c>
      <c r="J15" s="47"/>
      <c r="K15" s="48"/>
    </row>
    <row r="16" spans="1:11" s="49" customFormat="1" ht="24.75" customHeight="1" x14ac:dyDescent="0.2">
      <c r="A16" s="55" t="s">
        <v>78</v>
      </c>
      <c r="B16" s="56" t="s">
        <v>88</v>
      </c>
      <c r="C16" s="57" t="s">
        <v>89</v>
      </c>
      <c r="D16" s="71" t="s">
        <v>76</v>
      </c>
      <c r="E16" s="72" t="s">
        <v>76</v>
      </c>
      <c r="F16" s="73" t="s">
        <v>90</v>
      </c>
      <c r="G16" s="74">
        <f>+G17</f>
        <v>20</v>
      </c>
      <c r="H16" s="74">
        <v>0</v>
      </c>
      <c r="I16" s="75">
        <f t="shared" si="0"/>
        <v>20</v>
      </c>
      <c r="J16" s="47"/>
      <c r="K16" s="48"/>
    </row>
    <row r="17" spans="1:11" s="49" customFormat="1" x14ac:dyDescent="0.2">
      <c r="A17" s="63"/>
      <c r="B17" s="64"/>
      <c r="C17" s="65"/>
      <c r="D17" s="66">
        <v>3122</v>
      </c>
      <c r="E17" s="67">
        <v>5331</v>
      </c>
      <c r="F17" s="68" t="s">
        <v>82</v>
      </c>
      <c r="G17" s="69">
        <v>20</v>
      </c>
      <c r="H17" s="69">
        <v>0</v>
      </c>
      <c r="I17" s="70">
        <f t="shared" si="0"/>
        <v>20</v>
      </c>
      <c r="J17" s="47"/>
      <c r="K17" s="48"/>
    </row>
    <row r="18" spans="1:11" s="49" customFormat="1" x14ac:dyDescent="0.2">
      <c r="A18" s="55" t="s">
        <v>78</v>
      </c>
      <c r="B18" s="56" t="s">
        <v>91</v>
      </c>
      <c r="C18" s="57" t="s">
        <v>80</v>
      </c>
      <c r="D18" s="58" t="s">
        <v>76</v>
      </c>
      <c r="E18" s="59" t="s">
        <v>76</v>
      </c>
      <c r="F18" s="60" t="s">
        <v>92</v>
      </c>
      <c r="G18" s="74">
        <f>+G19</f>
        <v>500</v>
      </c>
      <c r="H18" s="74">
        <v>0</v>
      </c>
      <c r="I18" s="75">
        <f t="shared" si="0"/>
        <v>500</v>
      </c>
      <c r="J18" s="47"/>
      <c r="K18" s="48"/>
    </row>
    <row r="19" spans="1:11" s="49" customFormat="1" x14ac:dyDescent="0.2">
      <c r="A19" s="76"/>
      <c r="B19" s="77"/>
      <c r="C19" s="78"/>
      <c r="D19" s="66">
        <v>3299</v>
      </c>
      <c r="E19" s="67">
        <v>5331</v>
      </c>
      <c r="F19" s="68" t="s">
        <v>82</v>
      </c>
      <c r="G19" s="69">
        <v>500</v>
      </c>
      <c r="H19" s="69">
        <v>0</v>
      </c>
      <c r="I19" s="70">
        <f t="shared" si="0"/>
        <v>500</v>
      </c>
      <c r="J19" s="47"/>
      <c r="K19" s="48"/>
    </row>
    <row r="20" spans="1:11" s="49" customFormat="1" ht="25.9" customHeight="1" x14ac:dyDescent="0.2">
      <c r="A20" s="79" t="s">
        <v>78</v>
      </c>
      <c r="B20" s="80" t="s">
        <v>93</v>
      </c>
      <c r="C20" s="81" t="s">
        <v>89</v>
      </c>
      <c r="D20" s="71" t="s">
        <v>76</v>
      </c>
      <c r="E20" s="72" t="s">
        <v>76</v>
      </c>
      <c r="F20" s="73" t="s">
        <v>94</v>
      </c>
      <c r="G20" s="74">
        <v>0</v>
      </c>
      <c r="H20" s="74">
        <f>+H21</f>
        <v>20</v>
      </c>
      <c r="I20" s="74">
        <f t="shared" si="0"/>
        <v>20</v>
      </c>
      <c r="J20" s="47" t="s">
        <v>73</v>
      </c>
      <c r="K20" s="48"/>
    </row>
    <row r="21" spans="1:11" s="49" customFormat="1" x14ac:dyDescent="0.2">
      <c r="A21" s="82"/>
      <c r="B21" s="80" t="s">
        <v>95</v>
      </c>
      <c r="C21" s="83"/>
      <c r="D21" s="84">
        <v>3122</v>
      </c>
      <c r="E21" s="84">
        <v>5331</v>
      </c>
      <c r="F21" s="68" t="s">
        <v>82</v>
      </c>
      <c r="G21" s="69">
        <v>0</v>
      </c>
      <c r="H21" s="69">
        <v>20</v>
      </c>
      <c r="I21" s="69">
        <f t="shared" si="0"/>
        <v>20</v>
      </c>
      <c r="J21" s="47"/>
      <c r="K21" s="48"/>
    </row>
    <row r="22" spans="1:11" s="49" customFormat="1" ht="28.15" customHeight="1" x14ac:dyDescent="0.2">
      <c r="A22" s="85" t="s">
        <v>78</v>
      </c>
      <c r="B22" s="80" t="s">
        <v>96</v>
      </c>
      <c r="C22" s="86">
        <v>1420</v>
      </c>
      <c r="D22" s="71" t="s">
        <v>76</v>
      </c>
      <c r="E22" s="72" t="s">
        <v>76</v>
      </c>
      <c r="F22" s="87" t="s">
        <v>97</v>
      </c>
      <c r="G22" s="74">
        <v>0</v>
      </c>
      <c r="H22" s="88">
        <f>H23</f>
        <v>105</v>
      </c>
      <c r="I22" s="74">
        <f t="shared" si="0"/>
        <v>105</v>
      </c>
      <c r="J22" s="47" t="s">
        <v>73</v>
      </c>
      <c r="K22" s="48"/>
    </row>
    <row r="23" spans="1:11" ht="22.5" x14ac:dyDescent="0.2">
      <c r="A23" s="89"/>
      <c r="B23" s="80" t="s">
        <v>95</v>
      </c>
      <c r="C23" s="90"/>
      <c r="D23" s="66">
        <v>3122</v>
      </c>
      <c r="E23" s="67">
        <v>5331</v>
      </c>
      <c r="F23" s="91" t="s">
        <v>82</v>
      </c>
      <c r="G23" s="69">
        <v>0</v>
      </c>
      <c r="H23" s="92">
        <v>105</v>
      </c>
      <c r="I23" s="69">
        <f t="shared" si="0"/>
        <v>105</v>
      </c>
      <c r="J23" s="47"/>
      <c r="K23" s="93"/>
    </row>
    <row r="24" spans="1:11" ht="24.6" customHeight="1" x14ac:dyDescent="0.2">
      <c r="A24" s="85" t="s">
        <v>78</v>
      </c>
      <c r="B24" s="80" t="s">
        <v>98</v>
      </c>
      <c r="C24" s="90">
        <v>1420</v>
      </c>
      <c r="D24" s="71" t="s">
        <v>76</v>
      </c>
      <c r="E24" s="72" t="s">
        <v>76</v>
      </c>
      <c r="F24" s="94" t="s">
        <v>99</v>
      </c>
      <c r="G24" s="74">
        <v>0</v>
      </c>
      <c r="H24" s="88">
        <f>H25</f>
        <v>105</v>
      </c>
      <c r="I24" s="74">
        <f t="shared" si="0"/>
        <v>105</v>
      </c>
      <c r="J24" s="47" t="s">
        <v>73</v>
      </c>
      <c r="K24" s="93"/>
    </row>
    <row r="25" spans="1:11" ht="22.5" x14ac:dyDescent="0.2">
      <c r="A25" s="89"/>
      <c r="B25" s="80" t="s">
        <v>95</v>
      </c>
      <c r="C25" s="90"/>
      <c r="D25" s="66">
        <v>3122</v>
      </c>
      <c r="E25" s="67">
        <v>5331</v>
      </c>
      <c r="F25" s="91" t="s">
        <v>82</v>
      </c>
      <c r="G25" s="69">
        <v>0</v>
      </c>
      <c r="H25" s="92">
        <v>105</v>
      </c>
      <c r="I25" s="69">
        <f t="shared" si="0"/>
        <v>105</v>
      </c>
      <c r="J25" s="47"/>
      <c r="K25" s="93"/>
    </row>
    <row r="26" spans="1:11" ht="25.9" customHeight="1" x14ac:dyDescent="0.2">
      <c r="A26" s="85" t="s">
        <v>78</v>
      </c>
      <c r="B26" s="80" t="s">
        <v>100</v>
      </c>
      <c r="C26" s="90">
        <v>1429</v>
      </c>
      <c r="D26" s="71" t="s">
        <v>76</v>
      </c>
      <c r="E26" s="72" t="s">
        <v>76</v>
      </c>
      <c r="F26" s="73" t="s">
        <v>101</v>
      </c>
      <c r="G26" s="74">
        <v>0</v>
      </c>
      <c r="H26" s="88">
        <f>H27</f>
        <v>100</v>
      </c>
      <c r="I26" s="74">
        <f t="shared" si="0"/>
        <v>100</v>
      </c>
      <c r="J26" s="47" t="s">
        <v>73</v>
      </c>
      <c r="K26" s="93"/>
    </row>
    <row r="27" spans="1:11" ht="22.5" x14ac:dyDescent="0.2">
      <c r="A27" s="89"/>
      <c r="B27" s="80" t="s">
        <v>95</v>
      </c>
      <c r="C27" s="90"/>
      <c r="D27" s="66">
        <v>3122</v>
      </c>
      <c r="E27" s="67">
        <v>5331</v>
      </c>
      <c r="F27" s="91" t="s">
        <v>82</v>
      </c>
      <c r="G27" s="69">
        <v>0</v>
      </c>
      <c r="H27" s="92">
        <v>100</v>
      </c>
      <c r="I27" s="69">
        <f t="shared" si="0"/>
        <v>100</v>
      </c>
      <c r="J27" s="47"/>
      <c r="K27" s="93"/>
    </row>
    <row r="28" spans="1:11" ht="24.6" customHeight="1" x14ac:dyDescent="0.2">
      <c r="A28" s="85" t="s">
        <v>78</v>
      </c>
      <c r="B28" s="80" t="s">
        <v>102</v>
      </c>
      <c r="C28" s="90">
        <v>1429</v>
      </c>
      <c r="D28" s="71" t="s">
        <v>76</v>
      </c>
      <c r="E28" s="72" t="s">
        <v>76</v>
      </c>
      <c r="F28" s="94" t="s">
        <v>103</v>
      </c>
      <c r="G28" s="74">
        <v>0</v>
      </c>
      <c r="H28" s="88">
        <f>H29</f>
        <v>150</v>
      </c>
      <c r="I28" s="74">
        <f t="shared" si="0"/>
        <v>150</v>
      </c>
      <c r="J28" s="47" t="s">
        <v>73</v>
      </c>
      <c r="K28" s="93"/>
    </row>
    <row r="29" spans="1:11" ht="22.5" x14ac:dyDescent="0.2">
      <c r="A29" s="89"/>
      <c r="B29" s="80" t="s">
        <v>95</v>
      </c>
      <c r="C29" s="90"/>
      <c r="D29" s="66">
        <v>3122</v>
      </c>
      <c r="E29" s="67">
        <v>5331</v>
      </c>
      <c r="F29" s="91" t="s">
        <v>82</v>
      </c>
      <c r="G29" s="69">
        <v>0</v>
      </c>
      <c r="H29" s="92">
        <v>150</v>
      </c>
      <c r="I29" s="69">
        <f t="shared" si="0"/>
        <v>150</v>
      </c>
      <c r="J29" s="47"/>
      <c r="K29" s="93"/>
    </row>
    <row r="30" spans="1:11" ht="25.15" customHeight="1" x14ac:dyDescent="0.2">
      <c r="A30" s="85" t="s">
        <v>78</v>
      </c>
      <c r="B30" s="80" t="s">
        <v>104</v>
      </c>
      <c r="C30" s="90">
        <v>1429</v>
      </c>
      <c r="D30" s="71" t="s">
        <v>76</v>
      </c>
      <c r="E30" s="72" t="s">
        <v>76</v>
      </c>
      <c r="F30" s="87" t="s">
        <v>105</v>
      </c>
      <c r="G30" s="74">
        <v>0</v>
      </c>
      <c r="H30" s="88">
        <f>H31</f>
        <v>200</v>
      </c>
      <c r="I30" s="74">
        <f t="shared" si="0"/>
        <v>200</v>
      </c>
      <c r="J30" s="47" t="s">
        <v>73</v>
      </c>
      <c r="K30" s="93"/>
    </row>
    <row r="31" spans="1:11" ht="22.5" x14ac:dyDescent="0.2">
      <c r="A31" s="89"/>
      <c r="B31" s="80" t="s">
        <v>95</v>
      </c>
      <c r="C31" s="90"/>
      <c r="D31" s="66">
        <v>3122</v>
      </c>
      <c r="E31" s="67">
        <v>5331</v>
      </c>
      <c r="F31" s="91" t="s">
        <v>82</v>
      </c>
      <c r="G31" s="69">
        <v>0</v>
      </c>
      <c r="H31" s="92">
        <v>200</v>
      </c>
      <c r="I31" s="69">
        <f t="shared" si="0"/>
        <v>200</v>
      </c>
      <c r="J31" s="47"/>
      <c r="K31" s="93"/>
    </row>
    <row r="32" spans="1:11" ht="24.6" customHeight="1" x14ac:dyDescent="0.2">
      <c r="A32" s="85" t="s">
        <v>78</v>
      </c>
      <c r="B32" s="80" t="s">
        <v>106</v>
      </c>
      <c r="C32" s="90">
        <v>1437</v>
      </c>
      <c r="D32" s="71" t="s">
        <v>76</v>
      </c>
      <c r="E32" s="72" t="s">
        <v>76</v>
      </c>
      <c r="F32" s="87" t="s">
        <v>107</v>
      </c>
      <c r="G32" s="74">
        <v>0</v>
      </c>
      <c r="H32" s="88">
        <f>H33</f>
        <v>100</v>
      </c>
      <c r="I32" s="74">
        <f t="shared" si="0"/>
        <v>100</v>
      </c>
      <c r="J32" s="47" t="s">
        <v>73</v>
      </c>
      <c r="K32" s="93"/>
    </row>
    <row r="33" spans="1:11" ht="22.5" x14ac:dyDescent="0.2">
      <c r="A33" s="89"/>
      <c r="B33" s="80" t="s">
        <v>95</v>
      </c>
      <c r="C33" s="90"/>
      <c r="D33" s="66">
        <v>3123</v>
      </c>
      <c r="E33" s="67">
        <v>5331</v>
      </c>
      <c r="F33" s="91" t="s">
        <v>82</v>
      </c>
      <c r="G33" s="69">
        <v>0</v>
      </c>
      <c r="H33" s="92">
        <v>100</v>
      </c>
      <c r="I33" s="69">
        <f t="shared" si="0"/>
        <v>100</v>
      </c>
      <c r="J33" s="47"/>
      <c r="K33" s="93"/>
    </row>
    <row r="34" spans="1:11" ht="24.6" customHeight="1" x14ac:dyDescent="0.2">
      <c r="A34" s="85" t="s">
        <v>78</v>
      </c>
      <c r="B34" s="80" t="s">
        <v>108</v>
      </c>
      <c r="C34" s="90">
        <v>1438</v>
      </c>
      <c r="D34" s="71" t="s">
        <v>76</v>
      </c>
      <c r="E34" s="72" t="s">
        <v>76</v>
      </c>
      <c r="F34" s="87" t="s">
        <v>109</v>
      </c>
      <c r="G34" s="74">
        <v>0</v>
      </c>
      <c r="H34" s="88">
        <f>H35</f>
        <v>200</v>
      </c>
      <c r="I34" s="74">
        <f t="shared" si="0"/>
        <v>200</v>
      </c>
      <c r="J34" s="47" t="s">
        <v>73</v>
      </c>
      <c r="K34" s="93"/>
    </row>
    <row r="35" spans="1:11" ht="22.5" x14ac:dyDescent="0.2">
      <c r="A35" s="89"/>
      <c r="B35" s="80" t="s">
        <v>95</v>
      </c>
      <c r="C35" s="90"/>
      <c r="D35" s="66">
        <v>3123</v>
      </c>
      <c r="E35" s="67">
        <v>5331</v>
      </c>
      <c r="F35" s="91" t="s">
        <v>82</v>
      </c>
      <c r="G35" s="69">
        <v>0</v>
      </c>
      <c r="H35" s="92">
        <v>200</v>
      </c>
      <c r="I35" s="69">
        <f t="shared" si="0"/>
        <v>200</v>
      </c>
      <c r="J35" s="47"/>
      <c r="K35" s="93"/>
    </row>
    <row r="36" spans="1:11" ht="33" customHeight="1" x14ac:dyDescent="0.2">
      <c r="A36" s="85" t="s">
        <v>78</v>
      </c>
      <c r="B36" s="80" t="s">
        <v>110</v>
      </c>
      <c r="C36" s="90">
        <v>1442</v>
      </c>
      <c r="D36" s="71" t="s">
        <v>76</v>
      </c>
      <c r="E36" s="72" t="s">
        <v>76</v>
      </c>
      <c r="F36" s="87" t="s">
        <v>111</v>
      </c>
      <c r="G36" s="74">
        <v>0</v>
      </c>
      <c r="H36" s="88">
        <f>H37</f>
        <v>230</v>
      </c>
      <c r="I36" s="74">
        <f t="shared" si="0"/>
        <v>230</v>
      </c>
      <c r="J36" s="47" t="s">
        <v>73</v>
      </c>
      <c r="K36" s="93"/>
    </row>
    <row r="37" spans="1:11" ht="22.5" x14ac:dyDescent="0.2">
      <c r="A37" s="89"/>
      <c r="B37" s="80" t="s">
        <v>95</v>
      </c>
      <c r="C37" s="90"/>
      <c r="D37" s="66">
        <v>3123</v>
      </c>
      <c r="E37" s="67">
        <v>5331</v>
      </c>
      <c r="F37" s="91" t="s">
        <v>82</v>
      </c>
      <c r="G37" s="69">
        <v>0</v>
      </c>
      <c r="H37" s="92">
        <v>230</v>
      </c>
      <c r="I37" s="69">
        <f t="shared" si="0"/>
        <v>230</v>
      </c>
      <c r="J37" s="47"/>
      <c r="K37" s="93"/>
    </row>
    <row r="38" spans="1:11" ht="26.45" customHeight="1" x14ac:dyDescent="0.2">
      <c r="A38" s="85" t="s">
        <v>78</v>
      </c>
      <c r="B38" s="80" t="s">
        <v>112</v>
      </c>
      <c r="C38" s="90">
        <v>1455</v>
      </c>
      <c r="D38" s="71" t="s">
        <v>76</v>
      </c>
      <c r="E38" s="72" t="s">
        <v>76</v>
      </c>
      <c r="F38" s="87" t="s">
        <v>118</v>
      </c>
      <c r="G38" s="74">
        <v>0</v>
      </c>
      <c r="H38" s="88">
        <f>H39</f>
        <v>300</v>
      </c>
      <c r="I38" s="74">
        <f t="shared" si="0"/>
        <v>300</v>
      </c>
      <c r="J38" s="47" t="s">
        <v>73</v>
      </c>
      <c r="K38" s="93"/>
    </row>
    <row r="39" spans="1:11" ht="22.5" x14ac:dyDescent="0.2">
      <c r="A39" s="89"/>
      <c r="B39" s="80" t="s">
        <v>95</v>
      </c>
      <c r="C39" s="90"/>
      <c r="D39" s="66">
        <v>3113</v>
      </c>
      <c r="E39" s="67">
        <v>5331</v>
      </c>
      <c r="F39" s="91" t="s">
        <v>82</v>
      </c>
      <c r="G39" s="69">
        <v>0</v>
      </c>
      <c r="H39" s="92">
        <v>300</v>
      </c>
      <c r="I39" s="69">
        <f t="shared" si="0"/>
        <v>300</v>
      </c>
      <c r="J39" s="47"/>
      <c r="K39" s="93"/>
    </row>
    <row r="40" spans="1:11" ht="33.75" x14ac:dyDescent="0.2">
      <c r="A40" s="85" t="s">
        <v>78</v>
      </c>
      <c r="B40" s="80" t="s">
        <v>113</v>
      </c>
      <c r="C40" s="90">
        <v>1457</v>
      </c>
      <c r="D40" s="71" t="s">
        <v>76</v>
      </c>
      <c r="E40" s="72" t="s">
        <v>76</v>
      </c>
      <c r="F40" s="87" t="s">
        <v>114</v>
      </c>
      <c r="G40" s="74">
        <v>0</v>
      </c>
      <c r="H40" s="88">
        <f>H41</f>
        <v>370</v>
      </c>
      <c r="I40" s="74">
        <f t="shared" si="0"/>
        <v>370</v>
      </c>
      <c r="J40" s="47" t="s">
        <v>73</v>
      </c>
      <c r="K40" s="93"/>
    </row>
    <row r="41" spans="1:11" ht="22.5" x14ac:dyDescent="0.2">
      <c r="A41" s="89"/>
      <c r="B41" s="80" t="s">
        <v>95</v>
      </c>
      <c r="C41" s="90"/>
      <c r="D41" s="66">
        <v>3113</v>
      </c>
      <c r="E41" s="67">
        <v>5331</v>
      </c>
      <c r="F41" s="91" t="s">
        <v>82</v>
      </c>
      <c r="G41" s="69">
        <v>0</v>
      </c>
      <c r="H41" s="92">
        <v>370</v>
      </c>
      <c r="I41" s="69">
        <f t="shared" si="0"/>
        <v>370</v>
      </c>
      <c r="J41" s="47"/>
      <c r="K41" s="93"/>
    </row>
    <row r="42" spans="1:11" ht="24" customHeight="1" x14ac:dyDescent="0.2">
      <c r="A42" s="85" t="s">
        <v>78</v>
      </c>
      <c r="B42" s="80" t="s">
        <v>115</v>
      </c>
      <c r="C42" s="90">
        <v>1462</v>
      </c>
      <c r="D42" s="71" t="s">
        <v>76</v>
      </c>
      <c r="E42" s="72" t="s">
        <v>76</v>
      </c>
      <c r="F42" s="87" t="s">
        <v>116</v>
      </c>
      <c r="G42" s="74">
        <v>0</v>
      </c>
      <c r="H42" s="88">
        <f>H43</f>
        <v>200</v>
      </c>
      <c r="I42" s="74">
        <f t="shared" si="0"/>
        <v>200</v>
      </c>
      <c r="J42" s="47" t="s">
        <v>73</v>
      </c>
      <c r="K42" s="93"/>
    </row>
    <row r="43" spans="1:11" ht="22.5" x14ac:dyDescent="0.2">
      <c r="A43" s="89"/>
      <c r="B43" s="80" t="s">
        <v>95</v>
      </c>
      <c r="C43" s="90"/>
      <c r="D43" s="66">
        <v>3113</v>
      </c>
      <c r="E43" s="67">
        <v>5331</v>
      </c>
      <c r="F43" s="91" t="s">
        <v>82</v>
      </c>
      <c r="G43" s="69">
        <v>0</v>
      </c>
      <c r="H43" s="92">
        <v>200</v>
      </c>
      <c r="I43" s="69">
        <f t="shared" si="0"/>
        <v>200</v>
      </c>
      <c r="J43" s="47"/>
      <c r="K43" s="93"/>
    </row>
    <row r="44" spans="1:11" ht="24" customHeight="1" x14ac:dyDescent="0.2">
      <c r="A44" s="85" t="s">
        <v>78</v>
      </c>
      <c r="B44" s="80" t="s">
        <v>117</v>
      </c>
      <c r="C44" s="90">
        <v>1474</v>
      </c>
      <c r="D44" s="71" t="s">
        <v>76</v>
      </c>
      <c r="E44" s="72" t="s">
        <v>76</v>
      </c>
      <c r="F44" s="87" t="s">
        <v>119</v>
      </c>
      <c r="G44" s="74">
        <v>0</v>
      </c>
      <c r="H44" s="88">
        <f>H45</f>
        <v>150</v>
      </c>
      <c r="I44" s="74">
        <f t="shared" si="0"/>
        <v>150</v>
      </c>
      <c r="J44" s="47" t="s">
        <v>73</v>
      </c>
      <c r="K44" s="93"/>
    </row>
    <row r="45" spans="1:11" ht="23.25" thickBot="1" x14ac:dyDescent="0.25">
      <c r="A45" s="95"/>
      <c r="B45" s="96" t="s">
        <v>95</v>
      </c>
      <c r="C45" s="97"/>
      <c r="D45" s="98">
        <v>3133</v>
      </c>
      <c r="E45" s="99">
        <v>5331</v>
      </c>
      <c r="F45" s="100" t="s">
        <v>82</v>
      </c>
      <c r="G45" s="101">
        <v>0</v>
      </c>
      <c r="H45" s="102">
        <v>150</v>
      </c>
      <c r="I45" s="103">
        <f t="shared" si="0"/>
        <v>150</v>
      </c>
      <c r="J45" s="47"/>
      <c r="K45" s="93"/>
    </row>
    <row r="46" spans="1:11" x14ac:dyDescent="0.2">
      <c r="A46" s="104"/>
      <c r="B46" s="104"/>
      <c r="C46" s="104"/>
      <c r="D46" s="104"/>
      <c r="E46" s="104"/>
      <c r="F46" s="104"/>
      <c r="G46" s="105"/>
      <c r="H46" s="104"/>
      <c r="I46" s="104"/>
      <c r="J46" s="104"/>
      <c r="K46" s="93"/>
    </row>
    <row r="47" spans="1:11" x14ac:dyDescent="0.2">
      <c r="A47" s="93"/>
      <c r="B47" s="93"/>
      <c r="C47" s="93"/>
      <c r="D47" s="93"/>
      <c r="E47" s="93"/>
      <c r="F47" s="106">
        <v>42394</v>
      </c>
      <c r="G47" s="107"/>
      <c r="H47" s="93"/>
      <c r="I47" s="93"/>
      <c r="J47" s="93"/>
      <c r="K47" s="93"/>
    </row>
    <row r="48" spans="1:11" x14ac:dyDescent="0.2">
      <c r="A48" s="93"/>
      <c r="B48" s="93"/>
      <c r="C48" s="93"/>
      <c r="D48" s="93"/>
      <c r="E48" s="93"/>
      <c r="F48" s="93"/>
      <c r="G48" s="107"/>
      <c r="H48" s="93"/>
      <c r="I48" s="93"/>
      <c r="J48" s="93"/>
      <c r="K48" s="93"/>
    </row>
    <row r="49" spans="1:11" x14ac:dyDescent="0.2">
      <c r="A49" s="93"/>
      <c r="B49" s="93"/>
      <c r="C49" s="93"/>
      <c r="D49" s="93"/>
      <c r="E49" s="93"/>
      <c r="F49" s="93"/>
      <c r="G49" s="107"/>
      <c r="H49" s="93"/>
      <c r="I49" s="93"/>
      <c r="J49" s="93"/>
      <c r="K49" s="93"/>
    </row>
    <row r="50" spans="1:11" x14ac:dyDescent="0.2">
      <c r="A50" s="93"/>
      <c r="B50" s="93"/>
      <c r="C50" s="93"/>
      <c r="D50" s="93"/>
      <c r="E50" s="93"/>
      <c r="F50" s="93"/>
      <c r="G50" s="107"/>
      <c r="H50" s="93"/>
      <c r="I50" s="93"/>
      <c r="J50" s="93"/>
      <c r="K50" s="93"/>
    </row>
    <row r="51" spans="1:11" x14ac:dyDescent="0.2">
      <c r="A51" s="93"/>
      <c r="B51" s="93"/>
      <c r="C51" s="93"/>
      <c r="D51" s="93"/>
      <c r="E51" s="93"/>
      <c r="F51" s="93"/>
      <c r="G51" s="107"/>
      <c r="H51" s="93"/>
      <c r="I51" s="93"/>
      <c r="J51" s="93"/>
      <c r="K51" s="93"/>
    </row>
    <row r="52" spans="1:11" x14ac:dyDescent="0.2">
      <c r="A52" s="93"/>
      <c r="B52" s="93"/>
      <c r="C52" s="93"/>
      <c r="D52" s="93"/>
      <c r="E52" s="93"/>
      <c r="F52" s="93"/>
      <c r="G52" s="107"/>
      <c r="H52" s="93"/>
      <c r="I52" s="93"/>
      <c r="J52" s="93"/>
      <c r="K52" s="93"/>
    </row>
    <row r="53" spans="1:11" x14ac:dyDescent="0.2">
      <c r="A53" s="93"/>
      <c r="B53" s="93"/>
      <c r="C53" s="93"/>
      <c r="D53" s="93"/>
      <c r="E53" s="93"/>
      <c r="F53" s="93"/>
      <c r="G53" s="107"/>
      <c r="H53" s="93"/>
      <c r="I53" s="93"/>
      <c r="J53" s="93"/>
      <c r="K53" s="93"/>
    </row>
    <row r="54" spans="1:11" x14ac:dyDescent="0.2">
      <c r="A54" s="93"/>
      <c r="B54" s="93"/>
      <c r="C54" s="93"/>
      <c r="D54" s="93"/>
      <c r="E54" s="93"/>
      <c r="F54" s="93"/>
      <c r="G54" s="107"/>
      <c r="H54" s="93"/>
      <c r="I54" s="93"/>
      <c r="J54" s="93"/>
      <c r="K54" s="93"/>
    </row>
    <row r="55" spans="1:11" x14ac:dyDescent="0.2">
      <c r="A55" s="93"/>
      <c r="B55" s="93"/>
      <c r="C55" s="93"/>
      <c r="D55" s="93"/>
      <c r="E55" s="93"/>
      <c r="F55" s="93"/>
      <c r="G55" s="107"/>
      <c r="H55" s="93"/>
      <c r="I55" s="93"/>
      <c r="J55" s="93"/>
      <c r="K55" s="93"/>
    </row>
    <row r="56" spans="1:11" x14ac:dyDescent="0.2">
      <c r="A56" s="93"/>
      <c r="B56" s="93"/>
      <c r="C56" s="93"/>
      <c r="D56" s="93"/>
      <c r="E56" s="93"/>
      <c r="F56" s="93"/>
      <c r="G56" s="107"/>
      <c r="H56" s="93"/>
      <c r="I56" s="93"/>
      <c r="J56" s="93"/>
      <c r="K56" s="93"/>
    </row>
    <row r="57" spans="1:11" x14ac:dyDescent="0.2">
      <c r="A57" s="93"/>
      <c r="B57" s="93"/>
      <c r="C57" s="93"/>
      <c r="D57" s="93"/>
      <c r="E57" s="93"/>
      <c r="F57" s="93"/>
      <c r="G57" s="107"/>
      <c r="H57" s="93"/>
      <c r="I57" s="93"/>
      <c r="J57" s="93"/>
      <c r="K57" s="93"/>
    </row>
    <row r="58" spans="1:11" x14ac:dyDescent="0.2">
      <c r="A58" s="93"/>
      <c r="B58" s="93"/>
      <c r="C58" s="93"/>
      <c r="D58" s="93"/>
      <c r="E58" s="93"/>
      <c r="F58" s="93"/>
      <c r="G58" s="107"/>
      <c r="H58" s="93"/>
      <c r="I58" s="93"/>
      <c r="J58" s="93"/>
      <c r="K58" s="93"/>
    </row>
    <row r="59" spans="1:11" x14ac:dyDescent="0.2">
      <c r="A59" s="93"/>
      <c r="B59" s="93"/>
      <c r="C59" s="93"/>
      <c r="D59" s="93"/>
      <c r="E59" s="93"/>
      <c r="F59" s="93"/>
      <c r="G59" s="107"/>
      <c r="H59" s="93"/>
      <c r="I59" s="93"/>
      <c r="J59" s="93"/>
      <c r="K59" s="93"/>
    </row>
    <row r="60" spans="1:11" x14ac:dyDescent="0.2">
      <c r="A60" s="93"/>
      <c r="B60" s="93"/>
      <c r="C60" s="93"/>
      <c r="D60" s="93"/>
      <c r="E60" s="93"/>
      <c r="F60" s="93"/>
      <c r="G60" s="107"/>
      <c r="H60" s="93"/>
      <c r="I60" s="93"/>
      <c r="J60" s="93"/>
      <c r="K60" s="93"/>
    </row>
    <row r="61" spans="1:11" x14ac:dyDescent="0.2">
      <c r="A61" s="93"/>
      <c r="B61" s="93"/>
      <c r="C61" s="93"/>
      <c r="D61" s="93"/>
      <c r="E61" s="93"/>
      <c r="F61" s="93"/>
      <c r="G61" s="107"/>
      <c r="H61" s="93"/>
      <c r="I61" s="93"/>
      <c r="J61" s="93"/>
      <c r="K61" s="93"/>
    </row>
    <row r="62" spans="1:11" x14ac:dyDescent="0.2">
      <c r="A62" s="93"/>
      <c r="B62" s="93"/>
      <c r="C62" s="93"/>
      <c r="D62" s="93"/>
      <c r="E62" s="93"/>
      <c r="F62" s="93"/>
      <c r="G62" s="107"/>
      <c r="H62" s="93"/>
      <c r="I62" s="93"/>
      <c r="J62" s="93"/>
      <c r="K62" s="93"/>
    </row>
    <row r="63" spans="1:11" x14ac:dyDescent="0.2">
      <c r="A63" s="93"/>
      <c r="B63" s="93"/>
      <c r="C63" s="93"/>
      <c r="D63" s="93"/>
      <c r="E63" s="93"/>
      <c r="F63" s="93"/>
      <c r="G63" s="107"/>
      <c r="H63" s="93"/>
      <c r="I63" s="93"/>
      <c r="J63" s="93"/>
      <c r="K63" s="93"/>
    </row>
    <row r="64" spans="1:11" x14ac:dyDescent="0.2">
      <c r="A64" s="93"/>
      <c r="B64" s="93"/>
      <c r="C64" s="93"/>
      <c r="D64" s="93"/>
      <c r="E64" s="93"/>
      <c r="F64" s="93"/>
      <c r="G64" s="107"/>
      <c r="H64" s="93"/>
      <c r="I64" s="93"/>
      <c r="J64" s="93"/>
      <c r="K64" s="93"/>
    </row>
    <row r="65" spans="1:11" x14ac:dyDescent="0.2">
      <c r="A65" s="93"/>
      <c r="B65" s="93"/>
      <c r="C65" s="93"/>
      <c r="D65" s="93"/>
      <c r="E65" s="93"/>
      <c r="F65" s="93"/>
      <c r="G65" s="107"/>
      <c r="H65" s="93"/>
      <c r="I65" s="93"/>
      <c r="J65" s="93"/>
      <c r="K65" s="93"/>
    </row>
    <row r="66" spans="1:11" x14ac:dyDescent="0.2">
      <c r="A66" s="93"/>
      <c r="B66" s="93"/>
      <c r="C66" s="93"/>
      <c r="D66" s="93"/>
      <c r="E66" s="93"/>
      <c r="F66" s="93"/>
      <c r="G66" s="107"/>
      <c r="H66" s="93"/>
      <c r="I66" s="93"/>
      <c r="J66" s="93"/>
      <c r="K66" s="93"/>
    </row>
    <row r="67" spans="1:11" x14ac:dyDescent="0.2">
      <c r="A67" s="93"/>
      <c r="B67" s="93"/>
      <c r="C67" s="93"/>
      <c r="D67" s="93"/>
      <c r="E67" s="93"/>
      <c r="F67" s="93"/>
      <c r="G67" s="107"/>
      <c r="H67" s="93"/>
      <c r="I67" s="93"/>
      <c r="J67" s="93"/>
      <c r="K67" s="93"/>
    </row>
    <row r="68" spans="1:11" x14ac:dyDescent="0.2">
      <c r="A68" s="93"/>
      <c r="B68" s="93"/>
      <c r="C68" s="93"/>
      <c r="D68" s="93"/>
      <c r="E68" s="93"/>
      <c r="F68" s="93"/>
      <c r="G68" s="107"/>
      <c r="H68" s="93"/>
      <c r="I68" s="93"/>
      <c r="J68" s="93"/>
      <c r="K68" s="93"/>
    </row>
    <row r="69" spans="1:11" x14ac:dyDescent="0.2">
      <c r="A69" s="93"/>
      <c r="B69" s="93"/>
      <c r="C69" s="93"/>
      <c r="D69" s="93"/>
      <c r="E69" s="93"/>
      <c r="F69" s="93"/>
      <c r="G69" s="107"/>
      <c r="H69" s="93"/>
      <c r="I69" s="93"/>
      <c r="J69" s="93"/>
      <c r="K69" s="93"/>
    </row>
    <row r="70" spans="1:11" x14ac:dyDescent="0.2">
      <c r="A70" s="93"/>
      <c r="B70" s="93"/>
      <c r="C70" s="93"/>
      <c r="D70" s="93"/>
      <c r="E70" s="93"/>
      <c r="F70" s="93"/>
      <c r="G70" s="107"/>
      <c r="H70" s="93"/>
      <c r="I70" s="93"/>
      <c r="J70" s="93"/>
      <c r="K70" s="93"/>
    </row>
    <row r="71" spans="1:11" x14ac:dyDescent="0.2">
      <c r="A71" s="93"/>
      <c r="B71" s="93"/>
      <c r="C71" s="93"/>
      <c r="D71" s="93"/>
      <c r="E71" s="93"/>
      <c r="F71" s="93"/>
      <c r="G71" s="107"/>
      <c r="H71" s="93"/>
      <c r="I71" s="93"/>
      <c r="J71" s="93"/>
      <c r="K71" s="93"/>
    </row>
    <row r="72" spans="1:11" x14ac:dyDescent="0.2">
      <c r="A72" s="93"/>
      <c r="B72" s="93"/>
      <c r="C72" s="93"/>
      <c r="D72" s="93"/>
      <c r="E72" s="93"/>
      <c r="F72" s="93"/>
      <c r="G72" s="107"/>
      <c r="H72" s="93"/>
      <c r="I72" s="93"/>
      <c r="J72" s="93"/>
      <c r="K72" s="93"/>
    </row>
    <row r="73" spans="1:11" x14ac:dyDescent="0.2">
      <c r="A73" s="93"/>
      <c r="B73" s="93"/>
      <c r="C73" s="93"/>
      <c r="D73" s="93"/>
      <c r="E73" s="93"/>
      <c r="F73" s="93"/>
      <c r="G73" s="107"/>
      <c r="H73" s="93"/>
      <c r="I73" s="93"/>
      <c r="J73" s="93"/>
      <c r="K73" s="93"/>
    </row>
    <row r="74" spans="1:11" x14ac:dyDescent="0.2">
      <c r="A74" s="93"/>
      <c r="B74" s="93"/>
      <c r="C74" s="93"/>
      <c r="D74" s="93"/>
      <c r="E74" s="93"/>
      <c r="F74" s="93"/>
      <c r="G74" s="107"/>
      <c r="H74" s="93"/>
      <c r="I74" s="93"/>
      <c r="J74" s="93"/>
      <c r="K74" s="93"/>
    </row>
    <row r="75" spans="1:11" x14ac:dyDescent="0.2">
      <c r="A75" s="93"/>
      <c r="B75" s="93"/>
      <c r="C75" s="93"/>
      <c r="D75" s="93"/>
      <c r="E75" s="93"/>
      <c r="F75" s="93"/>
      <c r="G75" s="107"/>
      <c r="H75" s="93"/>
      <c r="I75" s="93"/>
      <c r="J75" s="93"/>
      <c r="K75" s="93"/>
    </row>
    <row r="76" spans="1:11" x14ac:dyDescent="0.2">
      <c r="A76" s="93"/>
      <c r="B76" s="93"/>
      <c r="C76" s="93"/>
      <c r="D76" s="93"/>
      <c r="E76" s="93"/>
      <c r="F76" s="93"/>
      <c r="G76" s="107"/>
      <c r="H76" s="93"/>
      <c r="I76" s="93"/>
      <c r="J76" s="93"/>
      <c r="K76" s="93"/>
    </row>
    <row r="77" spans="1:11" x14ac:dyDescent="0.2">
      <c r="A77" s="93"/>
      <c r="B77" s="93"/>
      <c r="C77" s="93"/>
      <c r="D77" s="93"/>
      <c r="E77" s="93"/>
      <c r="F77" s="93"/>
      <c r="G77" s="107"/>
      <c r="H77" s="93"/>
      <c r="I77" s="93"/>
      <c r="J77" s="93"/>
      <c r="K77" s="93"/>
    </row>
    <row r="78" spans="1:11" x14ac:dyDescent="0.2">
      <c r="A78" s="93"/>
      <c r="B78" s="93"/>
      <c r="C78" s="93"/>
      <c r="D78" s="93"/>
      <c r="E78" s="93"/>
      <c r="F78" s="93"/>
      <c r="G78" s="107"/>
      <c r="H78" s="93"/>
      <c r="I78" s="93"/>
      <c r="J78" s="93"/>
      <c r="K78" s="93"/>
    </row>
    <row r="79" spans="1:11" x14ac:dyDescent="0.2">
      <c r="A79" s="93"/>
      <c r="B79" s="93"/>
      <c r="C79" s="93"/>
      <c r="D79" s="93"/>
      <c r="E79" s="93"/>
      <c r="F79" s="93"/>
      <c r="G79" s="107"/>
      <c r="H79" s="93"/>
      <c r="I79" s="93"/>
      <c r="J79" s="93"/>
      <c r="K79" s="93"/>
    </row>
    <row r="80" spans="1:11" x14ac:dyDescent="0.2">
      <c r="A80" s="93"/>
      <c r="B80" s="93"/>
      <c r="C80" s="93"/>
      <c r="D80" s="93"/>
      <c r="E80" s="93"/>
      <c r="F80" s="93"/>
      <c r="G80" s="107"/>
      <c r="H80" s="93"/>
      <c r="I80" s="93"/>
      <c r="J80" s="93"/>
      <c r="K80" s="93"/>
    </row>
    <row r="81" spans="1:11" x14ac:dyDescent="0.2">
      <c r="A81" s="93"/>
      <c r="B81" s="93"/>
      <c r="C81" s="93"/>
      <c r="D81" s="93"/>
      <c r="E81" s="93"/>
      <c r="F81" s="93"/>
      <c r="G81" s="107"/>
      <c r="H81" s="93"/>
      <c r="I81" s="93"/>
      <c r="J81" s="93"/>
      <c r="K81" s="93"/>
    </row>
    <row r="82" spans="1:11" x14ac:dyDescent="0.2">
      <c r="A82" s="93"/>
      <c r="B82" s="93"/>
      <c r="C82" s="93"/>
      <c r="D82" s="93"/>
      <c r="E82" s="93"/>
      <c r="F82" s="93"/>
      <c r="G82" s="107"/>
      <c r="H82" s="93"/>
      <c r="I82" s="93"/>
      <c r="J82" s="93"/>
      <c r="K82" s="93"/>
    </row>
    <row r="83" spans="1:11" x14ac:dyDescent="0.2">
      <c r="A83" s="93"/>
      <c r="B83" s="93"/>
      <c r="C83" s="93"/>
      <c r="D83" s="93"/>
      <c r="E83" s="93"/>
      <c r="F83" s="93"/>
      <c r="G83" s="107"/>
      <c r="H83" s="93"/>
      <c r="I83" s="93"/>
      <c r="J83" s="93"/>
      <c r="K83" s="93"/>
    </row>
    <row r="84" spans="1:11" x14ac:dyDescent="0.2">
      <c r="A84" s="93"/>
      <c r="B84" s="93"/>
      <c r="C84" s="93"/>
      <c r="D84" s="93"/>
      <c r="E84" s="93"/>
      <c r="F84" s="93"/>
      <c r="G84" s="107"/>
      <c r="H84" s="93"/>
      <c r="I84" s="93"/>
      <c r="J84" s="93"/>
      <c r="K84" s="93"/>
    </row>
    <row r="85" spans="1:11" x14ac:dyDescent="0.2">
      <c r="A85" s="93"/>
      <c r="B85" s="93"/>
      <c r="C85" s="93"/>
      <c r="D85" s="93"/>
      <c r="E85" s="93"/>
      <c r="F85" s="93"/>
      <c r="G85" s="107"/>
      <c r="H85" s="93"/>
      <c r="I85" s="93"/>
      <c r="J85" s="93"/>
      <c r="K85" s="93"/>
    </row>
    <row r="86" spans="1:11" x14ac:dyDescent="0.2">
      <c r="A86" s="93"/>
      <c r="B86" s="93"/>
      <c r="C86" s="93"/>
      <c r="D86" s="93"/>
      <c r="E86" s="93"/>
      <c r="F86" s="93"/>
      <c r="G86" s="107"/>
      <c r="H86" s="93"/>
      <c r="I86" s="93"/>
      <c r="J86" s="93"/>
      <c r="K86" s="93"/>
    </row>
    <row r="87" spans="1:11" x14ac:dyDescent="0.2">
      <c r="A87" s="93"/>
      <c r="B87" s="93"/>
      <c r="C87" s="93"/>
      <c r="D87" s="93"/>
      <c r="E87" s="93"/>
      <c r="F87" s="93"/>
      <c r="G87" s="107"/>
      <c r="H87" s="93"/>
      <c r="I87" s="93"/>
      <c r="J87" s="93"/>
      <c r="K87" s="93"/>
    </row>
    <row r="88" spans="1:11" x14ac:dyDescent="0.2">
      <c r="A88" s="93"/>
      <c r="B88" s="93"/>
      <c r="C88" s="93"/>
      <c r="D88" s="93"/>
      <c r="E88" s="93"/>
      <c r="F88" s="93"/>
      <c r="G88" s="107"/>
      <c r="H88" s="93"/>
      <c r="I88" s="93"/>
      <c r="J88" s="93"/>
      <c r="K88" s="93"/>
    </row>
    <row r="89" spans="1:11" x14ac:dyDescent="0.2">
      <c r="A89" s="93"/>
      <c r="B89" s="93"/>
      <c r="C89" s="93"/>
      <c r="D89" s="93"/>
      <c r="E89" s="93"/>
      <c r="F89" s="93"/>
      <c r="G89" s="107"/>
      <c r="H89" s="93"/>
      <c r="I89" s="93"/>
      <c r="J89" s="93"/>
      <c r="K89" s="93"/>
    </row>
    <row r="90" spans="1:11" x14ac:dyDescent="0.2">
      <c r="A90" s="93"/>
      <c r="B90" s="93"/>
      <c r="C90" s="93"/>
      <c r="D90" s="93"/>
      <c r="E90" s="93"/>
      <c r="F90" s="93"/>
      <c r="G90" s="107"/>
      <c r="H90" s="93"/>
      <c r="I90" s="93"/>
      <c r="J90" s="93"/>
      <c r="K90" s="93"/>
    </row>
    <row r="91" spans="1:11" x14ac:dyDescent="0.2">
      <c r="A91" s="93"/>
      <c r="B91" s="93"/>
      <c r="C91" s="93"/>
      <c r="D91" s="93"/>
      <c r="E91" s="93"/>
      <c r="F91" s="93"/>
      <c r="G91" s="107"/>
      <c r="H91" s="93"/>
      <c r="I91" s="93"/>
      <c r="J91" s="93"/>
      <c r="K91" s="93"/>
    </row>
    <row r="92" spans="1:11" x14ac:dyDescent="0.2">
      <c r="A92" s="93"/>
      <c r="B92" s="93"/>
      <c r="C92" s="93"/>
      <c r="D92" s="93"/>
      <c r="E92" s="93"/>
      <c r="F92" s="93"/>
      <c r="G92" s="107"/>
      <c r="H92" s="93"/>
      <c r="I92" s="93"/>
      <c r="J92" s="93"/>
      <c r="K92" s="93"/>
    </row>
    <row r="93" spans="1:11" x14ac:dyDescent="0.2">
      <c r="A93" s="93"/>
      <c r="B93" s="93"/>
      <c r="C93" s="93"/>
      <c r="D93" s="93"/>
      <c r="E93" s="93"/>
      <c r="F93" s="93"/>
      <c r="G93" s="107"/>
      <c r="H93" s="93"/>
      <c r="I93" s="93"/>
      <c r="J93" s="93"/>
      <c r="K93" s="93"/>
    </row>
    <row r="94" spans="1:11" x14ac:dyDescent="0.2">
      <c r="A94" s="93"/>
      <c r="B94" s="93"/>
      <c r="C94" s="93"/>
      <c r="D94" s="93"/>
      <c r="E94" s="93"/>
      <c r="F94" s="93"/>
      <c r="G94" s="107"/>
      <c r="H94" s="93"/>
      <c r="I94" s="93"/>
      <c r="J94" s="93"/>
      <c r="K94" s="93"/>
    </row>
    <row r="95" spans="1:11" x14ac:dyDescent="0.2">
      <c r="A95" s="93"/>
      <c r="B95" s="93"/>
      <c r="C95" s="93"/>
      <c r="D95" s="93"/>
      <c r="E95" s="93"/>
      <c r="F95" s="93"/>
      <c r="G95" s="107"/>
      <c r="H95" s="93"/>
      <c r="I95" s="93"/>
      <c r="J95" s="93"/>
      <c r="K95" s="93"/>
    </row>
    <row r="96" spans="1:11" x14ac:dyDescent="0.2">
      <c r="A96" s="93"/>
      <c r="B96" s="93"/>
      <c r="C96" s="93"/>
      <c r="D96" s="93"/>
      <c r="E96" s="93"/>
      <c r="F96" s="93"/>
      <c r="G96" s="107"/>
      <c r="H96" s="93"/>
      <c r="I96" s="93"/>
      <c r="J96" s="93"/>
      <c r="K96" s="93"/>
    </row>
    <row r="97" spans="1:11" x14ac:dyDescent="0.2">
      <c r="A97" s="93"/>
      <c r="B97" s="93"/>
      <c r="C97" s="93"/>
      <c r="D97" s="93"/>
      <c r="E97" s="93"/>
      <c r="F97" s="93"/>
      <c r="G97" s="107"/>
      <c r="H97" s="93"/>
      <c r="I97" s="93"/>
      <c r="J97" s="93"/>
      <c r="K97" s="93"/>
    </row>
    <row r="98" spans="1:11" x14ac:dyDescent="0.2">
      <c r="A98" s="93"/>
      <c r="B98" s="93"/>
      <c r="C98" s="93"/>
      <c r="D98" s="93"/>
      <c r="E98" s="93"/>
      <c r="F98" s="93"/>
      <c r="G98" s="107"/>
      <c r="H98" s="93"/>
      <c r="I98" s="93"/>
      <c r="J98" s="93"/>
      <c r="K98" s="93"/>
    </row>
    <row r="99" spans="1:11" x14ac:dyDescent="0.2">
      <c r="A99" s="93"/>
      <c r="B99" s="93"/>
      <c r="C99" s="93"/>
      <c r="D99" s="93"/>
      <c r="E99" s="93"/>
      <c r="F99" s="93"/>
      <c r="G99" s="107"/>
      <c r="H99" s="93"/>
      <c r="I99" s="93"/>
      <c r="J99" s="93"/>
      <c r="K99" s="93"/>
    </row>
    <row r="100" spans="1:11" x14ac:dyDescent="0.2">
      <c r="A100" s="93"/>
      <c r="B100" s="93"/>
      <c r="C100" s="93"/>
      <c r="D100" s="93"/>
      <c r="E100" s="93"/>
      <c r="F100" s="93"/>
      <c r="G100" s="107"/>
      <c r="H100" s="93"/>
      <c r="I100" s="93"/>
      <c r="J100" s="93"/>
      <c r="K100" s="93"/>
    </row>
    <row r="101" spans="1:11" x14ac:dyDescent="0.2">
      <c r="A101" s="93"/>
      <c r="B101" s="93"/>
      <c r="C101" s="93"/>
      <c r="D101" s="93"/>
      <c r="E101" s="93"/>
      <c r="F101" s="93"/>
      <c r="G101" s="107"/>
      <c r="H101" s="93"/>
      <c r="I101" s="93"/>
      <c r="J101" s="93"/>
      <c r="K101" s="93"/>
    </row>
    <row r="102" spans="1:11" x14ac:dyDescent="0.2">
      <c r="A102" s="93"/>
      <c r="B102" s="93"/>
      <c r="C102" s="93"/>
      <c r="D102" s="93"/>
      <c r="E102" s="93"/>
      <c r="F102" s="93"/>
      <c r="G102" s="107"/>
      <c r="H102" s="93"/>
      <c r="I102" s="93"/>
      <c r="J102" s="93"/>
      <c r="K102" s="93"/>
    </row>
    <row r="103" spans="1:11" x14ac:dyDescent="0.2">
      <c r="A103" s="93"/>
      <c r="B103" s="93"/>
      <c r="C103" s="93"/>
      <c r="D103" s="93"/>
      <c r="E103" s="93"/>
      <c r="F103" s="93"/>
      <c r="G103" s="107"/>
      <c r="H103" s="93"/>
      <c r="I103" s="93"/>
      <c r="J103" s="93"/>
      <c r="K103" s="93"/>
    </row>
    <row r="104" spans="1:11" x14ac:dyDescent="0.2">
      <c r="A104" s="93"/>
      <c r="B104" s="93"/>
      <c r="C104" s="93"/>
      <c r="D104" s="93"/>
      <c r="E104" s="93"/>
      <c r="F104" s="93"/>
      <c r="G104" s="107"/>
      <c r="H104" s="93"/>
      <c r="I104" s="93"/>
      <c r="J104" s="93"/>
      <c r="K104" s="93"/>
    </row>
    <row r="105" spans="1:11" x14ac:dyDescent="0.2">
      <c r="A105" s="93"/>
      <c r="B105" s="93"/>
      <c r="C105" s="93"/>
      <c r="D105" s="93"/>
      <c r="E105" s="93"/>
      <c r="F105" s="93"/>
      <c r="G105" s="107"/>
      <c r="H105" s="93"/>
      <c r="I105" s="93"/>
      <c r="J105" s="93"/>
      <c r="K105" s="93"/>
    </row>
    <row r="106" spans="1:11" x14ac:dyDescent="0.2">
      <c r="A106" s="93"/>
      <c r="B106" s="93"/>
      <c r="C106" s="93"/>
      <c r="D106" s="93"/>
      <c r="E106" s="93"/>
      <c r="F106" s="93"/>
      <c r="G106" s="107"/>
      <c r="H106" s="93"/>
      <c r="I106" s="93"/>
      <c r="J106" s="93"/>
      <c r="K106" s="93"/>
    </row>
    <row r="107" spans="1:11" x14ac:dyDescent="0.2">
      <c r="A107" s="93"/>
      <c r="B107" s="93"/>
      <c r="C107" s="93"/>
      <c r="D107" s="93"/>
      <c r="E107" s="93"/>
      <c r="F107" s="93"/>
      <c r="G107" s="107"/>
      <c r="H107" s="93"/>
      <c r="I107" s="93"/>
      <c r="J107" s="93"/>
      <c r="K107" s="93"/>
    </row>
    <row r="108" spans="1:11" x14ac:dyDescent="0.2">
      <c r="A108" s="93"/>
      <c r="B108" s="93"/>
      <c r="C108" s="93"/>
      <c r="D108" s="93"/>
      <c r="E108" s="93"/>
      <c r="F108" s="93"/>
      <c r="G108" s="107"/>
      <c r="H108" s="93"/>
      <c r="I108" s="93"/>
      <c r="J108" s="93"/>
      <c r="K108" s="93"/>
    </row>
    <row r="109" spans="1:11" x14ac:dyDescent="0.2">
      <c r="A109" s="93"/>
      <c r="B109" s="93"/>
      <c r="C109" s="93"/>
      <c r="D109" s="93"/>
      <c r="E109" s="93"/>
      <c r="F109" s="93"/>
      <c r="G109" s="107"/>
      <c r="H109" s="93"/>
      <c r="I109" s="93"/>
      <c r="J109" s="93"/>
      <c r="K109" s="93"/>
    </row>
    <row r="110" spans="1:11" x14ac:dyDescent="0.2">
      <c r="A110" s="93"/>
      <c r="B110" s="93"/>
      <c r="C110" s="93"/>
      <c r="D110" s="93"/>
      <c r="E110" s="93"/>
      <c r="F110" s="93"/>
      <c r="G110" s="107"/>
      <c r="H110" s="93"/>
      <c r="I110" s="93"/>
      <c r="J110" s="93"/>
      <c r="K110" s="93"/>
    </row>
    <row r="111" spans="1:11" x14ac:dyDescent="0.2">
      <c r="A111" s="93"/>
      <c r="B111" s="93"/>
      <c r="C111" s="93"/>
      <c r="D111" s="93"/>
      <c r="E111" s="93"/>
      <c r="F111" s="93"/>
      <c r="G111" s="107"/>
      <c r="H111" s="93"/>
      <c r="I111" s="93"/>
      <c r="J111" s="93"/>
      <c r="K111" s="93"/>
    </row>
    <row r="112" spans="1:11" x14ac:dyDescent="0.2">
      <c r="A112" s="93"/>
      <c r="B112" s="93"/>
      <c r="C112" s="93"/>
      <c r="D112" s="93"/>
      <c r="E112" s="93"/>
      <c r="F112" s="93"/>
      <c r="G112" s="107"/>
      <c r="H112" s="93"/>
      <c r="I112" s="93"/>
      <c r="J112" s="93"/>
      <c r="K112" s="93"/>
    </row>
    <row r="113" spans="1:11" x14ac:dyDescent="0.2">
      <c r="A113" s="93"/>
      <c r="B113" s="93"/>
      <c r="C113" s="93"/>
      <c r="D113" s="93"/>
      <c r="E113" s="93"/>
      <c r="F113" s="93"/>
      <c r="G113" s="107"/>
      <c r="H113" s="93"/>
      <c r="I113" s="93"/>
      <c r="J113" s="93"/>
      <c r="K113" s="93"/>
    </row>
    <row r="114" spans="1:11" x14ac:dyDescent="0.2">
      <c r="A114" s="93"/>
      <c r="B114" s="93"/>
      <c r="C114" s="93"/>
      <c r="D114" s="93"/>
      <c r="E114" s="93"/>
      <c r="F114" s="93"/>
      <c r="G114" s="107"/>
      <c r="H114" s="93"/>
      <c r="I114" s="93"/>
      <c r="J114" s="93"/>
      <c r="K114" s="93"/>
    </row>
    <row r="115" spans="1:11" x14ac:dyDescent="0.2">
      <c r="A115" s="93"/>
      <c r="B115" s="93"/>
      <c r="C115" s="93"/>
      <c r="D115" s="93"/>
      <c r="E115" s="93"/>
      <c r="F115" s="93"/>
      <c r="G115" s="107"/>
      <c r="H115" s="93"/>
      <c r="I115" s="93"/>
      <c r="J115" s="93"/>
      <c r="K115" s="93"/>
    </row>
    <row r="116" spans="1:11" x14ac:dyDescent="0.2">
      <c r="A116" s="93"/>
      <c r="B116" s="93"/>
      <c r="C116" s="93"/>
      <c r="D116" s="93"/>
      <c r="E116" s="93"/>
      <c r="F116" s="93"/>
      <c r="G116" s="107"/>
      <c r="H116" s="93"/>
      <c r="I116" s="93"/>
      <c r="J116" s="93"/>
      <c r="K116" s="93"/>
    </row>
    <row r="117" spans="1:11" x14ac:dyDescent="0.2">
      <c r="A117" s="93"/>
      <c r="B117" s="93"/>
      <c r="C117" s="93"/>
      <c r="D117" s="93"/>
      <c r="E117" s="93"/>
      <c r="F117" s="93"/>
      <c r="G117" s="107"/>
      <c r="H117" s="93"/>
      <c r="I117" s="93"/>
      <c r="J117" s="93"/>
      <c r="K117" s="93"/>
    </row>
    <row r="118" spans="1:11" x14ac:dyDescent="0.2">
      <c r="A118" s="93"/>
      <c r="B118" s="93"/>
      <c r="C118" s="93"/>
      <c r="D118" s="93"/>
      <c r="E118" s="93"/>
      <c r="F118" s="93"/>
      <c r="G118" s="107"/>
      <c r="H118" s="93"/>
      <c r="I118" s="93"/>
      <c r="J118" s="93"/>
      <c r="K118" s="93"/>
    </row>
    <row r="119" spans="1:11" x14ac:dyDescent="0.2">
      <c r="A119" s="93"/>
      <c r="B119" s="93"/>
      <c r="C119" s="93"/>
      <c r="D119" s="93"/>
      <c r="E119" s="93"/>
      <c r="F119" s="93"/>
      <c r="G119" s="107"/>
      <c r="H119" s="93"/>
      <c r="I119" s="93"/>
      <c r="J119" s="93"/>
      <c r="K119" s="93"/>
    </row>
    <row r="120" spans="1:11" x14ac:dyDescent="0.2">
      <c r="A120" s="93"/>
      <c r="B120" s="93"/>
      <c r="C120" s="93"/>
      <c r="D120" s="93"/>
      <c r="E120" s="93"/>
      <c r="F120" s="93"/>
      <c r="G120" s="107"/>
      <c r="H120" s="93"/>
      <c r="I120" s="93"/>
      <c r="J120" s="93"/>
      <c r="K120" s="93"/>
    </row>
    <row r="121" spans="1:11" x14ac:dyDescent="0.2">
      <c r="A121" s="93"/>
      <c r="B121" s="93"/>
      <c r="C121" s="93"/>
      <c r="D121" s="93"/>
      <c r="E121" s="93"/>
      <c r="F121" s="93"/>
      <c r="G121" s="107"/>
      <c r="H121" s="93"/>
      <c r="I121" s="93"/>
      <c r="J121" s="93"/>
      <c r="K121" s="93"/>
    </row>
    <row r="122" spans="1:11" x14ac:dyDescent="0.2">
      <c r="A122" s="93"/>
      <c r="B122" s="93"/>
      <c r="C122" s="93"/>
      <c r="D122" s="93"/>
      <c r="E122" s="93"/>
      <c r="F122" s="93"/>
      <c r="G122" s="107"/>
      <c r="H122" s="93"/>
      <c r="I122" s="93"/>
      <c r="J122" s="93"/>
      <c r="K122" s="93"/>
    </row>
    <row r="123" spans="1:11" x14ac:dyDescent="0.2">
      <c r="A123" s="93"/>
      <c r="B123" s="93"/>
      <c r="C123" s="93"/>
      <c r="D123" s="93"/>
      <c r="E123" s="93"/>
      <c r="F123" s="93"/>
      <c r="G123" s="107"/>
      <c r="H123" s="93"/>
      <c r="I123" s="93"/>
      <c r="J123" s="93"/>
      <c r="K123" s="93"/>
    </row>
    <row r="124" spans="1:11" x14ac:dyDescent="0.2">
      <c r="A124" s="93"/>
      <c r="B124" s="93"/>
      <c r="C124" s="93"/>
      <c r="D124" s="93"/>
      <c r="E124" s="93"/>
      <c r="F124" s="93"/>
      <c r="G124" s="107"/>
      <c r="H124" s="93"/>
      <c r="I124" s="93"/>
      <c r="J124" s="93"/>
      <c r="K124" s="93"/>
    </row>
    <row r="125" spans="1:11" x14ac:dyDescent="0.2">
      <c r="A125" s="93"/>
      <c r="B125" s="93"/>
      <c r="C125" s="93"/>
      <c r="D125" s="93"/>
      <c r="E125" s="93"/>
      <c r="F125" s="93"/>
      <c r="G125" s="107"/>
      <c r="H125" s="93"/>
      <c r="I125" s="93"/>
      <c r="J125" s="93"/>
      <c r="K125" s="93"/>
    </row>
    <row r="126" spans="1:11" x14ac:dyDescent="0.2">
      <c r="A126" s="93"/>
      <c r="B126" s="93"/>
      <c r="C126" s="93"/>
      <c r="D126" s="93"/>
      <c r="E126" s="93"/>
      <c r="F126" s="93"/>
      <c r="G126" s="107"/>
      <c r="H126" s="93"/>
      <c r="I126" s="93"/>
      <c r="J126" s="93"/>
      <c r="K126" s="93"/>
    </row>
    <row r="127" spans="1:11" x14ac:dyDescent="0.2">
      <c r="A127" s="93"/>
      <c r="B127" s="93"/>
      <c r="C127" s="93"/>
      <c r="D127" s="93"/>
      <c r="E127" s="93"/>
      <c r="F127" s="93"/>
      <c r="G127" s="107"/>
      <c r="H127" s="93"/>
      <c r="I127" s="93"/>
      <c r="J127" s="93"/>
      <c r="K127" s="93"/>
    </row>
    <row r="128" spans="1:11" x14ac:dyDescent="0.2">
      <c r="A128" s="93"/>
      <c r="B128" s="93"/>
      <c r="C128" s="93"/>
      <c r="D128" s="93"/>
      <c r="E128" s="93"/>
      <c r="F128" s="93"/>
      <c r="G128" s="107"/>
      <c r="H128" s="93"/>
      <c r="I128" s="93"/>
      <c r="J128" s="93"/>
      <c r="K128" s="93"/>
    </row>
    <row r="129" spans="1:11" x14ac:dyDescent="0.2">
      <c r="A129" s="93"/>
      <c r="B129" s="93"/>
      <c r="C129" s="93"/>
      <c r="D129" s="93"/>
      <c r="E129" s="93"/>
      <c r="F129" s="93"/>
      <c r="G129" s="107"/>
      <c r="H129" s="93"/>
      <c r="I129" s="93"/>
      <c r="J129" s="93"/>
      <c r="K129" s="93"/>
    </row>
    <row r="130" spans="1:11" x14ac:dyDescent="0.2">
      <c r="A130" s="93"/>
      <c r="B130" s="93"/>
      <c r="C130" s="93"/>
      <c r="D130" s="93"/>
      <c r="E130" s="93"/>
      <c r="F130" s="93"/>
      <c r="G130" s="107"/>
      <c r="H130" s="93"/>
      <c r="I130" s="93"/>
      <c r="J130" s="93"/>
      <c r="K130" s="93"/>
    </row>
    <row r="131" spans="1:11" x14ac:dyDescent="0.2">
      <c r="A131" s="93"/>
      <c r="B131" s="93"/>
      <c r="C131" s="93"/>
      <c r="D131" s="93"/>
      <c r="E131" s="93"/>
      <c r="F131" s="93"/>
      <c r="G131" s="107"/>
      <c r="H131" s="93"/>
      <c r="I131" s="93"/>
      <c r="J131" s="93"/>
      <c r="K131" s="93"/>
    </row>
    <row r="132" spans="1:11" x14ac:dyDescent="0.2">
      <c r="A132" s="93"/>
      <c r="B132" s="93"/>
      <c r="C132" s="93"/>
      <c r="D132" s="93"/>
      <c r="E132" s="93"/>
      <c r="F132" s="93"/>
      <c r="G132" s="107"/>
      <c r="H132" s="93"/>
      <c r="I132" s="93"/>
      <c r="J132" s="93"/>
      <c r="K132" s="93"/>
    </row>
    <row r="133" spans="1:11" x14ac:dyDescent="0.2">
      <c r="A133" s="93"/>
      <c r="B133" s="93"/>
      <c r="C133" s="93"/>
      <c r="D133" s="93"/>
      <c r="E133" s="93"/>
      <c r="F133" s="93"/>
      <c r="G133" s="107"/>
      <c r="H133" s="93"/>
      <c r="I133" s="93"/>
      <c r="J133" s="93"/>
      <c r="K133" s="93"/>
    </row>
    <row r="134" spans="1:11" x14ac:dyDescent="0.2">
      <c r="A134" s="93"/>
      <c r="B134" s="93"/>
      <c r="C134" s="93"/>
      <c r="D134" s="93"/>
      <c r="E134" s="93"/>
      <c r="F134" s="93"/>
      <c r="G134" s="107"/>
      <c r="H134" s="93"/>
      <c r="I134" s="93"/>
      <c r="J134" s="93"/>
      <c r="K134" s="93"/>
    </row>
  </sheetData>
  <mergeCells count="6">
    <mergeCell ref="B9:C9"/>
    <mergeCell ref="G1:I1"/>
    <mergeCell ref="A2:I2"/>
    <mergeCell ref="A4:I4"/>
    <mergeCell ref="A6:I6"/>
    <mergeCell ref="B8:C8"/>
  </mergeCells>
  <pageMargins left="0.7" right="0.7" top="0.78740157499999996" bottom="0.78740157499999996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5" zoomScaleNormal="100" workbookViewId="0">
      <selection activeCell="H30" sqref="H30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D1" s="37" t="s">
        <v>62</v>
      </c>
    </row>
    <row r="2" spans="1:10" ht="13.5" thickBot="1" x14ac:dyDescent="0.25">
      <c r="A2" s="117" t="s">
        <v>50</v>
      </c>
      <c r="B2" s="117"/>
      <c r="C2" s="33"/>
      <c r="D2" s="33"/>
      <c r="E2" s="34" t="s">
        <v>0</v>
      </c>
    </row>
    <row r="3" spans="1:10" ht="24.75" thickBot="1" x14ac:dyDescent="0.25">
      <c r="A3" s="30" t="s">
        <v>1</v>
      </c>
      <c r="B3" s="31" t="s">
        <v>2</v>
      </c>
      <c r="C3" s="32" t="s">
        <v>60</v>
      </c>
      <c r="D3" s="32" t="s">
        <v>63</v>
      </c>
      <c r="E3" s="32" t="s">
        <v>61</v>
      </c>
    </row>
    <row r="4" spans="1:10" ht="15" customHeight="1" x14ac:dyDescent="0.2">
      <c r="A4" s="2" t="s">
        <v>3</v>
      </c>
      <c r="B4" s="29" t="s">
        <v>37</v>
      </c>
      <c r="C4" s="26">
        <f>C5+C6+C7</f>
        <v>2523389.16</v>
      </c>
      <c r="D4" s="26">
        <f>D5+D6+D7</f>
        <v>0</v>
      </c>
      <c r="E4" s="27">
        <f t="shared" ref="E4:E26" si="0">C4+D4</f>
        <v>2523389.16</v>
      </c>
    </row>
    <row r="5" spans="1:10" ht="15" customHeight="1" x14ac:dyDescent="0.2">
      <c r="A5" s="6" t="s">
        <v>4</v>
      </c>
      <c r="B5" s="7" t="s">
        <v>5</v>
      </c>
      <c r="C5" s="8">
        <v>2461000</v>
      </c>
      <c r="D5" s="9">
        <v>0</v>
      </c>
      <c r="E5" s="10">
        <f t="shared" si="0"/>
        <v>2461000</v>
      </c>
      <c r="J5" s="1"/>
    </row>
    <row r="6" spans="1:10" ht="15" customHeight="1" x14ac:dyDescent="0.2">
      <c r="A6" s="6" t="s">
        <v>6</v>
      </c>
      <c r="B6" s="7" t="s">
        <v>7</v>
      </c>
      <c r="C6" s="8">
        <v>62389.16</v>
      </c>
      <c r="D6" s="4">
        <v>0</v>
      </c>
      <c r="E6" s="10">
        <f t="shared" si="0"/>
        <v>62389.16</v>
      </c>
    </row>
    <row r="7" spans="1:10" ht="15" customHeight="1" x14ac:dyDescent="0.2">
      <c r="A7" s="6" t="s">
        <v>8</v>
      </c>
      <c r="B7" s="7" t="s">
        <v>9</v>
      </c>
      <c r="C7" s="8">
        <v>0</v>
      </c>
      <c r="D7" s="8">
        <v>0</v>
      </c>
      <c r="E7" s="10">
        <f t="shared" si="0"/>
        <v>0</v>
      </c>
    </row>
    <row r="8" spans="1:10" ht="15" customHeight="1" x14ac:dyDescent="0.2">
      <c r="A8" s="12" t="s">
        <v>40</v>
      </c>
      <c r="B8" s="7" t="s">
        <v>10</v>
      </c>
      <c r="C8" s="13">
        <f>C9+C15</f>
        <v>470709.7</v>
      </c>
      <c r="D8" s="13">
        <f>D9+D15</f>
        <v>0</v>
      </c>
      <c r="E8" s="14">
        <f t="shared" si="0"/>
        <v>470709.7</v>
      </c>
    </row>
    <row r="9" spans="1:10" ht="15" customHeight="1" x14ac:dyDescent="0.2">
      <c r="A9" s="6" t="s">
        <v>43</v>
      </c>
      <c r="B9" s="7" t="s">
        <v>11</v>
      </c>
      <c r="C9" s="8">
        <f>C10+C11+C13+C14</f>
        <v>470709.7</v>
      </c>
      <c r="D9" s="8">
        <f>D10+D11+D13+D14</f>
        <v>0</v>
      </c>
      <c r="E9" s="11">
        <f t="shared" si="0"/>
        <v>470709.7</v>
      </c>
    </row>
    <row r="10" spans="1:10" ht="15" customHeight="1" x14ac:dyDescent="0.2">
      <c r="A10" s="6" t="s">
        <v>41</v>
      </c>
      <c r="B10" s="7" t="s">
        <v>12</v>
      </c>
      <c r="C10" s="8">
        <v>63118.7</v>
      </c>
      <c r="D10" s="8">
        <v>0</v>
      </c>
      <c r="E10" s="11">
        <f t="shared" si="0"/>
        <v>63118.7</v>
      </c>
    </row>
    <row r="11" spans="1:10" ht="15" customHeight="1" x14ac:dyDescent="0.2">
      <c r="A11" s="6" t="s">
        <v>57</v>
      </c>
      <c r="B11" s="7" t="s">
        <v>11</v>
      </c>
      <c r="C11" s="8">
        <v>382821</v>
      </c>
      <c r="D11" s="8">
        <v>0</v>
      </c>
      <c r="E11" s="11">
        <f t="shared" si="0"/>
        <v>382821</v>
      </c>
    </row>
    <row r="12" spans="1:10" ht="15" customHeight="1" x14ac:dyDescent="0.2">
      <c r="A12" s="6" t="s">
        <v>55</v>
      </c>
      <c r="B12" s="7">
        <v>4123</v>
      </c>
      <c r="C12" s="8">
        <v>0</v>
      </c>
      <c r="D12" s="8">
        <v>0</v>
      </c>
      <c r="E12" s="11">
        <f>SUM(C12:D12)</f>
        <v>0</v>
      </c>
    </row>
    <row r="13" spans="1:10" ht="15" customHeight="1" x14ac:dyDescent="0.2">
      <c r="A13" s="6" t="s">
        <v>58</v>
      </c>
      <c r="B13" s="7" t="s">
        <v>42</v>
      </c>
      <c r="C13" s="8">
        <v>0</v>
      </c>
      <c r="D13" s="8">
        <v>0</v>
      </c>
      <c r="E13" s="11">
        <f>SUM(C13:D13)</f>
        <v>0</v>
      </c>
    </row>
    <row r="14" spans="1:10" ht="15" customHeight="1" x14ac:dyDescent="0.2">
      <c r="A14" s="6" t="s">
        <v>59</v>
      </c>
      <c r="B14" s="7">
        <v>4121</v>
      </c>
      <c r="C14" s="8">
        <v>24770</v>
      </c>
      <c r="D14" s="8">
        <v>0</v>
      </c>
      <c r="E14" s="11">
        <f>SUM(C14:D14)</f>
        <v>24770</v>
      </c>
    </row>
    <row r="15" spans="1:10" ht="15" customHeight="1" x14ac:dyDescent="0.2">
      <c r="A15" s="6" t="s">
        <v>44</v>
      </c>
      <c r="B15" s="7" t="s">
        <v>13</v>
      </c>
      <c r="C15" s="8">
        <f>C16+C18+C19</f>
        <v>0</v>
      </c>
      <c r="D15" s="8">
        <f>D16+D18+D19</f>
        <v>0</v>
      </c>
      <c r="E15" s="11">
        <f t="shared" si="0"/>
        <v>0</v>
      </c>
    </row>
    <row r="16" spans="1:10" ht="15" customHeight="1" x14ac:dyDescent="0.2">
      <c r="A16" s="6" t="s">
        <v>57</v>
      </c>
      <c r="B16" s="7" t="s">
        <v>13</v>
      </c>
      <c r="C16" s="8">
        <v>0</v>
      </c>
      <c r="D16" s="8">
        <v>0</v>
      </c>
      <c r="E16" s="11">
        <f t="shared" si="0"/>
        <v>0</v>
      </c>
    </row>
    <row r="17" spans="1:5" ht="15" customHeight="1" x14ac:dyDescent="0.2">
      <c r="A17" s="6" t="s">
        <v>56</v>
      </c>
      <c r="B17" s="7">
        <v>4223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6" t="s">
        <v>58</v>
      </c>
      <c r="B18" s="7">
        <v>4221</v>
      </c>
      <c r="C18" s="8">
        <v>0</v>
      </c>
      <c r="D18" s="8">
        <v>0</v>
      </c>
      <c r="E18" s="11">
        <f>SUM(C18:D18)</f>
        <v>0</v>
      </c>
    </row>
    <row r="19" spans="1:5" ht="15" customHeight="1" x14ac:dyDescent="0.2">
      <c r="A19" s="6" t="s">
        <v>59</v>
      </c>
      <c r="B19" s="7">
        <v>4232</v>
      </c>
      <c r="C19" s="8">
        <v>0</v>
      </c>
      <c r="D19" s="8">
        <v>0</v>
      </c>
      <c r="E19" s="11">
        <f>SUM(C19:D19)</f>
        <v>0</v>
      </c>
    </row>
    <row r="20" spans="1:5" ht="15" customHeight="1" x14ac:dyDescent="0.2">
      <c r="A20" s="12" t="s">
        <v>14</v>
      </c>
      <c r="B20" s="15" t="s">
        <v>38</v>
      </c>
      <c r="C20" s="13">
        <f>C4+C8</f>
        <v>2994098.8600000003</v>
      </c>
      <c r="D20" s="13">
        <f>D4+D8</f>
        <v>0</v>
      </c>
      <c r="E20" s="14">
        <f t="shared" si="0"/>
        <v>2994098.8600000003</v>
      </c>
    </row>
    <row r="21" spans="1:5" ht="15" customHeight="1" x14ac:dyDescent="0.2">
      <c r="A21" s="12" t="s">
        <v>15</v>
      </c>
      <c r="B21" s="15" t="s">
        <v>16</v>
      </c>
      <c r="C21" s="13">
        <f>SUM(C22:C25)</f>
        <v>58387.239999999991</v>
      </c>
      <c r="D21" s="13">
        <f>SUM(D22:D25)</f>
        <v>2230</v>
      </c>
      <c r="E21" s="14">
        <f t="shared" si="0"/>
        <v>60617.239999999991</v>
      </c>
    </row>
    <row r="22" spans="1:5" ht="15" customHeight="1" x14ac:dyDescent="0.2">
      <c r="A22" s="6" t="s">
        <v>53</v>
      </c>
      <c r="B22" s="7" t="s">
        <v>17</v>
      </c>
      <c r="C22" s="8">
        <v>97267.01</v>
      </c>
      <c r="D22" s="8">
        <v>0</v>
      </c>
      <c r="E22" s="11">
        <f t="shared" si="0"/>
        <v>97267.01</v>
      </c>
    </row>
    <row r="23" spans="1:5" ht="15" customHeight="1" x14ac:dyDescent="0.2">
      <c r="A23" s="6" t="s">
        <v>54</v>
      </c>
      <c r="B23" s="7">
        <v>8115</v>
      </c>
      <c r="C23" s="8">
        <v>57995.23000000001</v>
      </c>
      <c r="D23" s="8">
        <v>2230</v>
      </c>
      <c r="E23" s="11">
        <f>SUM(C23:D23)</f>
        <v>60225.23000000001</v>
      </c>
    </row>
    <row r="24" spans="1:5" ht="15" customHeight="1" x14ac:dyDescent="0.2">
      <c r="A24" s="6" t="s">
        <v>45</v>
      </c>
      <c r="B24" s="7">
        <v>8123</v>
      </c>
      <c r="C24" s="8">
        <v>0</v>
      </c>
      <c r="D24" s="8">
        <v>0</v>
      </c>
      <c r="E24" s="11">
        <f>C24+D24</f>
        <v>0</v>
      </c>
    </row>
    <row r="25" spans="1:5" ht="15" customHeight="1" thickBot="1" x14ac:dyDescent="0.25">
      <c r="A25" s="16" t="s">
        <v>46</v>
      </c>
      <c r="B25" s="17">
        <v>-8124</v>
      </c>
      <c r="C25" s="18">
        <v>-96875</v>
      </c>
      <c r="D25" s="18">
        <v>0</v>
      </c>
      <c r="E25" s="19">
        <f>C25+D25</f>
        <v>-96875</v>
      </c>
    </row>
    <row r="26" spans="1:5" ht="15" customHeight="1" thickBot="1" x14ac:dyDescent="0.25">
      <c r="A26" s="20" t="s">
        <v>27</v>
      </c>
      <c r="B26" s="21"/>
      <c r="C26" s="22">
        <f>C4+C8+C21</f>
        <v>3052486.1000000006</v>
      </c>
      <c r="D26" s="22">
        <f>D20+D21</f>
        <v>2230</v>
      </c>
      <c r="E26" s="23">
        <f t="shared" si="0"/>
        <v>3054716.1000000006</v>
      </c>
    </row>
    <row r="27" spans="1:5" ht="13.5" thickBot="1" x14ac:dyDescent="0.25">
      <c r="A27" s="117" t="s">
        <v>51</v>
      </c>
      <c r="B27" s="117"/>
      <c r="C27" s="35"/>
      <c r="D27" s="35"/>
      <c r="E27" s="36" t="s">
        <v>0</v>
      </c>
    </row>
    <row r="28" spans="1:5" ht="24.75" thickBot="1" x14ac:dyDescent="0.25">
      <c r="A28" s="30" t="s">
        <v>18</v>
      </c>
      <c r="B28" s="31" t="s">
        <v>19</v>
      </c>
      <c r="C28" s="32" t="s">
        <v>60</v>
      </c>
      <c r="D28" s="32" t="s">
        <v>63</v>
      </c>
      <c r="E28" s="32" t="s">
        <v>61</v>
      </c>
    </row>
    <row r="29" spans="1:5" ht="15" customHeight="1" x14ac:dyDescent="0.2">
      <c r="A29" s="24" t="s">
        <v>26</v>
      </c>
      <c r="B29" s="3" t="s">
        <v>20</v>
      </c>
      <c r="C29" s="4">
        <v>28361.82</v>
      </c>
      <c r="D29" s="4">
        <v>0</v>
      </c>
      <c r="E29" s="5">
        <f>C29+D29</f>
        <v>28361.82</v>
      </c>
    </row>
    <row r="30" spans="1:5" ht="15" customHeight="1" x14ac:dyDescent="0.2">
      <c r="A30" s="25" t="s">
        <v>21</v>
      </c>
      <c r="B30" s="7" t="s">
        <v>20</v>
      </c>
      <c r="C30" s="8">
        <v>255021.85</v>
      </c>
      <c r="D30" s="4">
        <v>0</v>
      </c>
      <c r="E30" s="5">
        <f t="shared" ref="E30:E45" si="1">C30+D30</f>
        <v>255021.85</v>
      </c>
    </row>
    <row r="31" spans="1:5" ht="15" customHeight="1" x14ac:dyDescent="0.2">
      <c r="A31" s="25" t="s">
        <v>52</v>
      </c>
      <c r="B31" s="7" t="s">
        <v>24</v>
      </c>
      <c r="C31" s="8">
        <v>17207</v>
      </c>
      <c r="D31" s="4">
        <v>2230</v>
      </c>
      <c r="E31" s="5">
        <f>SUM(C31:D31)</f>
        <v>19437</v>
      </c>
    </row>
    <row r="32" spans="1:5" ht="15" customHeight="1" x14ac:dyDescent="0.2">
      <c r="A32" s="25" t="s">
        <v>28</v>
      </c>
      <c r="B32" s="7" t="s">
        <v>20</v>
      </c>
      <c r="C32" s="8">
        <v>907840</v>
      </c>
      <c r="D32" s="4">
        <v>0</v>
      </c>
      <c r="E32" s="5">
        <f t="shared" si="1"/>
        <v>907840</v>
      </c>
    </row>
    <row r="33" spans="1:5" ht="15" customHeight="1" x14ac:dyDescent="0.2">
      <c r="A33" s="25" t="s">
        <v>22</v>
      </c>
      <c r="B33" s="7" t="s">
        <v>20</v>
      </c>
      <c r="C33" s="8">
        <v>656877.57999999996</v>
      </c>
      <c r="D33" s="4">
        <v>0</v>
      </c>
      <c r="E33" s="5">
        <f t="shared" si="1"/>
        <v>656877.57999999996</v>
      </c>
    </row>
    <row r="34" spans="1:5" ht="15" customHeight="1" x14ac:dyDescent="0.2">
      <c r="A34" s="25" t="s">
        <v>39</v>
      </c>
      <c r="B34" s="7" t="s">
        <v>20</v>
      </c>
      <c r="C34" s="8">
        <v>38580</v>
      </c>
      <c r="D34" s="4">
        <v>0</v>
      </c>
      <c r="E34" s="5">
        <f>C34+D34</f>
        <v>38580</v>
      </c>
    </row>
    <row r="35" spans="1:5" ht="15" customHeight="1" x14ac:dyDescent="0.2">
      <c r="A35" s="25" t="s">
        <v>48</v>
      </c>
      <c r="B35" s="7" t="s">
        <v>24</v>
      </c>
      <c r="C35" s="8">
        <v>435769.91000000003</v>
      </c>
      <c r="D35" s="4">
        <v>0</v>
      </c>
      <c r="E35" s="5">
        <f t="shared" si="1"/>
        <v>435769.91000000003</v>
      </c>
    </row>
    <row r="36" spans="1:5" ht="15" customHeight="1" x14ac:dyDescent="0.2">
      <c r="A36" s="25" t="s">
        <v>49</v>
      </c>
      <c r="B36" s="7" t="s">
        <v>20</v>
      </c>
      <c r="C36" s="8">
        <v>24600</v>
      </c>
      <c r="D36" s="4">
        <v>0</v>
      </c>
      <c r="E36" s="5">
        <f t="shared" si="1"/>
        <v>24600</v>
      </c>
    </row>
    <row r="37" spans="1:5" ht="15" customHeight="1" x14ac:dyDescent="0.2">
      <c r="A37" s="25" t="s">
        <v>29</v>
      </c>
      <c r="B37" s="7" t="s">
        <v>23</v>
      </c>
      <c r="C37" s="8">
        <v>260850.83000000002</v>
      </c>
      <c r="D37" s="4">
        <v>0</v>
      </c>
      <c r="E37" s="5">
        <f t="shared" si="1"/>
        <v>260850.83000000002</v>
      </c>
    </row>
    <row r="38" spans="1:5" ht="15" customHeight="1" x14ac:dyDescent="0.2">
      <c r="A38" s="25" t="s">
        <v>30</v>
      </c>
      <c r="B38" s="7" t="s">
        <v>23</v>
      </c>
      <c r="C38" s="8">
        <v>0</v>
      </c>
      <c r="D38" s="4">
        <v>0</v>
      </c>
      <c r="E38" s="5">
        <f t="shared" si="1"/>
        <v>0</v>
      </c>
    </row>
    <row r="39" spans="1:5" ht="15" customHeight="1" x14ac:dyDescent="0.2">
      <c r="A39" s="25" t="s">
        <v>31</v>
      </c>
      <c r="B39" s="7" t="s">
        <v>24</v>
      </c>
      <c r="C39" s="8">
        <v>212094.1</v>
      </c>
      <c r="D39" s="4">
        <v>0</v>
      </c>
      <c r="E39" s="5">
        <f t="shared" si="1"/>
        <v>212094.1</v>
      </c>
    </row>
    <row r="40" spans="1:5" ht="15" customHeight="1" x14ac:dyDescent="0.2">
      <c r="A40" s="25" t="s">
        <v>33</v>
      </c>
      <c r="B40" s="7" t="s">
        <v>24</v>
      </c>
      <c r="C40" s="8">
        <v>20000</v>
      </c>
      <c r="D40" s="4">
        <v>0</v>
      </c>
      <c r="E40" s="5">
        <f t="shared" si="1"/>
        <v>20000</v>
      </c>
    </row>
    <row r="41" spans="1:5" ht="15" customHeight="1" x14ac:dyDescent="0.2">
      <c r="A41" s="25" t="s">
        <v>32</v>
      </c>
      <c r="B41" s="7" t="s">
        <v>20</v>
      </c>
      <c r="C41" s="8">
        <v>4016</v>
      </c>
      <c r="D41" s="4">
        <v>0</v>
      </c>
      <c r="E41" s="5">
        <f t="shared" si="1"/>
        <v>4016</v>
      </c>
    </row>
    <row r="42" spans="1:5" ht="15" customHeight="1" x14ac:dyDescent="0.2">
      <c r="A42" s="25" t="s">
        <v>47</v>
      </c>
      <c r="B42" s="7" t="s">
        <v>24</v>
      </c>
      <c r="C42" s="8">
        <v>96778.28</v>
      </c>
      <c r="D42" s="4">
        <v>0</v>
      </c>
      <c r="E42" s="5">
        <f>C42+D42</f>
        <v>96778.28</v>
      </c>
    </row>
    <row r="43" spans="1:5" ht="15" customHeight="1" x14ac:dyDescent="0.2">
      <c r="A43" s="25" t="s">
        <v>34</v>
      </c>
      <c r="B43" s="7" t="s">
        <v>24</v>
      </c>
      <c r="C43" s="8">
        <v>5000</v>
      </c>
      <c r="D43" s="4">
        <v>0</v>
      </c>
      <c r="E43" s="5">
        <f t="shared" si="1"/>
        <v>5000</v>
      </c>
    </row>
    <row r="44" spans="1:5" ht="15" customHeight="1" x14ac:dyDescent="0.2">
      <c r="A44" s="25" t="s">
        <v>35</v>
      </c>
      <c r="B44" s="7" t="s">
        <v>24</v>
      </c>
      <c r="C44" s="8">
        <v>84728.29</v>
      </c>
      <c r="D44" s="4">
        <v>0</v>
      </c>
      <c r="E44" s="5">
        <f t="shared" si="1"/>
        <v>84728.29</v>
      </c>
    </row>
    <row r="45" spans="1:5" ht="15" customHeight="1" thickBot="1" x14ac:dyDescent="0.25">
      <c r="A45" s="25" t="s">
        <v>36</v>
      </c>
      <c r="B45" s="7" t="s">
        <v>24</v>
      </c>
      <c r="C45" s="8">
        <v>4760.4400000000005</v>
      </c>
      <c r="D45" s="4">
        <v>0</v>
      </c>
      <c r="E45" s="5">
        <f t="shared" si="1"/>
        <v>4760.4400000000005</v>
      </c>
    </row>
    <row r="46" spans="1:5" ht="15" customHeight="1" thickBot="1" x14ac:dyDescent="0.25">
      <c r="A46" s="28" t="s">
        <v>25</v>
      </c>
      <c r="B46" s="21"/>
      <c r="C46" s="22">
        <f>C29+C30+C32+C33+C34+C35+C36+C37+C38+C39+C40+C41+C42+C43+C44+C45+C31</f>
        <v>3052486.1</v>
      </c>
      <c r="D46" s="22">
        <f>SUM(D29:D45)</f>
        <v>2230</v>
      </c>
      <c r="E46" s="23">
        <f>SUM(E29:E45)</f>
        <v>3054716.1</v>
      </c>
    </row>
    <row r="47" spans="1:5" x14ac:dyDescent="0.2">
      <c r="C47" s="1"/>
      <c r="E47" s="1"/>
    </row>
  </sheetData>
  <mergeCells count="2">
    <mergeCell ref="A2:B2"/>
    <mergeCell ref="A27:B27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91204</vt:lpstr>
      <vt:lpstr>Bilance PaV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2016-01-06T14:44:06Z</cp:lastPrinted>
  <dcterms:created xsi:type="dcterms:W3CDTF">2007-12-18T12:40:54Z</dcterms:created>
  <dcterms:modified xsi:type="dcterms:W3CDTF">2016-02-04T07:12:07Z</dcterms:modified>
</cp:coreProperties>
</file>