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9440" windowHeight="9855"/>
  </bookViews>
  <sheets>
    <sheet name="Bilance PaV" sheetId="2" r:id="rId1"/>
    <sheet name="91707" sheetId="1" r:id="rId2"/>
    <sheet name="91204" sheetId="3" r:id="rId3"/>
  </sheets>
  <calcPr calcId="145621"/>
</workbook>
</file>

<file path=xl/calcChain.xml><?xml version="1.0" encoding="utf-8"?>
<calcChain xmlns="http://schemas.openxmlformats.org/spreadsheetml/2006/main">
  <c r="H18" i="3" l="1"/>
  <c r="I21" i="3" l="1"/>
  <c r="H20" i="3"/>
  <c r="G20" i="3"/>
  <c r="I20" i="3" s="1"/>
  <c r="I19" i="3"/>
  <c r="G18" i="3"/>
  <c r="I18" i="3" s="1"/>
  <c r="I17" i="3"/>
  <c r="I16" i="3"/>
  <c r="G16" i="3"/>
  <c r="I15" i="3"/>
  <c r="G14" i="3"/>
  <c r="I14" i="3" s="1"/>
  <c r="I13" i="3"/>
  <c r="G12" i="3"/>
  <c r="I12" i="3" s="1"/>
  <c r="I11" i="3"/>
  <c r="G10" i="3"/>
  <c r="I10" i="3" s="1"/>
  <c r="H9" i="3"/>
  <c r="G9" i="3" l="1"/>
  <c r="I9" i="3" s="1"/>
  <c r="H26" i="1" l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4" i="2"/>
  <c r="E23" i="2"/>
  <c r="E22" i="2"/>
  <c r="E21" i="2"/>
  <c r="E20" i="2"/>
  <c r="D20" i="2"/>
  <c r="C20" i="2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D7" i="2" s="1"/>
  <c r="C8" i="2"/>
  <c r="E8" i="2" s="1"/>
  <c r="E6" i="2"/>
  <c r="E5" i="2"/>
  <c r="E4" i="2"/>
  <c r="D3" i="2"/>
  <c r="D19" i="2" s="1"/>
  <c r="D25" i="2" s="1"/>
  <c r="C3" i="2"/>
  <c r="E45" i="2" l="1"/>
  <c r="E3" i="2"/>
  <c r="C7" i="2"/>
  <c r="E7" i="2" s="1"/>
  <c r="C25" i="2"/>
  <c r="E25" i="2" s="1"/>
  <c r="I116" i="1"/>
  <c r="I115" i="1"/>
  <c r="H114" i="1"/>
  <c r="G114" i="1"/>
  <c r="I113" i="1"/>
  <c r="I112" i="1"/>
  <c r="H111" i="1"/>
  <c r="G111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G26" i="1"/>
  <c r="I26" i="1" s="1"/>
  <c r="I25" i="1"/>
  <c r="G24" i="1"/>
  <c r="I24" i="1" s="1"/>
  <c r="I23" i="1"/>
  <c r="G22" i="1"/>
  <c r="I22" i="1" s="1"/>
  <c r="H21" i="1"/>
  <c r="I20" i="1"/>
  <c r="G19" i="1"/>
  <c r="I19" i="1" s="1"/>
  <c r="I18" i="1"/>
  <c r="G17" i="1"/>
  <c r="I17" i="1" s="1"/>
  <c r="I16" i="1"/>
  <c r="G15" i="1"/>
  <c r="I15" i="1" s="1"/>
  <c r="I14" i="1"/>
  <c r="G13" i="1"/>
  <c r="I13" i="1" s="1"/>
  <c r="H12" i="1"/>
  <c r="I111" i="1" l="1"/>
  <c r="H11" i="1"/>
  <c r="G21" i="1"/>
  <c r="I21" i="1" s="1"/>
  <c r="I114" i="1"/>
  <c r="C19" i="2"/>
  <c r="E19" i="2" s="1"/>
  <c r="G12" i="1"/>
  <c r="I12" i="1" l="1"/>
  <c r="G11" i="1"/>
  <c r="I11" i="1" s="1"/>
</calcChain>
</file>

<file path=xl/sharedStrings.xml><?xml version="1.0" encoding="utf-8"?>
<sst xmlns="http://schemas.openxmlformats.org/spreadsheetml/2006/main" count="594" uniqueCount="235">
  <si>
    <t>odbor kultury, památkové péče a cestovního ruchu</t>
  </si>
  <si>
    <t>v tis. Kč</t>
  </si>
  <si>
    <t>uk.</t>
  </si>
  <si>
    <t>č.a.</t>
  </si>
  <si>
    <t>§</t>
  </si>
  <si>
    <t>pol.</t>
  </si>
  <si>
    <t>91707 - T R A N S F E R Y</t>
  </si>
  <si>
    <t>SR 2016</t>
  </si>
  <si>
    <t>SU</t>
  </si>
  <si>
    <t>x</t>
  </si>
  <si>
    <t>Výdajový limit resortu v kapitole</t>
  </si>
  <si>
    <t>Regionální funkce knihoven</t>
  </si>
  <si>
    <t>0770001</t>
  </si>
  <si>
    <t>1701</t>
  </si>
  <si>
    <t>Krajská vědecká knihovna v Liberci</t>
  </si>
  <si>
    <t>3314</t>
  </si>
  <si>
    <t>neinvestiční příspěvky zřízeným příspěvkovým organizacím</t>
  </si>
  <si>
    <t>0770002</t>
  </si>
  <si>
    <t>3702</t>
  </si>
  <si>
    <t>Městská knihovna Jablonec n. Nisou, přísp. organizace</t>
  </si>
  <si>
    <t>neinvestiční transfery obcím</t>
  </si>
  <si>
    <t>0770003</t>
  </si>
  <si>
    <t>4701</t>
  </si>
  <si>
    <t>Městská knihovna Česká Lípa, přísp. organizace</t>
  </si>
  <si>
    <t>0770004</t>
  </si>
  <si>
    <t>5710</t>
  </si>
  <si>
    <t>Městská knihovna Semily</t>
  </si>
  <si>
    <t>Podpora českých divadel - Liberec</t>
  </si>
  <si>
    <t>0770005</t>
  </si>
  <si>
    <t>2701</t>
  </si>
  <si>
    <t>Divadlo F.X.Šaldy Liberec, příspěvková organizace</t>
  </si>
  <si>
    <t>3311</t>
  </si>
  <si>
    <t>0770006</t>
  </si>
  <si>
    <t>2703</t>
  </si>
  <si>
    <t>Naivní divadlo Liberec, příspěvková organizace</t>
  </si>
  <si>
    <t>Podpora vybraných aktivit v resortu</t>
  </si>
  <si>
    <t>0770007</t>
  </si>
  <si>
    <t>0000</t>
  </si>
  <si>
    <t xml:space="preserve">Podpora rozvoje turist.reg. Český ráj - Sdružení Český ráj </t>
  </si>
  <si>
    <t>2143</t>
  </si>
  <si>
    <t>ost.neinvest.transfery nezisk.a podobným organizacím</t>
  </si>
  <si>
    <t>0770008</t>
  </si>
  <si>
    <t>Podpora rozvoje turist.reg. Českolipsko - Sdr.Českolipsko</t>
  </si>
  <si>
    <t>21423</t>
  </si>
  <si>
    <t>0770009</t>
  </si>
  <si>
    <t xml:space="preserve">Podpora rozvoje turist.reg. Jizerské hory - Jizerské hory </t>
  </si>
  <si>
    <t>0770010</t>
  </si>
  <si>
    <t>Podpora rozvoje turist.reg. Krkonoše - svazek měst a obcí</t>
  </si>
  <si>
    <t>ZJ 035</t>
  </si>
  <si>
    <t>0770011</t>
  </si>
  <si>
    <t>Marketingové aktivity sdružení - Sdružení pro rozvoj CR LK</t>
  </si>
  <si>
    <t>0770012</t>
  </si>
  <si>
    <t>Obnova značení turistických tras - Klub českých turistů</t>
  </si>
  <si>
    <t>neinvestiční transfery spolkům</t>
  </si>
  <si>
    <t>0770013</t>
  </si>
  <si>
    <t xml:space="preserve">Veletrh Euroregiontour Jablonec n.N. - Eurocentrum s.r.o. </t>
  </si>
  <si>
    <t>neinvestiční transfery nefin.podni.subj. - právnickým os.</t>
  </si>
  <si>
    <t>0770014</t>
  </si>
  <si>
    <t xml:space="preserve">Podpora postup.soutěží a přehlídek neprof.um. aktivit dětí, mládeže a dospělých </t>
  </si>
  <si>
    <t>3319</t>
  </si>
  <si>
    <t>nerozepsaná finanční rezerva</t>
  </si>
  <si>
    <t>0770015</t>
  </si>
  <si>
    <t>Mez.hud.festival Lípa Musica - ABOR,o.s. pro duch.kulturu,ČL</t>
  </si>
  <si>
    <t>3312</t>
  </si>
  <si>
    <t>0770016</t>
  </si>
  <si>
    <t>Dvořákův Turnov a Sychrov-spol. přátel hud.fest.</t>
  </si>
  <si>
    <t>0770017</t>
  </si>
  <si>
    <t>Mezinár.pěvecký festival Bohemia Cantát Liberec</t>
  </si>
  <si>
    <t>0770018</t>
  </si>
  <si>
    <t>Křehká krása Jablonec  - Svaz výrobců skla a bižuterie Jbc.</t>
  </si>
  <si>
    <t>0770020</t>
  </si>
  <si>
    <t>Podpora publikační činnosti  - Národní památkový ústav</t>
  </si>
  <si>
    <t>3321</t>
  </si>
  <si>
    <t>neinvestiční transfery cizím příspěvkovým organizacím</t>
  </si>
  <si>
    <t>0780001</t>
  </si>
  <si>
    <t>Mez.folklórní festival v Jablonci n.N. - Eurocentrum s.r.o. Jbc.</t>
  </si>
  <si>
    <t>0780045</t>
  </si>
  <si>
    <t>Obnovení vnitřního vybaveni na Ještědu - Ještěd 73, Liberec</t>
  </si>
  <si>
    <t>3322</t>
  </si>
  <si>
    <t>0780104</t>
  </si>
  <si>
    <t>BIG BAND JAM 2016 -  Big O Band - Ottl</t>
  </si>
  <si>
    <t>neinvestiční transfery nefin.podni.subj. - fyzickým osobám</t>
  </si>
  <si>
    <t>0780105</t>
  </si>
  <si>
    <t>Benátská! 2016 - První festivalová, s.r.o.</t>
  </si>
  <si>
    <t>0780106</t>
  </si>
  <si>
    <t>Jazzfest Liberec 2016 - Bohemia Jazzfest, o.p.s.</t>
  </si>
  <si>
    <t>neinvestiční transfery obecně prospěšným společnostem</t>
  </si>
  <si>
    <t>0780111</t>
  </si>
  <si>
    <t>Spolek Ještěd 73 - předprojektová a projektová dokumentace</t>
  </si>
  <si>
    <t>investiční transfery spolkům</t>
  </si>
  <si>
    <t>0780114</t>
  </si>
  <si>
    <t xml:space="preserve">Soutěž o nejl. knihovnu LK - 4 zřiz.měst.nebo obec.knih.LK </t>
  </si>
  <si>
    <t>0780115</t>
  </si>
  <si>
    <t>3002</t>
  </si>
  <si>
    <t>Protržená přehrada - výročí - Město Desná</t>
  </si>
  <si>
    <t>0780116</t>
  </si>
  <si>
    <t>Noc pod hvězdami,Zahrádky(benef.koncert)-Martin France</t>
  </si>
  <si>
    <t>0770019</t>
  </si>
  <si>
    <t>Program regenerace městských památkových rez. a zón</t>
  </si>
  <si>
    <t>0770021</t>
  </si>
  <si>
    <t>Odměna za vitězství v kraj.kole soutěže o Cenu za nejlepší přípravu a realizaci Programu regenerace měst.památ.rez.a měst.památ.zón</t>
  </si>
  <si>
    <t>neinvestiční dotace obcím</t>
  </si>
  <si>
    <t>Plány ochrany památkových rezervací a zón</t>
  </si>
  <si>
    <t>0770022</t>
  </si>
  <si>
    <t>Dotace zhotovitelům plánů ochrany památk.rezervací</t>
  </si>
  <si>
    <t>3329</t>
  </si>
  <si>
    <t>UR 2016</t>
  </si>
  <si>
    <t xml:space="preserve"> </t>
  </si>
  <si>
    <t>Zdrojová část rozpočtu LK 2016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</si>
  <si>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</si>
  <si>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</si>
  <si>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</si>
  <si>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</si>
  <si>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</si>
  <si>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</si>
  <si>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</si>
  <si>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</si>
  <si>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</si>
  <si>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</si>
  <si>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</si>
  <si>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</si>
  <si>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</si>
  <si>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</si>
  <si>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</si>
  <si>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</si>
  <si>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</si>
  <si>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</si>
  <si>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</si>
  <si>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</si>
  <si>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</si>
  <si>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</si>
  <si>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</si>
  <si>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</si>
  <si>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</si>
  <si>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dotace od regionální rady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</si>
  <si>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</si>
  <si>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</si>
  <si>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</si>
  <si>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</si>
  <si>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</si>
  <si>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</si>
  <si>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</si>
  <si>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4. úvěr</t>
  </si>
  <si>
    <t>5.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</si>
  <si>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</si>
  <si>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</si>
  <si>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</si>
  <si>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</si>
  <si>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</si>
  <si>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</si>
  <si>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</si>
  <si>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</si>
  <si>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</si>
  <si>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</si>
  <si>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</si>
  <si>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</si>
  <si>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</si>
  <si>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</si>
  <si>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</si>
  <si>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</si>
  <si>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</si>
  <si>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</si>
  <si>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</si>
  <si>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</si>
  <si>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</si>
  <si>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</si>
  <si>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</si>
  <si>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</si>
  <si>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LS Na Židli Spolek - XXVI: Turnovský drahokam</t>
  </si>
  <si>
    <t xml:space="preserve">neinvestiční transfery spollkům </t>
  </si>
  <si>
    <t>Taneční škola Duha - Celostátní kolo Festivalu tančního mládí</t>
  </si>
  <si>
    <t xml:space="preserve">Taneční škola Duha - Českolipský zvoneček </t>
  </si>
  <si>
    <t>Město Desná - O desenského medvěda</t>
  </si>
  <si>
    <t>Studio Hamlet Ž.B.- Postupové soutěže SČDO v Ž.B.</t>
  </si>
  <si>
    <t>DDaM Vikýř Jbc. - Regionální kola hudebních soutěží</t>
  </si>
  <si>
    <t>3454</t>
  </si>
  <si>
    <t>DS J. K. Tyl - 19. krajská přehl.ochot.soub. Jizerské oblasti</t>
  </si>
  <si>
    <t xml:space="preserve">DS J. K. Tyl - Josefodolské divadelní jaro </t>
  </si>
  <si>
    <t>KP DPS Vrabčáci - Krajské kolo přehlídky DPS Vrabčáci</t>
  </si>
  <si>
    <t>Turnovská Bohéma - Modrý kocour</t>
  </si>
  <si>
    <t>DS Odevšad - Wolkrův Prostějov kraj.postup.přehlídka</t>
  </si>
  <si>
    <t>Kultura N.B. - Dospělí dětem Nový Bor</t>
  </si>
  <si>
    <t>neinv.transf.nefin. podnikatelským subjektům - právnickým osobám</t>
  </si>
  <si>
    <t>Taneční a pohybové studio Magdaléna - Tanec, tanec …2016</t>
  </si>
  <si>
    <t>Taneční a pohybové studio Magdaléna - Tanec srdcem</t>
  </si>
  <si>
    <t>Taneční a pohybové studio Magdaléna - Dětská scéna 2016</t>
  </si>
  <si>
    <t>OS Větrov Vysoké n. J. - Krakonošův divadelní podzim</t>
  </si>
  <si>
    <t>Stř.pro volný čas DaM Turnov - Turnovský Kos, Mateřinka a Štěk</t>
  </si>
  <si>
    <t>5702</t>
  </si>
  <si>
    <t>4505</t>
  </si>
  <si>
    <t>MěKS Doksy-Máchovo jezero naše moře a jeho zaklad. Karel IV.</t>
  </si>
  <si>
    <t>Změna rozpočtu - rozpočtové opatření č. 26/16</t>
  </si>
  <si>
    <t>ZR-RO č. 26/16</t>
  </si>
  <si>
    <t>ZR-RO č.26/16</t>
  </si>
  <si>
    <t xml:space="preserve">   </t>
  </si>
  <si>
    <t>912 04 - ÚČELOVÉ PŘÍSPĚVKY PO</t>
  </si>
  <si>
    <t>Odbor školství, mládeže, tělovýchovy a sportu</t>
  </si>
  <si>
    <t>91204 - Ú Č E L O V É  P Ř Í S P Ě V K Y  P O</t>
  </si>
  <si>
    <t>Jmenovité inv. a neinv. akce resortu</t>
  </si>
  <si>
    <t>DU</t>
  </si>
  <si>
    <t>0450001</t>
  </si>
  <si>
    <t>Stipendijní program pro žáky odborných škol</t>
  </si>
  <si>
    <t>0450002</t>
  </si>
  <si>
    <t>Diagnostické nástroje pro školská poradenská zařízení</t>
  </si>
  <si>
    <t>0450003</t>
  </si>
  <si>
    <t>1437</t>
  </si>
  <si>
    <t>SOŠ a SOU, Česká Lípa, 28. října 2707, p.o. - Burza středních škol QUO VADIS 2016</t>
  </si>
  <si>
    <t>0450004</t>
  </si>
  <si>
    <t>1452</t>
  </si>
  <si>
    <t>OA, HŠ a SOŠ, Turnov, Zborovská 519, p.o. - 22. Burza středních škol 2016</t>
  </si>
  <si>
    <t>0450005</t>
  </si>
  <si>
    <t>Podpora aktivit příspěvkových organizací</t>
  </si>
  <si>
    <t>0450006</t>
  </si>
  <si>
    <t>1485</t>
  </si>
  <si>
    <t>DDM Větrník, Liberec, Riegrova 16 - Umělecké přehlídky v roce 2016 (DS a DR)</t>
  </si>
  <si>
    <t>Evr.centru.pantm. neslyšících-Mezikraj.postup.přehl.OTEVŘENO</t>
  </si>
  <si>
    <t>0780117</t>
  </si>
  <si>
    <t>0780118</t>
  </si>
  <si>
    <t>0780119</t>
  </si>
  <si>
    <t>0780120</t>
  </si>
  <si>
    <t>0780121</t>
  </si>
  <si>
    <t>0780122</t>
  </si>
  <si>
    <t>0780123</t>
  </si>
  <si>
    <t>0780124</t>
  </si>
  <si>
    <t>0780125</t>
  </si>
  <si>
    <t>0780126</t>
  </si>
  <si>
    <t>0780127</t>
  </si>
  <si>
    <t>0780128</t>
  </si>
  <si>
    <t>0780129</t>
  </si>
  <si>
    <t>0780130</t>
  </si>
  <si>
    <t>0780131</t>
  </si>
  <si>
    <t>0780132</t>
  </si>
  <si>
    <t>0780133</t>
  </si>
  <si>
    <t>0780134</t>
  </si>
  <si>
    <t>0780135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</si>
</sst>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17"/>
      <name val="Arial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1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" fillId="0" borderId="0"/>
    <xf numFmtId="0" fontId="4" fillId="0" borderId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19" borderId="46" applyNumberFormat="0" applyAlignment="0" applyProtection="0"/>
    <xf numFmtId="0" fontId="23" fillId="19" borderId="46" applyNumberFormat="0" applyAlignment="0" applyProtection="0"/>
    <xf numFmtId="0" fontId="24" fillId="0" borderId="47" applyNumberFormat="0" applyFill="0" applyAlignment="0" applyProtection="0"/>
    <xf numFmtId="0" fontId="24" fillId="0" borderId="47" applyNumberFormat="0" applyFill="0" applyAlignment="0" applyProtection="0"/>
    <xf numFmtId="0" fontId="25" fillId="0" borderId="48" applyNumberFormat="0" applyFill="0" applyAlignment="0" applyProtection="0"/>
    <xf numFmtId="0" fontId="25" fillId="0" borderId="48" applyNumberFormat="0" applyFill="0" applyAlignment="0" applyProtection="0"/>
    <xf numFmtId="0" fontId="26" fillId="0" borderId="49" applyNumberFormat="0" applyFill="0" applyAlignment="0" applyProtection="0"/>
    <xf numFmtId="0" fontId="26" fillId="0" borderId="4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9" fillId="21" borderId="50" applyNumberFormat="0" applyFont="0" applyAlignment="0" applyProtection="0"/>
    <xf numFmtId="0" fontId="19" fillId="21" borderId="50" applyNumberFormat="0" applyFont="0" applyAlignment="0" applyProtection="0"/>
    <xf numFmtId="0" fontId="29" fillId="0" borderId="51" applyNumberFormat="0" applyFill="0" applyAlignment="0" applyProtection="0"/>
    <xf numFmtId="0" fontId="29" fillId="0" borderId="51" applyNumberFormat="0" applyFill="0" applyAlignment="0" applyProtection="0"/>
    <xf numFmtId="0" fontId="30" fillId="22" borderId="0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0" borderId="52" applyNumberFormat="0" applyAlignment="0" applyProtection="0"/>
    <xf numFmtId="0" fontId="33" fillId="10" borderId="52" applyNumberFormat="0" applyAlignment="0" applyProtection="0"/>
    <xf numFmtId="0" fontId="34" fillId="23" borderId="52" applyNumberFormat="0" applyAlignment="0" applyProtection="0"/>
    <xf numFmtId="0" fontId="34" fillId="23" borderId="52" applyNumberFormat="0" applyAlignment="0" applyProtection="0"/>
    <xf numFmtId="0" fontId="35" fillId="23" borderId="53" applyNumberFormat="0" applyAlignment="0" applyProtection="0"/>
    <xf numFmtId="0" fontId="35" fillId="23" borderId="53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</cellStyleXfs>
  <cellXfs count="206">
    <xf numFmtId="0" fontId="0" fillId="0" borderId="0" xfId="0"/>
    <xf numFmtId="0" fontId="2" fillId="0" borderId="0" xfId="1"/>
    <xf numFmtId="164" fontId="4" fillId="0" borderId="0" xfId="2" applyNumberFormat="1"/>
    <xf numFmtId="0" fontId="0" fillId="0" borderId="0" xfId="0" applyAlignment="1">
      <alignment horizontal="right"/>
    </xf>
    <xf numFmtId="0" fontId="6" fillId="0" borderId="1" xfId="4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/>
    </xf>
    <xf numFmtId="0" fontId="6" fillId="0" borderId="8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left" vertical="center"/>
    </xf>
    <xf numFmtId="4" fontId="6" fillId="0" borderId="3" xfId="4" applyNumberFormat="1" applyFont="1" applyFill="1" applyBorder="1" applyAlignment="1">
      <alignment vertical="center"/>
    </xf>
    <xf numFmtId="4" fontId="6" fillId="0" borderId="7" xfId="4" applyNumberFormat="1" applyFont="1" applyFill="1" applyBorder="1" applyAlignment="1">
      <alignment vertical="center"/>
    </xf>
    <xf numFmtId="0" fontId="7" fillId="0" borderId="8" xfId="6" applyFont="1" applyFill="1" applyBorder="1" applyAlignment="1">
      <alignment horizontal="center" vertical="center"/>
    </xf>
    <xf numFmtId="49" fontId="7" fillId="0" borderId="6" xfId="6" applyNumberFormat="1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vertical="center"/>
    </xf>
    <xf numFmtId="4" fontId="7" fillId="0" borderId="3" xfId="6" applyNumberFormat="1" applyFont="1" applyFill="1" applyBorder="1" applyAlignment="1">
      <alignment horizontal="right" vertical="center"/>
    </xf>
    <xf numFmtId="4" fontId="7" fillId="0" borderId="7" xfId="6" applyNumberFormat="1" applyFont="1" applyFill="1" applyBorder="1" applyAlignment="1">
      <alignment vertical="center"/>
    </xf>
    <xf numFmtId="0" fontId="7" fillId="0" borderId="10" xfId="6" applyFont="1" applyFill="1" applyBorder="1" applyAlignment="1">
      <alignment horizontal="center" vertical="center"/>
    </xf>
    <xf numFmtId="49" fontId="7" fillId="0" borderId="11" xfId="6" applyNumberFormat="1" applyFont="1" applyFill="1" applyBorder="1" applyAlignment="1">
      <alignment horizontal="center" vertical="center"/>
    </xf>
    <xf numFmtId="49" fontId="7" fillId="0" borderId="12" xfId="6" applyNumberFormat="1" applyFont="1" applyFill="1" applyBorder="1" applyAlignment="1">
      <alignment horizontal="center" vertical="center"/>
    </xf>
    <xf numFmtId="49" fontId="7" fillId="0" borderId="13" xfId="6" applyNumberFormat="1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vertical="center"/>
    </xf>
    <xf numFmtId="4" fontId="7" fillId="0" borderId="12" xfId="6" applyNumberFormat="1" applyFont="1" applyFill="1" applyBorder="1" applyAlignment="1">
      <alignment horizontal="right" vertical="center"/>
    </xf>
    <xf numFmtId="4" fontId="7" fillId="0" borderId="13" xfId="6" applyNumberFormat="1" applyFont="1" applyFill="1" applyBorder="1" applyAlignment="1">
      <alignment vertical="center"/>
    </xf>
    <xf numFmtId="4" fontId="7" fillId="0" borderId="15" xfId="6" applyNumberFormat="1" applyFont="1" applyFill="1" applyBorder="1" applyAlignment="1">
      <alignment vertical="center"/>
    </xf>
    <xf numFmtId="0" fontId="8" fillId="0" borderId="16" xfId="6" applyFont="1" applyFill="1" applyBorder="1" applyAlignment="1">
      <alignment horizontal="center" vertical="center"/>
    </xf>
    <xf numFmtId="49" fontId="8" fillId="0" borderId="17" xfId="6" applyNumberFormat="1" applyFont="1" applyFill="1" applyBorder="1" applyAlignment="1">
      <alignment horizontal="center" vertical="center"/>
    </xf>
    <xf numFmtId="49" fontId="8" fillId="0" borderId="18" xfId="6" applyNumberFormat="1" applyFont="1" applyFill="1" applyBorder="1" applyAlignment="1">
      <alignment horizontal="center" vertical="center"/>
    </xf>
    <xf numFmtId="49" fontId="8" fillId="0" borderId="19" xfId="6" applyNumberFormat="1" applyFont="1" applyFill="1" applyBorder="1" applyAlignment="1">
      <alignment horizontal="center" vertical="center"/>
    </xf>
    <xf numFmtId="0" fontId="8" fillId="0" borderId="20" xfId="6" applyFont="1" applyFill="1" applyBorder="1" applyAlignment="1">
      <alignment horizontal="center" vertical="center"/>
    </xf>
    <xf numFmtId="0" fontId="8" fillId="0" borderId="19" xfId="6" applyFont="1" applyFill="1" applyBorder="1" applyAlignment="1">
      <alignment vertical="center"/>
    </xf>
    <xf numFmtId="4" fontId="8" fillId="0" borderId="18" xfId="6" applyNumberFormat="1" applyFont="1" applyFill="1" applyBorder="1" applyAlignment="1">
      <alignment horizontal="right" vertical="center"/>
    </xf>
    <xf numFmtId="4" fontId="8" fillId="0" borderId="19" xfId="6" applyNumberFormat="1" applyFont="1" applyFill="1" applyBorder="1" applyAlignment="1">
      <alignment vertical="center"/>
    </xf>
    <xf numFmtId="0" fontId="7" fillId="0" borderId="16" xfId="6" applyFont="1" applyFill="1" applyBorder="1" applyAlignment="1">
      <alignment horizontal="center" vertical="center"/>
    </xf>
    <xf numFmtId="49" fontId="7" fillId="0" borderId="17" xfId="6" applyNumberFormat="1" applyFont="1" applyFill="1" applyBorder="1" applyAlignment="1">
      <alignment horizontal="center" vertical="center"/>
    </xf>
    <xf numFmtId="49" fontId="7" fillId="0" borderId="18" xfId="6" applyNumberFormat="1" applyFont="1" applyFill="1" applyBorder="1" applyAlignment="1">
      <alignment horizontal="center" vertical="center"/>
    </xf>
    <xf numFmtId="49" fontId="7" fillId="0" borderId="19" xfId="6" applyNumberFormat="1" applyFont="1" applyFill="1" applyBorder="1" applyAlignment="1">
      <alignment horizontal="center" vertical="center"/>
    </xf>
    <xf numFmtId="0" fontId="7" fillId="0" borderId="20" xfId="6" applyFont="1" applyFill="1" applyBorder="1" applyAlignment="1">
      <alignment horizontal="center" vertical="center"/>
    </xf>
    <xf numFmtId="0" fontId="7" fillId="0" borderId="19" xfId="6" applyFont="1" applyFill="1" applyBorder="1" applyAlignment="1">
      <alignment vertical="center"/>
    </xf>
    <xf numFmtId="4" fontId="7" fillId="0" borderId="18" xfId="6" applyNumberFormat="1" applyFont="1" applyFill="1" applyBorder="1" applyAlignment="1">
      <alignment horizontal="right" vertical="center"/>
    </xf>
    <xf numFmtId="4" fontId="7" fillId="0" borderId="19" xfId="6" applyNumberFormat="1" applyFont="1" applyFill="1" applyBorder="1" applyAlignment="1">
      <alignment vertical="center"/>
    </xf>
    <xf numFmtId="0" fontId="8" fillId="0" borderId="21" xfId="6" applyFont="1" applyFill="1" applyBorder="1" applyAlignment="1">
      <alignment horizontal="center" vertical="center"/>
    </xf>
    <xf numFmtId="49" fontId="8" fillId="0" borderId="22" xfId="6" applyNumberFormat="1" applyFont="1" applyFill="1" applyBorder="1" applyAlignment="1">
      <alignment horizontal="center" vertical="center"/>
    </xf>
    <xf numFmtId="49" fontId="8" fillId="0" borderId="23" xfId="6" applyNumberFormat="1" applyFont="1" applyFill="1" applyBorder="1" applyAlignment="1">
      <alignment horizontal="center" vertical="center"/>
    </xf>
    <xf numFmtId="49" fontId="8" fillId="0" borderId="24" xfId="6" applyNumberFormat="1" applyFont="1" applyFill="1" applyBorder="1" applyAlignment="1">
      <alignment horizontal="center" vertical="center"/>
    </xf>
    <xf numFmtId="0" fontId="8" fillId="0" borderId="25" xfId="6" applyFont="1" applyFill="1" applyBorder="1" applyAlignment="1">
      <alignment horizontal="center" vertical="center"/>
    </xf>
    <xf numFmtId="0" fontId="8" fillId="0" borderId="24" xfId="6" applyFont="1" applyFill="1" applyBorder="1" applyAlignment="1">
      <alignment vertical="center"/>
    </xf>
    <xf numFmtId="4" fontId="8" fillId="0" borderId="23" xfId="6" applyNumberFormat="1" applyFont="1" applyFill="1" applyBorder="1" applyAlignment="1">
      <alignment horizontal="right" vertical="center"/>
    </xf>
    <xf numFmtId="4" fontId="8" fillId="0" borderId="24" xfId="6" applyNumberFormat="1" applyFont="1" applyFill="1" applyBorder="1" applyAlignment="1">
      <alignment vertical="center"/>
    </xf>
    <xf numFmtId="0" fontId="7" fillId="0" borderId="26" xfId="6" applyFont="1" applyFill="1" applyBorder="1" applyAlignment="1">
      <alignment horizontal="center" vertical="center"/>
    </xf>
    <xf numFmtId="49" fontId="7" fillId="0" borderId="27" xfId="6" applyNumberFormat="1" applyFont="1" applyFill="1" applyBorder="1" applyAlignment="1">
      <alignment horizontal="center" vertical="center"/>
    </xf>
    <xf numFmtId="49" fontId="7" fillId="0" borderId="28" xfId="6" applyNumberFormat="1" applyFont="1" applyFill="1" applyBorder="1" applyAlignment="1">
      <alignment horizontal="center" vertical="center"/>
    </xf>
    <xf numFmtId="49" fontId="7" fillId="0" borderId="29" xfId="6" applyNumberFormat="1" applyFont="1" applyFill="1" applyBorder="1" applyAlignment="1">
      <alignment horizontal="center" vertical="center"/>
    </xf>
    <xf numFmtId="0" fontId="7" fillId="0" borderId="30" xfId="6" applyFont="1" applyFill="1" applyBorder="1" applyAlignment="1">
      <alignment horizontal="center" vertical="center"/>
    </xf>
    <xf numFmtId="0" fontId="7" fillId="0" borderId="29" xfId="6" applyFont="1" applyFill="1" applyBorder="1" applyAlignment="1">
      <alignment vertical="center"/>
    </xf>
    <xf numFmtId="4" fontId="7" fillId="0" borderId="28" xfId="6" applyNumberFormat="1" applyFont="1" applyFill="1" applyBorder="1" applyAlignment="1">
      <alignment horizontal="right" vertical="center"/>
    </xf>
    <xf numFmtId="4" fontId="7" fillId="0" borderId="31" xfId="6" applyNumberFormat="1" applyFont="1" applyFill="1" applyBorder="1" applyAlignment="1">
      <alignment vertical="center"/>
    </xf>
    <xf numFmtId="49" fontId="7" fillId="0" borderId="2" xfId="6" applyNumberFormat="1" applyFont="1" applyFill="1" applyBorder="1" applyAlignment="1">
      <alignment horizontal="center" vertical="center"/>
    </xf>
    <xf numFmtId="49" fontId="7" fillId="0" borderId="3" xfId="6" applyNumberFormat="1" applyFont="1" applyFill="1" applyBorder="1" applyAlignment="1">
      <alignment horizontal="center" vertical="center"/>
    </xf>
    <xf numFmtId="0" fontId="7" fillId="0" borderId="19" xfId="6" applyFont="1" applyFill="1" applyBorder="1" applyAlignment="1">
      <alignment vertical="center" wrapText="1"/>
    </xf>
    <xf numFmtId="0" fontId="7" fillId="0" borderId="13" xfId="6" applyFont="1" applyFill="1" applyBorder="1" applyAlignment="1">
      <alignment vertical="center" wrapText="1"/>
    </xf>
    <xf numFmtId="4" fontId="7" fillId="0" borderId="29" xfId="6" applyNumberFormat="1" applyFont="1" applyFill="1" applyBorder="1" applyAlignment="1">
      <alignment vertical="center"/>
    </xf>
    <xf numFmtId="49" fontId="8" fillId="0" borderId="11" xfId="6" applyNumberFormat="1" applyFont="1" applyFill="1" applyBorder="1" applyAlignment="1">
      <alignment horizontal="center" vertical="center"/>
    </xf>
    <xf numFmtId="49" fontId="8" fillId="0" borderId="12" xfId="6" applyNumberFormat="1" applyFont="1" applyFill="1" applyBorder="1" applyAlignment="1">
      <alignment horizontal="center" vertical="center"/>
    </xf>
    <xf numFmtId="49" fontId="8" fillId="0" borderId="13" xfId="6" applyNumberFormat="1" applyFont="1" applyFill="1" applyBorder="1" applyAlignment="1">
      <alignment horizontal="center" vertical="center"/>
    </xf>
    <xf numFmtId="0" fontId="8" fillId="0" borderId="14" xfId="6" applyFont="1" applyFill="1" applyBorder="1" applyAlignment="1">
      <alignment horizontal="center" vertical="center"/>
    </xf>
    <xf numFmtId="0" fontId="8" fillId="0" borderId="13" xfId="6" applyFont="1" applyFill="1" applyBorder="1" applyAlignment="1">
      <alignment vertical="center"/>
    </xf>
    <xf numFmtId="4" fontId="8" fillId="0" borderId="12" xfId="6" applyNumberFormat="1" applyFont="1" applyFill="1" applyBorder="1" applyAlignment="1">
      <alignment horizontal="right" vertical="center"/>
    </xf>
    <xf numFmtId="4" fontId="8" fillId="0" borderId="13" xfId="6" applyNumberFormat="1" applyFont="1" applyFill="1" applyBorder="1" applyAlignment="1">
      <alignment vertical="center"/>
    </xf>
    <xf numFmtId="4" fontId="8" fillId="0" borderId="15" xfId="6" applyNumberFormat="1" applyFont="1" applyFill="1" applyBorder="1" applyAlignment="1">
      <alignment vertical="center"/>
    </xf>
    <xf numFmtId="0" fontId="3" fillId="0" borderId="0" xfId="1" applyFont="1" applyAlignment="1">
      <alignment horizontal="center"/>
    </xf>
    <xf numFmtId="0" fontId="12" fillId="0" borderId="0" xfId="8" applyFont="1" applyFill="1"/>
    <xf numFmtId="0" fontId="12" fillId="0" borderId="0" xfId="8" applyFont="1" applyFill="1" applyAlignment="1">
      <alignment horizontal="right"/>
    </xf>
    <xf numFmtId="0" fontId="10" fillId="0" borderId="0" xfId="8"/>
    <xf numFmtId="0" fontId="13" fillId="2" borderId="8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0" fontId="13" fillId="2" borderId="32" xfId="8" applyFont="1" applyFill="1" applyBorder="1" applyAlignment="1">
      <alignment horizontal="center" vertical="center" wrapText="1"/>
    </xf>
    <xf numFmtId="0" fontId="14" fillId="0" borderId="10" xfId="8" applyFont="1" applyBorder="1" applyAlignment="1">
      <alignment vertical="center" wrapText="1"/>
    </xf>
    <xf numFmtId="0" fontId="14" fillId="0" borderId="13" xfId="8" applyFont="1" applyBorder="1" applyAlignment="1">
      <alignment horizontal="right" vertical="center" wrapText="1"/>
    </xf>
    <xf numFmtId="4" fontId="14" fillId="0" borderId="13" xfId="8" applyNumberFormat="1" applyFont="1" applyBorder="1" applyAlignment="1">
      <alignment horizontal="right" vertical="center" wrapText="1"/>
    </xf>
    <xf numFmtId="4" fontId="14" fillId="0" borderId="33" xfId="8" applyNumberFormat="1" applyFont="1" applyBorder="1" applyAlignment="1">
      <alignment horizontal="right" vertical="center" wrapText="1"/>
    </xf>
    <xf numFmtId="0" fontId="15" fillId="0" borderId="16" xfId="8" applyFont="1" applyBorder="1" applyAlignment="1">
      <alignment vertical="center" wrapText="1"/>
    </xf>
    <xf numFmtId="0" fontId="15" fillId="0" borderId="19" xfId="8" applyFont="1" applyBorder="1" applyAlignment="1">
      <alignment horizontal="right" vertical="center" wrapText="1"/>
    </xf>
    <xf numFmtId="4" fontId="15" fillId="0" borderId="19" xfId="8" applyNumberFormat="1" applyFont="1" applyBorder="1" applyAlignment="1">
      <alignment horizontal="right" vertical="center" wrapText="1"/>
    </xf>
    <xf numFmtId="4" fontId="15" fillId="0" borderId="19" xfId="8" applyNumberFormat="1" applyFont="1" applyBorder="1" applyAlignment="1">
      <alignment vertical="center"/>
    </xf>
    <xf numFmtId="4" fontId="15" fillId="0" borderId="34" xfId="8" applyNumberFormat="1" applyFont="1" applyBorder="1" applyAlignment="1">
      <alignment vertical="center"/>
    </xf>
    <xf numFmtId="4" fontId="10" fillId="0" borderId="0" xfId="8" applyNumberFormat="1"/>
    <xf numFmtId="4" fontId="15" fillId="0" borderId="13" xfId="8" applyNumberFormat="1" applyFont="1" applyBorder="1" applyAlignment="1">
      <alignment horizontal="right" vertical="center" wrapText="1"/>
    </xf>
    <xf numFmtId="0" fontId="14" fillId="0" borderId="16" xfId="8" applyFont="1" applyBorder="1" applyAlignment="1">
      <alignment vertical="center" wrapText="1"/>
    </xf>
    <xf numFmtId="4" fontId="14" fillId="0" borderId="19" xfId="8" applyNumberFormat="1" applyFont="1" applyBorder="1" applyAlignment="1">
      <alignment horizontal="right" vertical="center" wrapText="1"/>
    </xf>
    <xf numFmtId="4" fontId="14" fillId="0" borderId="34" xfId="8" applyNumberFormat="1" applyFont="1" applyBorder="1" applyAlignment="1">
      <alignment horizontal="right" vertical="center" wrapText="1"/>
    </xf>
    <xf numFmtId="4" fontId="15" fillId="0" borderId="34" xfId="8" applyNumberFormat="1" applyFont="1" applyBorder="1" applyAlignment="1">
      <alignment horizontal="right" vertical="center" wrapText="1"/>
    </xf>
    <xf numFmtId="0" fontId="14" fillId="0" borderId="19" xfId="8" applyFont="1" applyBorder="1" applyAlignment="1">
      <alignment horizontal="right" vertical="center" wrapText="1"/>
    </xf>
    <xf numFmtId="0" fontId="15" fillId="0" borderId="35" xfId="8" applyFont="1" applyBorder="1" applyAlignment="1">
      <alignment vertical="center" wrapText="1"/>
    </xf>
    <xf numFmtId="0" fontId="15" fillId="0" borderId="36" xfId="8" applyFont="1" applyBorder="1" applyAlignment="1">
      <alignment horizontal="right" vertical="center" wrapText="1"/>
    </xf>
    <xf numFmtId="4" fontId="15" fillId="0" borderId="36" xfId="8" applyNumberFormat="1" applyFont="1" applyBorder="1" applyAlignment="1">
      <alignment horizontal="right" vertical="center" wrapText="1"/>
    </xf>
    <xf numFmtId="4" fontId="15" fillId="0" borderId="37" xfId="8" applyNumberFormat="1" applyFont="1" applyBorder="1" applyAlignment="1">
      <alignment horizontal="right" vertical="center" wrapText="1"/>
    </xf>
    <xf numFmtId="0" fontId="14" fillId="0" borderId="8" xfId="8" applyFont="1" applyBorder="1" applyAlignment="1">
      <alignment vertical="center" wrapText="1"/>
    </xf>
    <xf numFmtId="0" fontId="14" fillId="0" borderId="6" xfId="8" applyFont="1" applyBorder="1" applyAlignment="1">
      <alignment horizontal="right" vertical="center" wrapText="1"/>
    </xf>
    <xf numFmtId="4" fontId="14" fillId="0" borderId="6" xfId="8" applyNumberFormat="1" applyFont="1" applyBorder="1" applyAlignment="1">
      <alignment horizontal="right" vertical="center" wrapText="1"/>
    </xf>
    <xf numFmtId="4" fontId="14" fillId="0" borderId="32" xfId="8" applyNumberFormat="1" applyFont="1" applyBorder="1" applyAlignment="1">
      <alignment horizontal="right" vertical="center" wrapText="1"/>
    </xf>
    <xf numFmtId="0" fontId="12" fillId="0" borderId="0" xfId="8" applyFont="1" applyFill="1" applyBorder="1"/>
    <xf numFmtId="165" fontId="12" fillId="0" borderId="30" xfId="8" applyNumberFormat="1" applyFont="1" applyFill="1" applyBorder="1" applyAlignment="1">
      <alignment horizontal="right"/>
    </xf>
    <xf numFmtId="0" fontId="15" fillId="0" borderId="10" xfId="8" applyFont="1" applyBorder="1" applyAlignment="1">
      <alignment horizontal="left" vertical="center" wrapText="1"/>
    </xf>
    <xf numFmtId="0" fontId="15" fillId="0" borderId="13" xfId="8" applyFont="1" applyBorder="1" applyAlignment="1">
      <alignment horizontal="right" vertical="center" wrapText="1"/>
    </xf>
    <xf numFmtId="4" fontId="15" fillId="0" borderId="33" xfId="8" applyNumberFormat="1" applyFont="1" applyBorder="1" applyAlignment="1">
      <alignment horizontal="right" vertical="center" wrapText="1"/>
    </xf>
    <xf numFmtId="0" fontId="15" fillId="0" borderId="16" xfId="8" applyFont="1" applyBorder="1" applyAlignment="1">
      <alignment horizontal="left" vertical="center" wrapText="1"/>
    </xf>
    <xf numFmtId="0" fontId="14" fillId="0" borderId="8" xfId="8" applyFont="1" applyBorder="1" applyAlignment="1">
      <alignment horizontal="left" vertical="center" wrapText="1"/>
    </xf>
    <xf numFmtId="0" fontId="7" fillId="3" borderId="16" xfId="6" applyFont="1" applyFill="1" applyBorder="1" applyAlignment="1">
      <alignment horizontal="center" vertical="center"/>
    </xf>
    <xf numFmtId="49" fontId="7" fillId="3" borderId="17" xfId="6" applyNumberFormat="1" applyFont="1" applyFill="1" applyBorder="1" applyAlignment="1">
      <alignment horizontal="center" vertical="center"/>
    </xf>
    <xf numFmtId="49" fontId="7" fillId="3" borderId="18" xfId="6" applyNumberFormat="1" applyFont="1" applyFill="1" applyBorder="1" applyAlignment="1">
      <alignment horizontal="center" vertical="center"/>
    </xf>
    <xf numFmtId="49" fontId="7" fillId="3" borderId="19" xfId="6" applyNumberFormat="1" applyFont="1" applyFill="1" applyBorder="1" applyAlignment="1">
      <alignment horizontal="center" vertical="center"/>
    </xf>
    <xf numFmtId="0" fontId="7" fillId="3" borderId="20" xfId="6" applyFont="1" applyFill="1" applyBorder="1" applyAlignment="1">
      <alignment horizontal="center" vertical="center"/>
    </xf>
    <xf numFmtId="0" fontId="7" fillId="3" borderId="19" xfId="6" applyFont="1" applyFill="1" applyBorder="1" applyAlignment="1">
      <alignment vertical="center" wrapText="1"/>
    </xf>
    <xf numFmtId="4" fontId="7" fillId="3" borderId="18" xfId="6" applyNumberFormat="1" applyFont="1" applyFill="1" applyBorder="1" applyAlignment="1">
      <alignment horizontal="right" vertical="center"/>
    </xf>
    <xf numFmtId="4" fontId="8" fillId="3" borderId="19" xfId="6" applyNumberFormat="1" applyFont="1" applyFill="1" applyBorder="1" applyAlignment="1">
      <alignment vertical="center"/>
    </xf>
    <xf numFmtId="4" fontId="7" fillId="3" borderId="15" xfId="6" applyNumberFormat="1" applyFont="1" applyFill="1" applyBorder="1" applyAlignment="1">
      <alignment vertical="center"/>
    </xf>
    <xf numFmtId="0" fontId="8" fillId="3" borderId="16" xfId="6" applyFont="1" applyFill="1" applyBorder="1" applyAlignment="1">
      <alignment horizontal="center" vertical="center"/>
    </xf>
    <xf numFmtId="49" fontId="8" fillId="3" borderId="17" xfId="6" applyNumberFormat="1" applyFont="1" applyFill="1" applyBorder="1" applyAlignment="1">
      <alignment horizontal="center" vertical="center"/>
    </xf>
    <xf numFmtId="49" fontId="8" fillId="3" borderId="18" xfId="6" applyNumberFormat="1" applyFont="1" applyFill="1" applyBorder="1" applyAlignment="1">
      <alignment horizontal="center" vertical="center"/>
    </xf>
    <xf numFmtId="49" fontId="8" fillId="3" borderId="19" xfId="6" applyNumberFormat="1" applyFont="1" applyFill="1" applyBorder="1" applyAlignment="1">
      <alignment horizontal="center" vertical="center"/>
    </xf>
    <xf numFmtId="0" fontId="8" fillId="3" borderId="20" xfId="6" applyFont="1" applyFill="1" applyBorder="1" applyAlignment="1">
      <alignment horizontal="center" vertical="center"/>
    </xf>
    <xf numFmtId="0" fontId="8" fillId="3" borderId="19" xfId="6" applyFont="1" applyFill="1" applyBorder="1" applyAlignment="1">
      <alignment vertical="center"/>
    </xf>
    <xf numFmtId="4" fontId="8" fillId="3" borderId="18" xfId="6" applyNumberFormat="1" applyFont="1" applyFill="1" applyBorder="1" applyAlignment="1">
      <alignment horizontal="right" vertical="center"/>
    </xf>
    <xf numFmtId="0" fontId="7" fillId="3" borderId="10" xfId="6" applyFont="1" applyFill="1" applyBorder="1" applyAlignment="1">
      <alignment horizontal="center" vertical="center"/>
    </xf>
    <xf numFmtId="49" fontId="7" fillId="3" borderId="11" xfId="6" applyNumberFormat="1" applyFont="1" applyFill="1" applyBorder="1" applyAlignment="1">
      <alignment horizontal="center" vertical="center"/>
    </xf>
    <xf numFmtId="49" fontId="7" fillId="3" borderId="12" xfId="6" applyNumberFormat="1" applyFont="1" applyFill="1" applyBorder="1" applyAlignment="1">
      <alignment horizontal="center" vertical="center"/>
    </xf>
    <xf numFmtId="49" fontId="7" fillId="3" borderId="13" xfId="6" applyNumberFormat="1" applyFont="1" applyFill="1" applyBorder="1" applyAlignment="1">
      <alignment horizontal="center" vertical="center"/>
    </xf>
    <xf numFmtId="0" fontId="7" fillId="3" borderId="14" xfId="6" applyFont="1" applyFill="1" applyBorder="1" applyAlignment="1">
      <alignment horizontal="center" vertical="center"/>
    </xf>
    <xf numFmtId="0" fontId="7" fillId="3" borderId="13" xfId="6" applyFont="1" applyFill="1" applyBorder="1" applyAlignment="1">
      <alignment vertical="center" wrapText="1"/>
    </xf>
    <xf numFmtId="4" fontId="7" fillId="3" borderId="12" xfId="6" applyNumberFormat="1" applyFont="1" applyFill="1" applyBorder="1" applyAlignment="1">
      <alignment horizontal="right" vertical="center"/>
    </xf>
    <xf numFmtId="4" fontId="7" fillId="3" borderId="13" xfId="6" applyNumberFormat="1" applyFont="1" applyFill="1" applyBorder="1" applyAlignment="1">
      <alignment vertical="center"/>
    </xf>
    <xf numFmtId="0" fontId="4" fillId="0" borderId="0" xfId="6"/>
    <xf numFmtId="0" fontId="4" fillId="0" borderId="0" xfId="2"/>
    <xf numFmtId="0" fontId="17" fillId="0" borderId="1" xfId="10" applyFont="1" applyFill="1" applyBorder="1" applyAlignment="1">
      <alignment horizontal="center" wrapText="1"/>
    </xf>
    <xf numFmtId="0" fontId="18" fillId="0" borderId="5" xfId="10" applyFont="1" applyFill="1" applyBorder="1" applyAlignment="1">
      <alignment horizontal="center" wrapText="1"/>
    </xf>
    <xf numFmtId="0" fontId="17" fillId="0" borderId="5" xfId="10" applyFont="1" applyFill="1" applyBorder="1" applyAlignment="1">
      <alignment horizontal="center" wrapText="1"/>
    </xf>
    <xf numFmtId="0" fontId="7" fillId="0" borderId="2" xfId="10" applyFont="1" applyFill="1" applyBorder="1" applyAlignment="1">
      <alignment horizontal="center" wrapText="1"/>
    </xf>
    <xf numFmtId="0" fontId="7" fillId="0" borderId="39" xfId="5" applyFont="1" applyBorder="1" applyAlignment="1">
      <alignment horizontal="center" wrapText="1"/>
    </xf>
    <xf numFmtId="4" fontId="8" fillId="0" borderId="0" xfId="5" applyNumberFormat="1" applyFont="1" applyFill="1" applyAlignment="1">
      <alignment wrapText="1"/>
    </xf>
    <xf numFmtId="0" fontId="4" fillId="0" borderId="0" xfId="5"/>
    <xf numFmtId="0" fontId="6" fillId="0" borderId="40" xfId="4" applyFont="1" applyFill="1" applyBorder="1" applyAlignment="1">
      <alignment horizontal="center" wrapText="1"/>
    </xf>
    <xf numFmtId="0" fontId="6" fillId="0" borderId="6" xfId="4" applyFont="1" applyFill="1" applyBorder="1" applyAlignment="1">
      <alignment horizontal="center" wrapText="1"/>
    </xf>
    <xf numFmtId="0" fontId="6" fillId="0" borderId="2" xfId="4" applyFont="1" applyFill="1" applyBorder="1" applyAlignment="1">
      <alignment horizontal="center" wrapText="1"/>
    </xf>
    <xf numFmtId="0" fontId="6" fillId="0" borderId="2" xfId="4" applyFont="1" applyFill="1" applyBorder="1" applyAlignment="1">
      <alignment horizontal="left" wrapText="1"/>
    </xf>
    <xf numFmtId="4" fontId="7" fillId="0" borderId="39" xfId="4" applyNumberFormat="1" applyFont="1" applyFill="1" applyBorder="1" applyAlignment="1">
      <alignment wrapText="1"/>
    </xf>
    <xf numFmtId="4" fontId="7" fillId="0" borderId="41" xfId="4" applyNumberFormat="1" applyFont="1" applyFill="1" applyBorder="1" applyAlignment="1">
      <alignment wrapText="1"/>
    </xf>
    <xf numFmtId="0" fontId="7" fillId="0" borderId="10" xfId="4" applyFont="1" applyFill="1" applyBorder="1" applyAlignment="1">
      <alignment horizontal="center" wrapText="1"/>
    </xf>
    <xf numFmtId="49" fontId="7" fillId="4" borderId="11" xfId="4" applyNumberFormat="1" applyFont="1" applyFill="1" applyBorder="1" applyAlignment="1">
      <alignment horizontal="center" wrapText="1"/>
    </xf>
    <xf numFmtId="49" fontId="7" fillId="4" borderId="12" xfId="4" applyNumberFormat="1" applyFont="1" applyFill="1" applyBorder="1" applyAlignment="1">
      <alignment horizontal="center" wrapText="1"/>
    </xf>
    <xf numFmtId="0" fontId="7" fillId="4" borderId="13" xfId="4" applyFont="1" applyFill="1" applyBorder="1" applyAlignment="1">
      <alignment horizontal="center" wrapText="1"/>
    </xf>
    <xf numFmtId="0" fontId="7" fillId="4" borderId="11" xfId="4" applyFont="1" applyFill="1" applyBorder="1" applyAlignment="1">
      <alignment horizontal="center" wrapText="1"/>
    </xf>
    <xf numFmtId="0" fontId="7" fillId="4" borderId="11" xfId="4" applyFont="1" applyFill="1" applyBorder="1" applyAlignment="1">
      <alignment wrapText="1"/>
    </xf>
    <xf numFmtId="4" fontId="7" fillId="4" borderId="42" xfId="4" applyNumberFormat="1" applyFont="1" applyFill="1" applyBorder="1" applyAlignment="1">
      <alignment wrapText="1"/>
    </xf>
    <xf numFmtId="4" fontId="7" fillId="0" borderId="43" xfId="4" applyNumberFormat="1" applyFont="1" applyFill="1" applyBorder="1" applyAlignment="1">
      <alignment wrapText="1"/>
    </xf>
    <xf numFmtId="0" fontId="8" fillId="0" borderId="16" xfId="4" applyFont="1" applyFill="1" applyBorder="1" applyAlignment="1">
      <alignment horizontal="center" wrapText="1"/>
    </xf>
    <xf numFmtId="49" fontId="8" fillId="4" borderId="17" xfId="4" applyNumberFormat="1" applyFont="1" applyFill="1" applyBorder="1" applyAlignment="1">
      <alignment horizontal="center" wrapText="1"/>
    </xf>
    <xf numFmtId="49" fontId="8" fillId="4" borderId="18" xfId="4" applyNumberFormat="1" applyFont="1" applyFill="1" applyBorder="1" applyAlignment="1">
      <alignment horizontal="center" wrapText="1"/>
    </xf>
    <xf numFmtId="0" fontId="8" fillId="4" borderId="19" xfId="4" applyFont="1" applyFill="1" applyBorder="1" applyAlignment="1">
      <alignment horizontal="center" wrapText="1"/>
    </xf>
    <xf numFmtId="0" fontId="8" fillId="4" borderId="17" xfId="4" applyFont="1" applyFill="1" applyBorder="1" applyAlignment="1">
      <alignment horizontal="center" wrapText="1"/>
    </xf>
    <xf numFmtId="0" fontId="8" fillId="4" borderId="17" xfId="4" applyFont="1" applyFill="1" applyBorder="1" applyAlignment="1">
      <alignment wrapText="1"/>
    </xf>
    <xf numFmtId="4" fontId="8" fillId="4" borderId="43" xfId="4" applyNumberFormat="1" applyFont="1" applyFill="1" applyBorder="1" applyAlignment="1">
      <alignment wrapText="1"/>
    </xf>
    <xf numFmtId="4" fontId="8" fillId="0" borderId="43" xfId="4" applyNumberFormat="1" applyFont="1" applyFill="1" applyBorder="1" applyAlignment="1">
      <alignment wrapText="1"/>
    </xf>
    <xf numFmtId="0" fontId="7" fillId="4" borderId="19" xfId="4" applyFont="1" applyFill="1" applyBorder="1" applyAlignment="1">
      <alignment horizontal="center" wrapText="1"/>
    </xf>
    <xf numFmtId="0" fontId="7" fillId="4" borderId="17" xfId="4" applyFont="1" applyFill="1" applyBorder="1" applyAlignment="1">
      <alignment horizontal="center" wrapText="1"/>
    </xf>
    <xf numFmtId="0" fontId="7" fillId="4" borderId="17" xfId="4" applyFont="1" applyFill="1" applyBorder="1" applyAlignment="1">
      <alignment wrapText="1"/>
    </xf>
    <xf numFmtId="4" fontId="7" fillId="4" borderId="43" xfId="4" applyNumberFormat="1" applyFont="1" applyFill="1" applyBorder="1" applyAlignment="1">
      <alignment wrapText="1"/>
    </xf>
    <xf numFmtId="0" fontId="8" fillId="0" borderId="0" xfId="6" applyFont="1" applyAlignment="1">
      <alignment wrapText="1"/>
    </xf>
    <xf numFmtId="4" fontId="8" fillId="0" borderId="0" xfId="6" applyNumberFormat="1" applyFont="1" applyAlignment="1">
      <alignment wrapText="1"/>
    </xf>
    <xf numFmtId="4" fontId="4" fillId="0" borderId="0" xfId="6" applyNumberFormat="1"/>
    <xf numFmtId="0" fontId="7" fillId="3" borderId="10" xfId="4" applyFont="1" applyFill="1" applyBorder="1" applyAlignment="1">
      <alignment horizontal="center" wrapText="1"/>
    </xf>
    <xf numFmtId="49" fontId="7" fillId="3" borderId="11" xfId="4" applyNumberFormat="1" applyFont="1" applyFill="1" applyBorder="1" applyAlignment="1">
      <alignment horizontal="center" wrapText="1"/>
    </xf>
    <xf numFmtId="49" fontId="7" fillId="3" borderId="12" xfId="4" applyNumberFormat="1" applyFont="1" applyFill="1" applyBorder="1" applyAlignment="1">
      <alignment horizontal="center" wrapText="1"/>
    </xf>
    <xf numFmtId="0" fontId="7" fillId="3" borderId="13" xfId="4" applyFont="1" applyFill="1" applyBorder="1" applyAlignment="1">
      <alignment horizontal="center" wrapText="1"/>
    </xf>
    <xf numFmtId="0" fontId="7" fillId="3" borderId="11" xfId="4" applyFont="1" applyFill="1" applyBorder="1" applyAlignment="1">
      <alignment horizontal="center" wrapText="1"/>
    </xf>
    <xf numFmtId="0" fontId="7" fillId="3" borderId="11" xfId="4" applyFont="1" applyFill="1" applyBorder="1" applyAlignment="1">
      <alignment wrapText="1"/>
    </xf>
    <xf numFmtId="4" fontId="7" fillId="3" borderId="42" xfId="4" applyNumberFormat="1" applyFont="1" applyFill="1" applyBorder="1" applyAlignment="1">
      <alignment wrapText="1"/>
    </xf>
    <xf numFmtId="4" fontId="7" fillId="3" borderId="43" xfId="4" applyNumberFormat="1" applyFont="1" applyFill="1" applyBorder="1" applyAlignment="1">
      <alignment wrapText="1"/>
    </xf>
    <xf numFmtId="0" fontId="8" fillId="3" borderId="21" xfId="4" applyFont="1" applyFill="1" applyBorder="1" applyAlignment="1">
      <alignment horizontal="center" wrapText="1"/>
    </xf>
    <xf numFmtId="49" fontId="8" fillId="3" borderId="22" xfId="4" applyNumberFormat="1" applyFont="1" applyFill="1" applyBorder="1" applyAlignment="1">
      <alignment horizontal="center" wrapText="1"/>
    </xf>
    <xf numFmtId="49" fontId="8" fillId="3" borderId="23" xfId="4" applyNumberFormat="1" applyFont="1" applyFill="1" applyBorder="1" applyAlignment="1">
      <alignment horizontal="center" wrapText="1"/>
    </xf>
    <xf numFmtId="0" fontId="8" fillId="3" borderId="24" xfId="4" applyFont="1" applyFill="1" applyBorder="1" applyAlignment="1">
      <alignment horizontal="center" wrapText="1"/>
    </xf>
    <xf numFmtId="0" fontId="8" fillId="3" borderId="22" xfId="4" applyFont="1" applyFill="1" applyBorder="1" applyAlignment="1">
      <alignment horizontal="center" wrapText="1"/>
    </xf>
    <xf numFmtId="0" fontId="8" fillId="3" borderId="22" xfId="4" applyFont="1" applyFill="1" applyBorder="1" applyAlignment="1">
      <alignment wrapText="1"/>
    </xf>
    <xf numFmtId="4" fontId="8" fillId="3" borderId="44" xfId="4" applyNumberFormat="1" applyFont="1" applyFill="1" applyBorder="1" applyAlignment="1">
      <alignment wrapText="1"/>
    </xf>
    <xf numFmtId="0" fontId="11" fillId="2" borderId="30" xfId="8" applyFont="1" applyFill="1" applyBorder="1" applyAlignment="1">
      <alignment horizontal="center"/>
    </xf>
    <xf numFmtId="49" fontId="9" fillId="0" borderId="17" xfId="6" applyNumberFormat="1" applyFont="1" applyFill="1" applyBorder="1" applyAlignment="1">
      <alignment horizontal="center" vertical="center"/>
    </xf>
    <xf numFmtId="49" fontId="9" fillId="0" borderId="18" xfId="6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3" applyFont="1" applyAlignment="1">
      <alignment horizontal="center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49" fontId="7" fillId="0" borderId="2" xfId="6" applyNumberFormat="1" applyFont="1" applyFill="1" applyBorder="1" applyAlignment="1">
      <alignment horizontal="center" vertical="center"/>
    </xf>
    <xf numFmtId="49" fontId="7" fillId="0" borderId="3" xfId="6" applyNumberFormat="1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wrapText="1"/>
    </xf>
    <xf numFmtId="0" fontId="6" fillId="0" borderId="3" xfId="4" applyFont="1" applyFill="1" applyBorder="1" applyAlignment="1">
      <alignment horizontal="center" wrapText="1"/>
    </xf>
    <xf numFmtId="4" fontId="8" fillId="0" borderId="0" xfId="6" applyNumberFormat="1" applyFont="1" applyAlignment="1"/>
    <xf numFmtId="0" fontId="16" fillId="0" borderId="0" xfId="9" applyFont="1" applyAlignment="1"/>
    <xf numFmtId="0" fontId="17" fillId="0" borderId="5" xfId="10" applyFont="1" applyFill="1" applyBorder="1" applyAlignment="1">
      <alignment horizontal="center" wrapText="1"/>
    </xf>
    <xf numFmtId="0" fontId="17" fillId="0" borderId="38" xfId="10" applyFont="1" applyFill="1" applyBorder="1" applyAlignment="1">
      <alignment horizontal="center" wrapText="1"/>
    </xf>
  </cellXfs>
  <cellStyles count="111">
    <cellStyle name="20 % – Zvýraznění1 2" xfId="11"/>
    <cellStyle name="20 % – Zvýraznění1 3" xfId="12"/>
    <cellStyle name="20 % – Zvýraznění2 2" xfId="13"/>
    <cellStyle name="20 % – Zvýraznění2 3" xfId="14"/>
    <cellStyle name="20 % – Zvýraznění3 2" xfId="15"/>
    <cellStyle name="20 % – Zvýraznění3 3" xfId="16"/>
    <cellStyle name="20 % – Zvýraznění4 2" xfId="17"/>
    <cellStyle name="20 % – Zvýraznění4 3" xfId="18"/>
    <cellStyle name="20 % – Zvýraznění5 2" xfId="19"/>
    <cellStyle name="20 % – Zvýraznění5 3" xfId="20"/>
    <cellStyle name="20 % – Zvýraznění6 2" xfId="21"/>
    <cellStyle name="20 % – Zvýraznění6 3" xfId="22"/>
    <cellStyle name="40 % – Zvýraznění1 2" xfId="23"/>
    <cellStyle name="40 % – Zvýraznění1 3" xfId="24"/>
    <cellStyle name="40 % – Zvýraznění2 2" xfId="25"/>
    <cellStyle name="40 % – Zvýraznění2 3" xfId="26"/>
    <cellStyle name="40 % – Zvýraznění3 2" xfId="27"/>
    <cellStyle name="40 % – Zvýraznění3 3" xfId="28"/>
    <cellStyle name="40 % – Zvýraznění4 2" xfId="29"/>
    <cellStyle name="40 % – Zvýraznění4 3" xfId="30"/>
    <cellStyle name="40 % – Zvýraznění5 2" xfId="31"/>
    <cellStyle name="40 % – Zvýraznění5 3" xfId="32"/>
    <cellStyle name="40 % – Zvýraznění6 2" xfId="33"/>
    <cellStyle name="40 % – Zvýraznění6 3" xfId="34"/>
    <cellStyle name="60 % – Zvýraznění1 2" xfId="35"/>
    <cellStyle name="60 % – Zvýraznění1 3" xfId="36"/>
    <cellStyle name="60 % – Zvýraznění2 2" xfId="37"/>
    <cellStyle name="60 % – Zvýraznění2 3" xfId="38"/>
    <cellStyle name="60 % – Zvýraznění3 2" xfId="39"/>
    <cellStyle name="60 % – Zvýraznění3 3" xfId="40"/>
    <cellStyle name="60 % – Zvýraznění4 2" xfId="41"/>
    <cellStyle name="60 % – Zvýraznění4 3" xfId="42"/>
    <cellStyle name="60 % – Zvýraznění5 2" xfId="43"/>
    <cellStyle name="60 % – Zvýraznění5 3" xfId="44"/>
    <cellStyle name="60 % – Zvýraznění6 2" xfId="45"/>
    <cellStyle name="60 % – Zvýraznění6 3" xfId="46"/>
    <cellStyle name="Celkem 2" xfId="47"/>
    <cellStyle name="Celkem 3" xfId="48"/>
    <cellStyle name="Čárka 2" xfId="49"/>
    <cellStyle name="čárky 2" xfId="7"/>
    <cellStyle name="čárky 2 2" xfId="50"/>
    <cellStyle name="čárky 3" xfId="51"/>
    <cellStyle name="čárky 3 2" xfId="52"/>
    <cellStyle name="čárky 3 3" xfId="53"/>
    <cellStyle name="Chybně 2" xfId="54"/>
    <cellStyle name="Chybně 3" xfId="55"/>
    <cellStyle name="Kontrolní buňka 2" xfId="56"/>
    <cellStyle name="Kontrolní buňka 3" xfId="57"/>
    <cellStyle name="Nadpis 1 2" xfId="58"/>
    <cellStyle name="Nadpis 1 3" xfId="59"/>
    <cellStyle name="Nadpis 2 2" xfId="60"/>
    <cellStyle name="Nadpis 2 3" xfId="61"/>
    <cellStyle name="Nadpis 3 2" xfId="62"/>
    <cellStyle name="Nadpis 3 3" xfId="63"/>
    <cellStyle name="Nadpis 4 2" xfId="64"/>
    <cellStyle name="Nadpis 4 3" xfId="65"/>
    <cellStyle name="Název 2" xfId="66"/>
    <cellStyle name="Název 3" xfId="67"/>
    <cellStyle name="Neutrální 2" xfId="68"/>
    <cellStyle name="Neutrální 3" xfId="69"/>
    <cellStyle name="Normální" xfId="0" builtinId="0"/>
    <cellStyle name="Normální 10" xfId="70"/>
    <cellStyle name="Normální 11" xfId="3"/>
    <cellStyle name="Normální 12" xfId="71"/>
    <cellStyle name="Normální 13" xfId="72"/>
    <cellStyle name="Normální 2" xfId="8"/>
    <cellStyle name="normální 2 2" xfId="2"/>
    <cellStyle name="Normální 3" xfId="9"/>
    <cellStyle name="Normální 3 2" xfId="5"/>
    <cellStyle name="Normální 4" xfId="73"/>
    <cellStyle name="Normální 4 2" xfId="74"/>
    <cellStyle name="Normální 4 2 2" xfId="75"/>
    <cellStyle name="Normální 5" xfId="76"/>
    <cellStyle name="Normální 5 2" xfId="77"/>
    <cellStyle name="Normální 6" xfId="78"/>
    <cellStyle name="Normální 7" xfId="79"/>
    <cellStyle name="Normální 8" xfId="80"/>
    <cellStyle name="Normální 9" xfId="81"/>
    <cellStyle name="normální_04 - OSMTVS" xfId="10"/>
    <cellStyle name="normální_2. Rozpočet 2007 - tabulky" xfId="1"/>
    <cellStyle name="normální_Rozpis výdajů 03 bez PO 2 2" xfId="6"/>
    <cellStyle name="normální_Rozpis výdajů 03 bez PO_04 - OSMTVS" xfId="4"/>
    <cellStyle name="Poznámka 2" xfId="82"/>
    <cellStyle name="Poznámka 3" xfId="83"/>
    <cellStyle name="Propojená buňka 2" xfId="84"/>
    <cellStyle name="Propojená buňka 3" xfId="85"/>
    <cellStyle name="S8M1" xfId="86"/>
    <cellStyle name="Správně 2" xfId="87"/>
    <cellStyle name="Správně 3" xfId="88"/>
    <cellStyle name="Text upozornění 2" xfId="89"/>
    <cellStyle name="Text upozornění 3" xfId="90"/>
    <cellStyle name="Vstup 2" xfId="91"/>
    <cellStyle name="Vstup 3" xfId="92"/>
    <cellStyle name="Výpočet 2" xfId="93"/>
    <cellStyle name="Výpočet 3" xfId="94"/>
    <cellStyle name="Výstup 2" xfId="95"/>
    <cellStyle name="Výstup 3" xfId="96"/>
    <cellStyle name="Vysvětlující text 2" xfId="97"/>
    <cellStyle name="Vysvětlující text 3" xfId="98"/>
    <cellStyle name="Zvýraznění 1 2" xfId="99"/>
    <cellStyle name="Zvýraznění 1 3" xfId="100"/>
    <cellStyle name="Zvýraznění 2 2" xfId="101"/>
    <cellStyle name="Zvýraznění 2 3" xfId="102"/>
    <cellStyle name="Zvýraznění 3 2" xfId="103"/>
    <cellStyle name="Zvýraznění 3 3" xfId="104"/>
    <cellStyle name="Zvýraznění 4 2" xfId="105"/>
    <cellStyle name="Zvýraznění 4 3" xfId="106"/>
    <cellStyle name="Zvýraznění 5 2" xfId="107"/>
    <cellStyle name="Zvýraznění 5 3" xfId="108"/>
    <cellStyle name="Zvýraznění 6 2" xfId="109"/>
    <cellStyle name="Zvýraznění 6 3" xfId="11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9" zoomScaleNormal="100" workbookViewId="0">
      <selection activeCell="D28" sqref="D28"/>
    </sheetView>
  </sheetViews>
  <sheetFormatPr defaultRowHeight="12.75" x14ac:dyDescent="0.2"/>
  <cols>
    <col min="1" max="1" width="36.5703125" style="78" bestFit="1" customWidth="1"/>
    <col min="2" max="2" width="7.28515625" style="78" customWidth="1"/>
    <col min="3" max="3" width="13.85546875" style="78" customWidth="1"/>
    <col min="4" max="4" width="10" style="78" bestFit="1" customWidth="1"/>
    <col min="5" max="5" width="14.140625" style="78" customWidth="1"/>
    <col min="6" max="9" width="9.140625" style="78"/>
    <col min="10" max="10" width="11.7109375" style="78" bestFit="1" customWidth="1"/>
    <col min="11" max="256" width="9.140625" style="78"/>
    <col min="257" max="257" width="36.5703125" style="78" bestFit="1" customWidth="1"/>
    <col min="258" max="258" width="7.28515625" style="78" customWidth="1"/>
    <col min="259" max="259" width="13.85546875" style="78" customWidth="1"/>
    <col min="260" max="260" width="10" style="78" bestFit="1" customWidth="1"/>
    <col min="261" max="261" width="14.140625" style="78" customWidth="1"/>
    <col min="262" max="265" width="9.140625" style="78"/>
    <col min="266" max="266" width="11.7109375" style="78" bestFit="1" customWidth="1"/>
    <col min="267" max="512" width="9.140625" style="78"/>
    <col min="513" max="513" width="36.5703125" style="78" bestFit="1" customWidth="1"/>
    <col min="514" max="514" width="7.28515625" style="78" customWidth="1"/>
    <col min="515" max="515" width="13.85546875" style="78" customWidth="1"/>
    <col min="516" max="516" width="10" style="78" bestFit="1" customWidth="1"/>
    <col min="517" max="517" width="14.140625" style="78" customWidth="1"/>
    <col min="518" max="521" width="9.140625" style="78"/>
    <col min="522" max="522" width="11.7109375" style="78" bestFit="1" customWidth="1"/>
    <col min="523" max="768" width="9.140625" style="78"/>
    <col min="769" max="769" width="36.5703125" style="78" bestFit="1" customWidth="1"/>
    <col min="770" max="770" width="7.28515625" style="78" customWidth="1"/>
    <col min="771" max="771" width="13.85546875" style="78" customWidth="1"/>
    <col min="772" max="772" width="10" style="78" bestFit="1" customWidth="1"/>
    <col min="773" max="773" width="14.140625" style="78" customWidth="1"/>
    <col min="774" max="777" width="9.140625" style="78"/>
    <col min="778" max="778" width="11.7109375" style="78" bestFit="1" customWidth="1"/>
    <col min="779" max="1024" width="9.140625" style="78"/>
    <col min="1025" max="1025" width="36.5703125" style="78" bestFit="1" customWidth="1"/>
    <col min="1026" max="1026" width="7.28515625" style="78" customWidth="1"/>
    <col min="1027" max="1027" width="13.85546875" style="78" customWidth="1"/>
    <col min="1028" max="1028" width="10" style="78" bestFit="1" customWidth="1"/>
    <col min="1029" max="1029" width="14.140625" style="78" customWidth="1"/>
    <col min="1030" max="1033" width="9.140625" style="78"/>
    <col min="1034" max="1034" width="11.7109375" style="78" bestFit="1" customWidth="1"/>
    <col min="1035" max="1280" width="9.140625" style="78"/>
    <col min="1281" max="1281" width="36.5703125" style="78" bestFit="1" customWidth="1"/>
    <col min="1282" max="1282" width="7.28515625" style="78" customWidth="1"/>
    <col min="1283" max="1283" width="13.85546875" style="78" customWidth="1"/>
    <col min="1284" max="1284" width="10" style="78" bestFit="1" customWidth="1"/>
    <col min="1285" max="1285" width="14.140625" style="78" customWidth="1"/>
    <col min="1286" max="1289" width="9.140625" style="78"/>
    <col min="1290" max="1290" width="11.7109375" style="78" bestFit="1" customWidth="1"/>
    <col min="1291" max="1536" width="9.140625" style="78"/>
    <col min="1537" max="1537" width="36.5703125" style="78" bestFit="1" customWidth="1"/>
    <col min="1538" max="1538" width="7.28515625" style="78" customWidth="1"/>
    <col min="1539" max="1539" width="13.85546875" style="78" customWidth="1"/>
    <col min="1540" max="1540" width="10" style="78" bestFit="1" customWidth="1"/>
    <col min="1541" max="1541" width="14.140625" style="78" customWidth="1"/>
    <col min="1542" max="1545" width="9.140625" style="78"/>
    <col min="1546" max="1546" width="11.7109375" style="78" bestFit="1" customWidth="1"/>
    <col min="1547" max="1792" width="9.140625" style="78"/>
    <col min="1793" max="1793" width="36.5703125" style="78" bestFit="1" customWidth="1"/>
    <col min="1794" max="1794" width="7.28515625" style="78" customWidth="1"/>
    <col min="1795" max="1795" width="13.85546875" style="78" customWidth="1"/>
    <col min="1796" max="1796" width="10" style="78" bestFit="1" customWidth="1"/>
    <col min="1797" max="1797" width="14.140625" style="78" customWidth="1"/>
    <col min="1798" max="1801" width="9.140625" style="78"/>
    <col min="1802" max="1802" width="11.7109375" style="78" bestFit="1" customWidth="1"/>
    <col min="1803" max="2048" width="9.140625" style="78"/>
    <col min="2049" max="2049" width="36.5703125" style="78" bestFit="1" customWidth="1"/>
    <col min="2050" max="2050" width="7.28515625" style="78" customWidth="1"/>
    <col min="2051" max="2051" width="13.85546875" style="78" customWidth="1"/>
    <col min="2052" max="2052" width="10" style="78" bestFit="1" customWidth="1"/>
    <col min="2053" max="2053" width="14.140625" style="78" customWidth="1"/>
    <col min="2054" max="2057" width="9.140625" style="78"/>
    <col min="2058" max="2058" width="11.7109375" style="78" bestFit="1" customWidth="1"/>
    <col min="2059" max="2304" width="9.140625" style="78"/>
    <col min="2305" max="2305" width="36.5703125" style="78" bestFit="1" customWidth="1"/>
    <col min="2306" max="2306" width="7.28515625" style="78" customWidth="1"/>
    <col min="2307" max="2307" width="13.85546875" style="78" customWidth="1"/>
    <col min="2308" max="2308" width="10" style="78" bestFit="1" customWidth="1"/>
    <col min="2309" max="2309" width="14.140625" style="78" customWidth="1"/>
    <col min="2310" max="2313" width="9.140625" style="78"/>
    <col min="2314" max="2314" width="11.7109375" style="78" bestFit="1" customWidth="1"/>
    <col min="2315" max="2560" width="9.140625" style="78"/>
    <col min="2561" max="2561" width="36.5703125" style="78" bestFit="1" customWidth="1"/>
    <col min="2562" max="2562" width="7.28515625" style="78" customWidth="1"/>
    <col min="2563" max="2563" width="13.85546875" style="78" customWidth="1"/>
    <col min="2564" max="2564" width="10" style="78" bestFit="1" customWidth="1"/>
    <col min="2565" max="2565" width="14.140625" style="78" customWidth="1"/>
    <col min="2566" max="2569" width="9.140625" style="78"/>
    <col min="2570" max="2570" width="11.7109375" style="78" bestFit="1" customWidth="1"/>
    <col min="2571" max="2816" width="9.140625" style="78"/>
    <col min="2817" max="2817" width="36.5703125" style="78" bestFit="1" customWidth="1"/>
    <col min="2818" max="2818" width="7.28515625" style="78" customWidth="1"/>
    <col min="2819" max="2819" width="13.85546875" style="78" customWidth="1"/>
    <col min="2820" max="2820" width="10" style="78" bestFit="1" customWidth="1"/>
    <col min="2821" max="2821" width="14.140625" style="78" customWidth="1"/>
    <col min="2822" max="2825" width="9.140625" style="78"/>
    <col min="2826" max="2826" width="11.7109375" style="78" bestFit="1" customWidth="1"/>
    <col min="2827" max="3072" width="9.140625" style="78"/>
    <col min="3073" max="3073" width="36.5703125" style="78" bestFit="1" customWidth="1"/>
    <col min="3074" max="3074" width="7.28515625" style="78" customWidth="1"/>
    <col min="3075" max="3075" width="13.85546875" style="78" customWidth="1"/>
    <col min="3076" max="3076" width="10" style="78" bestFit="1" customWidth="1"/>
    <col min="3077" max="3077" width="14.140625" style="78" customWidth="1"/>
    <col min="3078" max="3081" width="9.140625" style="78"/>
    <col min="3082" max="3082" width="11.7109375" style="78" bestFit="1" customWidth="1"/>
    <col min="3083" max="3328" width="9.140625" style="78"/>
    <col min="3329" max="3329" width="36.5703125" style="78" bestFit="1" customWidth="1"/>
    <col min="3330" max="3330" width="7.28515625" style="78" customWidth="1"/>
    <col min="3331" max="3331" width="13.85546875" style="78" customWidth="1"/>
    <col min="3332" max="3332" width="10" style="78" bestFit="1" customWidth="1"/>
    <col min="3333" max="3333" width="14.140625" style="78" customWidth="1"/>
    <col min="3334" max="3337" width="9.140625" style="78"/>
    <col min="3338" max="3338" width="11.7109375" style="78" bestFit="1" customWidth="1"/>
    <col min="3339" max="3584" width="9.140625" style="78"/>
    <col min="3585" max="3585" width="36.5703125" style="78" bestFit="1" customWidth="1"/>
    <col min="3586" max="3586" width="7.28515625" style="78" customWidth="1"/>
    <col min="3587" max="3587" width="13.85546875" style="78" customWidth="1"/>
    <col min="3588" max="3588" width="10" style="78" bestFit="1" customWidth="1"/>
    <col min="3589" max="3589" width="14.140625" style="78" customWidth="1"/>
    <col min="3590" max="3593" width="9.140625" style="78"/>
    <col min="3594" max="3594" width="11.7109375" style="78" bestFit="1" customWidth="1"/>
    <col min="3595" max="3840" width="9.140625" style="78"/>
    <col min="3841" max="3841" width="36.5703125" style="78" bestFit="1" customWidth="1"/>
    <col min="3842" max="3842" width="7.28515625" style="78" customWidth="1"/>
    <col min="3843" max="3843" width="13.85546875" style="78" customWidth="1"/>
    <col min="3844" max="3844" width="10" style="78" bestFit="1" customWidth="1"/>
    <col min="3845" max="3845" width="14.140625" style="78" customWidth="1"/>
    <col min="3846" max="3849" width="9.140625" style="78"/>
    <col min="3850" max="3850" width="11.7109375" style="78" bestFit="1" customWidth="1"/>
    <col min="3851" max="4096" width="9.140625" style="78"/>
    <col min="4097" max="4097" width="36.5703125" style="78" bestFit="1" customWidth="1"/>
    <col min="4098" max="4098" width="7.28515625" style="78" customWidth="1"/>
    <col min="4099" max="4099" width="13.85546875" style="78" customWidth="1"/>
    <col min="4100" max="4100" width="10" style="78" bestFit="1" customWidth="1"/>
    <col min="4101" max="4101" width="14.140625" style="78" customWidth="1"/>
    <col min="4102" max="4105" width="9.140625" style="78"/>
    <col min="4106" max="4106" width="11.7109375" style="78" bestFit="1" customWidth="1"/>
    <col min="4107" max="4352" width="9.140625" style="78"/>
    <col min="4353" max="4353" width="36.5703125" style="78" bestFit="1" customWidth="1"/>
    <col min="4354" max="4354" width="7.28515625" style="78" customWidth="1"/>
    <col min="4355" max="4355" width="13.85546875" style="78" customWidth="1"/>
    <col min="4356" max="4356" width="10" style="78" bestFit="1" customWidth="1"/>
    <col min="4357" max="4357" width="14.140625" style="78" customWidth="1"/>
    <col min="4358" max="4361" width="9.140625" style="78"/>
    <col min="4362" max="4362" width="11.7109375" style="78" bestFit="1" customWidth="1"/>
    <col min="4363" max="4608" width="9.140625" style="78"/>
    <col min="4609" max="4609" width="36.5703125" style="78" bestFit="1" customWidth="1"/>
    <col min="4610" max="4610" width="7.28515625" style="78" customWidth="1"/>
    <col min="4611" max="4611" width="13.85546875" style="78" customWidth="1"/>
    <col min="4612" max="4612" width="10" style="78" bestFit="1" customWidth="1"/>
    <col min="4613" max="4613" width="14.140625" style="78" customWidth="1"/>
    <col min="4614" max="4617" width="9.140625" style="78"/>
    <col min="4618" max="4618" width="11.7109375" style="78" bestFit="1" customWidth="1"/>
    <col min="4619" max="4864" width="9.140625" style="78"/>
    <col min="4865" max="4865" width="36.5703125" style="78" bestFit="1" customWidth="1"/>
    <col min="4866" max="4866" width="7.28515625" style="78" customWidth="1"/>
    <col min="4867" max="4867" width="13.85546875" style="78" customWidth="1"/>
    <col min="4868" max="4868" width="10" style="78" bestFit="1" customWidth="1"/>
    <col min="4869" max="4869" width="14.140625" style="78" customWidth="1"/>
    <col min="4870" max="4873" width="9.140625" style="78"/>
    <col min="4874" max="4874" width="11.7109375" style="78" bestFit="1" customWidth="1"/>
    <col min="4875" max="5120" width="9.140625" style="78"/>
    <col min="5121" max="5121" width="36.5703125" style="78" bestFit="1" customWidth="1"/>
    <col min="5122" max="5122" width="7.28515625" style="78" customWidth="1"/>
    <col min="5123" max="5123" width="13.85546875" style="78" customWidth="1"/>
    <col min="5124" max="5124" width="10" style="78" bestFit="1" customWidth="1"/>
    <col min="5125" max="5125" width="14.140625" style="78" customWidth="1"/>
    <col min="5126" max="5129" width="9.140625" style="78"/>
    <col min="5130" max="5130" width="11.7109375" style="78" bestFit="1" customWidth="1"/>
    <col min="5131" max="5376" width="9.140625" style="78"/>
    <col min="5377" max="5377" width="36.5703125" style="78" bestFit="1" customWidth="1"/>
    <col min="5378" max="5378" width="7.28515625" style="78" customWidth="1"/>
    <col min="5379" max="5379" width="13.85546875" style="78" customWidth="1"/>
    <col min="5380" max="5380" width="10" style="78" bestFit="1" customWidth="1"/>
    <col min="5381" max="5381" width="14.140625" style="78" customWidth="1"/>
    <col min="5382" max="5385" width="9.140625" style="78"/>
    <col min="5386" max="5386" width="11.7109375" style="78" bestFit="1" customWidth="1"/>
    <col min="5387" max="5632" width="9.140625" style="78"/>
    <col min="5633" max="5633" width="36.5703125" style="78" bestFit="1" customWidth="1"/>
    <col min="5634" max="5634" width="7.28515625" style="78" customWidth="1"/>
    <col min="5635" max="5635" width="13.85546875" style="78" customWidth="1"/>
    <col min="5636" max="5636" width="10" style="78" bestFit="1" customWidth="1"/>
    <col min="5637" max="5637" width="14.140625" style="78" customWidth="1"/>
    <col min="5638" max="5641" width="9.140625" style="78"/>
    <col min="5642" max="5642" width="11.7109375" style="78" bestFit="1" customWidth="1"/>
    <col min="5643" max="5888" width="9.140625" style="78"/>
    <col min="5889" max="5889" width="36.5703125" style="78" bestFit="1" customWidth="1"/>
    <col min="5890" max="5890" width="7.28515625" style="78" customWidth="1"/>
    <col min="5891" max="5891" width="13.85546875" style="78" customWidth="1"/>
    <col min="5892" max="5892" width="10" style="78" bestFit="1" customWidth="1"/>
    <col min="5893" max="5893" width="14.140625" style="78" customWidth="1"/>
    <col min="5894" max="5897" width="9.140625" style="78"/>
    <col min="5898" max="5898" width="11.7109375" style="78" bestFit="1" customWidth="1"/>
    <col min="5899" max="6144" width="9.140625" style="78"/>
    <col min="6145" max="6145" width="36.5703125" style="78" bestFit="1" customWidth="1"/>
    <col min="6146" max="6146" width="7.28515625" style="78" customWidth="1"/>
    <col min="6147" max="6147" width="13.85546875" style="78" customWidth="1"/>
    <col min="6148" max="6148" width="10" style="78" bestFit="1" customWidth="1"/>
    <col min="6149" max="6149" width="14.140625" style="78" customWidth="1"/>
    <col min="6150" max="6153" width="9.140625" style="78"/>
    <col min="6154" max="6154" width="11.7109375" style="78" bestFit="1" customWidth="1"/>
    <col min="6155" max="6400" width="9.140625" style="78"/>
    <col min="6401" max="6401" width="36.5703125" style="78" bestFit="1" customWidth="1"/>
    <col min="6402" max="6402" width="7.28515625" style="78" customWidth="1"/>
    <col min="6403" max="6403" width="13.85546875" style="78" customWidth="1"/>
    <col min="6404" max="6404" width="10" style="78" bestFit="1" customWidth="1"/>
    <col min="6405" max="6405" width="14.140625" style="78" customWidth="1"/>
    <col min="6406" max="6409" width="9.140625" style="78"/>
    <col min="6410" max="6410" width="11.7109375" style="78" bestFit="1" customWidth="1"/>
    <col min="6411" max="6656" width="9.140625" style="78"/>
    <col min="6657" max="6657" width="36.5703125" style="78" bestFit="1" customWidth="1"/>
    <col min="6658" max="6658" width="7.28515625" style="78" customWidth="1"/>
    <col min="6659" max="6659" width="13.85546875" style="78" customWidth="1"/>
    <col min="6660" max="6660" width="10" style="78" bestFit="1" customWidth="1"/>
    <col min="6661" max="6661" width="14.140625" style="78" customWidth="1"/>
    <col min="6662" max="6665" width="9.140625" style="78"/>
    <col min="6666" max="6666" width="11.7109375" style="78" bestFit="1" customWidth="1"/>
    <col min="6667" max="6912" width="9.140625" style="78"/>
    <col min="6913" max="6913" width="36.5703125" style="78" bestFit="1" customWidth="1"/>
    <col min="6914" max="6914" width="7.28515625" style="78" customWidth="1"/>
    <col min="6915" max="6915" width="13.85546875" style="78" customWidth="1"/>
    <col min="6916" max="6916" width="10" style="78" bestFit="1" customWidth="1"/>
    <col min="6917" max="6917" width="14.140625" style="78" customWidth="1"/>
    <col min="6918" max="6921" width="9.140625" style="78"/>
    <col min="6922" max="6922" width="11.7109375" style="78" bestFit="1" customWidth="1"/>
    <col min="6923" max="7168" width="9.140625" style="78"/>
    <col min="7169" max="7169" width="36.5703125" style="78" bestFit="1" customWidth="1"/>
    <col min="7170" max="7170" width="7.28515625" style="78" customWidth="1"/>
    <col min="7171" max="7171" width="13.85546875" style="78" customWidth="1"/>
    <col min="7172" max="7172" width="10" style="78" bestFit="1" customWidth="1"/>
    <col min="7173" max="7173" width="14.140625" style="78" customWidth="1"/>
    <col min="7174" max="7177" width="9.140625" style="78"/>
    <col min="7178" max="7178" width="11.7109375" style="78" bestFit="1" customWidth="1"/>
    <col min="7179" max="7424" width="9.140625" style="78"/>
    <col min="7425" max="7425" width="36.5703125" style="78" bestFit="1" customWidth="1"/>
    <col min="7426" max="7426" width="7.28515625" style="78" customWidth="1"/>
    <col min="7427" max="7427" width="13.85546875" style="78" customWidth="1"/>
    <col min="7428" max="7428" width="10" style="78" bestFit="1" customWidth="1"/>
    <col min="7429" max="7429" width="14.140625" style="78" customWidth="1"/>
    <col min="7430" max="7433" width="9.140625" style="78"/>
    <col min="7434" max="7434" width="11.7109375" style="78" bestFit="1" customWidth="1"/>
    <col min="7435" max="7680" width="9.140625" style="78"/>
    <col min="7681" max="7681" width="36.5703125" style="78" bestFit="1" customWidth="1"/>
    <col min="7682" max="7682" width="7.28515625" style="78" customWidth="1"/>
    <col min="7683" max="7683" width="13.85546875" style="78" customWidth="1"/>
    <col min="7684" max="7684" width="10" style="78" bestFit="1" customWidth="1"/>
    <col min="7685" max="7685" width="14.140625" style="78" customWidth="1"/>
    <col min="7686" max="7689" width="9.140625" style="78"/>
    <col min="7690" max="7690" width="11.7109375" style="78" bestFit="1" customWidth="1"/>
    <col min="7691" max="7936" width="9.140625" style="78"/>
    <col min="7937" max="7937" width="36.5703125" style="78" bestFit="1" customWidth="1"/>
    <col min="7938" max="7938" width="7.28515625" style="78" customWidth="1"/>
    <col min="7939" max="7939" width="13.85546875" style="78" customWidth="1"/>
    <col min="7940" max="7940" width="10" style="78" bestFit="1" customWidth="1"/>
    <col min="7941" max="7941" width="14.140625" style="78" customWidth="1"/>
    <col min="7942" max="7945" width="9.140625" style="78"/>
    <col min="7946" max="7946" width="11.7109375" style="78" bestFit="1" customWidth="1"/>
    <col min="7947" max="8192" width="9.140625" style="78"/>
    <col min="8193" max="8193" width="36.5703125" style="78" bestFit="1" customWidth="1"/>
    <col min="8194" max="8194" width="7.28515625" style="78" customWidth="1"/>
    <col min="8195" max="8195" width="13.85546875" style="78" customWidth="1"/>
    <col min="8196" max="8196" width="10" style="78" bestFit="1" customWidth="1"/>
    <col min="8197" max="8197" width="14.140625" style="78" customWidth="1"/>
    <col min="8198" max="8201" width="9.140625" style="78"/>
    <col min="8202" max="8202" width="11.7109375" style="78" bestFit="1" customWidth="1"/>
    <col min="8203" max="8448" width="9.140625" style="78"/>
    <col min="8449" max="8449" width="36.5703125" style="78" bestFit="1" customWidth="1"/>
    <col min="8450" max="8450" width="7.28515625" style="78" customWidth="1"/>
    <col min="8451" max="8451" width="13.85546875" style="78" customWidth="1"/>
    <col min="8452" max="8452" width="10" style="78" bestFit="1" customWidth="1"/>
    <col min="8453" max="8453" width="14.140625" style="78" customWidth="1"/>
    <col min="8454" max="8457" width="9.140625" style="78"/>
    <col min="8458" max="8458" width="11.7109375" style="78" bestFit="1" customWidth="1"/>
    <col min="8459" max="8704" width="9.140625" style="78"/>
    <col min="8705" max="8705" width="36.5703125" style="78" bestFit="1" customWidth="1"/>
    <col min="8706" max="8706" width="7.28515625" style="78" customWidth="1"/>
    <col min="8707" max="8707" width="13.85546875" style="78" customWidth="1"/>
    <col min="8708" max="8708" width="10" style="78" bestFit="1" customWidth="1"/>
    <col min="8709" max="8709" width="14.140625" style="78" customWidth="1"/>
    <col min="8710" max="8713" width="9.140625" style="78"/>
    <col min="8714" max="8714" width="11.7109375" style="78" bestFit="1" customWidth="1"/>
    <col min="8715" max="8960" width="9.140625" style="78"/>
    <col min="8961" max="8961" width="36.5703125" style="78" bestFit="1" customWidth="1"/>
    <col min="8962" max="8962" width="7.28515625" style="78" customWidth="1"/>
    <col min="8963" max="8963" width="13.85546875" style="78" customWidth="1"/>
    <col min="8964" max="8964" width="10" style="78" bestFit="1" customWidth="1"/>
    <col min="8965" max="8965" width="14.140625" style="78" customWidth="1"/>
    <col min="8966" max="8969" width="9.140625" style="78"/>
    <col min="8970" max="8970" width="11.7109375" style="78" bestFit="1" customWidth="1"/>
    <col min="8971" max="9216" width="9.140625" style="78"/>
    <col min="9217" max="9217" width="36.5703125" style="78" bestFit="1" customWidth="1"/>
    <col min="9218" max="9218" width="7.28515625" style="78" customWidth="1"/>
    <col min="9219" max="9219" width="13.85546875" style="78" customWidth="1"/>
    <col min="9220" max="9220" width="10" style="78" bestFit="1" customWidth="1"/>
    <col min="9221" max="9221" width="14.140625" style="78" customWidth="1"/>
    <col min="9222" max="9225" width="9.140625" style="78"/>
    <col min="9226" max="9226" width="11.7109375" style="78" bestFit="1" customWidth="1"/>
    <col min="9227" max="9472" width="9.140625" style="78"/>
    <col min="9473" max="9473" width="36.5703125" style="78" bestFit="1" customWidth="1"/>
    <col min="9474" max="9474" width="7.28515625" style="78" customWidth="1"/>
    <col min="9475" max="9475" width="13.85546875" style="78" customWidth="1"/>
    <col min="9476" max="9476" width="10" style="78" bestFit="1" customWidth="1"/>
    <col min="9477" max="9477" width="14.140625" style="78" customWidth="1"/>
    <col min="9478" max="9481" width="9.140625" style="78"/>
    <col min="9482" max="9482" width="11.7109375" style="78" bestFit="1" customWidth="1"/>
    <col min="9483" max="9728" width="9.140625" style="78"/>
    <col min="9729" max="9729" width="36.5703125" style="78" bestFit="1" customWidth="1"/>
    <col min="9730" max="9730" width="7.28515625" style="78" customWidth="1"/>
    <col min="9731" max="9731" width="13.85546875" style="78" customWidth="1"/>
    <col min="9732" max="9732" width="10" style="78" bestFit="1" customWidth="1"/>
    <col min="9733" max="9733" width="14.140625" style="78" customWidth="1"/>
    <col min="9734" max="9737" width="9.140625" style="78"/>
    <col min="9738" max="9738" width="11.7109375" style="78" bestFit="1" customWidth="1"/>
    <col min="9739" max="9984" width="9.140625" style="78"/>
    <col min="9985" max="9985" width="36.5703125" style="78" bestFit="1" customWidth="1"/>
    <col min="9986" max="9986" width="7.28515625" style="78" customWidth="1"/>
    <col min="9987" max="9987" width="13.85546875" style="78" customWidth="1"/>
    <col min="9988" max="9988" width="10" style="78" bestFit="1" customWidth="1"/>
    <col min="9989" max="9989" width="14.140625" style="78" customWidth="1"/>
    <col min="9990" max="9993" width="9.140625" style="78"/>
    <col min="9994" max="9994" width="11.7109375" style="78" bestFit="1" customWidth="1"/>
    <col min="9995" max="10240" width="9.140625" style="78"/>
    <col min="10241" max="10241" width="36.5703125" style="78" bestFit="1" customWidth="1"/>
    <col min="10242" max="10242" width="7.28515625" style="78" customWidth="1"/>
    <col min="10243" max="10243" width="13.85546875" style="78" customWidth="1"/>
    <col min="10244" max="10244" width="10" style="78" bestFit="1" customWidth="1"/>
    <col min="10245" max="10245" width="14.140625" style="78" customWidth="1"/>
    <col min="10246" max="10249" width="9.140625" style="78"/>
    <col min="10250" max="10250" width="11.7109375" style="78" bestFit="1" customWidth="1"/>
    <col min="10251" max="10496" width="9.140625" style="78"/>
    <col min="10497" max="10497" width="36.5703125" style="78" bestFit="1" customWidth="1"/>
    <col min="10498" max="10498" width="7.28515625" style="78" customWidth="1"/>
    <col min="10499" max="10499" width="13.85546875" style="78" customWidth="1"/>
    <col min="10500" max="10500" width="10" style="78" bestFit="1" customWidth="1"/>
    <col min="10501" max="10501" width="14.140625" style="78" customWidth="1"/>
    <col min="10502" max="10505" width="9.140625" style="78"/>
    <col min="10506" max="10506" width="11.7109375" style="78" bestFit="1" customWidth="1"/>
    <col min="10507" max="10752" width="9.140625" style="78"/>
    <col min="10753" max="10753" width="36.5703125" style="78" bestFit="1" customWidth="1"/>
    <col min="10754" max="10754" width="7.28515625" style="78" customWidth="1"/>
    <col min="10755" max="10755" width="13.85546875" style="78" customWidth="1"/>
    <col min="10756" max="10756" width="10" style="78" bestFit="1" customWidth="1"/>
    <col min="10757" max="10757" width="14.140625" style="78" customWidth="1"/>
    <col min="10758" max="10761" width="9.140625" style="78"/>
    <col min="10762" max="10762" width="11.7109375" style="78" bestFit="1" customWidth="1"/>
    <col min="10763" max="11008" width="9.140625" style="78"/>
    <col min="11009" max="11009" width="36.5703125" style="78" bestFit="1" customWidth="1"/>
    <col min="11010" max="11010" width="7.28515625" style="78" customWidth="1"/>
    <col min="11011" max="11011" width="13.85546875" style="78" customWidth="1"/>
    <col min="11012" max="11012" width="10" style="78" bestFit="1" customWidth="1"/>
    <col min="11013" max="11013" width="14.140625" style="78" customWidth="1"/>
    <col min="11014" max="11017" width="9.140625" style="78"/>
    <col min="11018" max="11018" width="11.7109375" style="78" bestFit="1" customWidth="1"/>
    <col min="11019" max="11264" width="9.140625" style="78"/>
    <col min="11265" max="11265" width="36.5703125" style="78" bestFit="1" customWidth="1"/>
    <col min="11266" max="11266" width="7.28515625" style="78" customWidth="1"/>
    <col min="11267" max="11267" width="13.85546875" style="78" customWidth="1"/>
    <col min="11268" max="11268" width="10" style="78" bestFit="1" customWidth="1"/>
    <col min="11269" max="11269" width="14.140625" style="78" customWidth="1"/>
    <col min="11270" max="11273" width="9.140625" style="78"/>
    <col min="11274" max="11274" width="11.7109375" style="78" bestFit="1" customWidth="1"/>
    <col min="11275" max="11520" width="9.140625" style="78"/>
    <col min="11521" max="11521" width="36.5703125" style="78" bestFit="1" customWidth="1"/>
    <col min="11522" max="11522" width="7.28515625" style="78" customWidth="1"/>
    <col min="11523" max="11523" width="13.85546875" style="78" customWidth="1"/>
    <col min="11524" max="11524" width="10" style="78" bestFit="1" customWidth="1"/>
    <col min="11525" max="11525" width="14.140625" style="78" customWidth="1"/>
    <col min="11526" max="11529" width="9.140625" style="78"/>
    <col min="11530" max="11530" width="11.7109375" style="78" bestFit="1" customWidth="1"/>
    <col min="11531" max="11776" width="9.140625" style="78"/>
    <col min="11777" max="11777" width="36.5703125" style="78" bestFit="1" customWidth="1"/>
    <col min="11778" max="11778" width="7.28515625" style="78" customWidth="1"/>
    <col min="11779" max="11779" width="13.85546875" style="78" customWidth="1"/>
    <col min="11780" max="11780" width="10" style="78" bestFit="1" customWidth="1"/>
    <col min="11781" max="11781" width="14.140625" style="78" customWidth="1"/>
    <col min="11782" max="11785" width="9.140625" style="78"/>
    <col min="11786" max="11786" width="11.7109375" style="78" bestFit="1" customWidth="1"/>
    <col min="11787" max="12032" width="9.140625" style="78"/>
    <col min="12033" max="12033" width="36.5703125" style="78" bestFit="1" customWidth="1"/>
    <col min="12034" max="12034" width="7.28515625" style="78" customWidth="1"/>
    <col min="12035" max="12035" width="13.85546875" style="78" customWidth="1"/>
    <col min="12036" max="12036" width="10" style="78" bestFit="1" customWidth="1"/>
    <col min="12037" max="12037" width="14.140625" style="78" customWidth="1"/>
    <col min="12038" max="12041" width="9.140625" style="78"/>
    <col min="12042" max="12042" width="11.7109375" style="78" bestFit="1" customWidth="1"/>
    <col min="12043" max="12288" width="9.140625" style="78"/>
    <col min="12289" max="12289" width="36.5703125" style="78" bestFit="1" customWidth="1"/>
    <col min="12290" max="12290" width="7.28515625" style="78" customWidth="1"/>
    <col min="12291" max="12291" width="13.85546875" style="78" customWidth="1"/>
    <col min="12292" max="12292" width="10" style="78" bestFit="1" customWidth="1"/>
    <col min="12293" max="12293" width="14.140625" style="78" customWidth="1"/>
    <col min="12294" max="12297" width="9.140625" style="78"/>
    <col min="12298" max="12298" width="11.7109375" style="78" bestFit="1" customWidth="1"/>
    <col min="12299" max="12544" width="9.140625" style="78"/>
    <col min="12545" max="12545" width="36.5703125" style="78" bestFit="1" customWidth="1"/>
    <col min="12546" max="12546" width="7.28515625" style="78" customWidth="1"/>
    <col min="12547" max="12547" width="13.85546875" style="78" customWidth="1"/>
    <col min="12548" max="12548" width="10" style="78" bestFit="1" customWidth="1"/>
    <col min="12549" max="12549" width="14.140625" style="78" customWidth="1"/>
    <col min="12550" max="12553" width="9.140625" style="78"/>
    <col min="12554" max="12554" width="11.7109375" style="78" bestFit="1" customWidth="1"/>
    <col min="12555" max="12800" width="9.140625" style="78"/>
    <col min="12801" max="12801" width="36.5703125" style="78" bestFit="1" customWidth="1"/>
    <col min="12802" max="12802" width="7.28515625" style="78" customWidth="1"/>
    <col min="12803" max="12803" width="13.85546875" style="78" customWidth="1"/>
    <col min="12804" max="12804" width="10" style="78" bestFit="1" customWidth="1"/>
    <col min="12805" max="12805" width="14.140625" style="78" customWidth="1"/>
    <col min="12806" max="12809" width="9.140625" style="78"/>
    <col min="12810" max="12810" width="11.7109375" style="78" bestFit="1" customWidth="1"/>
    <col min="12811" max="13056" width="9.140625" style="78"/>
    <col min="13057" max="13057" width="36.5703125" style="78" bestFit="1" customWidth="1"/>
    <col min="13058" max="13058" width="7.28515625" style="78" customWidth="1"/>
    <col min="13059" max="13059" width="13.85546875" style="78" customWidth="1"/>
    <col min="13060" max="13060" width="10" style="78" bestFit="1" customWidth="1"/>
    <col min="13061" max="13061" width="14.140625" style="78" customWidth="1"/>
    <col min="13062" max="13065" width="9.140625" style="78"/>
    <col min="13066" max="13066" width="11.7109375" style="78" bestFit="1" customWidth="1"/>
    <col min="13067" max="13312" width="9.140625" style="78"/>
    <col min="13313" max="13313" width="36.5703125" style="78" bestFit="1" customWidth="1"/>
    <col min="13314" max="13314" width="7.28515625" style="78" customWidth="1"/>
    <col min="13315" max="13315" width="13.85546875" style="78" customWidth="1"/>
    <col min="13316" max="13316" width="10" style="78" bestFit="1" customWidth="1"/>
    <col min="13317" max="13317" width="14.140625" style="78" customWidth="1"/>
    <col min="13318" max="13321" width="9.140625" style="78"/>
    <col min="13322" max="13322" width="11.7109375" style="78" bestFit="1" customWidth="1"/>
    <col min="13323" max="13568" width="9.140625" style="78"/>
    <col min="13569" max="13569" width="36.5703125" style="78" bestFit="1" customWidth="1"/>
    <col min="13570" max="13570" width="7.28515625" style="78" customWidth="1"/>
    <col min="13571" max="13571" width="13.85546875" style="78" customWidth="1"/>
    <col min="13572" max="13572" width="10" style="78" bestFit="1" customWidth="1"/>
    <col min="13573" max="13573" width="14.140625" style="78" customWidth="1"/>
    <col min="13574" max="13577" width="9.140625" style="78"/>
    <col min="13578" max="13578" width="11.7109375" style="78" bestFit="1" customWidth="1"/>
    <col min="13579" max="13824" width="9.140625" style="78"/>
    <col min="13825" max="13825" width="36.5703125" style="78" bestFit="1" customWidth="1"/>
    <col min="13826" max="13826" width="7.28515625" style="78" customWidth="1"/>
    <col min="13827" max="13827" width="13.85546875" style="78" customWidth="1"/>
    <col min="13828" max="13828" width="10" style="78" bestFit="1" customWidth="1"/>
    <col min="13829" max="13829" width="14.140625" style="78" customWidth="1"/>
    <col min="13830" max="13833" width="9.140625" style="78"/>
    <col min="13834" max="13834" width="11.7109375" style="78" bestFit="1" customWidth="1"/>
    <col min="13835" max="14080" width="9.140625" style="78"/>
    <col min="14081" max="14081" width="36.5703125" style="78" bestFit="1" customWidth="1"/>
    <col min="14082" max="14082" width="7.28515625" style="78" customWidth="1"/>
    <col min="14083" max="14083" width="13.85546875" style="78" customWidth="1"/>
    <col min="14084" max="14084" width="10" style="78" bestFit="1" customWidth="1"/>
    <col min="14085" max="14085" width="14.140625" style="78" customWidth="1"/>
    <col min="14086" max="14089" width="9.140625" style="78"/>
    <col min="14090" max="14090" width="11.7109375" style="78" bestFit="1" customWidth="1"/>
    <col min="14091" max="14336" width="9.140625" style="78"/>
    <col min="14337" max="14337" width="36.5703125" style="78" bestFit="1" customWidth="1"/>
    <col min="14338" max="14338" width="7.28515625" style="78" customWidth="1"/>
    <col min="14339" max="14339" width="13.85546875" style="78" customWidth="1"/>
    <col min="14340" max="14340" width="10" style="78" bestFit="1" customWidth="1"/>
    <col min="14341" max="14341" width="14.140625" style="78" customWidth="1"/>
    <col min="14342" max="14345" width="9.140625" style="78"/>
    <col min="14346" max="14346" width="11.7109375" style="78" bestFit="1" customWidth="1"/>
    <col min="14347" max="14592" width="9.140625" style="78"/>
    <col min="14593" max="14593" width="36.5703125" style="78" bestFit="1" customWidth="1"/>
    <col min="14594" max="14594" width="7.28515625" style="78" customWidth="1"/>
    <col min="14595" max="14595" width="13.85546875" style="78" customWidth="1"/>
    <col min="14596" max="14596" width="10" style="78" bestFit="1" customWidth="1"/>
    <col min="14597" max="14597" width="14.140625" style="78" customWidth="1"/>
    <col min="14598" max="14601" width="9.140625" style="78"/>
    <col min="14602" max="14602" width="11.7109375" style="78" bestFit="1" customWidth="1"/>
    <col min="14603" max="14848" width="9.140625" style="78"/>
    <col min="14849" max="14849" width="36.5703125" style="78" bestFit="1" customWidth="1"/>
    <col min="14850" max="14850" width="7.28515625" style="78" customWidth="1"/>
    <col min="14851" max="14851" width="13.85546875" style="78" customWidth="1"/>
    <col min="14852" max="14852" width="10" style="78" bestFit="1" customWidth="1"/>
    <col min="14853" max="14853" width="14.140625" style="78" customWidth="1"/>
    <col min="14854" max="14857" width="9.140625" style="78"/>
    <col min="14858" max="14858" width="11.7109375" style="78" bestFit="1" customWidth="1"/>
    <col min="14859" max="15104" width="9.140625" style="78"/>
    <col min="15105" max="15105" width="36.5703125" style="78" bestFit="1" customWidth="1"/>
    <col min="15106" max="15106" width="7.28515625" style="78" customWidth="1"/>
    <col min="15107" max="15107" width="13.85546875" style="78" customWidth="1"/>
    <col min="15108" max="15108" width="10" style="78" bestFit="1" customWidth="1"/>
    <col min="15109" max="15109" width="14.140625" style="78" customWidth="1"/>
    <col min="15110" max="15113" width="9.140625" style="78"/>
    <col min="15114" max="15114" width="11.7109375" style="78" bestFit="1" customWidth="1"/>
    <col min="15115" max="15360" width="9.140625" style="78"/>
    <col min="15361" max="15361" width="36.5703125" style="78" bestFit="1" customWidth="1"/>
    <col min="15362" max="15362" width="7.28515625" style="78" customWidth="1"/>
    <col min="15363" max="15363" width="13.85546875" style="78" customWidth="1"/>
    <col min="15364" max="15364" width="10" style="78" bestFit="1" customWidth="1"/>
    <col min="15365" max="15365" width="14.140625" style="78" customWidth="1"/>
    <col min="15366" max="15369" width="9.140625" style="78"/>
    <col min="15370" max="15370" width="11.7109375" style="78" bestFit="1" customWidth="1"/>
    <col min="15371" max="15616" width="9.140625" style="78"/>
    <col min="15617" max="15617" width="36.5703125" style="78" bestFit="1" customWidth="1"/>
    <col min="15618" max="15618" width="7.28515625" style="78" customWidth="1"/>
    <col min="15619" max="15619" width="13.85546875" style="78" customWidth="1"/>
    <col min="15620" max="15620" width="10" style="78" bestFit="1" customWidth="1"/>
    <col min="15621" max="15621" width="14.140625" style="78" customWidth="1"/>
    <col min="15622" max="15625" width="9.140625" style="78"/>
    <col min="15626" max="15626" width="11.7109375" style="78" bestFit="1" customWidth="1"/>
    <col min="15627" max="15872" width="9.140625" style="78"/>
    <col min="15873" max="15873" width="36.5703125" style="78" bestFit="1" customWidth="1"/>
    <col min="15874" max="15874" width="7.28515625" style="78" customWidth="1"/>
    <col min="15875" max="15875" width="13.85546875" style="78" customWidth="1"/>
    <col min="15876" max="15876" width="10" style="78" bestFit="1" customWidth="1"/>
    <col min="15877" max="15877" width="14.140625" style="78" customWidth="1"/>
    <col min="15878" max="15881" width="9.140625" style="78"/>
    <col min="15882" max="15882" width="11.7109375" style="78" bestFit="1" customWidth="1"/>
    <col min="15883" max="16128" width="9.140625" style="78"/>
    <col min="16129" max="16129" width="36.5703125" style="78" bestFit="1" customWidth="1"/>
    <col min="16130" max="16130" width="7.28515625" style="78" customWidth="1"/>
    <col min="16131" max="16131" width="13.85546875" style="78" customWidth="1"/>
    <col min="16132" max="16132" width="10" style="78" bestFit="1" customWidth="1"/>
    <col min="16133" max="16133" width="14.140625" style="78" customWidth="1"/>
    <col min="16134" max="16137" width="9.140625" style="78"/>
    <col min="16138" max="16138" width="11.7109375" style="78" bestFit="1" customWidth="1"/>
    <col min="16139" max="16384" width="9.140625" style="78"/>
  </cols>
  <sheetData>
    <row r="1" spans="1:10" ht="13.5" thickBot="1" x14ac:dyDescent="0.25">
      <c r="A1" s="190" t="s">
        <v>108</v>
      </c>
      <c r="B1" s="190"/>
      <c r="C1" s="76"/>
      <c r="D1" s="76"/>
      <c r="E1" s="77" t="s">
        <v>1</v>
      </c>
    </row>
    <row r="2" spans="1:10" ht="24.75" thickBot="1" x14ac:dyDescent="0.25">
      <c r="A2" s="79" t="s">
        <v>109</v>
      </c>
      <c r="B2" s="80" t="s">
        <v>110</v>
      </c>
      <c r="C2" s="81" t="s">
        <v>111</v>
      </c>
      <c r="D2" s="81" t="s">
        <v>192</v>
      </c>
      <c r="E2" s="81" t="s">
        <v>112</v>
      </c>
    </row>
    <row r="3" spans="1:10" ht="15" customHeight="1" x14ac:dyDescent="0.2">
      <c r="A3" s="82" t="s">
        <v>113</v>
      </c>
      <c r="B3" s="83" t="s">
        <v>114</v>
      </c>
      <c r="C3" s="84">
        <f>C4+C5+C6</f>
        <v>2523389.16</v>
      </c>
      <c r="D3" s="84">
        <f>D4+D5+D6</f>
        <v>0</v>
      </c>
      <c r="E3" s="85">
        <f t="shared" ref="E3:E25" si="0">C3+D3</f>
        <v>2523389.16</v>
      </c>
    </row>
    <row r="4" spans="1:10" ht="15" customHeight="1" x14ac:dyDescent="0.2">
      <c r="A4" s="86" t="s">
        <v>115</v>
      </c>
      <c r="B4" s="87" t="s">
        <v>116</v>
      </c>
      <c r="C4" s="88">
        <v>2461000</v>
      </c>
      <c r="D4" s="89">
        <v>0</v>
      </c>
      <c r="E4" s="90">
        <f t="shared" si="0"/>
        <v>2461000</v>
      </c>
      <c r="J4" s="91"/>
    </row>
    <row r="5" spans="1:10" ht="15" customHeight="1" x14ac:dyDescent="0.2">
      <c r="A5" s="86" t="s">
        <v>117</v>
      </c>
      <c r="B5" s="87" t="s">
        <v>118</v>
      </c>
      <c r="C5" s="88">
        <v>62389.16</v>
      </c>
      <c r="D5" s="92">
        <v>0</v>
      </c>
      <c r="E5" s="90">
        <f t="shared" si="0"/>
        <v>62389.16</v>
      </c>
    </row>
    <row r="6" spans="1:10" ht="15" customHeight="1" x14ac:dyDescent="0.2">
      <c r="A6" s="86" t="s">
        <v>119</v>
      </c>
      <c r="B6" s="87" t="s">
        <v>120</v>
      </c>
      <c r="C6" s="88">
        <v>0</v>
      </c>
      <c r="D6" s="88">
        <v>0</v>
      </c>
      <c r="E6" s="90">
        <f t="shared" si="0"/>
        <v>0</v>
      </c>
    </row>
    <row r="7" spans="1:10" ht="15" customHeight="1" x14ac:dyDescent="0.2">
      <c r="A7" s="93" t="s">
        <v>121</v>
      </c>
      <c r="B7" s="87" t="s">
        <v>122</v>
      </c>
      <c r="C7" s="94">
        <f>C8+C14</f>
        <v>470709.7</v>
      </c>
      <c r="D7" s="94">
        <f>D8+D14</f>
        <v>0</v>
      </c>
      <c r="E7" s="95">
        <f t="shared" si="0"/>
        <v>470709.7</v>
      </c>
    </row>
    <row r="8" spans="1:10" ht="15" customHeight="1" x14ac:dyDescent="0.2">
      <c r="A8" s="86" t="s">
        <v>123</v>
      </c>
      <c r="B8" s="87" t="s">
        <v>124</v>
      </c>
      <c r="C8" s="88">
        <f>C9+C10+C12+C13</f>
        <v>470709.7</v>
      </c>
      <c r="D8" s="88">
        <f>D9+D10+D12+D13</f>
        <v>0</v>
      </c>
      <c r="E8" s="96">
        <f t="shared" si="0"/>
        <v>470709.7</v>
      </c>
    </row>
    <row r="9" spans="1:10" ht="15" customHeight="1" x14ac:dyDescent="0.2">
      <c r="A9" s="86" t="s">
        <v>125</v>
      </c>
      <c r="B9" s="87" t="s">
        <v>126</v>
      </c>
      <c r="C9" s="88">
        <v>63118.7</v>
      </c>
      <c r="D9" s="88">
        <v>0</v>
      </c>
      <c r="E9" s="96">
        <f t="shared" si="0"/>
        <v>63118.7</v>
      </c>
    </row>
    <row r="10" spans="1:10" ht="15" customHeight="1" x14ac:dyDescent="0.2">
      <c r="A10" s="86" t="s">
        <v>127</v>
      </c>
      <c r="B10" s="87" t="s">
        <v>124</v>
      </c>
      <c r="C10" s="88">
        <v>382821</v>
      </c>
      <c r="D10" s="88">
        <v>0</v>
      </c>
      <c r="E10" s="96">
        <f t="shared" si="0"/>
        <v>382821</v>
      </c>
    </row>
    <row r="11" spans="1:10" ht="15" customHeight="1" x14ac:dyDescent="0.2">
      <c r="A11" s="86" t="s">
        <v>128</v>
      </c>
      <c r="B11" s="87">
        <v>4123</v>
      </c>
      <c r="C11" s="88">
        <v>0</v>
      </c>
      <c r="D11" s="88">
        <v>0</v>
      </c>
      <c r="E11" s="96">
        <f>SUM(C11:D11)</f>
        <v>0</v>
      </c>
    </row>
    <row r="12" spans="1:10" ht="15" customHeight="1" x14ac:dyDescent="0.2">
      <c r="A12" s="86" t="s">
        <v>129</v>
      </c>
      <c r="B12" s="87" t="s">
        <v>130</v>
      </c>
      <c r="C12" s="88">
        <v>0</v>
      </c>
      <c r="D12" s="88">
        <v>0</v>
      </c>
      <c r="E12" s="96">
        <f>SUM(C12:D12)</f>
        <v>0</v>
      </c>
    </row>
    <row r="13" spans="1:10" ht="15" customHeight="1" x14ac:dyDescent="0.2">
      <c r="A13" s="86" t="s">
        <v>131</v>
      </c>
      <c r="B13" s="87">
        <v>4121</v>
      </c>
      <c r="C13" s="88">
        <v>24770</v>
      </c>
      <c r="D13" s="88">
        <v>0</v>
      </c>
      <c r="E13" s="96">
        <f>SUM(C13:D13)</f>
        <v>24770</v>
      </c>
    </row>
    <row r="14" spans="1:10" ht="15" customHeight="1" x14ac:dyDescent="0.2">
      <c r="A14" s="86" t="s">
        <v>132</v>
      </c>
      <c r="B14" s="87" t="s">
        <v>133</v>
      </c>
      <c r="C14" s="88">
        <f>C15+C17+C18</f>
        <v>0</v>
      </c>
      <c r="D14" s="88">
        <f>D15+D17+D18</f>
        <v>0</v>
      </c>
      <c r="E14" s="96">
        <f t="shared" si="0"/>
        <v>0</v>
      </c>
    </row>
    <row r="15" spans="1:10" ht="15" customHeight="1" x14ac:dyDescent="0.2">
      <c r="A15" s="86" t="s">
        <v>127</v>
      </c>
      <c r="B15" s="87" t="s">
        <v>133</v>
      </c>
      <c r="C15" s="88">
        <v>0</v>
      </c>
      <c r="D15" s="88">
        <v>0</v>
      </c>
      <c r="E15" s="96">
        <f t="shared" si="0"/>
        <v>0</v>
      </c>
    </row>
    <row r="16" spans="1:10" ht="15" customHeight="1" x14ac:dyDescent="0.2">
      <c r="A16" s="86" t="s">
        <v>134</v>
      </c>
      <c r="B16" s="87">
        <v>4223</v>
      </c>
      <c r="C16" s="88">
        <v>0</v>
      </c>
      <c r="D16" s="88">
        <v>0</v>
      </c>
      <c r="E16" s="96">
        <f>SUM(C16:D16)</f>
        <v>0</v>
      </c>
    </row>
    <row r="17" spans="1:5" ht="15" customHeight="1" x14ac:dyDescent="0.2">
      <c r="A17" s="86" t="s">
        <v>129</v>
      </c>
      <c r="B17" s="87">
        <v>4221</v>
      </c>
      <c r="C17" s="88">
        <v>0</v>
      </c>
      <c r="D17" s="88">
        <v>0</v>
      </c>
      <c r="E17" s="96">
        <f>SUM(C17:D17)</f>
        <v>0</v>
      </c>
    </row>
    <row r="18" spans="1:5" ht="15" customHeight="1" x14ac:dyDescent="0.2">
      <c r="A18" s="86" t="s">
        <v>131</v>
      </c>
      <c r="B18" s="87">
        <v>4232</v>
      </c>
      <c r="C18" s="88">
        <v>0</v>
      </c>
      <c r="D18" s="88">
        <v>0</v>
      </c>
      <c r="E18" s="96">
        <f>SUM(C18:D18)</f>
        <v>0</v>
      </c>
    </row>
    <row r="19" spans="1:5" ht="15" customHeight="1" x14ac:dyDescent="0.2">
      <c r="A19" s="93" t="s">
        <v>135</v>
      </c>
      <c r="B19" s="97" t="s">
        <v>136</v>
      </c>
      <c r="C19" s="94">
        <f>C3+C7</f>
        <v>2994098.8600000003</v>
      </c>
      <c r="D19" s="94">
        <f>D3+D7</f>
        <v>0</v>
      </c>
      <c r="E19" s="95">
        <f t="shared" si="0"/>
        <v>2994098.8600000003</v>
      </c>
    </row>
    <row r="20" spans="1:5" ht="15" customHeight="1" x14ac:dyDescent="0.2">
      <c r="A20" s="93" t="s">
        <v>137</v>
      </c>
      <c r="B20" s="97" t="s">
        <v>138</v>
      </c>
      <c r="C20" s="94">
        <f>SUM(C21:C24)</f>
        <v>58387.239999999991</v>
      </c>
      <c r="D20" s="94">
        <f>SUM(D21:D24)</f>
        <v>0</v>
      </c>
      <c r="E20" s="95">
        <f t="shared" si="0"/>
        <v>58387.239999999991</v>
      </c>
    </row>
    <row r="21" spans="1:5" ht="15" customHeight="1" x14ac:dyDescent="0.2">
      <c r="A21" s="86" t="s">
        <v>139</v>
      </c>
      <c r="B21" s="87" t="s">
        <v>140</v>
      </c>
      <c r="C21" s="88">
        <v>97267.01</v>
      </c>
      <c r="D21" s="88">
        <v>0</v>
      </c>
      <c r="E21" s="96">
        <f t="shared" si="0"/>
        <v>97267.01</v>
      </c>
    </row>
    <row r="22" spans="1:5" ht="15" customHeight="1" x14ac:dyDescent="0.2">
      <c r="A22" s="86" t="s">
        <v>141</v>
      </c>
      <c r="B22" s="87">
        <v>8115</v>
      </c>
      <c r="C22" s="88">
        <v>57995.23000000001</v>
      </c>
      <c r="D22" s="88">
        <v>0</v>
      </c>
      <c r="E22" s="96">
        <f>SUM(C22:D22)</f>
        <v>57995.23000000001</v>
      </c>
    </row>
    <row r="23" spans="1:5" ht="15" customHeight="1" x14ac:dyDescent="0.2">
      <c r="A23" s="86" t="s">
        <v>142</v>
      </c>
      <c r="B23" s="87">
        <v>8123</v>
      </c>
      <c r="C23" s="88">
        <v>0</v>
      </c>
      <c r="D23" s="88">
        <v>0</v>
      </c>
      <c r="E23" s="96">
        <f>C23+D23</f>
        <v>0</v>
      </c>
    </row>
    <row r="24" spans="1:5" ht="15" customHeight="1" thickBot="1" x14ac:dyDescent="0.25">
      <c r="A24" s="98" t="s">
        <v>143</v>
      </c>
      <c r="B24" s="99">
        <v>-8124</v>
      </c>
      <c r="C24" s="100">
        <v>-96875</v>
      </c>
      <c r="D24" s="100">
        <v>0</v>
      </c>
      <c r="E24" s="101">
        <f>C24+D24</f>
        <v>-96875</v>
      </c>
    </row>
    <row r="25" spans="1:5" ht="15" customHeight="1" thickBot="1" x14ac:dyDescent="0.25">
      <c r="A25" s="102" t="s">
        <v>144</v>
      </c>
      <c r="B25" s="103"/>
      <c r="C25" s="104">
        <f>C3+C7+C20</f>
        <v>3052486.1000000006</v>
      </c>
      <c r="D25" s="104">
        <f>D19+D20</f>
        <v>0</v>
      </c>
      <c r="E25" s="105">
        <f t="shared" si="0"/>
        <v>3052486.1000000006</v>
      </c>
    </row>
    <row r="26" spans="1:5" ht="13.5" thickBot="1" x14ac:dyDescent="0.25">
      <c r="A26" s="190" t="s">
        <v>145</v>
      </c>
      <c r="B26" s="190"/>
      <c r="C26" s="106"/>
      <c r="D26" s="106"/>
      <c r="E26" s="107" t="s">
        <v>1</v>
      </c>
    </row>
    <row r="27" spans="1:5" ht="24.75" thickBot="1" x14ac:dyDescent="0.25">
      <c r="A27" s="79" t="s">
        <v>146</v>
      </c>
      <c r="B27" s="80" t="s">
        <v>5</v>
      </c>
      <c r="C27" s="81" t="s">
        <v>111</v>
      </c>
      <c r="D27" s="81" t="s">
        <v>193</v>
      </c>
      <c r="E27" s="81" t="s">
        <v>112</v>
      </c>
    </row>
    <row r="28" spans="1:5" ht="15" customHeight="1" x14ac:dyDescent="0.2">
      <c r="A28" s="108" t="s">
        <v>147</v>
      </c>
      <c r="B28" s="109" t="s">
        <v>148</v>
      </c>
      <c r="C28" s="92">
        <v>28361.82</v>
      </c>
      <c r="D28" s="92">
        <v>0</v>
      </c>
      <c r="E28" s="110">
        <f>C28+D28</f>
        <v>28361.82</v>
      </c>
    </row>
    <row r="29" spans="1:5" ht="15" customHeight="1" x14ac:dyDescent="0.2">
      <c r="A29" s="111" t="s">
        <v>149</v>
      </c>
      <c r="B29" s="87" t="s">
        <v>148</v>
      </c>
      <c r="C29" s="88">
        <v>255021.85</v>
      </c>
      <c r="D29" s="92">
        <v>0</v>
      </c>
      <c r="E29" s="110">
        <f t="shared" ref="E29:E44" si="1">C29+D29</f>
        <v>255021.85</v>
      </c>
    </row>
    <row r="30" spans="1:5" ht="15" customHeight="1" x14ac:dyDescent="0.2">
      <c r="A30" s="111" t="s">
        <v>150</v>
      </c>
      <c r="B30" s="87" t="s">
        <v>151</v>
      </c>
      <c r="C30" s="88">
        <v>17207</v>
      </c>
      <c r="D30" s="92">
        <v>25</v>
      </c>
      <c r="E30" s="110">
        <f>SUM(C30:D30)</f>
        <v>17232</v>
      </c>
    </row>
    <row r="31" spans="1:5" ht="15" customHeight="1" x14ac:dyDescent="0.2">
      <c r="A31" s="111" t="s">
        <v>152</v>
      </c>
      <c r="B31" s="87" t="s">
        <v>148</v>
      </c>
      <c r="C31" s="88">
        <v>907840</v>
      </c>
      <c r="D31" s="92">
        <v>0</v>
      </c>
      <c r="E31" s="110">
        <f t="shared" si="1"/>
        <v>907840</v>
      </c>
    </row>
    <row r="32" spans="1:5" ht="15" customHeight="1" x14ac:dyDescent="0.2">
      <c r="A32" s="111" t="s">
        <v>153</v>
      </c>
      <c r="B32" s="87" t="s">
        <v>148</v>
      </c>
      <c r="C32" s="88">
        <v>656877.57999999996</v>
      </c>
      <c r="D32" s="92">
        <v>0</v>
      </c>
      <c r="E32" s="110">
        <f t="shared" si="1"/>
        <v>656877.57999999996</v>
      </c>
    </row>
    <row r="33" spans="1:5" ht="15" customHeight="1" x14ac:dyDescent="0.2">
      <c r="A33" s="111" t="s">
        <v>154</v>
      </c>
      <c r="B33" s="87" t="s">
        <v>148</v>
      </c>
      <c r="C33" s="88">
        <v>38580</v>
      </c>
      <c r="D33" s="92">
        <v>0</v>
      </c>
      <c r="E33" s="110">
        <f>C33+D33</f>
        <v>38580</v>
      </c>
    </row>
    <row r="34" spans="1:5" ht="15" customHeight="1" x14ac:dyDescent="0.2">
      <c r="A34" s="111" t="s">
        <v>155</v>
      </c>
      <c r="B34" s="87" t="s">
        <v>151</v>
      </c>
      <c r="C34" s="88">
        <v>435769.91000000003</v>
      </c>
      <c r="D34" s="92">
        <v>-25</v>
      </c>
      <c r="E34" s="110">
        <f t="shared" si="1"/>
        <v>435744.91000000003</v>
      </c>
    </row>
    <row r="35" spans="1:5" ht="15" customHeight="1" x14ac:dyDescent="0.2">
      <c r="A35" s="111" t="s">
        <v>156</v>
      </c>
      <c r="B35" s="87" t="s">
        <v>148</v>
      </c>
      <c r="C35" s="88">
        <v>24600</v>
      </c>
      <c r="D35" s="92">
        <v>0</v>
      </c>
      <c r="E35" s="110">
        <f t="shared" si="1"/>
        <v>24600</v>
      </c>
    </row>
    <row r="36" spans="1:5" ht="15" customHeight="1" x14ac:dyDescent="0.2">
      <c r="A36" s="111" t="s">
        <v>157</v>
      </c>
      <c r="B36" s="87" t="s">
        <v>158</v>
      </c>
      <c r="C36" s="88">
        <v>260850.83000000002</v>
      </c>
      <c r="D36" s="92">
        <v>0</v>
      </c>
      <c r="E36" s="110">
        <f t="shared" si="1"/>
        <v>260850.83000000002</v>
      </c>
    </row>
    <row r="37" spans="1:5" ht="15" customHeight="1" x14ac:dyDescent="0.2">
      <c r="A37" s="111" t="s">
        <v>159</v>
      </c>
      <c r="B37" s="87" t="s">
        <v>158</v>
      </c>
      <c r="C37" s="88">
        <v>0</v>
      </c>
      <c r="D37" s="92">
        <v>0</v>
      </c>
      <c r="E37" s="110">
        <f t="shared" si="1"/>
        <v>0</v>
      </c>
    </row>
    <row r="38" spans="1:5" ht="15" customHeight="1" x14ac:dyDescent="0.2">
      <c r="A38" s="111" t="s">
        <v>160</v>
      </c>
      <c r="B38" s="87" t="s">
        <v>151</v>
      </c>
      <c r="C38" s="88">
        <v>212094.1</v>
      </c>
      <c r="D38" s="92">
        <v>0</v>
      </c>
      <c r="E38" s="110">
        <f t="shared" si="1"/>
        <v>212094.1</v>
      </c>
    </row>
    <row r="39" spans="1:5" ht="15" customHeight="1" x14ac:dyDescent="0.2">
      <c r="A39" s="111" t="s">
        <v>161</v>
      </c>
      <c r="B39" s="87" t="s">
        <v>151</v>
      </c>
      <c r="C39" s="88">
        <v>20000</v>
      </c>
      <c r="D39" s="92">
        <v>0</v>
      </c>
      <c r="E39" s="110">
        <f t="shared" si="1"/>
        <v>20000</v>
      </c>
    </row>
    <row r="40" spans="1:5" ht="15" customHeight="1" x14ac:dyDescent="0.2">
      <c r="A40" s="111" t="s">
        <v>162</v>
      </c>
      <c r="B40" s="87" t="s">
        <v>148</v>
      </c>
      <c r="C40" s="88">
        <v>4016</v>
      </c>
      <c r="D40" s="92">
        <v>0</v>
      </c>
      <c r="E40" s="110">
        <f t="shared" si="1"/>
        <v>4016</v>
      </c>
    </row>
    <row r="41" spans="1:5" ht="15" customHeight="1" x14ac:dyDescent="0.2">
      <c r="A41" s="111" t="s">
        <v>163</v>
      </c>
      <c r="B41" s="87" t="s">
        <v>151</v>
      </c>
      <c r="C41" s="88">
        <v>96778.28</v>
      </c>
      <c r="D41" s="92">
        <v>0</v>
      </c>
      <c r="E41" s="110">
        <f>C41+D41</f>
        <v>96778.28</v>
      </c>
    </row>
    <row r="42" spans="1:5" ht="15" customHeight="1" x14ac:dyDescent="0.2">
      <c r="A42" s="111" t="s">
        <v>164</v>
      </c>
      <c r="B42" s="87" t="s">
        <v>151</v>
      </c>
      <c r="C42" s="88">
        <v>5000</v>
      </c>
      <c r="D42" s="92">
        <v>0</v>
      </c>
      <c r="E42" s="110">
        <f t="shared" si="1"/>
        <v>5000</v>
      </c>
    </row>
    <row r="43" spans="1:5" ht="15" customHeight="1" x14ac:dyDescent="0.2">
      <c r="A43" s="111" t="s">
        <v>165</v>
      </c>
      <c r="B43" s="87" t="s">
        <v>151</v>
      </c>
      <c r="C43" s="88">
        <v>84728.29</v>
      </c>
      <c r="D43" s="92">
        <v>0</v>
      </c>
      <c r="E43" s="110">
        <f t="shared" si="1"/>
        <v>84728.29</v>
      </c>
    </row>
    <row r="44" spans="1:5" ht="15" customHeight="1" thickBot="1" x14ac:dyDescent="0.25">
      <c r="A44" s="111" t="s">
        <v>166</v>
      </c>
      <c r="B44" s="87" t="s">
        <v>151</v>
      </c>
      <c r="C44" s="88">
        <v>4760.4400000000005</v>
      </c>
      <c r="D44" s="92">
        <v>0</v>
      </c>
      <c r="E44" s="110">
        <f t="shared" si="1"/>
        <v>4760.4400000000005</v>
      </c>
    </row>
    <row r="45" spans="1:5" ht="15" customHeight="1" thickBot="1" x14ac:dyDescent="0.25">
      <c r="A45" s="112" t="s">
        <v>167</v>
      </c>
      <c r="B45" s="103"/>
      <c r="C45" s="104">
        <f>C28+C29+C31+C32+C33+C34+C35+C36+C37+C38+C39+C40+C41+C42+C43+C44+C30</f>
        <v>3052486.1</v>
      </c>
      <c r="D45" s="104">
        <f>SUM(D28:D44)</f>
        <v>0</v>
      </c>
      <c r="E45" s="105">
        <f>SUM(E28:E44)</f>
        <v>3052486.1</v>
      </c>
    </row>
    <row r="46" spans="1:5" x14ac:dyDescent="0.2">
      <c r="C46" s="91"/>
      <c r="E46" s="91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6"/>
  <sheetViews>
    <sheetView workbookViewId="0">
      <selection activeCell="F93" sqref="F93"/>
    </sheetView>
  </sheetViews>
  <sheetFormatPr defaultRowHeight="12.75" x14ac:dyDescent="0.2"/>
  <cols>
    <col min="1" max="1" width="2.7109375" customWidth="1"/>
    <col min="2" max="2" width="6.85546875" customWidth="1"/>
    <col min="3" max="3" width="4.42578125" customWidth="1"/>
    <col min="4" max="4" width="5" customWidth="1"/>
    <col min="5" max="5" width="4.28515625" customWidth="1"/>
    <col min="6" max="6" width="51.5703125" customWidth="1"/>
    <col min="7" max="7" width="8.28515625" customWidth="1"/>
  </cols>
  <sheetData>
    <row r="3" spans="1:9" ht="18" x14ac:dyDescent="0.25">
      <c r="A3" s="193" t="s">
        <v>191</v>
      </c>
      <c r="B3" s="193"/>
      <c r="C3" s="193"/>
      <c r="D3" s="193"/>
      <c r="E3" s="193"/>
      <c r="F3" s="193"/>
      <c r="G3" s="193"/>
      <c r="H3" s="193"/>
      <c r="I3" s="193"/>
    </row>
    <row r="4" spans="1:9" x14ac:dyDescent="0.2">
      <c r="A4" s="1"/>
      <c r="B4" s="1"/>
      <c r="C4" s="1"/>
      <c r="D4" s="1"/>
      <c r="E4" s="1"/>
      <c r="F4" s="1"/>
      <c r="G4" s="1"/>
      <c r="H4" s="2"/>
      <c r="I4" s="2"/>
    </row>
    <row r="5" spans="1:9" ht="15.75" x14ac:dyDescent="0.25">
      <c r="A5" s="194" t="s">
        <v>0</v>
      </c>
      <c r="B5" s="194"/>
      <c r="C5" s="194"/>
      <c r="D5" s="194"/>
      <c r="E5" s="194"/>
      <c r="F5" s="194"/>
      <c r="G5" s="194"/>
      <c r="H5" s="194"/>
      <c r="I5" s="194"/>
    </row>
    <row r="6" spans="1:9" x14ac:dyDescent="0.2">
      <c r="A6" s="1"/>
      <c r="B6" s="1"/>
      <c r="C6" s="1"/>
      <c r="D6" s="1"/>
      <c r="E6" s="1"/>
      <c r="F6" s="1"/>
      <c r="G6" s="1"/>
      <c r="H6" s="2"/>
      <c r="I6" s="2"/>
    </row>
    <row r="7" spans="1:9" ht="15.75" x14ac:dyDescent="0.25">
      <c r="A7" s="195" t="s">
        <v>194</v>
      </c>
      <c r="B7" s="195"/>
      <c r="C7" s="195"/>
      <c r="D7" s="195"/>
      <c r="E7" s="195"/>
      <c r="F7" s="195"/>
      <c r="G7" s="195"/>
      <c r="H7" s="195"/>
      <c r="I7" s="195"/>
    </row>
    <row r="9" spans="1:9" ht="13.5" thickBot="1" x14ac:dyDescent="0.25">
      <c r="I9" s="3" t="s">
        <v>1</v>
      </c>
    </row>
    <row r="10" spans="1:9" ht="25.5" customHeight="1" thickBot="1" x14ac:dyDescent="0.25">
      <c r="A10" s="4" t="s">
        <v>2</v>
      </c>
      <c r="B10" s="196" t="s">
        <v>3</v>
      </c>
      <c r="C10" s="197"/>
      <c r="D10" s="5" t="s">
        <v>4</v>
      </c>
      <c r="E10" s="6" t="s">
        <v>5</v>
      </c>
      <c r="F10" s="5" t="s">
        <v>6</v>
      </c>
      <c r="G10" s="7" t="s">
        <v>7</v>
      </c>
      <c r="H10" s="8" t="s">
        <v>192</v>
      </c>
      <c r="I10" s="9" t="s">
        <v>106</v>
      </c>
    </row>
    <row r="11" spans="1:9" ht="13.5" thickBot="1" x14ac:dyDescent="0.25">
      <c r="A11" s="10" t="s">
        <v>8</v>
      </c>
      <c r="B11" s="196" t="s">
        <v>9</v>
      </c>
      <c r="C11" s="197"/>
      <c r="D11" s="11" t="s">
        <v>9</v>
      </c>
      <c r="E11" s="11" t="s">
        <v>9</v>
      </c>
      <c r="F11" s="12" t="s">
        <v>10</v>
      </c>
      <c r="G11" s="13">
        <f>G12+G21+G26+G111+G114</f>
        <v>11900</v>
      </c>
      <c r="H11" s="13">
        <f>H12+H21+H26+H111+H114</f>
        <v>-25</v>
      </c>
      <c r="I11" s="14">
        <f>G11+H11</f>
        <v>11875</v>
      </c>
    </row>
    <row r="12" spans="1:9" ht="13.5" thickBot="1" x14ac:dyDescent="0.25">
      <c r="A12" s="15" t="s">
        <v>8</v>
      </c>
      <c r="B12" s="198" t="s">
        <v>9</v>
      </c>
      <c r="C12" s="199"/>
      <c r="D12" s="16" t="s">
        <v>9</v>
      </c>
      <c r="E12" s="17" t="s">
        <v>9</v>
      </c>
      <c r="F12" s="18" t="s">
        <v>11</v>
      </c>
      <c r="G12" s="19">
        <f>G13+G15+G17+G19</f>
        <v>5800</v>
      </c>
      <c r="H12" s="19">
        <f>H13+H15+H17+H19</f>
        <v>0</v>
      </c>
      <c r="I12" s="20">
        <f>G12+H12</f>
        <v>5800</v>
      </c>
    </row>
    <row r="13" spans="1:9" hidden="1" x14ac:dyDescent="0.2">
      <c r="A13" s="21" t="s">
        <v>8</v>
      </c>
      <c r="B13" s="22" t="s">
        <v>12</v>
      </c>
      <c r="C13" s="23" t="s">
        <v>13</v>
      </c>
      <c r="D13" s="24" t="s">
        <v>9</v>
      </c>
      <c r="E13" s="25" t="s">
        <v>9</v>
      </c>
      <c r="F13" s="26" t="s">
        <v>14</v>
      </c>
      <c r="G13" s="27">
        <f>G14</f>
        <v>2140</v>
      </c>
      <c r="H13" s="28">
        <v>0</v>
      </c>
      <c r="I13" s="29">
        <f>G13+H13</f>
        <v>2140</v>
      </c>
    </row>
    <row r="14" spans="1:9" hidden="1" x14ac:dyDescent="0.2">
      <c r="A14" s="30"/>
      <c r="B14" s="31"/>
      <c r="C14" s="32"/>
      <c r="D14" s="33" t="s">
        <v>15</v>
      </c>
      <c r="E14" s="34">
        <v>5331</v>
      </c>
      <c r="F14" s="35" t="s">
        <v>16</v>
      </c>
      <c r="G14" s="36">
        <v>2140</v>
      </c>
      <c r="H14" s="37">
        <v>0</v>
      </c>
      <c r="I14" s="29">
        <f t="shared" ref="I14:I20" si="0">G14+H14</f>
        <v>2140</v>
      </c>
    </row>
    <row r="15" spans="1:9" hidden="1" x14ac:dyDescent="0.2">
      <c r="A15" s="38" t="s">
        <v>8</v>
      </c>
      <c r="B15" s="39" t="s">
        <v>17</v>
      </c>
      <c r="C15" s="40" t="s">
        <v>18</v>
      </c>
      <c r="D15" s="41" t="s">
        <v>9</v>
      </c>
      <c r="E15" s="42" t="s">
        <v>9</v>
      </c>
      <c r="F15" s="43" t="s">
        <v>19</v>
      </c>
      <c r="G15" s="44">
        <f>G16</f>
        <v>1020</v>
      </c>
      <c r="H15" s="45">
        <v>0</v>
      </c>
      <c r="I15" s="29">
        <f t="shared" si="0"/>
        <v>1020</v>
      </c>
    </row>
    <row r="16" spans="1:9" hidden="1" x14ac:dyDescent="0.2">
      <c r="A16" s="30"/>
      <c r="B16" s="31"/>
      <c r="C16" s="32"/>
      <c r="D16" s="33" t="s">
        <v>15</v>
      </c>
      <c r="E16" s="34">
        <v>5321</v>
      </c>
      <c r="F16" s="35" t="s">
        <v>20</v>
      </c>
      <c r="G16" s="36">
        <v>1020</v>
      </c>
      <c r="H16" s="37">
        <v>0</v>
      </c>
      <c r="I16" s="29">
        <f t="shared" si="0"/>
        <v>1020</v>
      </c>
    </row>
    <row r="17" spans="1:9" hidden="1" x14ac:dyDescent="0.2">
      <c r="A17" s="38" t="s">
        <v>8</v>
      </c>
      <c r="B17" s="39" t="s">
        <v>21</v>
      </c>
      <c r="C17" s="40" t="s">
        <v>22</v>
      </c>
      <c r="D17" s="41" t="s">
        <v>9</v>
      </c>
      <c r="E17" s="42" t="s">
        <v>9</v>
      </c>
      <c r="F17" s="43" t="s">
        <v>23</v>
      </c>
      <c r="G17" s="44">
        <f>G18</f>
        <v>1330</v>
      </c>
      <c r="H17" s="45">
        <v>0</v>
      </c>
      <c r="I17" s="29">
        <f t="shared" si="0"/>
        <v>1330</v>
      </c>
    </row>
    <row r="18" spans="1:9" hidden="1" x14ac:dyDescent="0.2">
      <c r="A18" s="30"/>
      <c r="B18" s="31"/>
      <c r="C18" s="32"/>
      <c r="D18" s="33" t="s">
        <v>15</v>
      </c>
      <c r="E18" s="34">
        <v>5321</v>
      </c>
      <c r="F18" s="35" t="s">
        <v>20</v>
      </c>
      <c r="G18" s="36">
        <v>1330</v>
      </c>
      <c r="H18" s="37">
        <v>0</v>
      </c>
      <c r="I18" s="29">
        <f t="shared" si="0"/>
        <v>1330</v>
      </c>
    </row>
    <row r="19" spans="1:9" hidden="1" x14ac:dyDescent="0.2">
      <c r="A19" s="21" t="s">
        <v>8</v>
      </c>
      <c r="B19" s="22" t="s">
        <v>24</v>
      </c>
      <c r="C19" s="23" t="s">
        <v>25</v>
      </c>
      <c r="D19" s="24" t="s">
        <v>9</v>
      </c>
      <c r="E19" s="25" t="s">
        <v>9</v>
      </c>
      <c r="F19" s="26" t="s">
        <v>26</v>
      </c>
      <c r="G19" s="27">
        <f>G20</f>
        <v>1310</v>
      </c>
      <c r="H19" s="28">
        <v>0</v>
      </c>
      <c r="I19" s="29">
        <f t="shared" si="0"/>
        <v>1310</v>
      </c>
    </row>
    <row r="20" spans="1:9" ht="13.5" hidden="1" thickBot="1" x14ac:dyDescent="0.25">
      <c r="A20" s="46"/>
      <c r="B20" s="47"/>
      <c r="C20" s="48"/>
      <c r="D20" s="49" t="s">
        <v>15</v>
      </c>
      <c r="E20" s="50">
        <v>5321</v>
      </c>
      <c r="F20" s="51" t="s">
        <v>20</v>
      </c>
      <c r="G20" s="52">
        <v>1310</v>
      </c>
      <c r="H20" s="53">
        <v>0</v>
      </c>
      <c r="I20" s="29">
        <f t="shared" si="0"/>
        <v>1310</v>
      </c>
    </row>
    <row r="21" spans="1:9" ht="13.5" thickBot="1" x14ac:dyDescent="0.25">
      <c r="A21" s="54" t="s">
        <v>8</v>
      </c>
      <c r="B21" s="55" t="s">
        <v>9</v>
      </c>
      <c r="C21" s="56" t="s">
        <v>9</v>
      </c>
      <c r="D21" s="57" t="s">
        <v>9</v>
      </c>
      <c r="E21" s="58" t="s">
        <v>9</v>
      </c>
      <c r="F21" s="59" t="s">
        <v>27</v>
      </c>
      <c r="G21" s="60">
        <f>G22+G24</f>
        <v>1700</v>
      </c>
      <c r="H21" s="60">
        <f>H22+H24</f>
        <v>0</v>
      </c>
      <c r="I21" s="61">
        <f>G21+H21</f>
        <v>1700</v>
      </c>
    </row>
    <row r="22" spans="1:9" hidden="1" x14ac:dyDescent="0.2">
      <c r="A22" s="21" t="s">
        <v>8</v>
      </c>
      <c r="B22" s="22" t="s">
        <v>28</v>
      </c>
      <c r="C22" s="23" t="s">
        <v>29</v>
      </c>
      <c r="D22" s="24" t="s">
        <v>9</v>
      </c>
      <c r="E22" s="25" t="s">
        <v>9</v>
      </c>
      <c r="F22" s="26" t="s">
        <v>30</v>
      </c>
      <c r="G22" s="27">
        <f>G23</f>
        <v>1200</v>
      </c>
      <c r="H22" s="28">
        <v>0</v>
      </c>
      <c r="I22" s="29">
        <f>G22+H22</f>
        <v>1200</v>
      </c>
    </row>
    <row r="23" spans="1:9" hidden="1" x14ac:dyDescent="0.2">
      <c r="A23" s="30"/>
      <c r="B23" s="31"/>
      <c r="C23" s="32"/>
      <c r="D23" s="33" t="s">
        <v>31</v>
      </c>
      <c r="E23" s="34">
        <v>5321</v>
      </c>
      <c r="F23" s="35" t="s">
        <v>20</v>
      </c>
      <c r="G23" s="36">
        <v>1200</v>
      </c>
      <c r="H23" s="28">
        <v>0</v>
      </c>
      <c r="I23" s="29">
        <f t="shared" ref="I23:I25" si="1">G23+H23</f>
        <v>1200</v>
      </c>
    </row>
    <row r="24" spans="1:9" hidden="1" x14ac:dyDescent="0.2">
      <c r="A24" s="38" t="s">
        <v>8</v>
      </c>
      <c r="B24" s="39" t="s">
        <v>32</v>
      </c>
      <c r="C24" s="40" t="s">
        <v>33</v>
      </c>
      <c r="D24" s="41" t="s">
        <v>9</v>
      </c>
      <c r="E24" s="42" t="s">
        <v>9</v>
      </c>
      <c r="F24" s="43" t="s">
        <v>34</v>
      </c>
      <c r="G24" s="44">
        <f>G25</f>
        <v>500</v>
      </c>
      <c r="H24" s="28">
        <v>0</v>
      </c>
      <c r="I24" s="29">
        <f t="shared" si="1"/>
        <v>500</v>
      </c>
    </row>
    <row r="25" spans="1:9" ht="13.5" hidden="1" thickBot="1" x14ac:dyDescent="0.25">
      <c r="A25" s="46"/>
      <c r="B25" s="47"/>
      <c r="C25" s="48"/>
      <c r="D25" s="49" t="s">
        <v>31</v>
      </c>
      <c r="E25" s="50">
        <v>5321</v>
      </c>
      <c r="F25" s="51" t="s">
        <v>20</v>
      </c>
      <c r="G25" s="52">
        <v>500</v>
      </c>
      <c r="H25" s="28">
        <v>0</v>
      </c>
      <c r="I25" s="29">
        <f t="shared" si="1"/>
        <v>500</v>
      </c>
    </row>
    <row r="26" spans="1:9" ht="13.5" thickBot="1" x14ac:dyDescent="0.25">
      <c r="A26" s="15" t="s">
        <v>8</v>
      </c>
      <c r="B26" s="62" t="s">
        <v>9</v>
      </c>
      <c r="C26" s="63" t="s">
        <v>9</v>
      </c>
      <c r="D26" s="16" t="s">
        <v>9</v>
      </c>
      <c r="E26" s="17" t="s">
        <v>9</v>
      </c>
      <c r="F26" s="18" t="s">
        <v>35</v>
      </c>
      <c r="G26" s="19">
        <f>G27+G29+G31+G33+G35+G37+G39+G41+G43+G45+G47+G49+G51+G53+G55+G57+G59+G61+G65+G67+G69+G71</f>
        <v>4000</v>
      </c>
      <c r="H26" s="19">
        <f>H27+H29+H31+H33+H35+H37+H39+H41+H43+H45+H47+H49+H51+H53+H55+H57+H59+H61+H65+H67+H69+H71+H73+H75+H77+H79+H81+H83+H85+H87+H89+H91+H93+H95+H97+H99+H101+H103+H105+H107+H109</f>
        <v>-25</v>
      </c>
      <c r="I26" s="20">
        <f>G26+H26</f>
        <v>3975</v>
      </c>
    </row>
    <row r="27" spans="1:9" x14ac:dyDescent="0.2">
      <c r="A27" s="38" t="s">
        <v>8</v>
      </c>
      <c r="B27" s="39" t="s">
        <v>36</v>
      </c>
      <c r="C27" s="40" t="s">
        <v>37</v>
      </c>
      <c r="D27" s="41" t="s">
        <v>9</v>
      </c>
      <c r="E27" s="42" t="s">
        <v>9</v>
      </c>
      <c r="F27" s="64" t="s">
        <v>38</v>
      </c>
      <c r="G27" s="44">
        <v>400</v>
      </c>
      <c r="H27" s="28">
        <v>0</v>
      </c>
      <c r="I27" s="29">
        <f>G27+H27</f>
        <v>400</v>
      </c>
    </row>
    <row r="28" spans="1:9" x14ac:dyDescent="0.2">
      <c r="A28" s="30"/>
      <c r="B28" s="31"/>
      <c r="C28" s="32"/>
      <c r="D28" s="33" t="s">
        <v>39</v>
      </c>
      <c r="E28" s="34">
        <v>5229</v>
      </c>
      <c r="F28" s="35" t="s">
        <v>40</v>
      </c>
      <c r="G28" s="36">
        <v>400</v>
      </c>
      <c r="H28" s="37">
        <v>0</v>
      </c>
      <c r="I28" s="29">
        <f t="shared" ref="I28:I62" si="2">G28+H28</f>
        <v>400</v>
      </c>
    </row>
    <row r="29" spans="1:9" x14ac:dyDescent="0.2">
      <c r="A29" s="38" t="s">
        <v>8</v>
      </c>
      <c r="B29" s="39" t="s">
        <v>41</v>
      </c>
      <c r="C29" s="40" t="s">
        <v>37</v>
      </c>
      <c r="D29" s="41" t="s">
        <v>9</v>
      </c>
      <c r="E29" s="42" t="s">
        <v>9</v>
      </c>
      <c r="F29" s="64" t="s">
        <v>42</v>
      </c>
      <c r="G29" s="44">
        <v>400</v>
      </c>
      <c r="H29" s="37">
        <v>0</v>
      </c>
      <c r="I29" s="29">
        <f t="shared" si="2"/>
        <v>400</v>
      </c>
    </row>
    <row r="30" spans="1:9" x14ac:dyDescent="0.2">
      <c r="A30" s="30"/>
      <c r="B30" s="31"/>
      <c r="C30" s="32"/>
      <c r="D30" s="33" t="s">
        <v>43</v>
      </c>
      <c r="E30" s="34">
        <v>5229</v>
      </c>
      <c r="F30" s="35" t="s">
        <v>40</v>
      </c>
      <c r="G30" s="36">
        <v>400</v>
      </c>
      <c r="H30" s="37">
        <v>0</v>
      </c>
      <c r="I30" s="29">
        <f t="shared" si="2"/>
        <v>400</v>
      </c>
    </row>
    <row r="31" spans="1:9" x14ac:dyDescent="0.2">
      <c r="A31" s="38" t="s">
        <v>8</v>
      </c>
      <c r="B31" s="39" t="s">
        <v>44</v>
      </c>
      <c r="C31" s="40" t="s">
        <v>37</v>
      </c>
      <c r="D31" s="41" t="s">
        <v>9</v>
      </c>
      <c r="E31" s="42" t="s">
        <v>9</v>
      </c>
      <c r="F31" s="64" t="s">
        <v>45</v>
      </c>
      <c r="G31" s="44">
        <v>400</v>
      </c>
      <c r="H31" s="37">
        <v>0</v>
      </c>
      <c r="I31" s="29">
        <f t="shared" si="2"/>
        <v>400</v>
      </c>
    </row>
    <row r="32" spans="1:9" x14ac:dyDescent="0.2">
      <c r="A32" s="30"/>
      <c r="B32" s="31"/>
      <c r="C32" s="32"/>
      <c r="D32" s="33" t="s">
        <v>39</v>
      </c>
      <c r="E32" s="34">
        <v>5229</v>
      </c>
      <c r="F32" s="35" t="s">
        <v>40</v>
      </c>
      <c r="G32" s="36">
        <v>400</v>
      </c>
      <c r="H32" s="37">
        <v>0</v>
      </c>
      <c r="I32" s="29">
        <f t="shared" si="2"/>
        <v>400</v>
      </c>
    </row>
    <row r="33" spans="1:10" x14ac:dyDescent="0.2">
      <c r="A33" s="38" t="s">
        <v>8</v>
      </c>
      <c r="B33" s="39" t="s">
        <v>46</v>
      </c>
      <c r="C33" s="40" t="s">
        <v>37</v>
      </c>
      <c r="D33" s="41" t="s">
        <v>9</v>
      </c>
      <c r="E33" s="42" t="s">
        <v>9</v>
      </c>
      <c r="F33" s="64" t="s">
        <v>47</v>
      </c>
      <c r="G33" s="44">
        <v>250</v>
      </c>
      <c r="H33" s="37">
        <v>0</v>
      </c>
      <c r="I33" s="29">
        <f t="shared" si="2"/>
        <v>250</v>
      </c>
    </row>
    <row r="34" spans="1:10" x14ac:dyDescent="0.2">
      <c r="A34" s="30"/>
      <c r="B34" s="191" t="s">
        <v>48</v>
      </c>
      <c r="C34" s="192"/>
      <c r="D34" s="33" t="s">
        <v>39</v>
      </c>
      <c r="E34" s="34">
        <v>5329</v>
      </c>
      <c r="F34" s="35" t="s">
        <v>40</v>
      </c>
      <c r="G34" s="36">
        <v>250</v>
      </c>
      <c r="H34" s="37">
        <v>0</v>
      </c>
      <c r="I34" s="29">
        <f t="shared" si="2"/>
        <v>250</v>
      </c>
    </row>
    <row r="35" spans="1:10" x14ac:dyDescent="0.2">
      <c r="A35" s="38" t="s">
        <v>8</v>
      </c>
      <c r="B35" s="39" t="s">
        <v>49</v>
      </c>
      <c r="C35" s="40" t="s">
        <v>37</v>
      </c>
      <c r="D35" s="41" t="s">
        <v>9</v>
      </c>
      <c r="E35" s="42" t="s">
        <v>9</v>
      </c>
      <c r="F35" s="64" t="s">
        <v>50</v>
      </c>
      <c r="G35" s="44">
        <v>50</v>
      </c>
      <c r="H35" s="37">
        <v>0</v>
      </c>
      <c r="I35" s="29">
        <f t="shared" si="2"/>
        <v>50</v>
      </c>
    </row>
    <row r="36" spans="1:10" x14ac:dyDescent="0.2">
      <c r="A36" s="30"/>
      <c r="B36" s="31"/>
      <c r="C36" s="32"/>
      <c r="D36" s="33" t="s">
        <v>39</v>
      </c>
      <c r="E36" s="34">
        <v>5229</v>
      </c>
      <c r="F36" s="35" t="s">
        <v>40</v>
      </c>
      <c r="G36" s="36">
        <v>50</v>
      </c>
      <c r="H36" s="37">
        <v>0</v>
      </c>
      <c r="I36" s="29">
        <f t="shared" si="2"/>
        <v>50</v>
      </c>
    </row>
    <row r="37" spans="1:10" x14ac:dyDescent="0.2">
      <c r="A37" s="38" t="s">
        <v>8</v>
      </c>
      <c r="B37" s="39" t="s">
        <v>51</v>
      </c>
      <c r="C37" s="40" t="s">
        <v>37</v>
      </c>
      <c r="D37" s="41" t="s">
        <v>9</v>
      </c>
      <c r="E37" s="42" t="s">
        <v>9</v>
      </c>
      <c r="F37" s="64" t="s">
        <v>52</v>
      </c>
      <c r="G37" s="44">
        <v>350</v>
      </c>
      <c r="H37" s="37">
        <v>0</v>
      </c>
      <c r="I37" s="29">
        <f t="shared" si="2"/>
        <v>350</v>
      </c>
    </row>
    <row r="38" spans="1:10" x14ac:dyDescent="0.2">
      <c r="A38" s="30"/>
      <c r="B38" s="31"/>
      <c r="C38" s="32"/>
      <c r="D38" s="33" t="s">
        <v>39</v>
      </c>
      <c r="E38" s="34">
        <v>5222</v>
      </c>
      <c r="F38" s="35" t="s">
        <v>53</v>
      </c>
      <c r="G38" s="36">
        <v>350</v>
      </c>
      <c r="H38" s="37">
        <v>0</v>
      </c>
      <c r="I38" s="29">
        <f t="shared" si="2"/>
        <v>350</v>
      </c>
    </row>
    <row r="39" spans="1:10" x14ac:dyDescent="0.2">
      <c r="A39" s="38" t="s">
        <v>8</v>
      </c>
      <c r="B39" s="39" t="s">
        <v>54</v>
      </c>
      <c r="C39" s="40" t="s">
        <v>37</v>
      </c>
      <c r="D39" s="41" t="s">
        <v>9</v>
      </c>
      <c r="E39" s="42" t="s">
        <v>9</v>
      </c>
      <c r="F39" s="64" t="s">
        <v>55</v>
      </c>
      <c r="G39" s="44">
        <v>50</v>
      </c>
      <c r="H39" s="37">
        <v>0</v>
      </c>
      <c r="I39" s="29">
        <f t="shared" si="2"/>
        <v>50</v>
      </c>
    </row>
    <row r="40" spans="1:10" x14ac:dyDescent="0.2">
      <c r="A40" s="30"/>
      <c r="B40" s="31"/>
      <c r="C40" s="32"/>
      <c r="D40" s="33" t="s">
        <v>39</v>
      </c>
      <c r="E40" s="34">
        <v>5213</v>
      </c>
      <c r="F40" s="35" t="s">
        <v>56</v>
      </c>
      <c r="G40" s="36">
        <v>50</v>
      </c>
      <c r="H40" s="37">
        <v>0</v>
      </c>
      <c r="I40" s="29">
        <f t="shared" si="2"/>
        <v>50</v>
      </c>
    </row>
    <row r="41" spans="1:10" ht="22.5" x14ac:dyDescent="0.2">
      <c r="A41" s="113" t="s">
        <v>8</v>
      </c>
      <c r="B41" s="114" t="s">
        <v>57</v>
      </c>
      <c r="C41" s="115" t="s">
        <v>37</v>
      </c>
      <c r="D41" s="116" t="s">
        <v>9</v>
      </c>
      <c r="E41" s="117" t="s">
        <v>9</v>
      </c>
      <c r="F41" s="118" t="s">
        <v>58</v>
      </c>
      <c r="G41" s="119">
        <v>500</v>
      </c>
      <c r="H41" s="120">
        <v>-500</v>
      </c>
      <c r="I41" s="121">
        <f t="shared" si="2"/>
        <v>0</v>
      </c>
    </row>
    <row r="42" spans="1:10" x14ac:dyDescent="0.2">
      <c r="A42" s="122"/>
      <c r="B42" s="123"/>
      <c r="C42" s="124"/>
      <c r="D42" s="125" t="s">
        <v>59</v>
      </c>
      <c r="E42" s="126">
        <v>5901</v>
      </c>
      <c r="F42" s="127" t="s">
        <v>60</v>
      </c>
      <c r="G42" s="128">
        <v>500</v>
      </c>
      <c r="H42" s="120">
        <v>-500</v>
      </c>
      <c r="I42" s="121">
        <f t="shared" si="2"/>
        <v>0</v>
      </c>
    </row>
    <row r="43" spans="1:10" x14ac:dyDescent="0.2">
      <c r="A43" s="38" t="s">
        <v>8</v>
      </c>
      <c r="B43" s="39" t="s">
        <v>61</v>
      </c>
      <c r="C43" s="40" t="s">
        <v>37</v>
      </c>
      <c r="D43" s="41" t="s">
        <v>9</v>
      </c>
      <c r="E43" s="42" t="s">
        <v>9</v>
      </c>
      <c r="F43" s="64" t="s">
        <v>62</v>
      </c>
      <c r="G43" s="44">
        <v>450</v>
      </c>
      <c r="H43" s="37">
        <v>0</v>
      </c>
      <c r="I43" s="29">
        <f t="shared" si="2"/>
        <v>450</v>
      </c>
      <c r="J43" t="s">
        <v>107</v>
      </c>
    </row>
    <row r="44" spans="1:10" x14ac:dyDescent="0.2">
      <c r="A44" s="30"/>
      <c r="B44" s="31"/>
      <c r="C44" s="32"/>
      <c r="D44" s="33" t="s">
        <v>63</v>
      </c>
      <c r="E44" s="34">
        <v>5222</v>
      </c>
      <c r="F44" s="35" t="s">
        <v>53</v>
      </c>
      <c r="G44" s="36">
        <v>450</v>
      </c>
      <c r="H44" s="37">
        <v>0</v>
      </c>
      <c r="I44" s="29">
        <f t="shared" si="2"/>
        <v>450</v>
      </c>
    </row>
    <row r="45" spans="1:10" x14ac:dyDescent="0.2">
      <c r="A45" s="38" t="s">
        <v>8</v>
      </c>
      <c r="B45" s="39" t="s">
        <v>64</v>
      </c>
      <c r="C45" s="40" t="s">
        <v>37</v>
      </c>
      <c r="D45" s="41" t="s">
        <v>9</v>
      </c>
      <c r="E45" s="42" t="s">
        <v>9</v>
      </c>
      <c r="F45" s="64" t="s">
        <v>65</v>
      </c>
      <c r="G45" s="44">
        <v>100</v>
      </c>
      <c r="H45" s="37">
        <v>0</v>
      </c>
      <c r="I45" s="29">
        <f t="shared" si="2"/>
        <v>100</v>
      </c>
    </row>
    <row r="46" spans="1:10" x14ac:dyDescent="0.2">
      <c r="A46" s="30"/>
      <c r="B46" s="31"/>
      <c r="C46" s="32"/>
      <c r="D46" s="33" t="s">
        <v>63</v>
      </c>
      <c r="E46" s="34">
        <v>5222</v>
      </c>
      <c r="F46" s="35" t="s">
        <v>53</v>
      </c>
      <c r="G46" s="36">
        <v>100</v>
      </c>
      <c r="H46" s="37">
        <v>0</v>
      </c>
      <c r="I46" s="29">
        <f t="shared" si="2"/>
        <v>100</v>
      </c>
    </row>
    <row r="47" spans="1:10" x14ac:dyDescent="0.2">
      <c r="A47" s="38" t="s">
        <v>8</v>
      </c>
      <c r="B47" s="39" t="s">
        <v>66</v>
      </c>
      <c r="C47" s="40" t="s">
        <v>37</v>
      </c>
      <c r="D47" s="41" t="s">
        <v>9</v>
      </c>
      <c r="E47" s="42" t="s">
        <v>9</v>
      </c>
      <c r="F47" s="64" t="s">
        <v>67</v>
      </c>
      <c r="G47" s="44">
        <v>50</v>
      </c>
      <c r="H47" s="37">
        <v>0</v>
      </c>
      <c r="I47" s="29">
        <f t="shared" si="2"/>
        <v>50</v>
      </c>
    </row>
    <row r="48" spans="1:10" x14ac:dyDescent="0.2">
      <c r="A48" s="30"/>
      <c r="B48" s="31"/>
      <c r="C48" s="32"/>
      <c r="D48" s="33" t="s">
        <v>63</v>
      </c>
      <c r="E48" s="34">
        <v>5222</v>
      </c>
      <c r="F48" s="35" t="s">
        <v>53</v>
      </c>
      <c r="G48" s="36">
        <v>50</v>
      </c>
      <c r="H48" s="37">
        <v>0</v>
      </c>
      <c r="I48" s="29">
        <f t="shared" si="2"/>
        <v>50</v>
      </c>
    </row>
    <row r="49" spans="1:9" x14ac:dyDescent="0.2">
      <c r="A49" s="38" t="s">
        <v>8</v>
      </c>
      <c r="B49" s="39" t="s">
        <v>68</v>
      </c>
      <c r="C49" s="40" t="s">
        <v>37</v>
      </c>
      <c r="D49" s="41" t="s">
        <v>9</v>
      </c>
      <c r="E49" s="42" t="s">
        <v>9</v>
      </c>
      <c r="F49" s="64" t="s">
        <v>69</v>
      </c>
      <c r="G49" s="44">
        <v>50</v>
      </c>
      <c r="H49" s="37">
        <v>0</v>
      </c>
      <c r="I49" s="29">
        <f t="shared" si="2"/>
        <v>50</v>
      </c>
    </row>
    <row r="50" spans="1:9" x14ac:dyDescent="0.2">
      <c r="A50" s="30"/>
      <c r="B50" s="31"/>
      <c r="C50" s="32"/>
      <c r="D50" s="33" t="s">
        <v>39</v>
      </c>
      <c r="E50" s="34">
        <v>5229</v>
      </c>
      <c r="F50" s="35" t="s">
        <v>40</v>
      </c>
      <c r="G50" s="36">
        <v>50</v>
      </c>
      <c r="H50" s="37">
        <v>0</v>
      </c>
      <c r="I50" s="29">
        <f t="shared" si="2"/>
        <v>50</v>
      </c>
    </row>
    <row r="51" spans="1:9" x14ac:dyDescent="0.2">
      <c r="A51" s="38" t="s">
        <v>8</v>
      </c>
      <c r="B51" s="39" t="s">
        <v>70</v>
      </c>
      <c r="C51" s="40" t="s">
        <v>37</v>
      </c>
      <c r="D51" s="41" t="s">
        <v>9</v>
      </c>
      <c r="E51" s="42" t="s">
        <v>9</v>
      </c>
      <c r="F51" s="64" t="s">
        <v>71</v>
      </c>
      <c r="G51" s="44">
        <v>80</v>
      </c>
      <c r="H51" s="37">
        <v>0</v>
      </c>
      <c r="I51" s="29">
        <f t="shared" si="2"/>
        <v>80</v>
      </c>
    </row>
    <row r="52" spans="1:9" x14ac:dyDescent="0.2">
      <c r="A52" s="30"/>
      <c r="B52" s="31"/>
      <c r="C52" s="32"/>
      <c r="D52" s="33" t="s">
        <v>72</v>
      </c>
      <c r="E52" s="34">
        <v>5339</v>
      </c>
      <c r="F52" s="35" t="s">
        <v>73</v>
      </c>
      <c r="G52" s="36">
        <v>80</v>
      </c>
      <c r="H52" s="37">
        <v>0</v>
      </c>
      <c r="I52" s="29">
        <f t="shared" si="2"/>
        <v>80</v>
      </c>
    </row>
    <row r="53" spans="1:9" x14ac:dyDescent="0.2">
      <c r="A53" s="38" t="s">
        <v>8</v>
      </c>
      <c r="B53" s="39" t="s">
        <v>74</v>
      </c>
      <c r="C53" s="40" t="s">
        <v>37</v>
      </c>
      <c r="D53" s="41" t="s">
        <v>9</v>
      </c>
      <c r="E53" s="42" t="s">
        <v>9</v>
      </c>
      <c r="F53" s="64" t="s">
        <v>75</v>
      </c>
      <c r="G53" s="44">
        <v>50</v>
      </c>
      <c r="H53" s="37">
        <v>0</v>
      </c>
      <c r="I53" s="29">
        <f t="shared" si="2"/>
        <v>50</v>
      </c>
    </row>
    <row r="54" spans="1:9" x14ac:dyDescent="0.2">
      <c r="A54" s="30"/>
      <c r="B54" s="31"/>
      <c r="C54" s="32"/>
      <c r="D54" s="33" t="s">
        <v>63</v>
      </c>
      <c r="E54" s="34">
        <v>5213</v>
      </c>
      <c r="F54" s="35" t="s">
        <v>56</v>
      </c>
      <c r="G54" s="36">
        <v>50</v>
      </c>
      <c r="H54" s="37">
        <v>0</v>
      </c>
      <c r="I54" s="29">
        <f t="shared" si="2"/>
        <v>50</v>
      </c>
    </row>
    <row r="55" spans="1:9" x14ac:dyDescent="0.2">
      <c r="A55" s="38" t="s">
        <v>8</v>
      </c>
      <c r="B55" s="39" t="s">
        <v>76</v>
      </c>
      <c r="C55" s="40" t="s">
        <v>37</v>
      </c>
      <c r="D55" s="41" t="s">
        <v>9</v>
      </c>
      <c r="E55" s="42" t="s">
        <v>9</v>
      </c>
      <c r="F55" s="64" t="s">
        <v>77</v>
      </c>
      <c r="G55" s="44">
        <v>100</v>
      </c>
      <c r="H55" s="37">
        <v>0</v>
      </c>
      <c r="I55" s="29">
        <f t="shared" si="2"/>
        <v>100</v>
      </c>
    </row>
    <row r="56" spans="1:9" x14ac:dyDescent="0.2">
      <c r="A56" s="30"/>
      <c r="B56" s="31"/>
      <c r="C56" s="32"/>
      <c r="D56" s="33" t="s">
        <v>78</v>
      </c>
      <c r="E56" s="34">
        <v>5222</v>
      </c>
      <c r="F56" s="35" t="s">
        <v>53</v>
      </c>
      <c r="G56" s="36">
        <v>100</v>
      </c>
      <c r="H56" s="37">
        <v>0</v>
      </c>
      <c r="I56" s="29">
        <f t="shared" si="2"/>
        <v>100</v>
      </c>
    </row>
    <row r="57" spans="1:9" x14ac:dyDescent="0.2">
      <c r="A57" s="21" t="s">
        <v>8</v>
      </c>
      <c r="B57" s="22" t="s">
        <v>79</v>
      </c>
      <c r="C57" s="23" t="s">
        <v>37</v>
      </c>
      <c r="D57" s="24" t="s">
        <v>9</v>
      </c>
      <c r="E57" s="25" t="s">
        <v>9</v>
      </c>
      <c r="F57" s="65" t="s">
        <v>80</v>
      </c>
      <c r="G57" s="27">
        <v>100</v>
      </c>
      <c r="H57" s="37">
        <v>0</v>
      </c>
      <c r="I57" s="29">
        <f t="shared" si="2"/>
        <v>100</v>
      </c>
    </row>
    <row r="58" spans="1:9" x14ac:dyDescent="0.2">
      <c r="A58" s="30"/>
      <c r="B58" s="31"/>
      <c r="C58" s="32"/>
      <c r="D58" s="33" t="s">
        <v>63</v>
      </c>
      <c r="E58" s="34">
        <v>5212</v>
      </c>
      <c r="F58" s="35" t="s">
        <v>81</v>
      </c>
      <c r="G58" s="36">
        <v>100</v>
      </c>
      <c r="H58" s="37">
        <v>0</v>
      </c>
      <c r="I58" s="29">
        <f t="shared" si="2"/>
        <v>100</v>
      </c>
    </row>
    <row r="59" spans="1:9" x14ac:dyDescent="0.2">
      <c r="A59" s="21" t="s">
        <v>8</v>
      </c>
      <c r="B59" s="22" t="s">
        <v>82</v>
      </c>
      <c r="C59" s="23" t="s">
        <v>37</v>
      </c>
      <c r="D59" s="24" t="s">
        <v>9</v>
      </c>
      <c r="E59" s="25" t="s">
        <v>9</v>
      </c>
      <c r="F59" s="65" t="s">
        <v>83</v>
      </c>
      <c r="G59" s="27">
        <v>200</v>
      </c>
      <c r="H59" s="37">
        <v>0</v>
      </c>
      <c r="I59" s="29">
        <f t="shared" si="2"/>
        <v>200</v>
      </c>
    </row>
    <row r="60" spans="1:9" x14ac:dyDescent="0.2">
      <c r="A60" s="30"/>
      <c r="B60" s="31"/>
      <c r="C60" s="32"/>
      <c r="D60" s="33" t="s">
        <v>63</v>
      </c>
      <c r="E60" s="34">
        <v>5213</v>
      </c>
      <c r="F60" s="35" t="s">
        <v>56</v>
      </c>
      <c r="G60" s="36">
        <v>200</v>
      </c>
      <c r="H60" s="37">
        <v>0</v>
      </c>
      <c r="I60" s="29">
        <f t="shared" si="2"/>
        <v>200</v>
      </c>
    </row>
    <row r="61" spans="1:9" x14ac:dyDescent="0.2">
      <c r="A61" s="21" t="s">
        <v>8</v>
      </c>
      <c r="B61" s="22" t="s">
        <v>84</v>
      </c>
      <c r="C61" s="23" t="s">
        <v>37</v>
      </c>
      <c r="D61" s="24" t="s">
        <v>9</v>
      </c>
      <c r="E61" s="25" t="s">
        <v>9</v>
      </c>
      <c r="F61" s="65" t="s">
        <v>85</v>
      </c>
      <c r="G61" s="27">
        <v>100</v>
      </c>
      <c r="H61" s="37">
        <v>0</v>
      </c>
      <c r="I61" s="29">
        <f t="shared" si="2"/>
        <v>100</v>
      </c>
    </row>
    <row r="62" spans="1:9" x14ac:dyDescent="0.2">
      <c r="A62" s="30"/>
      <c r="B62" s="31"/>
      <c r="C62" s="32"/>
      <c r="D62" s="33" t="s">
        <v>63</v>
      </c>
      <c r="E62" s="34">
        <v>5221</v>
      </c>
      <c r="F62" s="35" t="s">
        <v>86</v>
      </c>
      <c r="G62" s="36">
        <v>100</v>
      </c>
      <c r="H62" s="37">
        <v>0</v>
      </c>
      <c r="I62" s="29">
        <f t="shared" si="2"/>
        <v>100</v>
      </c>
    </row>
    <row r="63" spans="1:9" x14ac:dyDescent="0.2">
      <c r="A63" s="21" t="s">
        <v>8</v>
      </c>
      <c r="B63" s="22" t="s">
        <v>87</v>
      </c>
      <c r="C63" s="23" t="s">
        <v>37</v>
      </c>
      <c r="D63" s="24" t="s">
        <v>9</v>
      </c>
      <c r="E63" s="25" t="s">
        <v>9</v>
      </c>
      <c r="F63" s="26" t="s">
        <v>88</v>
      </c>
      <c r="G63" s="27">
        <v>2000</v>
      </c>
      <c r="H63" s="28">
        <v>0</v>
      </c>
      <c r="I63" s="29">
        <f>G63+H63</f>
        <v>2000</v>
      </c>
    </row>
    <row r="64" spans="1:9" x14ac:dyDescent="0.2">
      <c r="A64" s="30"/>
      <c r="B64" s="67"/>
      <c r="C64" s="68"/>
      <c r="D64" s="69" t="s">
        <v>78</v>
      </c>
      <c r="E64" s="70">
        <v>6322</v>
      </c>
      <c r="F64" s="71" t="s">
        <v>89</v>
      </c>
      <c r="G64" s="72">
        <v>2000</v>
      </c>
      <c r="H64" s="73">
        <v>0</v>
      </c>
      <c r="I64" s="74">
        <f>G64+H64</f>
        <v>2000</v>
      </c>
    </row>
    <row r="65" spans="1:9" x14ac:dyDescent="0.2">
      <c r="A65" s="21" t="s">
        <v>8</v>
      </c>
      <c r="B65" s="22" t="s">
        <v>90</v>
      </c>
      <c r="C65" s="23" t="s">
        <v>37</v>
      </c>
      <c r="D65" s="24" t="s">
        <v>9</v>
      </c>
      <c r="E65" s="25" t="s">
        <v>9</v>
      </c>
      <c r="F65" s="65" t="s">
        <v>91</v>
      </c>
      <c r="G65" s="27">
        <v>40</v>
      </c>
      <c r="H65" s="28">
        <v>0</v>
      </c>
      <c r="I65" s="29">
        <f>G65+H65</f>
        <v>40</v>
      </c>
    </row>
    <row r="66" spans="1:9" x14ac:dyDescent="0.2">
      <c r="A66" s="30"/>
      <c r="B66" s="31"/>
      <c r="C66" s="32"/>
      <c r="D66" s="33" t="s">
        <v>15</v>
      </c>
      <c r="E66" s="34">
        <v>5321</v>
      </c>
      <c r="F66" s="35" t="s">
        <v>20</v>
      </c>
      <c r="G66" s="36">
        <v>40</v>
      </c>
      <c r="H66" s="28">
        <v>0</v>
      </c>
      <c r="I66" s="29">
        <f t="shared" ref="I66:I116" si="3">G66+H66</f>
        <v>40</v>
      </c>
    </row>
    <row r="67" spans="1:9" x14ac:dyDescent="0.2">
      <c r="A67" s="21" t="s">
        <v>8</v>
      </c>
      <c r="B67" s="22" t="s">
        <v>92</v>
      </c>
      <c r="C67" s="23" t="s">
        <v>93</v>
      </c>
      <c r="D67" s="24" t="s">
        <v>9</v>
      </c>
      <c r="E67" s="25" t="s">
        <v>9</v>
      </c>
      <c r="F67" s="65" t="s">
        <v>94</v>
      </c>
      <c r="G67" s="27">
        <v>150</v>
      </c>
      <c r="H67" s="28">
        <v>0</v>
      </c>
      <c r="I67" s="29">
        <f t="shared" si="3"/>
        <v>150</v>
      </c>
    </row>
    <row r="68" spans="1:9" x14ac:dyDescent="0.2">
      <c r="A68" s="30"/>
      <c r="B68" s="31"/>
      <c r="C68" s="32"/>
      <c r="D68" s="33" t="s">
        <v>59</v>
      </c>
      <c r="E68" s="34">
        <v>5321</v>
      </c>
      <c r="F68" s="35" t="s">
        <v>20</v>
      </c>
      <c r="G68" s="36">
        <v>150</v>
      </c>
      <c r="H68" s="28">
        <v>0</v>
      </c>
      <c r="I68" s="29">
        <f t="shared" si="3"/>
        <v>150</v>
      </c>
    </row>
    <row r="69" spans="1:9" x14ac:dyDescent="0.2">
      <c r="A69" s="21" t="s">
        <v>8</v>
      </c>
      <c r="B69" s="22" t="s">
        <v>95</v>
      </c>
      <c r="C69" s="23" t="s">
        <v>37</v>
      </c>
      <c r="D69" s="24" t="s">
        <v>9</v>
      </c>
      <c r="E69" s="25" t="s">
        <v>9</v>
      </c>
      <c r="F69" s="65" t="s">
        <v>96</v>
      </c>
      <c r="G69" s="27">
        <v>30</v>
      </c>
      <c r="H69" s="28">
        <v>0</v>
      </c>
      <c r="I69" s="29">
        <f t="shared" si="3"/>
        <v>30</v>
      </c>
    </row>
    <row r="70" spans="1:9" x14ac:dyDescent="0.2">
      <c r="A70" s="30"/>
      <c r="B70" s="31"/>
      <c r="C70" s="32"/>
      <c r="D70" s="33" t="s">
        <v>63</v>
      </c>
      <c r="E70" s="34">
        <v>5212</v>
      </c>
      <c r="F70" s="35" t="s">
        <v>81</v>
      </c>
      <c r="G70" s="36">
        <v>30</v>
      </c>
      <c r="H70" s="28">
        <v>0</v>
      </c>
      <c r="I70" s="29">
        <f t="shared" si="3"/>
        <v>30</v>
      </c>
    </row>
    <row r="71" spans="1:9" x14ac:dyDescent="0.2">
      <c r="A71" s="129" t="s">
        <v>8</v>
      </c>
      <c r="B71" s="130" t="s">
        <v>97</v>
      </c>
      <c r="C71" s="131" t="s">
        <v>37</v>
      </c>
      <c r="D71" s="132" t="s">
        <v>9</v>
      </c>
      <c r="E71" s="133" t="s">
        <v>9</v>
      </c>
      <c r="F71" s="134" t="s">
        <v>35</v>
      </c>
      <c r="G71" s="135">
        <v>100</v>
      </c>
      <c r="H71" s="136">
        <v>-100</v>
      </c>
      <c r="I71" s="121">
        <f t="shared" si="3"/>
        <v>0</v>
      </c>
    </row>
    <row r="72" spans="1:9" x14ac:dyDescent="0.2">
      <c r="A72" s="122"/>
      <c r="B72" s="123"/>
      <c r="C72" s="124"/>
      <c r="D72" s="125" t="s">
        <v>59</v>
      </c>
      <c r="E72" s="126">
        <v>5901</v>
      </c>
      <c r="F72" s="127" t="s">
        <v>60</v>
      </c>
      <c r="G72" s="128">
        <v>100</v>
      </c>
      <c r="H72" s="136">
        <v>-100</v>
      </c>
      <c r="I72" s="121">
        <f t="shared" si="3"/>
        <v>0</v>
      </c>
    </row>
    <row r="73" spans="1:9" x14ac:dyDescent="0.2">
      <c r="A73" s="129" t="s">
        <v>8</v>
      </c>
      <c r="B73" s="130" t="s">
        <v>216</v>
      </c>
      <c r="C73" s="131" t="s">
        <v>37</v>
      </c>
      <c r="D73" s="132" t="s">
        <v>9</v>
      </c>
      <c r="E73" s="133" t="s">
        <v>9</v>
      </c>
      <c r="F73" s="134" t="s">
        <v>168</v>
      </c>
      <c r="G73" s="135">
        <v>0</v>
      </c>
      <c r="H73" s="135">
        <v>15</v>
      </c>
      <c r="I73" s="121">
        <f t="shared" ref="I73:I74" si="4">G73+H73</f>
        <v>15</v>
      </c>
    </row>
    <row r="74" spans="1:9" x14ac:dyDescent="0.2">
      <c r="A74" s="122"/>
      <c r="B74" s="123"/>
      <c r="C74" s="124"/>
      <c r="D74" s="125" t="s">
        <v>31</v>
      </c>
      <c r="E74" s="126">
        <v>5222</v>
      </c>
      <c r="F74" s="127" t="s">
        <v>169</v>
      </c>
      <c r="G74" s="128">
        <v>0</v>
      </c>
      <c r="H74" s="128">
        <v>15</v>
      </c>
      <c r="I74" s="121">
        <f t="shared" si="4"/>
        <v>15</v>
      </c>
    </row>
    <row r="75" spans="1:9" ht="12.75" customHeight="1" x14ac:dyDescent="0.2">
      <c r="A75" s="129" t="s">
        <v>8</v>
      </c>
      <c r="B75" s="130" t="s">
        <v>217</v>
      </c>
      <c r="C75" s="131" t="s">
        <v>37</v>
      </c>
      <c r="D75" s="132" t="s">
        <v>9</v>
      </c>
      <c r="E75" s="133" t="s">
        <v>9</v>
      </c>
      <c r="F75" s="134" t="s">
        <v>215</v>
      </c>
      <c r="G75" s="135">
        <v>0</v>
      </c>
      <c r="H75" s="135">
        <v>10</v>
      </c>
      <c r="I75" s="121">
        <f t="shared" ref="I75:I76" si="5">G75+H75</f>
        <v>10</v>
      </c>
    </row>
    <row r="76" spans="1:9" x14ac:dyDescent="0.2">
      <c r="A76" s="122"/>
      <c r="B76" s="123"/>
      <c r="C76" s="124"/>
      <c r="D76" s="125" t="s">
        <v>31</v>
      </c>
      <c r="E76" s="126">
        <v>5222</v>
      </c>
      <c r="F76" s="127" t="s">
        <v>169</v>
      </c>
      <c r="G76" s="128">
        <v>0</v>
      </c>
      <c r="H76" s="128">
        <v>10</v>
      </c>
      <c r="I76" s="121">
        <f t="shared" si="5"/>
        <v>10</v>
      </c>
    </row>
    <row r="77" spans="1:9" x14ac:dyDescent="0.2">
      <c r="A77" s="129" t="s">
        <v>8</v>
      </c>
      <c r="B77" s="130" t="s">
        <v>218</v>
      </c>
      <c r="C77" s="131" t="s">
        <v>37</v>
      </c>
      <c r="D77" s="132" t="s">
        <v>9</v>
      </c>
      <c r="E77" s="133" t="s">
        <v>9</v>
      </c>
      <c r="F77" s="134" t="s">
        <v>170</v>
      </c>
      <c r="G77" s="135">
        <v>0</v>
      </c>
      <c r="H77" s="135">
        <v>28</v>
      </c>
      <c r="I77" s="121">
        <f>G77+H77</f>
        <v>28</v>
      </c>
    </row>
    <row r="78" spans="1:9" x14ac:dyDescent="0.2">
      <c r="A78" s="122"/>
      <c r="B78" s="123"/>
      <c r="C78" s="124"/>
      <c r="D78" s="125" t="s">
        <v>31</v>
      </c>
      <c r="E78" s="126">
        <v>5221</v>
      </c>
      <c r="F78" s="127" t="s">
        <v>86</v>
      </c>
      <c r="G78" s="128">
        <v>0</v>
      </c>
      <c r="H78" s="128">
        <v>28</v>
      </c>
      <c r="I78" s="121">
        <f>G78+H78</f>
        <v>28</v>
      </c>
    </row>
    <row r="79" spans="1:9" x14ac:dyDescent="0.2">
      <c r="A79" s="129" t="s">
        <v>8</v>
      </c>
      <c r="B79" s="130" t="s">
        <v>219</v>
      </c>
      <c r="C79" s="131" t="s">
        <v>37</v>
      </c>
      <c r="D79" s="132" t="s">
        <v>9</v>
      </c>
      <c r="E79" s="133" t="s">
        <v>9</v>
      </c>
      <c r="F79" s="134" t="s">
        <v>171</v>
      </c>
      <c r="G79" s="135">
        <v>0</v>
      </c>
      <c r="H79" s="135">
        <v>14</v>
      </c>
      <c r="I79" s="121">
        <f t="shared" ref="I79:I82" si="6">G79+H79</f>
        <v>14</v>
      </c>
    </row>
    <row r="80" spans="1:9" x14ac:dyDescent="0.2">
      <c r="A80" s="122"/>
      <c r="B80" s="123"/>
      <c r="C80" s="124"/>
      <c r="D80" s="125" t="s">
        <v>31</v>
      </c>
      <c r="E80" s="126">
        <v>5221</v>
      </c>
      <c r="F80" s="127" t="s">
        <v>86</v>
      </c>
      <c r="G80" s="128">
        <v>0</v>
      </c>
      <c r="H80" s="128">
        <v>14</v>
      </c>
      <c r="I80" s="121">
        <f t="shared" si="6"/>
        <v>14</v>
      </c>
    </row>
    <row r="81" spans="1:9" x14ac:dyDescent="0.2">
      <c r="A81" s="129" t="s">
        <v>8</v>
      </c>
      <c r="B81" s="130" t="s">
        <v>220</v>
      </c>
      <c r="C81" s="131" t="s">
        <v>93</v>
      </c>
      <c r="D81" s="132" t="s">
        <v>9</v>
      </c>
      <c r="E81" s="133" t="s">
        <v>9</v>
      </c>
      <c r="F81" s="134" t="s">
        <v>172</v>
      </c>
      <c r="G81" s="135">
        <v>0</v>
      </c>
      <c r="H81" s="135">
        <v>10</v>
      </c>
      <c r="I81" s="121">
        <f t="shared" si="6"/>
        <v>10</v>
      </c>
    </row>
    <row r="82" spans="1:9" x14ac:dyDescent="0.2">
      <c r="A82" s="122"/>
      <c r="B82" s="123"/>
      <c r="C82" s="124"/>
      <c r="D82" s="125" t="s">
        <v>31</v>
      </c>
      <c r="E82" s="126">
        <v>5321</v>
      </c>
      <c r="F82" s="127" t="s">
        <v>20</v>
      </c>
      <c r="G82" s="128">
        <v>0</v>
      </c>
      <c r="H82" s="128">
        <v>10</v>
      </c>
      <c r="I82" s="121">
        <f t="shared" si="6"/>
        <v>10</v>
      </c>
    </row>
    <row r="83" spans="1:9" x14ac:dyDescent="0.2">
      <c r="A83" s="129" t="s">
        <v>8</v>
      </c>
      <c r="B83" s="130" t="s">
        <v>221</v>
      </c>
      <c r="C83" s="131" t="s">
        <v>37</v>
      </c>
      <c r="D83" s="132" t="s">
        <v>9</v>
      </c>
      <c r="E83" s="133" t="s">
        <v>9</v>
      </c>
      <c r="F83" s="134" t="s">
        <v>173</v>
      </c>
      <c r="G83" s="135">
        <v>0</v>
      </c>
      <c r="H83" s="135">
        <v>15</v>
      </c>
      <c r="I83" s="121">
        <f>G83+H83</f>
        <v>15</v>
      </c>
    </row>
    <row r="84" spans="1:9" x14ac:dyDescent="0.2">
      <c r="A84" s="122"/>
      <c r="B84" s="123"/>
      <c r="C84" s="124"/>
      <c r="D84" s="125" t="s">
        <v>31</v>
      </c>
      <c r="E84" s="126">
        <v>5222</v>
      </c>
      <c r="F84" s="127" t="s">
        <v>53</v>
      </c>
      <c r="G84" s="128">
        <v>0</v>
      </c>
      <c r="H84" s="128">
        <v>15</v>
      </c>
      <c r="I84" s="121">
        <f>G84+H84</f>
        <v>15</v>
      </c>
    </row>
    <row r="85" spans="1:9" x14ac:dyDescent="0.2">
      <c r="A85" s="129" t="s">
        <v>8</v>
      </c>
      <c r="B85" s="130" t="s">
        <v>222</v>
      </c>
      <c r="C85" s="131" t="s">
        <v>175</v>
      </c>
      <c r="D85" s="132" t="s">
        <v>9</v>
      </c>
      <c r="E85" s="133" t="s">
        <v>9</v>
      </c>
      <c r="F85" s="134" t="s">
        <v>174</v>
      </c>
      <c r="G85" s="135">
        <v>0</v>
      </c>
      <c r="H85" s="135">
        <v>18</v>
      </c>
      <c r="I85" s="121">
        <f t="shared" ref="I85:I88" si="7">G85+H85</f>
        <v>18</v>
      </c>
    </row>
    <row r="86" spans="1:9" x14ac:dyDescent="0.2">
      <c r="A86" s="122"/>
      <c r="B86" s="123"/>
      <c r="C86" s="124"/>
      <c r="D86" s="125" t="s">
        <v>63</v>
      </c>
      <c r="E86" s="126">
        <v>5321</v>
      </c>
      <c r="F86" s="127" t="s">
        <v>20</v>
      </c>
      <c r="G86" s="128">
        <v>0</v>
      </c>
      <c r="H86" s="128">
        <v>18</v>
      </c>
      <c r="I86" s="121">
        <f t="shared" si="7"/>
        <v>18</v>
      </c>
    </row>
    <row r="87" spans="1:9" x14ac:dyDescent="0.2">
      <c r="A87" s="129" t="s">
        <v>8</v>
      </c>
      <c r="B87" s="130" t="s">
        <v>223</v>
      </c>
      <c r="C87" s="131" t="s">
        <v>37</v>
      </c>
      <c r="D87" s="132" t="s">
        <v>9</v>
      </c>
      <c r="E87" s="133" t="s">
        <v>9</v>
      </c>
      <c r="F87" s="134" t="s">
        <v>176</v>
      </c>
      <c r="G87" s="135">
        <v>0</v>
      </c>
      <c r="H87" s="135">
        <v>28</v>
      </c>
      <c r="I87" s="121">
        <f t="shared" si="7"/>
        <v>28</v>
      </c>
    </row>
    <row r="88" spans="1:9" x14ac:dyDescent="0.2">
      <c r="A88" s="122"/>
      <c r="B88" s="123"/>
      <c r="C88" s="124"/>
      <c r="D88" s="125" t="s">
        <v>31</v>
      </c>
      <c r="E88" s="126">
        <v>5222</v>
      </c>
      <c r="F88" s="127" t="s">
        <v>53</v>
      </c>
      <c r="G88" s="128">
        <v>0</v>
      </c>
      <c r="H88" s="128">
        <v>28</v>
      </c>
      <c r="I88" s="121">
        <f t="shared" si="7"/>
        <v>28</v>
      </c>
    </row>
    <row r="89" spans="1:9" x14ac:dyDescent="0.2">
      <c r="A89" s="129" t="s">
        <v>8</v>
      </c>
      <c r="B89" s="130" t="s">
        <v>224</v>
      </c>
      <c r="C89" s="131" t="s">
        <v>37</v>
      </c>
      <c r="D89" s="132" t="s">
        <v>9</v>
      </c>
      <c r="E89" s="133" t="s">
        <v>9</v>
      </c>
      <c r="F89" s="134" t="s">
        <v>177</v>
      </c>
      <c r="G89" s="135">
        <v>0</v>
      </c>
      <c r="H89" s="135">
        <v>28</v>
      </c>
      <c r="I89" s="121">
        <f>G89+H89</f>
        <v>28</v>
      </c>
    </row>
    <row r="90" spans="1:9" x14ac:dyDescent="0.2">
      <c r="A90" s="122"/>
      <c r="B90" s="123"/>
      <c r="C90" s="124"/>
      <c r="D90" s="125" t="s">
        <v>31</v>
      </c>
      <c r="E90" s="126">
        <v>5222</v>
      </c>
      <c r="F90" s="127" t="s">
        <v>53</v>
      </c>
      <c r="G90" s="128">
        <v>0</v>
      </c>
      <c r="H90" s="128">
        <v>28</v>
      </c>
      <c r="I90" s="121">
        <f>G90+H90</f>
        <v>28</v>
      </c>
    </row>
    <row r="91" spans="1:9" x14ac:dyDescent="0.2">
      <c r="A91" s="129" t="s">
        <v>8</v>
      </c>
      <c r="B91" s="130" t="s">
        <v>225</v>
      </c>
      <c r="C91" s="131" t="s">
        <v>37</v>
      </c>
      <c r="D91" s="132" t="s">
        <v>9</v>
      </c>
      <c r="E91" s="133" t="s">
        <v>9</v>
      </c>
      <c r="F91" s="134" t="s">
        <v>178</v>
      </c>
      <c r="G91" s="135">
        <v>0</v>
      </c>
      <c r="H91" s="135">
        <v>25</v>
      </c>
      <c r="I91" s="121">
        <f t="shared" ref="I91:I94" si="8">G91+H91</f>
        <v>25</v>
      </c>
    </row>
    <row r="92" spans="1:9" x14ac:dyDescent="0.2">
      <c r="A92" s="122"/>
      <c r="B92" s="123"/>
      <c r="C92" s="124"/>
      <c r="D92" s="125" t="s">
        <v>63</v>
      </c>
      <c r="E92" s="126">
        <v>5222</v>
      </c>
      <c r="F92" s="127" t="s">
        <v>53</v>
      </c>
      <c r="G92" s="128">
        <v>0</v>
      </c>
      <c r="H92" s="128">
        <v>25</v>
      </c>
      <c r="I92" s="121">
        <f t="shared" si="8"/>
        <v>25</v>
      </c>
    </row>
    <row r="93" spans="1:9" x14ac:dyDescent="0.2">
      <c r="A93" s="129" t="s">
        <v>8</v>
      </c>
      <c r="B93" s="130" t="s">
        <v>226</v>
      </c>
      <c r="C93" s="131" t="s">
        <v>37</v>
      </c>
      <c r="D93" s="132" t="s">
        <v>9</v>
      </c>
      <c r="E93" s="133" t="s">
        <v>9</v>
      </c>
      <c r="F93" s="134" t="s">
        <v>179</v>
      </c>
      <c r="G93" s="135">
        <v>0</v>
      </c>
      <c r="H93" s="135">
        <v>43</v>
      </c>
      <c r="I93" s="121">
        <f t="shared" si="8"/>
        <v>43</v>
      </c>
    </row>
    <row r="94" spans="1:9" x14ac:dyDescent="0.2">
      <c r="A94" s="122"/>
      <c r="B94" s="123"/>
      <c r="C94" s="124"/>
      <c r="D94" s="125" t="s">
        <v>31</v>
      </c>
      <c r="E94" s="126">
        <v>5222</v>
      </c>
      <c r="F94" s="127" t="s">
        <v>53</v>
      </c>
      <c r="G94" s="128">
        <v>0</v>
      </c>
      <c r="H94" s="128">
        <v>43</v>
      </c>
      <c r="I94" s="121">
        <f t="shared" si="8"/>
        <v>43</v>
      </c>
    </row>
    <row r="95" spans="1:9" x14ac:dyDescent="0.2">
      <c r="A95" s="129" t="s">
        <v>8</v>
      </c>
      <c r="B95" s="130" t="s">
        <v>227</v>
      </c>
      <c r="C95" s="131" t="s">
        <v>37</v>
      </c>
      <c r="D95" s="132" t="s">
        <v>9</v>
      </c>
      <c r="E95" s="133" t="s">
        <v>9</v>
      </c>
      <c r="F95" s="134" t="s">
        <v>180</v>
      </c>
      <c r="G95" s="135">
        <v>0</v>
      </c>
      <c r="H95" s="135">
        <v>18</v>
      </c>
      <c r="I95" s="121">
        <f t="shared" ref="I95:I110" si="9">G95+H95</f>
        <v>18</v>
      </c>
    </row>
    <row r="96" spans="1:9" x14ac:dyDescent="0.2">
      <c r="A96" s="122"/>
      <c r="B96" s="123"/>
      <c r="C96" s="124"/>
      <c r="D96" s="125" t="s">
        <v>31</v>
      </c>
      <c r="E96" s="126">
        <v>5222</v>
      </c>
      <c r="F96" s="127" t="s">
        <v>53</v>
      </c>
      <c r="G96" s="128">
        <v>0</v>
      </c>
      <c r="H96" s="128">
        <v>18</v>
      </c>
      <c r="I96" s="121">
        <f t="shared" si="9"/>
        <v>18</v>
      </c>
    </row>
    <row r="97" spans="1:9" x14ac:dyDescent="0.2">
      <c r="A97" s="129" t="s">
        <v>8</v>
      </c>
      <c r="B97" s="130" t="s">
        <v>228</v>
      </c>
      <c r="C97" s="131" t="s">
        <v>37</v>
      </c>
      <c r="D97" s="132" t="s">
        <v>9</v>
      </c>
      <c r="E97" s="133" t="s">
        <v>9</v>
      </c>
      <c r="F97" s="134" t="s">
        <v>181</v>
      </c>
      <c r="G97" s="135">
        <v>0</v>
      </c>
      <c r="H97" s="135">
        <v>22</v>
      </c>
      <c r="I97" s="121">
        <f t="shared" si="9"/>
        <v>22</v>
      </c>
    </row>
    <row r="98" spans="1:9" x14ac:dyDescent="0.2">
      <c r="A98" s="122"/>
      <c r="B98" s="123"/>
      <c r="C98" s="124"/>
      <c r="D98" s="125" t="s">
        <v>31</v>
      </c>
      <c r="E98" s="126">
        <v>5213</v>
      </c>
      <c r="F98" s="127" t="s">
        <v>182</v>
      </c>
      <c r="G98" s="128">
        <v>0</v>
      </c>
      <c r="H98" s="128">
        <v>22</v>
      </c>
      <c r="I98" s="121">
        <f t="shared" si="9"/>
        <v>22</v>
      </c>
    </row>
    <row r="99" spans="1:9" x14ac:dyDescent="0.2">
      <c r="A99" s="129" t="s">
        <v>8</v>
      </c>
      <c r="B99" s="130" t="s">
        <v>229</v>
      </c>
      <c r="C99" s="131" t="s">
        <v>37</v>
      </c>
      <c r="D99" s="132" t="s">
        <v>9</v>
      </c>
      <c r="E99" s="133" t="s">
        <v>9</v>
      </c>
      <c r="F99" s="134" t="s">
        <v>183</v>
      </c>
      <c r="G99" s="135">
        <v>0</v>
      </c>
      <c r="H99" s="135">
        <v>47</v>
      </c>
      <c r="I99" s="121">
        <f t="shared" si="9"/>
        <v>47</v>
      </c>
    </row>
    <row r="100" spans="1:9" x14ac:dyDescent="0.2">
      <c r="A100" s="122"/>
      <c r="B100" s="123"/>
      <c r="C100" s="124"/>
      <c r="D100" s="125" t="s">
        <v>31</v>
      </c>
      <c r="E100" s="126">
        <v>5222</v>
      </c>
      <c r="F100" s="127" t="s">
        <v>53</v>
      </c>
      <c r="G100" s="128">
        <v>0</v>
      </c>
      <c r="H100" s="128">
        <v>47</v>
      </c>
      <c r="I100" s="121">
        <f t="shared" si="9"/>
        <v>47</v>
      </c>
    </row>
    <row r="101" spans="1:9" x14ac:dyDescent="0.2">
      <c r="A101" s="129" t="s">
        <v>8</v>
      </c>
      <c r="B101" s="130" t="s">
        <v>230</v>
      </c>
      <c r="C101" s="131" t="s">
        <v>37</v>
      </c>
      <c r="D101" s="132" t="s">
        <v>9</v>
      </c>
      <c r="E101" s="133" t="s">
        <v>9</v>
      </c>
      <c r="F101" s="134" t="s">
        <v>184</v>
      </c>
      <c r="G101" s="135">
        <v>0</v>
      </c>
      <c r="H101" s="135">
        <v>42</v>
      </c>
      <c r="I101" s="121">
        <f t="shared" si="9"/>
        <v>42</v>
      </c>
    </row>
    <row r="102" spans="1:9" x14ac:dyDescent="0.2">
      <c r="A102" s="122"/>
      <c r="B102" s="123"/>
      <c r="C102" s="124"/>
      <c r="D102" s="125" t="s">
        <v>31</v>
      </c>
      <c r="E102" s="126">
        <v>5222</v>
      </c>
      <c r="F102" s="127" t="s">
        <v>53</v>
      </c>
      <c r="G102" s="128">
        <v>0</v>
      </c>
      <c r="H102" s="128">
        <v>42</v>
      </c>
      <c r="I102" s="121">
        <f t="shared" si="9"/>
        <v>42</v>
      </c>
    </row>
    <row r="103" spans="1:9" x14ac:dyDescent="0.2">
      <c r="A103" s="129" t="s">
        <v>8</v>
      </c>
      <c r="B103" s="130" t="s">
        <v>231</v>
      </c>
      <c r="C103" s="131" t="s">
        <v>37</v>
      </c>
      <c r="D103" s="132" t="s">
        <v>9</v>
      </c>
      <c r="E103" s="133" t="s">
        <v>9</v>
      </c>
      <c r="F103" s="134" t="s">
        <v>185</v>
      </c>
      <c r="G103" s="135">
        <v>0</v>
      </c>
      <c r="H103" s="135">
        <v>40</v>
      </c>
      <c r="I103" s="121">
        <f t="shared" si="9"/>
        <v>40</v>
      </c>
    </row>
    <row r="104" spans="1:9" x14ac:dyDescent="0.2">
      <c r="A104" s="122"/>
      <c r="B104" s="123"/>
      <c r="C104" s="124"/>
      <c r="D104" s="125" t="s">
        <v>31</v>
      </c>
      <c r="E104" s="126">
        <v>5222</v>
      </c>
      <c r="F104" s="127" t="s">
        <v>53</v>
      </c>
      <c r="G104" s="128">
        <v>0</v>
      </c>
      <c r="H104" s="128">
        <v>40</v>
      </c>
      <c r="I104" s="121">
        <f t="shared" si="9"/>
        <v>40</v>
      </c>
    </row>
    <row r="105" spans="1:9" x14ac:dyDescent="0.2">
      <c r="A105" s="129" t="s">
        <v>8</v>
      </c>
      <c r="B105" s="130" t="s">
        <v>232</v>
      </c>
      <c r="C105" s="131" t="s">
        <v>37</v>
      </c>
      <c r="D105" s="132" t="s">
        <v>9</v>
      </c>
      <c r="E105" s="133" t="s">
        <v>9</v>
      </c>
      <c r="F105" s="134" t="s">
        <v>186</v>
      </c>
      <c r="G105" s="135">
        <v>0</v>
      </c>
      <c r="H105" s="135">
        <v>47</v>
      </c>
      <c r="I105" s="121">
        <f t="shared" si="9"/>
        <v>47</v>
      </c>
    </row>
    <row r="106" spans="1:9" x14ac:dyDescent="0.2">
      <c r="A106" s="122"/>
      <c r="B106" s="123"/>
      <c r="C106" s="124"/>
      <c r="D106" s="125" t="s">
        <v>31</v>
      </c>
      <c r="E106" s="126">
        <v>5222</v>
      </c>
      <c r="F106" s="127" t="s">
        <v>53</v>
      </c>
      <c r="G106" s="128">
        <v>0</v>
      </c>
      <c r="H106" s="128">
        <v>47</v>
      </c>
      <c r="I106" s="121">
        <f t="shared" si="9"/>
        <v>47</v>
      </c>
    </row>
    <row r="107" spans="1:9" ht="12.75" customHeight="1" x14ac:dyDescent="0.2">
      <c r="A107" s="129" t="s">
        <v>8</v>
      </c>
      <c r="B107" s="130" t="s">
        <v>233</v>
      </c>
      <c r="C107" s="131" t="s">
        <v>188</v>
      </c>
      <c r="D107" s="132" t="s">
        <v>9</v>
      </c>
      <c r="E107" s="133" t="s">
        <v>9</v>
      </c>
      <c r="F107" s="134" t="s">
        <v>187</v>
      </c>
      <c r="G107" s="135">
        <v>0</v>
      </c>
      <c r="H107" s="135">
        <v>25</v>
      </c>
      <c r="I107" s="121">
        <f t="shared" si="9"/>
        <v>25</v>
      </c>
    </row>
    <row r="108" spans="1:9" x14ac:dyDescent="0.2">
      <c r="A108" s="122"/>
      <c r="B108" s="123"/>
      <c r="C108" s="124"/>
      <c r="D108" s="125" t="s">
        <v>31</v>
      </c>
      <c r="E108" s="126">
        <v>5321</v>
      </c>
      <c r="F108" s="127" t="s">
        <v>20</v>
      </c>
      <c r="G108" s="128">
        <v>0</v>
      </c>
      <c r="H108" s="128">
        <v>25</v>
      </c>
      <c r="I108" s="121">
        <f t="shared" si="9"/>
        <v>25</v>
      </c>
    </row>
    <row r="109" spans="1:9" ht="12.75" customHeight="1" x14ac:dyDescent="0.2">
      <c r="A109" s="129" t="s">
        <v>8</v>
      </c>
      <c r="B109" s="130" t="s">
        <v>234</v>
      </c>
      <c r="C109" s="131" t="s">
        <v>189</v>
      </c>
      <c r="D109" s="132" t="s">
        <v>9</v>
      </c>
      <c r="E109" s="133" t="s">
        <v>9</v>
      </c>
      <c r="F109" s="134" t="s">
        <v>190</v>
      </c>
      <c r="G109" s="135">
        <v>0</v>
      </c>
      <c r="H109" s="135">
        <v>100</v>
      </c>
      <c r="I109" s="121">
        <f t="shared" si="9"/>
        <v>100</v>
      </c>
    </row>
    <row r="110" spans="1:9" ht="13.5" thickBot="1" x14ac:dyDescent="0.25">
      <c r="A110" s="122"/>
      <c r="B110" s="123"/>
      <c r="C110" s="124"/>
      <c r="D110" s="125" t="s">
        <v>59</v>
      </c>
      <c r="E110" s="126">
        <v>5321</v>
      </c>
      <c r="F110" s="127" t="s">
        <v>20</v>
      </c>
      <c r="G110" s="128">
        <v>0</v>
      </c>
      <c r="H110" s="128">
        <v>100</v>
      </c>
      <c r="I110" s="121">
        <f t="shared" si="9"/>
        <v>100</v>
      </c>
    </row>
    <row r="111" spans="1:9" ht="13.5" thickBot="1" x14ac:dyDescent="0.25">
      <c r="A111" s="15" t="s">
        <v>8</v>
      </c>
      <c r="B111" s="62" t="s">
        <v>9</v>
      </c>
      <c r="C111" s="63" t="s">
        <v>9</v>
      </c>
      <c r="D111" s="16" t="s">
        <v>9</v>
      </c>
      <c r="E111" s="17" t="s">
        <v>9</v>
      </c>
      <c r="F111" s="18" t="s">
        <v>98</v>
      </c>
      <c r="G111" s="19">
        <f>G112</f>
        <v>100</v>
      </c>
      <c r="H111" s="19">
        <f>H112</f>
        <v>0</v>
      </c>
      <c r="I111" s="20">
        <f t="shared" si="3"/>
        <v>100</v>
      </c>
    </row>
    <row r="112" spans="1:9" hidden="1" x14ac:dyDescent="0.2">
      <c r="A112" s="21" t="s">
        <v>8</v>
      </c>
      <c r="B112" s="22" t="s">
        <v>99</v>
      </c>
      <c r="C112" s="23" t="s">
        <v>37</v>
      </c>
      <c r="D112" s="24" t="s">
        <v>9</v>
      </c>
      <c r="E112" s="25" t="s">
        <v>9</v>
      </c>
      <c r="F112" s="26" t="s">
        <v>100</v>
      </c>
      <c r="G112" s="27">
        <v>100</v>
      </c>
      <c r="H112" s="28">
        <v>0</v>
      </c>
      <c r="I112" s="29">
        <f t="shared" si="3"/>
        <v>100</v>
      </c>
    </row>
    <row r="113" spans="1:9" ht="13.5" hidden="1" thickBot="1" x14ac:dyDescent="0.25">
      <c r="A113" s="46"/>
      <c r="B113" s="47"/>
      <c r="C113" s="48"/>
      <c r="D113" s="49" t="s">
        <v>78</v>
      </c>
      <c r="E113" s="50">
        <v>5321</v>
      </c>
      <c r="F113" s="51" t="s">
        <v>101</v>
      </c>
      <c r="G113" s="52">
        <v>100</v>
      </c>
      <c r="H113" s="66">
        <v>0</v>
      </c>
      <c r="I113" s="29">
        <f t="shared" si="3"/>
        <v>100</v>
      </c>
    </row>
    <row r="114" spans="1:9" ht="13.5" thickBot="1" x14ac:dyDescent="0.25">
      <c r="A114" s="15" t="s">
        <v>8</v>
      </c>
      <c r="B114" s="62" t="s">
        <v>9</v>
      </c>
      <c r="C114" s="63" t="s">
        <v>9</v>
      </c>
      <c r="D114" s="16" t="s">
        <v>9</v>
      </c>
      <c r="E114" s="17" t="s">
        <v>9</v>
      </c>
      <c r="F114" s="18" t="s">
        <v>102</v>
      </c>
      <c r="G114" s="19">
        <f>G115</f>
        <v>300</v>
      </c>
      <c r="H114" s="19">
        <f>H115</f>
        <v>0</v>
      </c>
      <c r="I114" s="20">
        <f t="shared" si="3"/>
        <v>300</v>
      </c>
    </row>
    <row r="115" spans="1:9" hidden="1" x14ac:dyDescent="0.2">
      <c r="A115" s="21" t="s">
        <v>8</v>
      </c>
      <c r="B115" s="22" t="s">
        <v>103</v>
      </c>
      <c r="C115" s="23" t="s">
        <v>37</v>
      </c>
      <c r="D115" s="24" t="s">
        <v>9</v>
      </c>
      <c r="E115" s="25" t="s">
        <v>9</v>
      </c>
      <c r="F115" s="26" t="s">
        <v>104</v>
      </c>
      <c r="G115" s="27">
        <v>300</v>
      </c>
      <c r="H115" s="28">
        <v>0</v>
      </c>
      <c r="I115" s="29">
        <f t="shared" si="3"/>
        <v>300</v>
      </c>
    </row>
    <row r="116" spans="1:9" ht="13.5" hidden="1" thickBot="1" x14ac:dyDescent="0.25">
      <c r="A116" s="46"/>
      <c r="B116" s="47"/>
      <c r="C116" s="48"/>
      <c r="D116" s="49" t="s">
        <v>105</v>
      </c>
      <c r="E116" s="50">
        <v>5321</v>
      </c>
      <c r="F116" s="51" t="s">
        <v>101</v>
      </c>
      <c r="G116" s="52">
        <v>300</v>
      </c>
      <c r="H116" s="66">
        <v>0</v>
      </c>
      <c r="I116" s="61">
        <f t="shared" si="3"/>
        <v>300</v>
      </c>
    </row>
  </sheetData>
  <mergeCells count="7">
    <mergeCell ref="B34:C34"/>
    <mergeCell ref="A3:I3"/>
    <mergeCell ref="A5:I5"/>
    <mergeCell ref="A7:I7"/>
    <mergeCell ref="B10:C10"/>
    <mergeCell ref="B11:C11"/>
    <mergeCell ref="B12:C12"/>
  </mergeCells>
  <pageMargins left="0.31496062992125984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M12" sqref="M12"/>
    </sheetView>
  </sheetViews>
  <sheetFormatPr defaultColWidth="3.140625" defaultRowHeight="12.75" x14ac:dyDescent="0.2"/>
  <cols>
    <col min="1" max="1" width="3.140625" style="137" customWidth="1"/>
    <col min="2" max="2" width="9.28515625" style="137" customWidth="1"/>
    <col min="3" max="4" width="4.7109375" style="137" customWidth="1"/>
    <col min="5" max="5" width="7.85546875" style="137" customWidth="1"/>
    <col min="6" max="6" width="40.85546875" style="137" customWidth="1"/>
    <col min="7" max="7" width="8.7109375" style="174" customWidth="1"/>
    <col min="8" max="9" width="7.7109375" style="137" customWidth="1"/>
    <col min="10" max="10" width="14.140625" style="137" customWidth="1"/>
    <col min="11" max="254" width="9.140625" style="137" customWidth="1"/>
    <col min="255" max="16384" width="3.140625" style="137"/>
  </cols>
  <sheetData>
    <row r="1" spans="1:10" x14ac:dyDescent="0.2">
      <c r="G1" s="202"/>
      <c r="H1" s="203"/>
      <c r="I1" s="203"/>
    </row>
    <row r="2" spans="1:10" ht="18" x14ac:dyDescent="0.25">
      <c r="A2" s="193" t="s">
        <v>191</v>
      </c>
      <c r="B2" s="193"/>
      <c r="C2" s="193"/>
      <c r="D2" s="193"/>
      <c r="E2" s="193"/>
      <c r="F2" s="193"/>
      <c r="G2" s="193"/>
      <c r="H2" s="193"/>
      <c r="I2" s="193"/>
    </row>
    <row r="3" spans="1:10" ht="18" x14ac:dyDescent="0.25">
      <c r="A3" s="75"/>
      <c r="B3" s="75"/>
      <c r="C3" s="75"/>
      <c r="D3" s="75"/>
      <c r="E3" s="75"/>
      <c r="F3" s="75"/>
      <c r="G3" s="75"/>
      <c r="H3" s="75"/>
      <c r="I3" s="75"/>
    </row>
    <row r="4" spans="1:10" ht="18" x14ac:dyDescent="0.25">
      <c r="A4" s="193" t="s">
        <v>195</v>
      </c>
      <c r="B4" s="193"/>
      <c r="C4" s="193"/>
      <c r="D4" s="193"/>
      <c r="E4" s="193"/>
      <c r="F4" s="193"/>
      <c r="G4" s="193"/>
      <c r="H4" s="193"/>
      <c r="I4" s="193"/>
    </row>
    <row r="5" spans="1:10" ht="12" customHeight="1" x14ac:dyDescent="0.2">
      <c r="A5" s="1"/>
      <c r="B5" s="1"/>
      <c r="C5" s="1"/>
      <c r="D5" s="1"/>
      <c r="E5" s="1"/>
      <c r="F5" s="1"/>
      <c r="G5" s="1"/>
      <c r="H5" s="138"/>
      <c r="I5" s="138"/>
    </row>
    <row r="6" spans="1:10" ht="15.75" x14ac:dyDescent="0.25">
      <c r="A6" s="194" t="s">
        <v>196</v>
      </c>
      <c r="B6" s="194"/>
      <c r="C6" s="194"/>
      <c r="D6" s="194"/>
      <c r="E6" s="194"/>
      <c r="F6" s="194"/>
      <c r="G6" s="194"/>
      <c r="H6" s="194"/>
      <c r="I6" s="194"/>
    </row>
    <row r="7" spans="1:10" ht="12" customHeight="1" thickBot="1" x14ac:dyDescent="0.25">
      <c r="A7" s="1"/>
      <c r="B7" s="1"/>
      <c r="C7" s="1"/>
      <c r="D7" s="1"/>
      <c r="E7" s="1"/>
      <c r="F7" s="1"/>
      <c r="G7" s="1"/>
      <c r="H7" s="138"/>
      <c r="I7" s="138"/>
    </row>
    <row r="8" spans="1:10" s="145" customFormat="1" ht="26.45" customHeight="1" thickBot="1" x14ac:dyDescent="0.25">
      <c r="A8" s="139" t="s">
        <v>2</v>
      </c>
      <c r="B8" s="204" t="s">
        <v>3</v>
      </c>
      <c r="C8" s="205"/>
      <c r="D8" s="140" t="s">
        <v>4</v>
      </c>
      <c r="E8" s="141" t="s">
        <v>5</v>
      </c>
      <c r="F8" s="142" t="s">
        <v>197</v>
      </c>
      <c r="G8" s="143" t="s">
        <v>7</v>
      </c>
      <c r="H8" s="143" t="s">
        <v>192</v>
      </c>
      <c r="I8" s="143" t="s">
        <v>106</v>
      </c>
      <c r="J8" s="144"/>
    </row>
    <row r="9" spans="1:10" s="145" customFormat="1" ht="13.5" thickBot="1" x14ac:dyDescent="0.25">
      <c r="A9" s="146" t="s">
        <v>8</v>
      </c>
      <c r="B9" s="200" t="s">
        <v>9</v>
      </c>
      <c r="C9" s="201"/>
      <c r="D9" s="147" t="s">
        <v>9</v>
      </c>
      <c r="E9" s="148" t="s">
        <v>9</v>
      </c>
      <c r="F9" s="149" t="s">
        <v>198</v>
      </c>
      <c r="G9" s="150">
        <f>+G10+G12+G14+G16+G18</f>
        <v>3310</v>
      </c>
      <c r="H9" s="150">
        <f>+H20</f>
        <v>25</v>
      </c>
      <c r="I9" s="151">
        <f>+G9+H9</f>
        <v>3335</v>
      </c>
      <c r="J9" s="144" t="s">
        <v>192</v>
      </c>
    </row>
    <row r="10" spans="1:10" s="145" customFormat="1" x14ac:dyDescent="0.2">
      <c r="A10" s="152" t="s">
        <v>199</v>
      </c>
      <c r="B10" s="153" t="s">
        <v>200</v>
      </c>
      <c r="C10" s="154" t="s">
        <v>37</v>
      </c>
      <c r="D10" s="155" t="s">
        <v>9</v>
      </c>
      <c r="E10" s="156" t="s">
        <v>9</v>
      </c>
      <c r="F10" s="157" t="s">
        <v>201</v>
      </c>
      <c r="G10" s="158">
        <f>+G11</f>
        <v>2500</v>
      </c>
      <c r="H10" s="158">
        <v>0</v>
      </c>
      <c r="I10" s="159">
        <f t="shared" ref="I10:I21" si="0">+G10+H10</f>
        <v>2500</v>
      </c>
      <c r="J10" s="144"/>
    </row>
    <row r="11" spans="1:10" s="145" customFormat="1" ht="22.5" x14ac:dyDescent="0.2">
      <c r="A11" s="160"/>
      <c r="B11" s="161"/>
      <c r="C11" s="162"/>
      <c r="D11" s="163">
        <v>3299</v>
      </c>
      <c r="E11" s="164">
        <v>5331</v>
      </c>
      <c r="F11" s="165" t="s">
        <v>16</v>
      </c>
      <c r="G11" s="166">
        <v>2500</v>
      </c>
      <c r="H11" s="166">
        <v>0</v>
      </c>
      <c r="I11" s="167">
        <f t="shared" si="0"/>
        <v>2500</v>
      </c>
      <c r="J11" s="144"/>
    </row>
    <row r="12" spans="1:10" s="145" customFormat="1" ht="24.75" customHeight="1" x14ac:dyDescent="0.2">
      <c r="A12" s="152" t="s">
        <v>199</v>
      </c>
      <c r="B12" s="153" t="s">
        <v>202</v>
      </c>
      <c r="C12" s="154" t="s">
        <v>37</v>
      </c>
      <c r="D12" s="168" t="s">
        <v>9</v>
      </c>
      <c r="E12" s="169" t="s">
        <v>9</v>
      </c>
      <c r="F12" s="170" t="s">
        <v>203</v>
      </c>
      <c r="G12" s="158">
        <f>+G13</f>
        <v>270</v>
      </c>
      <c r="H12" s="171">
        <v>0</v>
      </c>
      <c r="I12" s="159">
        <f t="shared" si="0"/>
        <v>270</v>
      </c>
      <c r="J12" s="144"/>
    </row>
    <row r="13" spans="1:10" s="145" customFormat="1" ht="22.5" x14ac:dyDescent="0.2">
      <c r="A13" s="160"/>
      <c r="B13" s="161"/>
      <c r="C13" s="162"/>
      <c r="D13" s="163">
        <v>3299</v>
      </c>
      <c r="E13" s="164">
        <v>5331</v>
      </c>
      <c r="F13" s="165" t="s">
        <v>16</v>
      </c>
      <c r="G13" s="166">
        <v>270</v>
      </c>
      <c r="H13" s="166">
        <v>0</v>
      </c>
      <c r="I13" s="167">
        <f t="shared" si="0"/>
        <v>270</v>
      </c>
      <c r="J13" s="144"/>
    </row>
    <row r="14" spans="1:10" s="145" customFormat="1" ht="24.75" customHeight="1" x14ac:dyDescent="0.2">
      <c r="A14" s="152" t="s">
        <v>199</v>
      </c>
      <c r="B14" s="153" t="s">
        <v>204</v>
      </c>
      <c r="C14" s="154" t="s">
        <v>205</v>
      </c>
      <c r="D14" s="168" t="s">
        <v>9</v>
      </c>
      <c r="E14" s="169" t="s">
        <v>9</v>
      </c>
      <c r="F14" s="170" t="s">
        <v>206</v>
      </c>
      <c r="G14" s="158">
        <f>+G15</f>
        <v>20</v>
      </c>
      <c r="H14" s="171">
        <v>0</v>
      </c>
      <c r="I14" s="159">
        <f t="shared" si="0"/>
        <v>20</v>
      </c>
      <c r="J14" s="144"/>
    </row>
    <row r="15" spans="1:10" s="145" customFormat="1" ht="22.5" x14ac:dyDescent="0.2">
      <c r="A15" s="160"/>
      <c r="B15" s="161"/>
      <c r="C15" s="162"/>
      <c r="D15" s="163">
        <v>3123</v>
      </c>
      <c r="E15" s="164">
        <v>5331</v>
      </c>
      <c r="F15" s="165" t="s">
        <v>16</v>
      </c>
      <c r="G15" s="166">
        <v>20</v>
      </c>
      <c r="H15" s="166">
        <v>0</v>
      </c>
      <c r="I15" s="167">
        <f t="shared" si="0"/>
        <v>20</v>
      </c>
      <c r="J15" s="144"/>
    </row>
    <row r="16" spans="1:10" s="145" customFormat="1" ht="24.75" customHeight="1" x14ac:dyDescent="0.2">
      <c r="A16" s="152" t="s">
        <v>199</v>
      </c>
      <c r="B16" s="153" t="s">
        <v>207</v>
      </c>
      <c r="C16" s="154" t="s">
        <v>208</v>
      </c>
      <c r="D16" s="168" t="s">
        <v>9</v>
      </c>
      <c r="E16" s="169" t="s">
        <v>9</v>
      </c>
      <c r="F16" s="170" t="s">
        <v>209</v>
      </c>
      <c r="G16" s="158">
        <f>+G17</f>
        <v>20</v>
      </c>
      <c r="H16" s="171">
        <v>0</v>
      </c>
      <c r="I16" s="159">
        <f t="shared" si="0"/>
        <v>20</v>
      </c>
      <c r="J16" s="144"/>
    </row>
    <row r="17" spans="1:10" s="145" customFormat="1" ht="22.5" x14ac:dyDescent="0.2">
      <c r="A17" s="160"/>
      <c r="B17" s="161"/>
      <c r="C17" s="162"/>
      <c r="D17" s="163">
        <v>3122</v>
      </c>
      <c r="E17" s="164">
        <v>5331</v>
      </c>
      <c r="F17" s="165" t="s">
        <v>16</v>
      </c>
      <c r="G17" s="166">
        <v>20</v>
      </c>
      <c r="H17" s="166">
        <v>0</v>
      </c>
      <c r="I17" s="167">
        <f t="shared" si="0"/>
        <v>20</v>
      </c>
      <c r="J17" s="144"/>
    </row>
    <row r="18" spans="1:10" s="145" customFormat="1" x14ac:dyDescent="0.2">
      <c r="A18" s="152" t="s">
        <v>199</v>
      </c>
      <c r="B18" s="153" t="s">
        <v>210</v>
      </c>
      <c r="C18" s="154" t="s">
        <v>37</v>
      </c>
      <c r="D18" s="155" t="s">
        <v>9</v>
      </c>
      <c r="E18" s="156" t="s">
        <v>9</v>
      </c>
      <c r="F18" s="157" t="s">
        <v>211</v>
      </c>
      <c r="G18" s="158">
        <f>+G19</f>
        <v>500</v>
      </c>
      <c r="H18" s="158">
        <f>+H19</f>
        <v>0</v>
      </c>
      <c r="I18" s="159">
        <f t="shared" si="0"/>
        <v>500</v>
      </c>
      <c r="J18" s="144"/>
    </row>
    <row r="19" spans="1:10" s="145" customFormat="1" ht="22.5" x14ac:dyDescent="0.2">
      <c r="A19" s="160"/>
      <c r="B19" s="161"/>
      <c r="C19" s="162"/>
      <c r="D19" s="163">
        <v>3299</v>
      </c>
      <c r="E19" s="164">
        <v>5331</v>
      </c>
      <c r="F19" s="165" t="s">
        <v>16</v>
      </c>
      <c r="G19" s="166">
        <v>500</v>
      </c>
      <c r="H19" s="166">
        <v>0</v>
      </c>
      <c r="I19" s="167">
        <f t="shared" si="0"/>
        <v>500</v>
      </c>
      <c r="J19" s="144"/>
    </row>
    <row r="20" spans="1:10" s="145" customFormat="1" ht="23.45" customHeight="1" x14ac:dyDescent="0.2">
      <c r="A20" s="175" t="s">
        <v>199</v>
      </c>
      <c r="B20" s="176" t="s">
        <v>212</v>
      </c>
      <c r="C20" s="177" t="s">
        <v>213</v>
      </c>
      <c r="D20" s="178" t="s">
        <v>9</v>
      </c>
      <c r="E20" s="179" t="s">
        <v>9</v>
      </c>
      <c r="F20" s="180" t="s">
        <v>214</v>
      </c>
      <c r="G20" s="181">
        <f>+G21</f>
        <v>0</v>
      </c>
      <c r="H20" s="182">
        <f>+H21</f>
        <v>25</v>
      </c>
      <c r="I20" s="182">
        <f t="shared" si="0"/>
        <v>25</v>
      </c>
      <c r="J20" s="144" t="s">
        <v>192</v>
      </c>
    </row>
    <row r="21" spans="1:10" ht="23.25" thickBot="1" x14ac:dyDescent="0.25">
      <c r="A21" s="183"/>
      <c r="B21" s="184"/>
      <c r="C21" s="185"/>
      <c r="D21" s="186">
        <v>3233</v>
      </c>
      <c r="E21" s="187">
        <v>5331</v>
      </c>
      <c r="F21" s="188" t="s">
        <v>16</v>
      </c>
      <c r="G21" s="189">
        <v>0</v>
      </c>
      <c r="H21" s="189">
        <v>25</v>
      </c>
      <c r="I21" s="189">
        <f t="shared" si="0"/>
        <v>25</v>
      </c>
      <c r="J21" s="172"/>
    </row>
    <row r="22" spans="1:10" x14ac:dyDescent="0.2">
      <c r="A22" s="172"/>
      <c r="B22" s="172"/>
      <c r="C22" s="172"/>
      <c r="D22" s="172"/>
      <c r="E22" s="172"/>
      <c r="F22" s="172"/>
      <c r="G22" s="173"/>
      <c r="H22" s="173"/>
      <c r="I22" s="173"/>
      <c r="J22" s="172"/>
    </row>
    <row r="23" spans="1:10" x14ac:dyDescent="0.2">
      <c r="A23" s="172"/>
      <c r="B23" s="172"/>
      <c r="C23" s="172"/>
      <c r="D23" s="172"/>
      <c r="E23" s="172"/>
      <c r="F23" s="172"/>
      <c r="G23" s="173"/>
      <c r="H23" s="172"/>
      <c r="I23" s="172"/>
      <c r="J23" s="172"/>
    </row>
  </sheetData>
  <mergeCells count="6">
    <mergeCell ref="B9:C9"/>
    <mergeCell ref="G1:I1"/>
    <mergeCell ref="A2:I2"/>
    <mergeCell ref="A4:I4"/>
    <mergeCell ref="A6:I6"/>
    <mergeCell ref="B8:C8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91707</vt:lpstr>
      <vt:lpstr>91204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Hamplova Miloslava</cp:lastModifiedBy>
  <dcterms:created xsi:type="dcterms:W3CDTF">2016-01-15T09:48:11Z</dcterms:created>
  <dcterms:modified xsi:type="dcterms:W3CDTF">2016-01-26T09:35:09Z</dcterms:modified>
</cp:coreProperties>
</file>