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1"/>
  </bookViews>
  <sheets>
    <sheet name="Bilance PaV" sheetId="1" r:id="rId1"/>
    <sheet name="91307" sheetId="2" r:id="rId2"/>
    <sheet name="91707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<sst xmlns="http://schemas.openxmlformats.org/spreadsheetml/2006/main" count="625" uniqueCount="245">
  <si>
    <t>v tis. Kč</t>
  </si>
  <si>
    <t>pol.</t>
  </si>
  <si>
    <t>uk.</t>
  </si>
  <si>
    <t>č.a.</t>
  </si>
  <si>
    <t>§</t>
  </si>
  <si>
    <t>91707 - T R A N S F E R Y</t>
  </si>
  <si>
    <t>SR 2016</t>
  </si>
  <si>
    <t>SU</t>
  </si>
  <si>
    <t>x</t>
  </si>
  <si>
    <t>Výdajový limit resortu v kapitole</t>
  </si>
  <si>
    <t>Regionální funkce knihoven</t>
  </si>
  <si>
    <t>0770001</t>
  </si>
  <si>
    <t>1701</t>
  </si>
  <si>
    <t>Krajská vědecká knihovna v Liberci</t>
  </si>
  <si>
    <t>3314</t>
  </si>
  <si>
    <t>neinvestiční příspěvky zřízeným příspěvkovým organizacím</t>
  </si>
  <si>
    <t>0770002</t>
  </si>
  <si>
    <t>3702</t>
  </si>
  <si>
    <t>Městská knihovna Jablonec n. Nisou, přísp. organizace</t>
  </si>
  <si>
    <t>neinvestiční transfery obcím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</si>
  <si>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</si>
  <si>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</si>
  <si>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</si>
  <si>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</si>
  <si>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</si>
  <si>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</si>
  <si>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</si>
  <si>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</si>
  <si>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</si>
  <si>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</si>
  <si>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</si>
  <si>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</si>
  <si>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</si>
  <si>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</si>
  <si>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</si>
  <si>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0770007</t>
  </si>
  <si>
    <t>0000</t>
  </si>
  <si>
    <t xml:space="preserve">Podpora rozvoje turistického regionu Český ráj - Sdružení Český ráj </t>
  </si>
  <si>
    <t>2143</t>
  </si>
  <si>
    <t>ost.neinvest.transfery nezisk.a podobným organizacím</t>
  </si>
  <si>
    <t>0770008</t>
  </si>
  <si>
    <t>Podpora rozvoje turist. regionu Českolipsko - Sdružení Českolipsko</t>
  </si>
  <si>
    <t>0770009</t>
  </si>
  <si>
    <t xml:space="preserve">Podpora rozvoje turistického regionu Jizerské hory - Jizerské hory </t>
  </si>
  <si>
    <t>0770010</t>
  </si>
  <si>
    <t>Podpora rozvoje turistického regionu Krkonoše - svazek měst a obcí</t>
  </si>
  <si>
    <t>ZJ 035</t>
  </si>
  <si>
    <t>0770011</t>
  </si>
  <si>
    <t>0770012</t>
  </si>
  <si>
    <t>Obnova značení turistických tras - Klub českých turistů</t>
  </si>
  <si>
    <t>neinvestiční transfery spolkům</t>
  </si>
  <si>
    <t>0770013</t>
  </si>
  <si>
    <t>Veletrh Euroregiontour Jablonec nad Nisou - Eurocentrum s.r.o.  Jbc.</t>
  </si>
  <si>
    <t>neinvestiční transfery nefin.podni.subj. - právnickým os.</t>
  </si>
  <si>
    <t>0770014</t>
  </si>
  <si>
    <t>Podpora postupových soutěží a přehlídek neprofesionálních uměleckých aktivit dětí, mládeže a dospělých</t>
  </si>
  <si>
    <t>3319</t>
  </si>
  <si>
    <t>nerozepsaná finanční rezerva</t>
  </si>
  <si>
    <t>0770015</t>
  </si>
  <si>
    <t>Mezinár. hud. festival Lípa Musica - ABOR, o.s. pro duchovní kulturu, Česká Lípa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</si>
  <si>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</si>
  <si>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</si>
  <si>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</si>
  <si>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</si>
  <si>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</si>
  <si>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</si>
  <si>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Křehká krása Jablonec nad Nisou - Svaz výrobců skla a bižuterie Jbc.</t>
  </si>
  <si>
    <t>0770020</t>
  </si>
  <si>
    <t>Podpora publikační činnosti - Národní památkový ústav</t>
  </si>
  <si>
    <t>3321</t>
  </si>
  <si>
    <t>neinvestiční transfery cizím příspěvkovým organizacím</t>
  </si>
  <si>
    <t>0780001</t>
  </si>
  <si>
    <t>Mezinár. folklórní festival v Jablonci nad Nisou - Eurocentrum s.r.o. Jbc.</t>
  </si>
  <si>
    <t>0780045</t>
  </si>
  <si>
    <t>Obnovení vnitřního vybaveni na Ještědu - Ještěd 73, Liberec</t>
  </si>
  <si>
    <t>3322</t>
  </si>
  <si>
    <t>ARBOR - Koncert České filharmonie v Liberci</t>
  </si>
  <si>
    <t>Obec Bystrá n.J. - Obnova věšadlového mostu v Bystré nad Jizerou</t>
  </si>
  <si>
    <t>investiční transfery obcím</t>
  </si>
  <si>
    <t>odbor kultury, památkové péče a cestovního ruchu</t>
  </si>
  <si>
    <t>917 07 - Transfery</t>
  </si>
  <si>
    <t>Změna rozpočtu - rozpočtové opatření č. 80/16</t>
  </si>
  <si>
    <t>UR 2016</t>
  </si>
  <si>
    <t>UR II 2016</t>
  </si>
  <si>
    <t>ZRRO č.  80/16</t>
  </si>
  <si>
    <t>Marketingové aktivity sdružení - Sdružení pro rozvoj cest. ruchu LK</t>
  </si>
  <si>
    <t>0780136</t>
  </si>
  <si>
    <t>Divadlo F. X. Šaldy - nákup nákladního automobilu</t>
  </si>
  <si>
    <t>investiční transfery příspěvkovým a podobným organizacím</t>
  </si>
  <si>
    <t xml:space="preserve">0780137 </t>
  </si>
  <si>
    <t xml:space="preserve">0780138  </t>
  </si>
  <si>
    <t>5016</t>
  </si>
  <si>
    <t xml:space="preserve"> </t>
  </si>
  <si>
    <t>0780104</t>
  </si>
  <si>
    <t>BIG BAND JAM 2016 -  Big O Band - Ottl</t>
  </si>
  <si>
    <t>neinvestiční transfery nefin.podni.subj. - fyzickým osobám</t>
  </si>
  <si>
    <t>0780105</t>
  </si>
  <si>
    <t>Benátská! 2016 - První festivalová, s.r.o.</t>
  </si>
  <si>
    <t>0780106</t>
  </si>
  <si>
    <t>Jazzfest Liberec 2016 - Bohemia Jazzfest, o.p.s.</t>
  </si>
  <si>
    <t>neinvestiční transfery obecně prospěšným společnostem</t>
  </si>
  <si>
    <t>0780114</t>
  </si>
  <si>
    <t xml:space="preserve">Soutěž o nejlepší knihovnu LK - čtyři zřizovatelé městských nebo obecních knihoven LK </t>
  </si>
  <si>
    <t>0780115</t>
  </si>
  <si>
    <t>3002</t>
  </si>
  <si>
    <t>Protržená přehrada - výročí - Město Desná</t>
  </si>
  <si>
    <t>0780116</t>
  </si>
  <si>
    <t>Noc pod hvězdami,Zahrádky(benef.koncert)-Martin France</t>
  </si>
  <si>
    <t>0770019</t>
  </si>
  <si>
    <t>Program regenerace městských památkových rez. a zón</t>
  </si>
  <si>
    <t>0770021</t>
  </si>
  <si>
    <t>Odměna za vitězství v kraj.kole soutěže o Cenu za nejlepší přípravu a realizaci Programu regenerace měst.památ.rez.a měst.památ.zón</t>
  </si>
  <si>
    <t>neinvestiční dotace obcím</t>
  </si>
  <si>
    <t>Plány ochrany památkových rezervací a zón</t>
  </si>
  <si>
    <t>0770022</t>
  </si>
  <si>
    <t>Dotace zhotovitelům plánů ochrany památk.rezervací</t>
  </si>
  <si>
    <t>3329</t>
  </si>
  <si>
    <t>0780111</t>
  </si>
  <si>
    <t>Spolek Ještěd 73 - předprojektová a projektová dokumentace</t>
  </si>
  <si>
    <t>investiční transfery spolkům</t>
  </si>
  <si>
    <t>0780117</t>
  </si>
  <si>
    <t>LS Na Židli Spolek - XXVI: Turnovský drahokam</t>
  </si>
  <si>
    <t xml:space="preserve">neinvestiční transfery spollkům </t>
  </si>
  <si>
    <t>0780118</t>
  </si>
  <si>
    <t>Evr.centru.pantm. neslyšících-Mezikraj.postup.přehl.OTEVŘENO</t>
  </si>
  <si>
    <t>0780119</t>
  </si>
  <si>
    <t>Taneční škola Duha - Celostátní kolo Festivalu tančního mládí</t>
  </si>
  <si>
    <t>0780120</t>
  </si>
  <si>
    <t xml:space="preserve">Taneční škola Duha - Českolipský zvoneček </t>
  </si>
  <si>
    <t>0780121</t>
  </si>
  <si>
    <t>Město Desná - O desenského medvěda</t>
  </si>
  <si>
    <t>0780122</t>
  </si>
  <si>
    <t>Studio Hamlet Ž.B.- Postupové soutěže SČDO v Ž.B.</t>
  </si>
  <si>
    <t>0780123</t>
  </si>
  <si>
    <t>3454</t>
  </si>
  <si>
    <t>DDaM Vikýř Jbc. - Regionální kola hudebních soutěží</t>
  </si>
  <si>
    <t>0780124</t>
  </si>
  <si>
    <t>DS J. K. Tyl - 19. krajská přehl.ochot.soub. Jizerské oblasti</t>
  </si>
  <si>
    <t>0780125</t>
  </si>
  <si>
    <t xml:space="preserve">DS J. K. Tyl - Josefodolské divadelní jaro </t>
  </si>
  <si>
    <t>0780126</t>
  </si>
  <si>
    <t>KP DPS Vrabčáci - Krajské kolo přehlídky DPS Vrabčáci</t>
  </si>
  <si>
    <t>0780127</t>
  </si>
  <si>
    <t>Turnovská Bohéma - Modrý kocour</t>
  </si>
  <si>
    <t>0780128</t>
  </si>
  <si>
    <t>DS Odevšad - Wolkrův Prostějov kraj.postup.přehlídka</t>
  </si>
  <si>
    <t>0780129</t>
  </si>
  <si>
    <t>Kultura N.B. - Dospělí dětem Nový Bor</t>
  </si>
  <si>
    <t>neinv.transf.nefin. podnikatelským subjektům - právnickým osobám</t>
  </si>
  <si>
    <t>0780130</t>
  </si>
  <si>
    <t>Taneční a pohybové studio Magdaléna - Tanec, tanec …2016</t>
  </si>
  <si>
    <t>0780131</t>
  </si>
  <si>
    <t>Taneční a pohybové studio Magdaléna - Tanec srdcem</t>
  </si>
  <si>
    <t>0780132</t>
  </si>
  <si>
    <t>Taneční a pohybové studio Magdaléna - Dětská scéna 2016</t>
  </si>
  <si>
    <t>0780133</t>
  </si>
  <si>
    <t>OS Větrov Vysoké n. J. - Krakonošův divadelní podzim</t>
  </si>
  <si>
    <t>0780134</t>
  </si>
  <si>
    <t>5702</t>
  </si>
  <si>
    <t>Stř.pro volný čas DaM Turnov - Turnovský Kos, Mateřinka a Štěk</t>
  </si>
  <si>
    <t>0780135</t>
  </si>
  <si>
    <t>4505</t>
  </si>
  <si>
    <t>MěKS Doksy-Máchovo jezero naše moře a jeho zaklad. Karel IV.</t>
  </si>
  <si>
    <t xml:space="preserve">   </t>
  </si>
  <si>
    <t>Zdrojová část rozpočtu LK 2016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</si>
  <si>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</si>
  <si>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</si>
  <si>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</si>
  <si>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</si>
  <si>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</si>
  <si>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</si>
  <si>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</si>
  <si>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</si>
  <si>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</si>
  <si>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</si>
  <si>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</si>
  <si>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</si>
  <si>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</si>
  <si>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</si>
  <si>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</si>
  <si>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</si>
  <si>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</si>
  <si>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</si>
  <si>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</si>
  <si>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</si>
  <si>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</si>
  <si>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</si>
  <si>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</si>
  <si>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</si>
  <si>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</si>
  <si>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</si>
  <si>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</si>
  <si>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</si>
  <si>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</si>
  <si>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</si>
  <si>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</si>
  <si>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</si>
  <si>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</si>
  <si>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</si>
  <si>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</si>
  <si>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</si>
  <si>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</si>
  <si>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</si>
  <si>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</si>
  <si>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</si>
  <si>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</si>
  <si>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</si>
  <si>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</si>
  <si>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</si>
  <si>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</si>
  <si>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</si>
  <si>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</si>
  <si>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</si>
  <si>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</si>
  <si>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</si>
  <si>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</si>
  <si>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</si>
  <si>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</si>
  <si>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</si>
  <si>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</si>
  <si>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</si>
  <si>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</si>
  <si>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</si>
  <si>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</si>
  <si>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</si>
  <si>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</si>
  <si>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913 07 - Příspěvkové organizace</t>
  </si>
  <si>
    <t>ORG.</t>
  </si>
  <si>
    <t>91307 - P Ř Í S P Ě V K O V É  O R G A N I Z A C E</t>
  </si>
  <si>
    <t>Provozní příspěvky PO v resortu celkem</t>
  </si>
  <si>
    <t>DU</t>
  </si>
  <si>
    <t>provozní příspěvek celkem</t>
  </si>
  <si>
    <t>v tom</t>
  </si>
  <si>
    <t>na odpisy majetku ve vlastnictví kraje</t>
  </si>
  <si>
    <t>na provoz</t>
  </si>
  <si>
    <t>1702</t>
  </si>
  <si>
    <t>Severočeské muzeum v Liberci</t>
  </si>
  <si>
    <t>1703</t>
  </si>
  <si>
    <t>Oblastní galerie liberec</t>
  </si>
  <si>
    <t>1704</t>
  </si>
  <si>
    <t>Vlastivědné muzeum a galerie v České Lípě</t>
  </si>
  <si>
    <t>1705</t>
  </si>
  <si>
    <t>Muzeum Českého ráje v Turnově</t>
  </si>
  <si>
    <t>ZR-RO č. 80/16</t>
  </si>
  <si>
    <t>z toho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</si>
</sst>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0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62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4" xfId="49" applyFont="1" applyBorder="1" applyAlignment="1">
      <alignment horizontal="center" vertical="center"/>
      <protection/>
    </xf>
    <xf numFmtId="0" fontId="3" fillId="0" borderId="15" xfId="49" applyFont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 vertical="center"/>
      <protection/>
    </xf>
    <xf numFmtId="4" fontId="3" fillId="0" borderId="14" xfId="53" applyNumberFormat="1" applyFont="1" applyFill="1" applyBorder="1" applyAlignment="1">
      <alignment vertical="center"/>
      <protection/>
    </xf>
    <xf numFmtId="4" fontId="3" fillId="0" borderId="15" xfId="53" applyNumberFormat="1" applyFont="1" applyFill="1" applyBorder="1" applyAlignment="1">
      <alignment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vertical="center"/>
      <protection/>
    </xf>
    <xf numFmtId="4" fontId="3" fillId="0" borderId="19" xfId="52" applyNumberFormat="1" applyFont="1" applyFill="1" applyBorder="1" applyAlignment="1">
      <alignment horizontal="right" vertical="center"/>
      <protection/>
    </xf>
    <xf numFmtId="4" fontId="3" fillId="0" borderId="20" xfId="52" applyNumberFormat="1" applyFont="1" applyFill="1" applyBorder="1" applyAlignment="1">
      <alignment vertical="center"/>
      <protection/>
    </xf>
    <xf numFmtId="4" fontId="3" fillId="0" borderId="22" xfId="52" applyNumberFormat="1" applyFont="1" applyFill="1" applyBorder="1" applyAlignment="1">
      <alignment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49" fontId="4" fillId="0" borderId="24" xfId="52" applyNumberFormat="1" applyFont="1" applyFill="1" applyBorder="1" applyAlignment="1">
      <alignment horizontal="center" vertical="center"/>
      <protection/>
    </xf>
    <xf numFmtId="49" fontId="4" fillId="0" borderId="25" xfId="52" applyNumberFormat="1" applyFont="1" applyFill="1" applyBorder="1" applyAlignment="1">
      <alignment horizontal="center" vertical="center"/>
      <protection/>
    </xf>
    <xf numFmtId="49" fontId="4" fillId="0" borderId="26" xfId="52" applyNumberFormat="1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vertical="center"/>
      <protection/>
    </xf>
    <xf numFmtId="4" fontId="4" fillId="0" borderId="25" xfId="52" applyNumberFormat="1" applyFont="1" applyFill="1" applyBorder="1" applyAlignment="1">
      <alignment horizontal="right" vertical="center"/>
      <protection/>
    </xf>
    <xf numFmtId="4" fontId="4" fillId="0" borderId="26" xfId="52" applyNumberFormat="1" applyFont="1" applyFill="1" applyBorder="1" applyAlignment="1">
      <alignment vertical="center"/>
      <protection/>
    </xf>
    <xf numFmtId="4" fontId="4" fillId="0" borderId="28" xfId="52" applyNumberFormat="1" applyFont="1" applyFill="1" applyBorder="1" applyAlignment="1">
      <alignment vertical="center"/>
      <protection/>
    </xf>
    <xf numFmtId="49" fontId="3" fillId="0" borderId="25" xfId="52" applyNumberFormat="1" applyFont="1" applyFill="1" applyBorder="1" applyAlignment="1">
      <alignment horizontal="center" vertical="center"/>
      <protection/>
    </xf>
    <xf numFmtId="49" fontId="3" fillId="0" borderId="26" xfId="52" applyNumberFormat="1" applyFont="1" applyFill="1" applyBorder="1" applyAlignment="1">
      <alignment horizontal="center" vertical="center"/>
      <protection/>
    </xf>
    <xf numFmtId="0" fontId="3" fillId="0" borderId="27" xfId="52" applyFont="1" applyFill="1" applyBorder="1" applyAlignment="1">
      <alignment horizontal="center" vertical="center"/>
      <protection/>
    </xf>
    <xf numFmtId="0" fontId="3" fillId="0" borderId="26" xfId="52" applyFont="1" applyFill="1" applyBorder="1" applyAlignment="1">
      <alignment vertical="center"/>
      <protection/>
    </xf>
    <xf numFmtId="4" fontId="3" fillId="0" borderId="25" xfId="52" applyNumberFormat="1" applyFont="1" applyFill="1" applyBorder="1" applyAlignment="1">
      <alignment horizontal="right" vertical="center"/>
      <protection/>
    </xf>
    <xf numFmtId="4" fontId="3" fillId="0" borderId="26" xfId="52" applyNumberFormat="1" applyFont="1" applyFill="1" applyBorder="1" applyAlignment="1">
      <alignment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49" fontId="4" fillId="0" borderId="30" xfId="52" applyNumberFormat="1" applyFont="1" applyFill="1" applyBorder="1" applyAlignment="1">
      <alignment horizontal="center" vertical="center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vertical="center"/>
      <protection/>
    </xf>
    <xf numFmtId="4" fontId="4" fillId="0" borderId="31" xfId="52" applyNumberFormat="1" applyFont="1" applyFill="1" applyBorder="1" applyAlignment="1">
      <alignment horizontal="right" vertical="center"/>
      <protection/>
    </xf>
    <xf numFmtId="4" fontId="4" fillId="0" borderId="32" xfId="52" applyNumberFormat="1" applyFont="1" applyFill="1" applyBorder="1" applyAlignment="1">
      <alignment vertical="center"/>
      <protection/>
    </xf>
    <xf numFmtId="4" fontId="4" fillId="0" borderId="34" xfId="52" applyNumberFormat="1" applyFont="1" applyFill="1" applyBorder="1" applyAlignment="1">
      <alignment vertical="center"/>
      <protection/>
    </xf>
    <xf numFmtId="4" fontId="3" fillId="0" borderId="35" xfId="52" applyNumberFormat="1" applyFont="1" applyFill="1" applyBorder="1" applyAlignment="1">
      <alignment vertical="center"/>
      <protection/>
    </xf>
    <xf numFmtId="4" fontId="3" fillId="0" borderId="36" xfId="52" applyNumberFormat="1" applyFont="1" applyFill="1" applyBorder="1" applyAlignment="1">
      <alignment vertical="center"/>
      <protection/>
    </xf>
    <xf numFmtId="0" fontId="4" fillId="0" borderId="37" xfId="52" applyFont="1" applyFill="1" applyBorder="1" applyAlignment="1">
      <alignment horizontal="center" vertical="center"/>
      <protection/>
    </xf>
    <xf numFmtId="49" fontId="4" fillId="0" borderId="38" xfId="52" applyNumberFormat="1" applyFont="1" applyFill="1" applyBorder="1" applyAlignment="1">
      <alignment horizontal="center" vertical="center"/>
      <protection/>
    </xf>
    <xf numFmtId="49" fontId="4" fillId="0" borderId="39" xfId="52" applyNumberFormat="1" applyFont="1" applyFill="1" applyBorder="1" applyAlignment="1">
      <alignment horizontal="center" vertical="center"/>
      <protection/>
    </xf>
    <xf numFmtId="49" fontId="4" fillId="0" borderId="40" xfId="52" applyNumberFormat="1" applyFont="1" applyFill="1" applyBorder="1" applyAlignment="1">
      <alignment horizontal="center" vertical="center"/>
      <protection/>
    </xf>
    <xf numFmtId="0" fontId="4" fillId="0" borderId="41" xfId="52" applyFont="1" applyFill="1" applyBorder="1" applyAlignment="1">
      <alignment horizontal="center" vertical="center"/>
      <protection/>
    </xf>
    <xf numFmtId="0" fontId="4" fillId="0" borderId="40" xfId="52" applyFont="1" applyFill="1" applyBorder="1" applyAlignment="1">
      <alignment vertical="center"/>
      <protection/>
    </xf>
    <xf numFmtId="4" fontId="4" fillId="0" borderId="39" xfId="52" applyNumberFormat="1" applyFont="1" applyFill="1" applyBorder="1" applyAlignment="1">
      <alignment horizontal="right" vertical="center"/>
      <protection/>
    </xf>
    <xf numFmtId="4" fontId="3" fillId="0" borderId="42" xfId="52" applyNumberFormat="1" applyFont="1" applyFill="1" applyBorder="1" applyAlignment="1">
      <alignment vertical="center"/>
      <protection/>
    </xf>
    <xf numFmtId="4" fontId="3" fillId="0" borderId="43" xfId="52" applyNumberFormat="1" applyFont="1" applyFill="1" applyBorder="1" applyAlignment="1">
      <alignment vertical="center"/>
      <protection/>
    </xf>
    <xf numFmtId="0" fontId="3" fillId="0" borderId="44" xfId="52" applyFont="1" applyFill="1" applyBorder="1" applyAlignment="1">
      <alignment horizontal="center" vertical="center"/>
      <protection/>
    </xf>
    <xf numFmtId="49" fontId="3" fillId="0" borderId="45" xfId="52" applyNumberFormat="1" applyFont="1" applyFill="1" applyBorder="1" applyAlignment="1">
      <alignment horizontal="center" vertical="center"/>
      <protection/>
    </xf>
    <xf numFmtId="49" fontId="3" fillId="0" borderId="46" xfId="52" applyNumberFormat="1" applyFont="1" applyFill="1" applyBorder="1" applyAlignment="1">
      <alignment horizontal="center" vertical="center"/>
      <protection/>
    </xf>
    <xf numFmtId="49" fontId="3" fillId="0" borderId="47" xfId="52" applyNumberFormat="1" applyFont="1" applyFill="1" applyBorder="1" applyAlignment="1">
      <alignment horizontal="center" vertical="center"/>
      <protection/>
    </xf>
    <xf numFmtId="0" fontId="3" fillId="0" borderId="48" xfId="52" applyFont="1" applyFill="1" applyBorder="1" applyAlignment="1">
      <alignment horizontal="center" vertical="center"/>
      <protection/>
    </xf>
    <xf numFmtId="0" fontId="3" fillId="0" borderId="47" xfId="52" applyFont="1" applyFill="1" applyBorder="1" applyAlignment="1">
      <alignment vertical="center"/>
      <protection/>
    </xf>
    <xf numFmtId="4" fontId="3" fillId="0" borderId="46" xfId="52" applyNumberFormat="1" applyFont="1" applyFill="1" applyBorder="1" applyAlignment="1">
      <alignment horizontal="right" vertical="center"/>
      <protection/>
    </xf>
    <xf numFmtId="4" fontId="3" fillId="0" borderId="47" xfId="52" applyNumberFormat="1" applyFont="1" applyFill="1" applyBorder="1" applyAlignment="1">
      <alignment vertical="center"/>
      <protection/>
    </xf>
    <xf numFmtId="4" fontId="3" fillId="0" borderId="49" xfId="52" applyNumberFormat="1" applyFont="1" applyFill="1" applyBorder="1" applyAlignment="1">
      <alignment vertical="center"/>
      <protection/>
    </xf>
    <xf numFmtId="0" fontId="3" fillId="0" borderId="47" xfId="52" applyFont="1" applyFill="1" applyBorder="1" applyAlignment="1">
      <alignment vertical="center" wrapText="1"/>
      <protection/>
    </xf>
    <xf numFmtId="0" fontId="6" fillId="0" borderId="0" xfId="51">
      <alignment/>
      <protection/>
    </xf>
    <xf numFmtId="165" fontId="0" fillId="0" borderId="0" xfId="48" applyNumberFormat="1">
      <alignment/>
      <protection/>
    </xf>
    <xf numFmtId="0" fontId="0" fillId="0" borderId="0" xfId="0" applyAlignment="1">
      <alignment horizontal="right"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50" xfId="49" applyFont="1" applyBorder="1" applyAlignment="1">
      <alignment horizontal="center" vertical="center"/>
      <protection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2" fontId="3" fillId="0" borderId="19" xfId="50" applyNumberFormat="1" applyFont="1" applyFill="1" applyBorder="1">
      <alignment/>
      <protection/>
    </xf>
    <xf numFmtId="49" fontId="4" fillId="0" borderId="33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2" fontId="4" fillId="0" borderId="31" xfId="50" applyNumberFormat="1" applyFont="1" applyFill="1" applyBorder="1">
      <alignment/>
      <protection/>
    </xf>
    <xf numFmtId="0" fontId="3" fillId="0" borderId="20" xfId="52" applyFont="1" applyFill="1" applyBorder="1" applyAlignment="1">
      <alignment vertical="center" wrapText="1"/>
      <protection/>
    </xf>
    <xf numFmtId="4" fontId="4" fillId="0" borderId="40" xfId="52" applyNumberFormat="1" applyFont="1" applyFill="1" applyBorder="1" applyAlignment="1">
      <alignment vertical="center"/>
      <protection/>
    </xf>
    <xf numFmtId="4" fontId="4" fillId="0" borderId="52" xfId="52" applyNumberFormat="1" applyFont="1" applyFill="1" applyBorder="1" applyAlignment="1">
      <alignment vertical="center"/>
      <protection/>
    </xf>
    <xf numFmtId="0" fontId="58" fillId="0" borderId="14" xfId="52" applyFont="1" applyFill="1" applyBorder="1" applyAlignment="1">
      <alignment vertical="center"/>
      <protection/>
    </xf>
    <xf numFmtId="0" fontId="58" fillId="0" borderId="35" xfId="52" applyFont="1" applyFill="1" applyBorder="1" applyAlignment="1">
      <alignment vertical="center"/>
      <protection/>
    </xf>
    <xf numFmtId="4" fontId="58" fillId="0" borderId="50" xfId="52" applyNumberFormat="1" applyFont="1" applyFill="1" applyBorder="1" applyAlignment="1">
      <alignment horizontal="right" vertical="center"/>
      <protection/>
    </xf>
    <xf numFmtId="4" fontId="58" fillId="0" borderId="15" xfId="52" applyNumberFormat="1" applyFont="1" applyFill="1" applyBorder="1" applyAlignment="1">
      <alignment vertical="center"/>
      <protection/>
    </xf>
    <xf numFmtId="0" fontId="58" fillId="0" borderId="16" xfId="52" applyFont="1" applyFill="1" applyBorder="1" applyAlignment="1">
      <alignment horizontal="center" vertical="center"/>
      <protection/>
    </xf>
    <xf numFmtId="49" fontId="58" fillId="0" borderId="11" xfId="52" applyNumberFormat="1" applyFont="1" applyFill="1" applyBorder="1" applyAlignment="1">
      <alignment horizontal="center" vertical="center"/>
      <protection/>
    </xf>
    <xf numFmtId="49" fontId="58" fillId="0" borderId="50" xfId="52" applyNumberFormat="1" applyFont="1" applyFill="1" applyBorder="1" applyAlignment="1">
      <alignment horizontal="center" vertical="center"/>
      <protection/>
    </xf>
    <xf numFmtId="49" fontId="58" fillId="0" borderId="14" xfId="52" applyNumberFormat="1" applyFont="1" applyFill="1" applyBorder="1" applyAlignment="1">
      <alignment horizontal="center" vertical="center"/>
      <protection/>
    </xf>
    <xf numFmtId="0" fontId="58" fillId="0" borderId="53" xfId="52" applyFont="1" applyFill="1" applyBorder="1" applyAlignment="1">
      <alignment horizontal="center" vertical="center"/>
      <protection/>
    </xf>
    <xf numFmtId="0" fontId="58" fillId="0" borderId="54" xfId="52" applyFont="1" applyFill="1" applyBorder="1" applyAlignment="1">
      <alignment horizontal="center" vertical="center"/>
      <protection/>
    </xf>
    <xf numFmtId="49" fontId="58" fillId="0" borderId="55" xfId="52" applyNumberFormat="1" applyFont="1" applyFill="1" applyBorder="1" applyAlignment="1">
      <alignment horizontal="center" vertical="center"/>
      <protection/>
    </xf>
    <xf numFmtId="49" fontId="58" fillId="0" borderId="51" xfId="52" applyNumberFormat="1" applyFont="1" applyFill="1" applyBorder="1" applyAlignment="1">
      <alignment horizontal="center" vertical="center"/>
      <protection/>
    </xf>
    <xf numFmtId="49" fontId="58" fillId="0" borderId="35" xfId="52" applyNumberFormat="1" applyFont="1" applyFill="1" applyBorder="1" applyAlignment="1">
      <alignment horizontal="center" vertical="center"/>
      <protection/>
    </xf>
    <xf numFmtId="0" fontId="58" fillId="0" borderId="56" xfId="52" applyFont="1" applyFill="1" applyBorder="1" applyAlignment="1">
      <alignment horizontal="center" vertical="center"/>
      <protection/>
    </xf>
    <xf numFmtId="4" fontId="58" fillId="0" borderId="51" xfId="52" applyNumberFormat="1" applyFont="1" applyFill="1" applyBorder="1" applyAlignment="1">
      <alignment horizontal="right" vertical="center"/>
      <protection/>
    </xf>
    <xf numFmtId="4" fontId="58" fillId="0" borderId="36" xfId="52" applyNumberFormat="1" applyFont="1" applyFill="1" applyBorder="1" applyAlignment="1">
      <alignment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49" fontId="4" fillId="0" borderId="20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vertical="center"/>
      <protection/>
    </xf>
    <xf numFmtId="4" fontId="4" fillId="0" borderId="19" xfId="52" applyNumberFormat="1" applyFont="1" applyFill="1" applyBorder="1" applyAlignment="1">
      <alignment horizontal="right" vertical="center"/>
      <protection/>
    </xf>
    <xf numFmtId="4" fontId="4" fillId="0" borderId="20" xfId="52" applyNumberFormat="1" applyFont="1" applyFill="1" applyBorder="1" applyAlignment="1">
      <alignment vertical="center"/>
      <protection/>
    </xf>
    <xf numFmtId="4" fontId="4" fillId="0" borderId="47" xfId="52" applyNumberFormat="1" applyFont="1" applyFill="1" applyBorder="1" applyAlignment="1">
      <alignment vertical="center"/>
      <protection/>
    </xf>
    <xf numFmtId="4" fontId="4" fillId="0" borderId="35" xfId="52" applyNumberFormat="1" applyFont="1" applyFill="1" applyBorder="1" applyAlignment="1">
      <alignment vertical="center"/>
      <protection/>
    </xf>
    <xf numFmtId="164" fontId="3" fillId="0" borderId="20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4" fontId="3" fillId="0" borderId="19" xfId="50" applyNumberFormat="1" applyFont="1" applyFill="1" applyBorder="1">
      <alignment/>
      <protection/>
    </xf>
    <xf numFmtId="4" fontId="4" fillId="0" borderId="31" xfId="0" applyNumberFormat="1" applyFont="1" applyFill="1" applyBorder="1" applyAlignment="1">
      <alignment/>
    </xf>
    <xf numFmtId="0" fontId="3" fillId="0" borderId="50" xfId="53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58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vertical="center"/>
    </xf>
    <xf numFmtId="4" fontId="13" fillId="0" borderId="5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3" fillId="0" borderId="20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12" fillId="0" borderId="59" xfId="0" applyNumberFormat="1" applyFont="1" applyBorder="1" applyAlignment="1">
      <alignment horizontal="right" vertical="center" wrapText="1"/>
    </xf>
    <xf numFmtId="4" fontId="13" fillId="0" borderId="59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3" fillId="0" borderId="37" xfId="0" applyFont="1" applyBorder="1" applyAlignment="1">
      <alignment vertical="center" wrapText="1"/>
    </xf>
    <xf numFmtId="0" fontId="13" fillId="0" borderId="40" xfId="0" applyFont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13" fillId="0" borderId="60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57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164" fontId="10" fillId="0" borderId="56" xfId="0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 wrapText="1"/>
    </xf>
    <xf numFmtId="4" fontId="13" fillId="0" borderId="58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2" xfId="52" applyFont="1" applyBorder="1" applyAlignment="1">
      <alignment horizontal="left" vertical="center"/>
      <protection/>
    </xf>
    <xf numFmtId="165" fontId="3" fillId="0" borderId="12" xfId="52" applyNumberFormat="1" applyFont="1" applyFill="1" applyBorder="1" applyAlignment="1">
      <alignment vertical="center"/>
      <protection/>
    </xf>
    <xf numFmtId="165" fontId="3" fillId="0" borderId="61" xfId="52" applyNumberFormat="1" applyFont="1" applyFill="1" applyBorder="1" applyAlignment="1">
      <alignment vertical="center"/>
      <protection/>
    </xf>
    <xf numFmtId="165" fontId="3" fillId="0" borderId="62" xfId="52" applyNumberFormat="1" applyFont="1" applyFill="1" applyBorder="1" applyAlignment="1">
      <alignment vertical="center"/>
      <protection/>
    </xf>
    <xf numFmtId="0" fontId="15" fillId="0" borderId="63" xfId="52" applyFont="1" applyBorder="1" applyAlignment="1">
      <alignment horizontal="center" vertical="center"/>
      <protection/>
    </xf>
    <xf numFmtId="0" fontId="15" fillId="0" borderId="47" xfId="52" applyFont="1" applyBorder="1" applyAlignment="1">
      <alignment horizontal="center" vertical="center"/>
      <protection/>
    </xf>
    <xf numFmtId="0" fontId="15" fillId="0" borderId="45" xfId="52" applyFont="1" applyBorder="1" applyAlignment="1">
      <alignment horizontal="center" vertical="center"/>
      <protection/>
    </xf>
    <xf numFmtId="0" fontId="16" fillId="0" borderId="47" xfId="54" applyFont="1" applyBorder="1" applyAlignment="1">
      <alignment horizontal="left" vertical="center"/>
      <protection/>
    </xf>
    <xf numFmtId="165" fontId="15" fillId="0" borderId="46" xfId="52" applyNumberFormat="1" applyFont="1" applyFill="1" applyBorder="1" applyAlignment="1">
      <alignment vertical="center"/>
      <protection/>
    </xf>
    <xf numFmtId="165" fontId="15" fillId="0" borderId="46" xfId="52" applyNumberFormat="1" applyFont="1" applyBorder="1" applyAlignment="1">
      <alignment vertical="center"/>
      <protection/>
    </xf>
    <xf numFmtId="165" fontId="15" fillId="0" borderId="64" xfId="52" applyNumberFormat="1" applyFont="1" applyBorder="1" applyAlignment="1">
      <alignment vertical="center"/>
      <protection/>
    </xf>
    <xf numFmtId="0" fontId="17" fillId="0" borderId="23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18" fillId="0" borderId="26" xfId="54" applyFont="1" applyBorder="1" applyAlignment="1">
      <alignment horizontal="left" vertical="center"/>
      <protection/>
    </xf>
    <xf numFmtId="165" fontId="19" fillId="0" borderId="25" xfId="52" applyNumberFormat="1" applyFont="1" applyFill="1" applyBorder="1" applyAlignment="1">
      <alignment vertical="center"/>
      <protection/>
    </xf>
    <xf numFmtId="165" fontId="4" fillId="0" borderId="59" xfId="52" applyNumberFormat="1" applyFont="1" applyBorder="1" applyAlignment="1">
      <alignment vertical="center"/>
      <protection/>
    </xf>
    <xf numFmtId="0" fontId="20" fillId="0" borderId="23" xfId="52" applyFont="1" applyBorder="1" applyAlignment="1">
      <alignment horizontal="center" vertical="center"/>
      <protection/>
    </xf>
    <xf numFmtId="0" fontId="20" fillId="0" borderId="26" xfId="52" applyFont="1" applyBorder="1" applyAlignment="1">
      <alignment horizontal="center" vertical="center"/>
      <protection/>
    </xf>
    <xf numFmtId="0" fontId="20" fillId="0" borderId="24" xfId="52" applyFont="1" applyBorder="1" applyAlignment="1">
      <alignment horizontal="center" vertical="center"/>
      <protection/>
    </xf>
    <xf numFmtId="0" fontId="21" fillId="0" borderId="26" xfId="54" applyFont="1" applyBorder="1" applyAlignment="1">
      <alignment horizontal="left" vertical="center"/>
      <protection/>
    </xf>
    <xf numFmtId="165" fontId="22" fillId="0" borderId="25" xfId="52" applyNumberFormat="1" applyFont="1" applyFill="1" applyBorder="1" applyAlignment="1">
      <alignment vertical="center"/>
      <protection/>
    </xf>
    <xf numFmtId="165" fontId="20" fillId="0" borderId="25" xfId="52" applyNumberFormat="1" applyFont="1" applyBorder="1" applyAlignment="1">
      <alignment vertical="center"/>
      <protection/>
    </xf>
    <xf numFmtId="0" fontId="20" fillId="0" borderId="29" xfId="52" applyFont="1" applyBorder="1" applyAlignment="1">
      <alignment horizontal="center" vertical="center"/>
      <protection/>
    </xf>
    <xf numFmtId="0" fontId="20" fillId="0" borderId="32" xfId="52" applyFont="1" applyBorder="1" applyAlignment="1">
      <alignment horizontal="center" vertical="center"/>
      <protection/>
    </xf>
    <xf numFmtId="0" fontId="20" fillId="0" borderId="30" xfId="52" applyFont="1" applyBorder="1" applyAlignment="1">
      <alignment horizontal="center" vertical="center"/>
      <protection/>
    </xf>
    <xf numFmtId="0" fontId="21" fillId="0" borderId="32" xfId="54" applyFont="1" applyFill="1" applyBorder="1" applyAlignment="1">
      <alignment horizontal="left" vertical="center"/>
      <protection/>
    </xf>
    <xf numFmtId="165" fontId="22" fillId="0" borderId="31" xfId="52" applyNumberFormat="1" applyFont="1" applyFill="1" applyBorder="1" applyAlignment="1">
      <alignment vertical="center"/>
      <protection/>
    </xf>
    <xf numFmtId="165" fontId="20" fillId="0" borderId="31" xfId="52" applyNumberFormat="1" applyFont="1" applyFill="1" applyBorder="1" applyAlignment="1">
      <alignment vertical="center"/>
      <protection/>
    </xf>
    <xf numFmtId="165" fontId="4" fillId="0" borderId="65" xfId="52" applyNumberFormat="1" applyFont="1" applyFill="1" applyBorder="1" applyAlignment="1">
      <alignment vertical="center"/>
      <protection/>
    </xf>
    <xf numFmtId="165" fontId="58" fillId="0" borderId="64" xfId="52" applyNumberFormat="1" applyFont="1" applyBorder="1" applyAlignment="1">
      <alignment vertical="center"/>
      <protection/>
    </xf>
    <xf numFmtId="165" fontId="4" fillId="0" borderId="25" xfId="52" applyNumberFormat="1" applyFont="1" applyBorder="1" applyAlignment="1">
      <alignment vertical="center"/>
      <protection/>
    </xf>
    <xf numFmtId="0" fontId="21" fillId="0" borderId="26" xfId="54" applyFont="1" applyFill="1" applyBorder="1" applyAlignment="1">
      <alignment horizontal="left" vertical="center"/>
      <protection/>
    </xf>
    <xf numFmtId="165" fontId="20" fillId="0" borderId="25" xfId="52" applyNumberFormat="1" applyFont="1" applyFill="1" applyBorder="1" applyAlignment="1">
      <alignment vertical="center"/>
      <protection/>
    </xf>
    <xf numFmtId="165" fontId="4" fillId="0" borderId="59" xfId="52" applyNumberFormat="1" applyFont="1" applyFill="1" applyBorder="1" applyAlignment="1">
      <alignment vertical="center"/>
      <protection/>
    </xf>
    <xf numFmtId="165" fontId="4" fillId="0" borderId="65" xfId="52" applyNumberFormat="1" applyFont="1" applyBorder="1" applyAlignment="1">
      <alignment vertical="center"/>
      <protection/>
    </xf>
    <xf numFmtId="165" fontId="22" fillId="0" borderId="32" xfId="52" applyNumberFormat="1" applyFont="1" applyFill="1" applyBorder="1" applyAlignment="1">
      <alignment vertical="center"/>
      <protection/>
    </xf>
    <xf numFmtId="0" fontId="3" fillId="0" borderId="50" xfId="49" applyFont="1" applyBorder="1" applyAlignment="1">
      <alignment horizontal="center" vertical="center" wrapText="1"/>
      <protection/>
    </xf>
    <xf numFmtId="0" fontId="3" fillId="0" borderId="53" xfId="53" applyFont="1" applyFill="1" applyBorder="1" applyAlignment="1">
      <alignment horizontal="center" vertical="center"/>
      <protection/>
    </xf>
    <xf numFmtId="4" fontId="3" fillId="0" borderId="50" xfId="53" applyNumberFormat="1" applyFont="1" applyFill="1" applyBorder="1" applyAlignment="1">
      <alignment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66" xfId="52" applyFont="1" applyFill="1" applyBorder="1" applyAlignment="1">
      <alignment horizontal="center" vertical="center"/>
      <protection/>
    </xf>
    <xf numFmtId="0" fontId="4" fillId="0" borderId="67" xfId="52" applyFont="1" applyFill="1" applyBorder="1" applyAlignment="1">
      <alignment horizontal="center" vertical="center"/>
      <protection/>
    </xf>
    <xf numFmtId="0" fontId="3" fillId="0" borderId="67" xfId="52" applyFont="1" applyFill="1" applyBorder="1" applyAlignment="1">
      <alignment horizontal="center" vertical="center"/>
      <protection/>
    </xf>
    <xf numFmtId="0" fontId="4" fillId="0" borderId="68" xfId="52" applyFont="1" applyFill="1" applyBorder="1" applyAlignment="1">
      <alignment horizontal="center" vertical="center"/>
      <protection/>
    </xf>
    <xf numFmtId="49" fontId="3" fillId="0" borderId="63" xfId="52" applyNumberFormat="1" applyFont="1" applyFill="1" applyBorder="1" applyAlignment="1">
      <alignment horizontal="center" vertical="center"/>
      <protection/>
    </xf>
    <xf numFmtId="49" fontId="4" fillId="0" borderId="67" xfId="52" applyNumberFormat="1" applyFont="1" applyFill="1" applyBorder="1" applyAlignment="1">
      <alignment horizontal="center" vertical="center"/>
      <protection/>
    </xf>
    <xf numFmtId="49" fontId="3" fillId="0" borderId="67" xfId="52" applyNumberFormat="1" applyFont="1" applyFill="1" applyBorder="1" applyAlignment="1">
      <alignment horizontal="center" vertical="center"/>
      <protection/>
    </xf>
    <xf numFmtId="49" fontId="3" fillId="0" borderId="66" xfId="52" applyNumberFormat="1" applyFont="1" applyFill="1" applyBorder="1" applyAlignment="1">
      <alignment horizontal="center" vertical="center"/>
      <protection/>
    </xf>
    <xf numFmtId="49" fontId="4" fillId="0" borderId="68" xfId="52" applyNumberFormat="1" applyFont="1" applyFill="1" applyBorder="1" applyAlignment="1">
      <alignment horizontal="center" vertical="center"/>
      <protection/>
    </xf>
    <xf numFmtId="0" fontId="9" fillId="33" borderId="56" xfId="0" applyFont="1" applyFill="1" applyBorder="1" applyAlignment="1">
      <alignment horizontal="center"/>
    </xf>
    <xf numFmtId="0" fontId="7" fillId="0" borderId="0" xfId="51" applyFont="1" applyAlignment="1">
      <alignment horizontal="center"/>
      <protection/>
    </xf>
    <xf numFmtId="0" fontId="8" fillId="0" borderId="0" xfId="48" applyFont="1" applyFill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14" fillId="0" borderId="11" xfId="51" applyFont="1" applyBorder="1" applyAlignment="1">
      <alignment horizontal="center" vertical="center"/>
      <protection/>
    </xf>
    <xf numFmtId="0" fontId="14" fillId="0" borderId="50" xfId="51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69" xfId="52" applyFont="1" applyBorder="1" applyAlignment="1">
      <alignment horizontal="center" vertical="center"/>
      <protection/>
    </xf>
    <xf numFmtId="49" fontId="15" fillId="0" borderId="45" xfId="52" applyNumberFormat="1" applyFont="1" applyBorder="1" applyAlignment="1">
      <alignment horizontal="center" vertical="center"/>
      <protection/>
    </xf>
    <xf numFmtId="49" fontId="15" fillId="0" borderId="46" xfId="52" applyNumberFormat="1" applyFont="1" applyBorder="1" applyAlignment="1">
      <alignment horizontal="center" vertical="center"/>
      <protection/>
    </xf>
    <xf numFmtId="49" fontId="15" fillId="0" borderId="24" xfId="52" applyNumberFormat="1" applyFont="1" applyBorder="1" applyAlignment="1">
      <alignment horizontal="center" vertical="center"/>
      <protection/>
    </xf>
    <xf numFmtId="49" fontId="15" fillId="0" borderId="25" xfId="52" applyNumberFormat="1" applyFont="1" applyBorder="1" applyAlignment="1">
      <alignment horizontal="center" vertical="center"/>
      <protection/>
    </xf>
    <xf numFmtId="49" fontId="15" fillId="0" borderId="30" xfId="52" applyNumberFormat="1" applyFont="1" applyBorder="1" applyAlignment="1">
      <alignment horizontal="center" vertical="center"/>
      <protection/>
    </xf>
    <xf numFmtId="49" fontId="15" fillId="0" borderId="31" xfId="52" applyNumberFormat="1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50" xfId="53" applyFont="1" applyFill="1" applyBorder="1" applyAlignment="1">
      <alignment horizontal="center" vertical="center"/>
      <protection/>
    </xf>
    <xf numFmtId="49" fontId="58" fillId="0" borderId="11" xfId="52" applyNumberFormat="1" applyFont="1" applyFill="1" applyBorder="1" applyAlignment="1">
      <alignment horizontal="center" vertical="center"/>
      <protection/>
    </xf>
    <xf numFmtId="49" fontId="58" fillId="0" borderId="50" xfId="52" applyNumberFormat="1" applyFont="1" applyFill="1" applyBorder="1" applyAlignment="1">
      <alignment horizontal="center" vertical="center"/>
      <protection/>
    </xf>
    <xf numFmtId="49" fontId="5" fillId="0" borderId="30" xfId="52" applyNumberFormat="1" applyFont="1" applyFill="1" applyBorder="1" applyAlignment="1">
      <alignment horizontal="center" vertical="center"/>
      <protection/>
    </xf>
    <xf numFmtId="49" fontId="5" fillId="0" borderId="31" xfId="52" applyNumberFormat="1" applyFont="1" applyFill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" xfId="48"/>
    <cellStyle name="Normální 3" xfId="49"/>
    <cellStyle name="Normální 4" xfId="50"/>
    <cellStyle name="normální_2. Rozpočet 2007 - tabulky" xfId="51"/>
    <cellStyle name="normální_Rozpis výdajů 03 bez PO 2 2" xfId="52"/>
    <cellStyle name="normální_Rozpis výdajů 03 bez PO_04 - OSMTVS" xfId="53"/>
    <cellStyle name="normální_Rozpočet 2005 (ZK) 2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90">
          <cell r="C90">
            <v>2461007.77</v>
          </cell>
          <cell r="D90">
            <v>75872.82</v>
          </cell>
          <cell r="E90">
            <v>0</v>
          </cell>
          <cell r="F90">
            <v>24770</v>
          </cell>
          <cell r="G90">
            <v>0</v>
          </cell>
          <cell r="H90">
            <v>4032533.87</v>
          </cell>
          <cell r="I90">
            <v>63118.7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127924.29999999999</v>
          </cell>
          <cell r="P90">
            <v>5777.91</v>
          </cell>
          <cell r="Q90">
            <v>417141.6</v>
          </cell>
          <cell r="T90">
            <v>-146875</v>
          </cell>
        </row>
      </sheetData>
      <sheetData sheetId="2">
        <row r="90">
          <cell r="B90">
            <v>28361.82</v>
          </cell>
          <cell r="C90">
            <v>255021.85</v>
          </cell>
          <cell r="D90">
            <v>53062</v>
          </cell>
          <cell r="E90">
            <v>919090</v>
          </cell>
          <cell r="F90">
            <v>659872.84</v>
          </cell>
          <cell r="G90">
            <v>3682546.9400000004</v>
          </cell>
          <cell r="H90">
            <v>469738.71</v>
          </cell>
          <cell r="I90">
            <v>36600</v>
          </cell>
          <cell r="J90">
            <v>468595.01</v>
          </cell>
          <cell r="K90">
            <v>0</v>
          </cell>
          <cell r="L90">
            <v>214340.5</v>
          </cell>
          <cell r="M90">
            <v>20000</v>
          </cell>
          <cell r="N90">
            <v>7787.89</v>
          </cell>
          <cell r="O90">
            <v>140272.66999999998</v>
          </cell>
          <cell r="P90">
            <v>13993.01</v>
          </cell>
          <cell r="Q90">
            <v>84728.29</v>
          </cell>
          <cell r="R90">
            <v>7260.4400000000005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70">
          <cell r="R2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16" sqref="L1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04" t="s">
        <v>164</v>
      </c>
      <c r="B1" s="204"/>
      <c r="C1" s="113"/>
      <c r="D1" s="113"/>
      <c r="E1" s="114" t="s">
        <v>0</v>
      </c>
    </row>
    <row r="2" spans="1:5" ht="24.75" thickBot="1">
      <c r="A2" s="115" t="s">
        <v>165</v>
      </c>
      <c r="B2" s="116" t="s">
        <v>166</v>
      </c>
      <c r="C2" s="117" t="s">
        <v>167</v>
      </c>
      <c r="D2" s="117" t="s">
        <v>243</v>
      </c>
      <c r="E2" s="117" t="s">
        <v>168</v>
      </c>
    </row>
    <row r="3" spans="1:5" ht="15" customHeight="1">
      <c r="A3" s="118" t="s">
        <v>169</v>
      </c>
      <c r="B3" s="119" t="s">
        <v>170</v>
      </c>
      <c r="C3" s="120">
        <f>C4+C5+C6</f>
        <v>2536880.59</v>
      </c>
      <c r="D3" s="120">
        <f>D4+D5+D6</f>
        <v>0</v>
      </c>
      <c r="E3" s="121">
        <f aca="true" t="shared" si="0" ref="E3:E25">C3+D3</f>
        <v>2536880.59</v>
      </c>
    </row>
    <row r="4" spans="1:10" ht="15" customHeight="1">
      <c r="A4" s="122" t="s">
        <v>171</v>
      </c>
      <c r="B4" s="123" t="s">
        <v>172</v>
      </c>
      <c r="C4" s="124">
        <f>'[1]příjmy'!$C$90</f>
        <v>2461007.77</v>
      </c>
      <c r="D4" s="125">
        <f>'[2]příjmy'!$C$31</f>
        <v>0</v>
      </c>
      <c r="E4" s="126">
        <f t="shared" si="0"/>
        <v>2461007.77</v>
      </c>
      <c r="J4" s="127"/>
    </row>
    <row r="5" spans="1:5" ht="15" customHeight="1">
      <c r="A5" s="122" t="s">
        <v>173</v>
      </c>
      <c r="B5" s="123" t="s">
        <v>174</v>
      </c>
      <c r="C5" s="124">
        <f>'[1]příjmy'!$D$90</f>
        <v>75872.82</v>
      </c>
      <c r="D5" s="128">
        <v>0</v>
      </c>
      <c r="E5" s="126">
        <f t="shared" si="0"/>
        <v>75872.82</v>
      </c>
    </row>
    <row r="6" spans="1:5" ht="15" customHeight="1">
      <c r="A6" s="122" t="s">
        <v>175</v>
      </c>
      <c r="B6" s="123" t="s">
        <v>176</v>
      </c>
      <c r="C6" s="124">
        <f>'[1]příjmy'!$E$90</f>
        <v>0</v>
      </c>
      <c r="D6" s="124">
        <f>'[2]příjmy'!$E$31</f>
        <v>0</v>
      </c>
      <c r="E6" s="126">
        <f t="shared" si="0"/>
        <v>0</v>
      </c>
    </row>
    <row r="7" spans="1:5" ht="15" customHeight="1">
      <c r="A7" s="129" t="s">
        <v>177</v>
      </c>
      <c r="B7" s="123" t="s">
        <v>178</v>
      </c>
      <c r="C7" s="130">
        <f>C8+C14</f>
        <v>4120422.5700000003</v>
      </c>
      <c r="D7" s="130">
        <f>D8+D14</f>
        <v>0</v>
      </c>
      <c r="E7" s="131">
        <f t="shared" si="0"/>
        <v>4120422.5700000003</v>
      </c>
    </row>
    <row r="8" spans="1:5" ht="15" customHeight="1">
      <c r="A8" s="122" t="s">
        <v>179</v>
      </c>
      <c r="B8" s="123" t="s">
        <v>180</v>
      </c>
      <c r="C8" s="124">
        <f>C9+C10+C12+C13</f>
        <v>4120422.5700000003</v>
      </c>
      <c r="D8" s="124">
        <f>D9+D10+D12+D13</f>
        <v>0</v>
      </c>
      <c r="E8" s="132">
        <f t="shared" si="0"/>
        <v>4120422.5700000003</v>
      </c>
    </row>
    <row r="9" spans="1:5" ht="15" customHeight="1">
      <c r="A9" s="122" t="s">
        <v>181</v>
      </c>
      <c r="B9" s="123" t="s">
        <v>182</v>
      </c>
      <c r="C9" s="124">
        <f>'[1]příjmy'!$I$90</f>
        <v>63118.7</v>
      </c>
      <c r="D9" s="124">
        <f>'[2]příjmy'!$I$16</f>
        <v>0</v>
      </c>
      <c r="E9" s="132">
        <f t="shared" si="0"/>
        <v>63118.7</v>
      </c>
    </row>
    <row r="10" spans="1:5" ht="15" customHeight="1">
      <c r="A10" s="122" t="s">
        <v>183</v>
      </c>
      <c r="B10" s="123" t="s">
        <v>180</v>
      </c>
      <c r="C10" s="124">
        <f>'[1]příjmy'!$H$90</f>
        <v>4032533.87</v>
      </c>
      <c r="D10" s="124">
        <v>0</v>
      </c>
      <c r="E10" s="132">
        <f t="shared" si="0"/>
        <v>4032533.87</v>
      </c>
    </row>
    <row r="11" spans="1:5" ht="15" customHeight="1">
      <c r="A11" s="122" t="s">
        <v>184</v>
      </c>
      <c r="B11" s="123">
        <v>4123</v>
      </c>
      <c r="C11" s="124">
        <f>'[1]příjmy'!$G$90</f>
        <v>0</v>
      </c>
      <c r="D11" s="124">
        <v>0</v>
      </c>
      <c r="E11" s="132">
        <f>SUM(C11:D11)</f>
        <v>0</v>
      </c>
    </row>
    <row r="12" spans="1:5" ht="15" customHeight="1">
      <c r="A12" s="122" t="s">
        <v>185</v>
      </c>
      <c r="B12" s="123" t="s">
        <v>186</v>
      </c>
      <c r="C12" s="124">
        <f>'[1]příjmy'!$J$90</f>
        <v>0</v>
      </c>
      <c r="D12" s="124">
        <v>0</v>
      </c>
      <c r="E12" s="132">
        <f>SUM(C12:D12)</f>
        <v>0</v>
      </c>
    </row>
    <row r="13" spans="1:5" ht="15" customHeight="1">
      <c r="A13" s="122" t="s">
        <v>187</v>
      </c>
      <c r="B13" s="123">
        <v>4121</v>
      </c>
      <c r="C13" s="124">
        <f>'[1]příjmy'!$F$90</f>
        <v>24770</v>
      </c>
      <c r="D13" s="124">
        <v>0</v>
      </c>
      <c r="E13" s="132">
        <f>SUM(C13:D13)</f>
        <v>24770</v>
      </c>
    </row>
    <row r="14" spans="1:5" ht="15" customHeight="1">
      <c r="A14" s="122" t="s">
        <v>188</v>
      </c>
      <c r="B14" s="123" t="s">
        <v>189</v>
      </c>
      <c r="C14" s="124">
        <f>C15+C17+C18</f>
        <v>0</v>
      </c>
      <c r="D14" s="124">
        <f>D15+D17+D18</f>
        <v>0</v>
      </c>
      <c r="E14" s="132">
        <f t="shared" si="0"/>
        <v>0</v>
      </c>
    </row>
    <row r="15" spans="1:5" ht="15" customHeight="1">
      <c r="A15" s="122" t="s">
        <v>183</v>
      </c>
      <c r="B15" s="123" t="s">
        <v>190</v>
      </c>
      <c r="C15" s="124">
        <f>'[1]příjmy'!$K$90</f>
        <v>0</v>
      </c>
      <c r="D15" s="124">
        <f>'[2]příjmy'!$H$16</f>
        <v>0</v>
      </c>
      <c r="E15" s="132">
        <f t="shared" si="0"/>
        <v>0</v>
      </c>
    </row>
    <row r="16" spans="1:5" ht="15" customHeight="1">
      <c r="A16" s="122" t="s">
        <v>191</v>
      </c>
      <c r="B16" s="123">
        <v>4223</v>
      </c>
      <c r="C16" s="124">
        <f>'[1]příjmy'!$N$90</f>
        <v>0</v>
      </c>
      <c r="D16" s="124">
        <v>0</v>
      </c>
      <c r="E16" s="132">
        <f>SUM(C16:D16)</f>
        <v>0</v>
      </c>
    </row>
    <row r="17" spans="1:5" ht="15" customHeight="1">
      <c r="A17" s="122" t="s">
        <v>185</v>
      </c>
      <c r="B17" s="123" t="s">
        <v>192</v>
      </c>
      <c r="C17" s="124">
        <f>'[1]příjmy'!$L$90</f>
        <v>0</v>
      </c>
      <c r="D17" s="124">
        <v>0</v>
      </c>
      <c r="E17" s="132">
        <f>SUM(C17:D17)</f>
        <v>0</v>
      </c>
    </row>
    <row r="18" spans="1:5" ht="15" customHeight="1">
      <c r="A18" s="122" t="s">
        <v>187</v>
      </c>
      <c r="B18" s="123">
        <v>4221</v>
      </c>
      <c r="C18" s="124">
        <f>'[1]příjmy'!$M$90</f>
        <v>0</v>
      </c>
      <c r="D18" s="124">
        <v>0</v>
      </c>
      <c r="E18" s="132">
        <f>SUM(C18:D18)</f>
        <v>0</v>
      </c>
    </row>
    <row r="19" spans="1:5" ht="15" customHeight="1">
      <c r="A19" s="129" t="s">
        <v>193</v>
      </c>
      <c r="B19" s="133" t="s">
        <v>194</v>
      </c>
      <c r="C19" s="130">
        <f>C3+C7</f>
        <v>6657303.16</v>
      </c>
      <c r="D19" s="130">
        <f>D3+D7</f>
        <v>0</v>
      </c>
      <c r="E19" s="131">
        <f t="shared" si="0"/>
        <v>6657303.16</v>
      </c>
    </row>
    <row r="20" spans="1:5" ht="15" customHeight="1">
      <c r="A20" s="129" t="s">
        <v>195</v>
      </c>
      <c r="B20" s="133" t="s">
        <v>196</v>
      </c>
      <c r="C20" s="130">
        <f>SUM(C21:C24)</f>
        <v>403968.80999999994</v>
      </c>
      <c r="D20" s="130">
        <f>SUM(D21:D24)</f>
        <v>0</v>
      </c>
      <c r="E20" s="131">
        <f t="shared" si="0"/>
        <v>403968.80999999994</v>
      </c>
    </row>
    <row r="21" spans="1:5" ht="15" customHeight="1">
      <c r="A21" s="122" t="s">
        <v>197</v>
      </c>
      <c r="B21" s="123" t="s">
        <v>198</v>
      </c>
      <c r="C21" s="124">
        <f>'[1]příjmy'!$O$90</f>
        <v>127924.29999999999</v>
      </c>
      <c r="D21" s="124">
        <v>0</v>
      </c>
      <c r="E21" s="132">
        <f t="shared" si="0"/>
        <v>127924.29999999999</v>
      </c>
    </row>
    <row r="22" spans="1:5" ht="15" customHeight="1">
      <c r="A22" s="122" t="s">
        <v>199</v>
      </c>
      <c r="B22" s="123">
        <v>8115</v>
      </c>
      <c r="C22" s="124">
        <f>'[1]příjmy'!$P$90+'[1]příjmy'!$Q$90</f>
        <v>422919.50999999995</v>
      </c>
      <c r="D22" s="124">
        <v>0</v>
      </c>
      <c r="E22" s="132">
        <f>SUM(C22:D22)</f>
        <v>422919.50999999995</v>
      </c>
    </row>
    <row r="23" spans="1:5" ht="15" customHeight="1">
      <c r="A23" s="122" t="s">
        <v>200</v>
      </c>
      <c r="B23" s="123">
        <v>8123</v>
      </c>
      <c r="C23" s="124">
        <f>'[3]příjmy'!$R$270</f>
        <v>0</v>
      </c>
      <c r="D23" s="124">
        <f>'[2]příjmy'!$T$31</f>
        <v>0</v>
      </c>
      <c r="E23" s="132">
        <f>C23+D23</f>
        <v>0</v>
      </c>
    </row>
    <row r="24" spans="1:5" ht="15" customHeight="1" thickBot="1">
      <c r="A24" s="134" t="s">
        <v>201</v>
      </c>
      <c r="B24" s="135">
        <v>-8124</v>
      </c>
      <c r="C24" s="136">
        <f>'[1]příjmy'!$T$90</f>
        <v>-146875</v>
      </c>
      <c r="D24" s="136">
        <f>'[2]příjmy'!$O$16</f>
        <v>0</v>
      </c>
      <c r="E24" s="137">
        <f>C24+D24</f>
        <v>-146875</v>
      </c>
    </row>
    <row r="25" spans="1:5" ht="15" customHeight="1" thickBot="1">
      <c r="A25" s="138" t="s">
        <v>202</v>
      </c>
      <c r="B25" s="139"/>
      <c r="C25" s="140">
        <f>C3+C7+C20</f>
        <v>7061271.97</v>
      </c>
      <c r="D25" s="140">
        <f>D19+D20</f>
        <v>0</v>
      </c>
      <c r="E25" s="141">
        <f t="shared" si="0"/>
        <v>7061271.97</v>
      </c>
    </row>
    <row r="26" spans="1:5" ht="13.5" thickBot="1">
      <c r="A26" s="204" t="s">
        <v>203</v>
      </c>
      <c r="B26" s="204"/>
      <c r="C26" s="142"/>
      <c r="D26" s="142"/>
      <c r="E26" s="143" t="s">
        <v>0</v>
      </c>
    </row>
    <row r="27" spans="1:5" ht="24.75" thickBot="1">
      <c r="A27" s="115" t="s">
        <v>204</v>
      </c>
      <c r="B27" s="116" t="s">
        <v>1</v>
      </c>
      <c r="C27" s="117" t="s">
        <v>167</v>
      </c>
      <c r="D27" s="117" t="s">
        <v>243</v>
      </c>
      <c r="E27" s="117" t="s">
        <v>168</v>
      </c>
    </row>
    <row r="28" spans="1:5" ht="15" customHeight="1">
      <c r="A28" s="144" t="s">
        <v>205</v>
      </c>
      <c r="B28" s="145" t="s">
        <v>206</v>
      </c>
      <c r="C28" s="128">
        <f>'[1]výdaje'!$B$90</f>
        <v>28361.82</v>
      </c>
      <c r="D28" s="128">
        <v>0</v>
      </c>
      <c r="E28" s="146">
        <f>C28+D28</f>
        <v>28361.82</v>
      </c>
    </row>
    <row r="29" spans="1:5" ht="15" customHeight="1">
      <c r="A29" s="147" t="s">
        <v>207</v>
      </c>
      <c r="B29" s="123" t="s">
        <v>206</v>
      </c>
      <c r="C29" s="124">
        <f>'[1]výdaje'!$C$90</f>
        <v>255021.85</v>
      </c>
      <c r="D29" s="128">
        <v>0</v>
      </c>
      <c r="E29" s="146">
        <f aca="true" t="shared" si="1" ref="E29:E44">C29+D29</f>
        <v>255021.85</v>
      </c>
    </row>
    <row r="30" spans="1:5" ht="15" customHeight="1">
      <c r="A30" s="147" t="s">
        <v>208</v>
      </c>
      <c r="B30" s="123" t="s">
        <v>209</v>
      </c>
      <c r="C30" s="124">
        <f>'[1]výdaje'!$D$90</f>
        <v>53062</v>
      </c>
      <c r="D30" s="128">
        <v>0</v>
      </c>
      <c r="E30" s="146">
        <f>SUM(C30:D30)</f>
        <v>53062</v>
      </c>
    </row>
    <row r="31" spans="1:5" ht="15" customHeight="1">
      <c r="A31" s="147" t="s">
        <v>210</v>
      </c>
      <c r="B31" s="123" t="s">
        <v>206</v>
      </c>
      <c r="C31" s="124">
        <f>'[1]výdaje'!$E$90</f>
        <v>919090</v>
      </c>
      <c r="D31" s="128">
        <v>2140</v>
      </c>
      <c r="E31" s="146">
        <f t="shared" si="1"/>
        <v>921230</v>
      </c>
    </row>
    <row r="32" spans="1:5" ht="15" customHeight="1">
      <c r="A32" s="147" t="s">
        <v>211</v>
      </c>
      <c r="B32" s="123" t="s">
        <v>206</v>
      </c>
      <c r="C32" s="124">
        <f>'[1]výdaje'!$F$90</f>
        <v>659872.84</v>
      </c>
      <c r="D32" s="128">
        <v>0</v>
      </c>
      <c r="E32" s="146">
        <f t="shared" si="1"/>
        <v>659872.84</v>
      </c>
    </row>
    <row r="33" spans="1:5" ht="15" customHeight="1">
      <c r="A33" s="147" t="s">
        <v>212</v>
      </c>
      <c r="B33" s="123" t="s">
        <v>206</v>
      </c>
      <c r="C33" s="124">
        <f>'[1]výdaje'!$G$90</f>
        <v>3682546.9400000004</v>
      </c>
      <c r="D33" s="128">
        <v>0</v>
      </c>
      <c r="E33" s="146">
        <f>C33+D33</f>
        <v>3682546.9400000004</v>
      </c>
    </row>
    <row r="34" spans="1:5" ht="15" customHeight="1">
      <c r="A34" s="147" t="s">
        <v>213</v>
      </c>
      <c r="B34" s="123" t="s">
        <v>209</v>
      </c>
      <c r="C34" s="124">
        <f>'[1]výdaje'!$H$90</f>
        <v>469738.71</v>
      </c>
      <c r="D34" s="128">
        <v>-2140</v>
      </c>
      <c r="E34" s="146">
        <f t="shared" si="1"/>
        <v>467598.71</v>
      </c>
    </row>
    <row r="35" spans="1:5" ht="15" customHeight="1">
      <c r="A35" s="147" t="s">
        <v>214</v>
      </c>
      <c r="B35" s="123" t="s">
        <v>206</v>
      </c>
      <c r="C35" s="124">
        <f>'[1]výdaje'!$I$90</f>
        <v>36600</v>
      </c>
      <c r="D35" s="128">
        <f>'[2]výdaje'!$G$16</f>
        <v>0</v>
      </c>
      <c r="E35" s="146">
        <f t="shared" si="1"/>
        <v>36600</v>
      </c>
    </row>
    <row r="36" spans="1:5" ht="15" customHeight="1">
      <c r="A36" s="147" t="s">
        <v>215</v>
      </c>
      <c r="B36" s="123" t="s">
        <v>209</v>
      </c>
      <c r="C36" s="124">
        <f>'[1]výdaje'!$J$90</f>
        <v>468595.01</v>
      </c>
      <c r="D36" s="128">
        <v>0</v>
      </c>
      <c r="E36" s="146">
        <f t="shared" si="1"/>
        <v>468595.01</v>
      </c>
    </row>
    <row r="37" spans="1:5" ht="15" customHeight="1">
      <c r="A37" s="147" t="s">
        <v>216</v>
      </c>
      <c r="B37" s="123" t="s">
        <v>217</v>
      </c>
      <c r="C37" s="124">
        <f>'[1]výdaje'!$K$90</f>
        <v>0</v>
      </c>
      <c r="D37" s="128">
        <f>'[2]výdaje'!$I$16</f>
        <v>0</v>
      </c>
      <c r="E37" s="146">
        <f t="shared" si="1"/>
        <v>0</v>
      </c>
    </row>
    <row r="38" spans="1:5" ht="15" customHeight="1">
      <c r="A38" s="147" t="s">
        <v>218</v>
      </c>
      <c r="B38" s="123" t="s">
        <v>209</v>
      </c>
      <c r="C38" s="124">
        <f>'[1]výdaje'!$L$90</f>
        <v>214340.5</v>
      </c>
      <c r="D38" s="128">
        <f>'[2]výdaje'!$J$16</f>
        <v>0</v>
      </c>
      <c r="E38" s="146">
        <f t="shared" si="1"/>
        <v>214340.5</v>
      </c>
    </row>
    <row r="39" spans="1:5" ht="15" customHeight="1">
      <c r="A39" s="147" t="s">
        <v>219</v>
      </c>
      <c r="B39" s="123" t="s">
        <v>209</v>
      </c>
      <c r="C39" s="124">
        <f>'[1]výdaje'!$M$90</f>
        <v>20000</v>
      </c>
      <c r="D39" s="128">
        <v>0</v>
      </c>
      <c r="E39" s="146">
        <f t="shared" si="1"/>
        <v>20000</v>
      </c>
    </row>
    <row r="40" spans="1:5" ht="15" customHeight="1">
      <c r="A40" s="147" t="s">
        <v>220</v>
      </c>
      <c r="B40" s="123" t="s">
        <v>206</v>
      </c>
      <c r="C40" s="124">
        <f>'[1]výdaje'!$N$90</f>
        <v>7787.89</v>
      </c>
      <c r="D40" s="128">
        <f>'[2]výdaje'!$L$16</f>
        <v>0</v>
      </c>
      <c r="E40" s="146">
        <f t="shared" si="1"/>
        <v>7787.89</v>
      </c>
    </row>
    <row r="41" spans="1:5" ht="15" customHeight="1">
      <c r="A41" s="147" t="s">
        <v>221</v>
      </c>
      <c r="B41" s="123" t="s">
        <v>209</v>
      </c>
      <c r="C41" s="124">
        <f>'[1]výdaje'!$O$90</f>
        <v>140272.66999999998</v>
      </c>
      <c r="D41" s="128">
        <v>0</v>
      </c>
      <c r="E41" s="146">
        <f>C41+D41</f>
        <v>140272.66999999998</v>
      </c>
    </row>
    <row r="42" spans="1:5" ht="15" customHeight="1">
      <c r="A42" s="147" t="s">
        <v>222</v>
      </c>
      <c r="B42" s="123" t="s">
        <v>209</v>
      </c>
      <c r="C42" s="124">
        <f>'[1]výdaje'!$P$90</f>
        <v>13993.01</v>
      </c>
      <c r="D42" s="128">
        <v>0</v>
      </c>
      <c r="E42" s="146">
        <f t="shared" si="1"/>
        <v>13993.01</v>
      </c>
    </row>
    <row r="43" spans="1:5" ht="15" customHeight="1">
      <c r="A43" s="147" t="s">
        <v>223</v>
      </c>
      <c r="B43" s="123" t="s">
        <v>209</v>
      </c>
      <c r="C43" s="124">
        <f>'[1]výdaje'!$Q$90</f>
        <v>84728.29</v>
      </c>
      <c r="D43" s="128">
        <f>'[2]výdaje'!$N$16</f>
        <v>0</v>
      </c>
      <c r="E43" s="146">
        <f t="shared" si="1"/>
        <v>84728.29</v>
      </c>
    </row>
    <row r="44" spans="1:5" ht="15" customHeight="1" thickBot="1">
      <c r="A44" s="147" t="s">
        <v>224</v>
      </c>
      <c r="B44" s="123" t="s">
        <v>209</v>
      </c>
      <c r="C44" s="124">
        <f>'[1]výdaje'!$R$90</f>
        <v>7260.4400000000005</v>
      </c>
      <c r="D44" s="128">
        <f>'[2]výdaje'!$P$16</f>
        <v>0</v>
      </c>
      <c r="E44" s="146">
        <f t="shared" si="1"/>
        <v>7260.4400000000005</v>
      </c>
    </row>
    <row r="45" spans="1:5" ht="15" customHeight="1" thickBot="1">
      <c r="A45" s="148" t="s">
        <v>225</v>
      </c>
      <c r="B45" s="139"/>
      <c r="C45" s="140">
        <f>C28+C29+C31+C32+C33+C34+C35+C36+C37+C38+C39+C40+C41+C42+C43+C44+C30</f>
        <v>7061271.97</v>
      </c>
      <c r="D45" s="140">
        <f>SUM(D28:D44)</f>
        <v>0</v>
      </c>
      <c r="E45" s="141">
        <f>SUM(E28:E44)</f>
        <v>7061271.97</v>
      </c>
    </row>
    <row r="46" spans="3:5" ht="12.75">
      <c r="C46" s="127"/>
      <c r="E46" s="127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1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2.00390625" style="0" hidden="1" customWidth="1"/>
    <col min="4" max="5" width="4.7109375" style="0" customWidth="1"/>
    <col min="6" max="6" width="36.00390625" style="0" customWidth="1"/>
    <col min="7" max="7" width="9.00390625" style="0" customWidth="1"/>
    <col min="8" max="8" width="9.421875" style="0" customWidth="1"/>
    <col min="9" max="9" width="8.421875" style="0" customWidth="1"/>
    <col min="10" max="10" width="9.28125" style="0" customWidth="1"/>
  </cols>
  <sheetData>
    <row r="3" spans="1:10" ht="18">
      <c r="A3" s="205" t="s">
        <v>81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2.75">
      <c r="A4" s="65"/>
      <c r="B4" s="65"/>
      <c r="C4" s="65"/>
      <c r="D4" s="65"/>
      <c r="E4" s="65"/>
      <c r="F4" s="65"/>
      <c r="G4" s="65"/>
      <c r="H4" s="65"/>
      <c r="I4" s="66"/>
      <c r="J4" s="66"/>
    </row>
    <row r="5" spans="1:15" ht="15.75">
      <c r="A5" s="206" t="s">
        <v>79</v>
      </c>
      <c r="B5" s="206"/>
      <c r="C5" s="206"/>
      <c r="D5" s="206"/>
      <c r="E5" s="206"/>
      <c r="F5" s="206"/>
      <c r="G5" s="206"/>
      <c r="H5" s="206"/>
      <c r="I5" s="206"/>
      <c r="J5" s="206"/>
      <c r="O5" s="149" t="s">
        <v>92</v>
      </c>
    </row>
    <row r="6" spans="1:10" ht="12.75">
      <c r="A6" s="65"/>
      <c r="B6" s="65"/>
      <c r="C6" s="65"/>
      <c r="D6" s="65"/>
      <c r="E6" s="65"/>
      <c r="F6" s="65"/>
      <c r="G6" s="65"/>
      <c r="H6" s="65"/>
      <c r="I6" s="66"/>
      <c r="J6" s="66"/>
    </row>
    <row r="7" spans="1:10" ht="15.75">
      <c r="A7" s="207" t="s">
        <v>226</v>
      </c>
      <c r="B7" s="207"/>
      <c r="C7" s="207"/>
      <c r="D7" s="207"/>
      <c r="E7" s="207"/>
      <c r="F7" s="207"/>
      <c r="G7" s="207"/>
      <c r="H7" s="207"/>
      <c r="I7" s="207"/>
      <c r="J7" s="207"/>
    </row>
    <row r="9" ht="13.5" thickBot="1">
      <c r="J9" s="67" t="s">
        <v>0</v>
      </c>
    </row>
    <row r="10" spans="1:10" ht="31.5" customHeight="1" thickBot="1">
      <c r="A10" s="150" t="s">
        <v>2</v>
      </c>
      <c r="B10" s="208" t="s">
        <v>227</v>
      </c>
      <c r="C10" s="209"/>
      <c r="D10" s="151" t="s">
        <v>4</v>
      </c>
      <c r="E10" s="152" t="s">
        <v>1</v>
      </c>
      <c r="F10" s="153" t="s">
        <v>228</v>
      </c>
      <c r="G10" s="5" t="s">
        <v>6</v>
      </c>
      <c r="H10" s="69" t="s">
        <v>82</v>
      </c>
      <c r="I10" s="191" t="s">
        <v>243</v>
      </c>
      <c r="J10" s="6" t="s">
        <v>83</v>
      </c>
    </row>
    <row r="11" spans="1:10" ht="13.5" thickBot="1">
      <c r="A11" s="150" t="s">
        <v>7</v>
      </c>
      <c r="B11" s="210" t="s">
        <v>8</v>
      </c>
      <c r="C11" s="211"/>
      <c r="D11" s="151" t="s">
        <v>8</v>
      </c>
      <c r="E11" s="152" t="s">
        <v>8</v>
      </c>
      <c r="F11" s="154" t="s">
        <v>229</v>
      </c>
      <c r="G11" s="155">
        <v>99450</v>
      </c>
      <c r="H11" s="156">
        <f>H12+H16+H20+H24+H28</f>
        <v>100450</v>
      </c>
      <c r="I11" s="156">
        <f>I12+I16+I20+I24+I28</f>
        <v>2140</v>
      </c>
      <c r="J11" s="157">
        <f>H11+I11</f>
        <v>102590</v>
      </c>
    </row>
    <row r="12" spans="1:10" ht="12.75">
      <c r="A12" s="158" t="s">
        <v>230</v>
      </c>
      <c r="B12" s="212" t="s">
        <v>12</v>
      </c>
      <c r="C12" s="213"/>
      <c r="D12" s="159" t="s">
        <v>8</v>
      </c>
      <c r="E12" s="160" t="s">
        <v>8</v>
      </c>
      <c r="F12" s="161" t="s">
        <v>13</v>
      </c>
      <c r="G12" s="162">
        <v>37450</v>
      </c>
      <c r="H12" s="162">
        <f>H13</f>
        <v>37650</v>
      </c>
      <c r="I12" s="163">
        <f>I13</f>
        <v>2140</v>
      </c>
      <c r="J12" s="164">
        <f>H12+I12</f>
        <v>39790</v>
      </c>
    </row>
    <row r="13" spans="1:10" ht="12.75">
      <c r="A13" s="165"/>
      <c r="B13" s="214"/>
      <c r="C13" s="215"/>
      <c r="D13" s="166">
        <v>3314</v>
      </c>
      <c r="E13" s="167">
        <v>5331</v>
      </c>
      <c r="F13" s="168" t="s">
        <v>231</v>
      </c>
      <c r="G13" s="169">
        <v>37450</v>
      </c>
      <c r="H13" s="169">
        <f>H14+H15</f>
        <v>37650</v>
      </c>
      <c r="I13" s="169">
        <f>I14+I15</f>
        <v>2140</v>
      </c>
      <c r="J13" s="170">
        <f>H13+I13</f>
        <v>39790</v>
      </c>
    </row>
    <row r="14" spans="1:10" ht="12.75">
      <c r="A14" s="171"/>
      <c r="B14" s="214"/>
      <c r="C14" s="215"/>
      <c r="D14" s="172"/>
      <c r="E14" s="173" t="s">
        <v>232</v>
      </c>
      <c r="F14" s="174" t="s">
        <v>233</v>
      </c>
      <c r="G14" s="175">
        <v>4671.464</v>
      </c>
      <c r="H14" s="175">
        <v>4548.259</v>
      </c>
      <c r="I14" s="176">
        <v>0</v>
      </c>
      <c r="J14" s="170">
        <f>H14+I14</f>
        <v>4548.259</v>
      </c>
    </row>
    <row r="15" spans="1:10" ht="13.5" thickBot="1">
      <c r="A15" s="177"/>
      <c r="B15" s="216"/>
      <c r="C15" s="217"/>
      <c r="D15" s="178"/>
      <c r="E15" s="179"/>
      <c r="F15" s="180" t="s">
        <v>234</v>
      </c>
      <c r="G15" s="181">
        <v>32778.536</v>
      </c>
      <c r="H15" s="181">
        <v>33101.741</v>
      </c>
      <c r="I15" s="182">
        <v>2140</v>
      </c>
      <c r="J15" s="183">
        <f aca="true" t="shared" si="0" ref="J15:J31">H15+I15</f>
        <v>35241.741</v>
      </c>
    </row>
    <row r="16" spans="1:10" ht="12.75">
      <c r="A16" s="158" t="s">
        <v>230</v>
      </c>
      <c r="B16" s="212" t="s">
        <v>235</v>
      </c>
      <c r="C16" s="213"/>
      <c r="D16" s="159" t="s">
        <v>8</v>
      </c>
      <c r="E16" s="160" t="s">
        <v>8</v>
      </c>
      <c r="F16" s="161" t="s">
        <v>236</v>
      </c>
      <c r="G16" s="162">
        <v>17650</v>
      </c>
      <c r="H16" s="162">
        <f>H17</f>
        <v>17880</v>
      </c>
      <c r="I16" s="162">
        <f>I17</f>
        <v>0</v>
      </c>
      <c r="J16" s="184">
        <f t="shared" si="0"/>
        <v>17880</v>
      </c>
    </row>
    <row r="17" spans="1:10" ht="12.75">
      <c r="A17" s="165"/>
      <c r="B17" s="214"/>
      <c r="C17" s="215"/>
      <c r="D17" s="166">
        <v>3315</v>
      </c>
      <c r="E17" s="167">
        <v>5331</v>
      </c>
      <c r="F17" s="168" t="s">
        <v>231</v>
      </c>
      <c r="G17" s="169">
        <v>17650</v>
      </c>
      <c r="H17" s="169">
        <f>H18+H19</f>
        <v>17880</v>
      </c>
      <c r="I17" s="169">
        <f>I18+I19</f>
        <v>0</v>
      </c>
      <c r="J17" s="170">
        <f t="shared" si="0"/>
        <v>17880</v>
      </c>
    </row>
    <row r="18" spans="1:10" ht="12.75">
      <c r="A18" s="171"/>
      <c r="B18" s="214"/>
      <c r="C18" s="215"/>
      <c r="D18" s="172"/>
      <c r="E18" s="173" t="s">
        <v>232</v>
      </c>
      <c r="F18" s="174" t="s">
        <v>233</v>
      </c>
      <c r="G18" s="175">
        <v>1835.389</v>
      </c>
      <c r="H18" s="175">
        <v>1835.389</v>
      </c>
      <c r="I18" s="176">
        <v>0</v>
      </c>
      <c r="J18" s="170">
        <f t="shared" si="0"/>
        <v>1835.389</v>
      </c>
    </row>
    <row r="19" spans="1:10" ht="13.5" thickBot="1">
      <c r="A19" s="177"/>
      <c r="B19" s="216"/>
      <c r="C19" s="217"/>
      <c r="D19" s="178"/>
      <c r="E19" s="179"/>
      <c r="F19" s="180" t="s">
        <v>234</v>
      </c>
      <c r="G19" s="181">
        <v>15814.611</v>
      </c>
      <c r="H19" s="181">
        <v>16044.611</v>
      </c>
      <c r="I19" s="182">
        <v>0</v>
      </c>
      <c r="J19" s="183">
        <f t="shared" si="0"/>
        <v>16044.611</v>
      </c>
    </row>
    <row r="20" spans="1:10" ht="12.75">
      <c r="A20" s="158" t="s">
        <v>230</v>
      </c>
      <c r="B20" s="212" t="s">
        <v>237</v>
      </c>
      <c r="C20" s="213"/>
      <c r="D20" s="159" t="s">
        <v>8</v>
      </c>
      <c r="E20" s="160" t="s">
        <v>8</v>
      </c>
      <c r="F20" s="161" t="s">
        <v>238</v>
      </c>
      <c r="G20" s="162">
        <v>21000</v>
      </c>
      <c r="H20" s="162">
        <f>H21</f>
        <v>21100</v>
      </c>
      <c r="I20" s="162">
        <f>I21</f>
        <v>0</v>
      </c>
      <c r="J20" s="184">
        <f t="shared" si="0"/>
        <v>21100</v>
      </c>
    </row>
    <row r="21" spans="1:10" ht="12.75">
      <c r="A21" s="165"/>
      <c r="B21" s="214"/>
      <c r="C21" s="215"/>
      <c r="D21" s="166">
        <v>3315</v>
      </c>
      <c r="E21" s="167">
        <v>5331</v>
      </c>
      <c r="F21" s="168" t="s">
        <v>231</v>
      </c>
      <c r="G21" s="169">
        <v>21000</v>
      </c>
      <c r="H21" s="169">
        <f>H22+H23</f>
        <v>21100</v>
      </c>
      <c r="I21" s="185">
        <f>I22+I23</f>
        <v>0</v>
      </c>
      <c r="J21" s="170">
        <f t="shared" si="0"/>
        <v>21100</v>
      </c>
    </row>
    <row r="22" spans="1:10" ht="12.75">
      <c r="A22" s="171"/>
      <c r="B22" s="214"/>
      <c r="C22" s="215"/>
      <c r="D22" s="172"/>
      <c r="E22" s="173" t="s">
        <v>232</v>
      </c>
      <c r="F22" s="186" t="s">
        <v>233</v>
      </c>
      <c r="G22" s="175">
        <v>1326.402</v>
      </c>
      <c r="H22" s="175">
        <v>1350.15</v>
      </c>
      <c r="I22" s="187">
        <v>0</v>
      </c>
      <c r="J22" s="188">
        <f t="shared" si="0"/>
        <v>1350.15</v>
      </c>
    </row>
    <row r="23" spans="1:10" ht="13.5" thickBot="1">
      <c r="A23" s="177"/>
      <c r="B23" s="216"/>
      <c r="C23" s="217"/>
      <c r="D23" s="178"/>
      <c r="E23" s="179"/>
      <c r="F23" s="180" t="s">
        <v>234</v>
      </c>
      <c r="G23" s="181">
        <v>19673.5983</v>
      </c>
      <c r="H23" s="181">
        <v>19749.85</v>
      </c>
      <c r="I23" s="182">
        <v>0</v>
      </c>
      <c r="J23" s="183">
        <f t="shared" si="0"/>
        <v>19749.85</v>
      </c>
    </row>
    <row r="24" spans="1:10" ht="12.75">
      <c r="A24" s="158" t="s">
        <v>230</v>
      </c>
      <c r="B24" s="212" t="s">
        <v>239</v>
      </c>
      <c r="C24" s="213"/>
      <c r="D24" s="159" t="s">
        <v>8</v>
      </c>
      <c r="E24" s="160" t="s">
        <v>8</v>
      </c>
      <c r="F24" s="161" t="s">
        <v>240</v>
      </c>
      <c r="G24" s="162">
        <v>13900</v>
      </c>
      <c r="H24" s="162">
        <f>H25</f>
        <v>14180</v>
      </c>
      <c r="I24" s="163">
        <f>I25</f>
        <v>0</v>
      </c>
      <c r="J24" s="184">
        <f t="shared" si="0"/>
        <v>14180</v>
      </c>
    </row>
    <row r="25" spans="1:10" ht="12.75">
      <c r="A25" s="165"/>
      <c r="B25" s="214"/>
      <c r="C25" s="215"/>
      <c r="D25" s="166">
        <v>3315</v>
      </c>
      <c r="E25" s="167">
        <v>5331</v>
      </c>
      <c r="F25" s="168" t="s">
        <v>231</v>
      </c>
      <c r="G25" s="169">
        <v>13900</v>
      </c>
      <c r="H25" s="169">
        <f>H26+H27</f>
        <v>14180</v>
      </c>
      <c r="I25" s="185">
        <f>I26+I27</f>
        <v>0</v>
      </c>
      <c r="J25" s="170">
        <f t="shared" si="0"/>
        <v>14180</v>
      </c>
    </row>
    <row r="26" spans="1:10" ht="12.75">
      <c r="A26" s="171"/>
      <c r="B26" s="214"/>
      <c r="C26" s="215"/>
      <c r="D26" s="172"/>
      <c r="E26" s="173" t="s">
        <v>232</v>
      </c>
      <c r="F26" s="174" t="s">
        <v>233</v>
      </c>
      <c r="G26" s="175">
        <v>506.515</v>
      </c>
      <c r="H26" s="175">
        <v>508.095</v>
      </c>
      <c r="I26" s="176">
        <v>0</v>
      </c>
      <c r="J26" s="170">
        <f t="shared" si="0"/>
        <v>508.095</v>
      </c>
    </row>
    <row r="27" spans="1:10" ht="13.5" thickBot="1">
      <c r="A27" s="177"/>
      <c r="B27" s="216"/>
      <c r="C27" s="217"/>
      <c r="D27" s="178"/>
      <c r="E27" s="179"/>
      <c r="F27" s="180" t="s">
        <v>234</v>
      </c>
      <c r="G27" s="181">
        <v>13393.485</v>
      </c>
      <c r="H27" s="181">
        <v>13671.905</v>
      </c>
      <c r="I27" s="182">
        <v>0</v>
      </c>
      <c r="J27" s="189">
        <f t="shared" si="0"/>
        <v>13671.905</v>
      </c>
    </row>
    <row r="28" spans="1:10" ht="12.75">
      <c r="A28" s="158" t="s">
        <v>230</v>
      </c>
      <c r="B28" s="212" t="s">
        <v>241</v>
      </c>
      <c r="C28" s="213"/>
      <c r="D28" s="159" t="s">
        <v>8</v>
      </c>
      <c r="E28" s="160" t="s">
        <v>8</v>
      </c>
      <c r="F28" s="161" t="s">
        <v>242</v>
      </c>
      <c r="G28" s="162">
        <v>9450</v>
      </c>
      <c r="H28" s="162">
        <f>H29</f>
        <v>9640</v>
      </c>
      <c r="I28" s="163">
        <f>I29</f>
        <v>0</v>
      </c>
      <c r="J28" s="184">
        <f t="shared" si="0"/>
        <v>9640</v>
      </c>
    </row>
    <row r="29" spans="1:10" ht="12.75">
      <c r="A29" s="165"/>
      <c r="B29" s="214"/>
      <c r="C29" s="215"/>
      <c r="D29" s="166">
        <v>3315</v>
      </c>
      <c r="E29" s="167">
        <v>5331</v>
      </c>
      <c r="F29" s="168" t="s">
        <v>231</v>
      </c>
      <c r="G29" s="169">
        <v>9450</v>
      </c>
      <c r="H29" s="169">
        <f>H30+H31</f>
        <v>9640</v>
      </c>
      <c r="I29" s="185">
        <f>I30+I31</f>
        <v>0</v>
      </c>
      <c r="J29" s="170">
        <f t="shared" si="0"/>
        <v>9640</v>
      </c>
    </row>
    <row r="30" spans="1:10" ht="12.75">
      <c r="A30" s="171"/>
      <c r="B30" s="214"/>
      <c r="C30" s="215"/>
      <c r="D30" s="172"/>
      <c r="E30" s="173" t="s">
        <v>232</v>
      </c>
      <c r="F30" s="174" t="s">
        <v>233</v>
      </c>
      <c r="G30" s="175">
        <v>331.104</v>
      </c>
      <c r="H30" s="175">
        <v>352.176</v>
      </c>
      <c r="I30" s="176">
        <v>0</v>
      </c>
      <c r="J30" s="170">
        <f t="shared" si="0"/>
        <v>352.176</v>
      </c>
    </row>
    <row r="31" spans="1:10" ht="13.5" thickBot="1">
      <c r="A31" s="177"/>
      <c r="B31" s="216"/>
      <c r="C31" s="217"/>
      <c r="D31" s="178"/>
      <c r="E31" s="179"/>
      <c r="F31" s="180" t="s">
        <v>234</v>
      </c>
      <c r="G31" s="190">
        <v>9118.896</v>
      </c>
      <c r="H31" s="181">
        <v>9287.824</v>
      </c>
      <c r="I31" s="182">
        <v>0</v>
      </c>
      <c r="J31" s="189">
        <f t="shared" si="0"/>
        <v>9287.824</v>
      </c>
    </row>
  </sheetData>
  <sheetProtection/>
  <mergeCells count="25">
    <mergeCell ref="B31:C31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3:J3"/>
    <mergeCell ref="A5:J5"/>
    <mergeCell ref="A7:J7"/>
    <mergeCell ref="B10:C10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B1">
      <selection activeCell="M8" sqref="M8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4.28125" style="0" customWidth="1"/>
    <col min="4" max="4" width="4.421875" style="0" customWidth="1"/>
    <col min="5" max="5" width="4.28125" style="0" customWidth="1"/>
    <col min="6" max="6" width="55.140625" style="0" customWidth="1"/>
    <col min="7" max="7" width="9.7109375" style="0" customWidth="1"/>
    <col min="8" max="8" width="8.7109375" style="0" customWidth="1"/>
    <col min="9" max="9" width="8.00390625" style="0" customWidth="1"/>
    <col min="10" max="10" width="7.7109375" style="0" customWidth="1"/>
  </cols>
  <sheetData>
    <row r="1" spans="1:22" ht="18">
      <c r="A1" s="205" t="s">
        <v>81</v>
      </c>
      <c r="B1" s="205"/>
      <c r="C1" s="205"/>
      <c r="D1" s="205"/>
      <c r="E1" s="205"/>
      <c r="F1" s="205"/>
      <c r="G1" s="205"/>
      <c r="H1" s="205"/>
      <c r="I1" s="205"/>
      <c r="J1" s="205"/>
      <c r="V1" t="s">
        <v>92</v>
      </c>
    </row>
    <row r="2" spans="1:10" ht="12.75">
      <c r="A2" s="65"/>
      <c r="B2" s="65"/>
      <c r="C2" s="65"/>
      <c r="D2" s="65"/>
      <c r="E2" s="65"/>
      <c r="F2" s="65"/>
      <c r="G2" s="65"/>
      <c r="H2" s="65"/>
      <c r="I2" s="66"/>
      <c r="J2" s="66"/>
    </row>
    <row r="3" spans="1:10" ht="15.75">
      <c r="A3" s="206" t="s">
        <v>79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65"/>
      <c r="B4" s="65"/>
      <c r="C4" s="65"/>
      <c r="D4" s="65"/>
      <c r="E4" s="65"/>
      <c r="F4" s="65"/>
      <c r="G4" s="65"/>
      <c r="H4" s="65"/>
      <c r="I4" s="66"/>
      <c r="J4" s="66"/>
    </row>
    <row r="5" spans="1:10" ht="15.75">
      <c r="A5" s="207" t="s">
        <v>80</v>
      </c>
      <c r="B5" s="207"/>
      <c r="C5" s="207"/>
      <c r="D5" s="207"/>
      <c r="E5" s="207"/>
      <c r="F5" s="207"/>
      <c r="G5" s="207"/>
      <c r="H5" s="207"/>
      <c r="I5" s="207"/>
      <c r="J5" s="207"/>
    </row>
    <row r="7" ht="13.5" thickBot="1">
      <c r="J7" s="67" t="s">
        <v>0</v>
      </c>
    </row>
    <row r="8" spans="1:10" ht="26.25" customHeight="1" thickBot="1">
      <c r="A8" s="1" t="s">
        <v>2</v>
      </c>
      <c r="B8" s="218" t="s">
        <v>3</v>
      </c>
      <c r="C8" s="219"/>
      <c r="D8" s="3" t="s">
        <v>4</v>
      </c>
      <c r="E8" s="4" t="s">
        <v>1</v>
      </c>
      <c r="F8" s="3" t="s">
        <v>5</v>
      </c>
      <c r="G8" s="5" t="s">
        <v>6</v>
      </c>
      <c r="H8" s="69" t="s">
        <v>82</v>
      </c>
      <c r="I8" s="68" t="s">
        <v>84</v>
      </c>
      <c r="J8" s="6" t="s">
        <v>83</v>
      </c>
    </row>
    <row r="9" spans="1:14" ht="13.5" thickBot="1">
      <c r="A9" s="7" t="s">
        <v>7</v>
      </c>
      <c r="B9" s="218" t="s">
        <v>8</v>
      </c>
      <c r="C9" s="219"/>
      <c r="D9" s="2" t="s">
        <v>8</v>
      </c>
      <c r="E9" s="2" t="s">
        <v>8</v>
      </c>
      <c r="F9" s="8" t="s">
        <v>9</v>
      </c>
      <c r="G9" s="9">
        <f>G11+G20+G25+G116+G119</f>
        <v>11900</v>
      </c>
      <c r="H9" s="9">
        <f>H11+H20+H25+H116+H119</f>
        <v>17525</v>
      </c>
      <c r="I9" s="9">
        <f>I11+I20+I25+I116+I119</f>
        <v>-2140</v>
      </c>
      <c r="J9" s="10">
        <f>H9+I9</f>
        <v>15385</v>
      </c>
      <c r="N9" t="s">
        <v>163</v>
      </c>
    </row>
    <row r="10" spans="1:10" ht="13.5" thickBot="1">
      <c r="A10" s="7"/>
      <c r="B10" s="2"/>
      <c r="C10" s="112"/>
      <c r="D10" s="2"/>
      <c r="E10" s="192"/>
      <c r="F10" s="194" t="s">
        <v>244</v>
      </c>
      <c r="G10" s="193"/>
      <c r="H10" s="193"/>
      <c r="I10" s="193"/>
      <c r="J10" s="10"/>
    </row>
    <row r="11" spans="1:10" ht="13.5" thickBot="1">
      <c r="A11" s="87" t="s">
        <v>7</v>
      </c>
      <c r="B11" s="220" t="s">
        <v>8</v>
      </c>
      <c r="C11" s="221"/>
      <c r="D11" s="90" t="s">
        <v>8</v>
      </c>
      <c r="E11" s="91" t="s">
        <v>8</v>
      </c>
      <c r="F11" s="83" t="s">
        <v>10</v>
      </c>
      <c r="G11" s="85">
        <f>G12+G14+G16+G18</f>
        <v>5800</v>
      </c>
      <c r="H11" s="85">
        <f>H12+H14+H16+H18</f>
        <v>5800</v>
      </c>
      <c r="I11" s="85">
        <f>I12+I14+I16+I18</f>
        <v>-2140</v>
      </c>
      <c r="J11" s="86">
        <f>H11+I11</f>
        <v>3660</v>
      </c>
    </row>
    <row r="12" spans="1:10" ht="12.75">
      <c r="A12" s="195" t="s">
        <v>7</v>
      </c>
      <c r="B12" s="199" t="s">
        <v>11</v>
      </c>
      <c r="C12" s="57" t="s">
        <v>12</v>
      </c>
      <c r="D12" s="58" t="s">
        <v>8</v>
      </c>
      <c r="E12" s="59" t="s">
        <v>8</v>
      </c>
      <c r="F12" s="60" t="s">
        <v>13</v>
      </c>
      <c r="G12" s="61">
        <v>2140</v>
      </c>
      <c r="H12" s="61">
        <v>2140</v>
      </c>
      <c r="I12" s="61">
        <v>-2140</v>
      </c>
      <c r="J12" s="63">
        <f>H12+I12</f>
        <v>0</v>
      </c>
    </row>
    <row r="13" spans="1:10" ht="12.75">
      <c r="A13" s="196"/>
      <c r="B13" s="200"/>
      <c r="C13" s="22"/>
      <c r="D13" s="23" t="s">
        <v>14</v>
      </c>
      <c r="E13" s="24">
        <v>5331</v>
      </c>
      <c r="F13" s="25" t="s">
        <v>15</v>
      </c>
      <c r="G13" s="26">
        <v>2140</v>
      </c>
      <c r="H13" s="26">
        <v>2140</v>
      </c>
      <c r="I13" s="27">
        <v>-2140</v>
      </c>
      <c r="J13" s="28">
        <f>H13+I13</f>
        <v>0</v>
      </c>
    </row>
    <row r="14" spans="1:10" ht="12.75">
      <c r="A14" s="197" t="s">
        <v>7</v>
      </c>
      <c r="B14" s="201" t="s">
        <v>16</v>
      </c>
      <c r="C14" s="29" t="s">
        <v>17</v>
      </c>
      <c r="D14" s="30" t="s">
        <v>8</v>
      </c>
      <c r="E14" s="31" t="s">
        <v>8</v>
      </c>
      <c r="F14" s="32" t="s">
        <v>18</v>
      </c>
      <c r="G14" s="33">
        <v>1020</v>
      </c>
      <c r="H14" s="33">
        <v>1020</v>
      </c>
      <c r="I14" s="34">
        <v>0</v>
      </c>
      <c r="J14" s="19">
        <f aca="true" t="shared" si="0" ref="J14:J19">H14+I14</f>
        <v>1020</v>
      </c>
    </row>
    <row r="15" spans="1:10" ht="12.75">
      <c r="A15" s="196"/>
      <c r="B15" s="200"/>
      <c r="C15" s="22"/>
      <c r="D15" s="23" t="s">
        <v>14</v>
      </c>
      <c r="E15" s="24">
        <v>5321</v>
      </c>
      <c r="F15" s="25" t="s">
        <v>19</v>
      </c>
      <c r="G15" s="26">
        <v>1020</v>
      </c>
      <c r="H15" s="26">
        <v>1020</v>
      </c>
      <c r="I15" s="27">
        <v>0</v>
      </c>
      <c r="J15" s="28">
        <f t="shared" si="0"/>
        <v>1020</v>
      </c>
    </row>
    <row r="16" spans="1:10" ht="12.75">
      <c r="A16" s="197" t="s">
        <v>7</v>
      </c>
      <c r="B16" s="201" t="s">
        <v>20</v>
      </c>
      <c r="C16" s="29" t="s">
        <v>21</v>
      </c>
      <c r="D16" s="30" t="s">
        <v>8</v>
      </c>
      <c r="E16" s="31" t="s">
        <v>8</v>
      </c>
      <c r="F16" s="32" t="s">
        <v>22</v>
      </c>
      <c r="G16" s="33">
        <v>1330</v>
      </c>
      <c r="H16" s="33">
        <v>1330</v>
      </c>
      <c r="I16" s="34">
        <v>0</v>
      </c>
      <c r="J16" s="19">
        <f t="shared" si="0"/>
        <v>1330</v>
      </c>
    </row>
    <row r="17" spans="1:10" ht="12.75">
      <c r="A17" s="196"/>
      <c r="B17" s="200"/>
      <c r="C17" s="22"/>
      <c r="D17" s="23" t="s">
        <v>14</v>
      </c>
      <c r="E17" s="24">
        <v>5321</v>
      </c>
      <c r="F17" s="25" t="s">
        <v>19</v>
      </c>
      <c r="G17" s="26">
        <v>1330</v>
      </c>
      <c r="H17" s="26">
        <v>1330</v>
      </c>
      <c r="I17" s="27">
        <v>0</v>
      </c>
      <c r="J17" s="28">
        <f t="shared" si="0"/>
        <v>1330</v>
      </c>
    </row>
    <row r="18" spans="1:10" ht="12.75">
      <c r="A18" s="195" t="s">
        <v>7</v>
      </c>
      <c r="B18" s="202" t="s">
        <v>23</v>
      </c>
      <c r="C18" s="13" t="s">
        <v>24</v>
      </c>
      <c r="D18" s="14" t="s">
        <v>8</v>
      </c>
      <c r="E18" s="15" t="s">
        <v>8</v>
      </c>
      <c r="F18" s="16" t="s">
        <v>25</v>
      </c>
      <c r="G18" s="17">
        <v>1310</v>
      </c>
      <c r="H18" s="17">
        <v>1310</v>
      </c>
      <c r="I18" s="18">
        <v>0</v>
      </c>
      <c r="J18" s="19">
        <f t="shared" si="0"/>
        <v>1310</v>
      </c>
    </row>
    <row r="19" spans="1:10" ht="13.5" thickBot="1">
      <c r="A19" s="198"/>
      <c r="B19" s="203"/>
      <c r="C19" s="37"/>
      <c r="D19" s="38" t="s">
        <v>14</v>
      </c>
      <c r="E19" s="39">
        <v>5321</v>
      </c>
      <c r="F19" s="40" t="s">
        <v>19</v>
      </c>
      <c r="G19" s="41">
        <v>1310</v>
      </c>
      <c r="H19" s="41">
        <v>1310</v>
      </c>
      <c r="I19" s="42">
        <v>0</v>
      </c>
      <c r="J19" s="43">
        <f t="shared" si="0"/>
        <v>1310</v>
      </c>
    </row>
    <row r="20" spans="1:10" ht="13.5" thickBot="1">
      <c r="A20" s="92" t="s">
        <v>7</v>
      </c>
      <c r="B20" s="93" t="s">
        <v>8</v>
      </c>
      <c r="C20" s="94" t="s">
        <v>8</v>
      </c>
      <c r="D20" s="95" t="s">
        <v>8</v>
      </c>
      <c r="E20" s="96" t="s">
        <v>8</v>
      </c>
      <c r="F20" s="84" t="s">
        <v>26</v>
      </c>
      <c r="G20" s="97">
        <f>G21+G23</f>
        <v>1700</v>
      </c>
      <c r="H20" s="97">
        <f>H21+H23</f>
        <v>1700</v>
      </c>
      <c r="I20" s="97">
        <f>I21+I23</f>
        <v>0</v>
      </c>
      <c r="J20" s="98">
        <f aca="true" t="shared" si="1" ref="J20:J27">H20+I20</f>
        <v>1700</v>
      </c>
    </row>
    <row r="21" spans="1:10" ht="12.75">
      <c r="A21" s="11" t="s">
        <v>7</v>
      </c>
      <c r="B21" s="12" t="s">
        <v>27</v>
      </c>
      <c r="C21" s="13" t="s">
        <v>28</v>
      </c>
      <c r="D21" s="14" t="s">
        <v>8</v>
      </c>
      <c r="E21" s="15" t="s">
        <v>8</v>
      </c>
      <c r="F21" s="16" t="s">
        <v>29</v>
      </c>
      <c r="G21" s="17">
        <f>G22</f>
        <v>1200</v>
      </c>
      <c r="H21" s="17">
        <f>H22</f>
        <v>1200</v>
      </c>
      <c r="I21" s="17">
        <f>I22</f>
        <v>0</v>
      </c>
      <c r="J21" s="19">
        <f t="shared" si="1"/>
        <v>1200</v>
      </c>
    </row>
    <row r="22" spans="1:10" ht="13.5" thickBot="1">
      <c r="A22" s="46"/>
      <c r="B22" s="47"/>
      <c r="C22" s="48"/>
      <c r="D22" s="49" t="s">
        <v>30</v>
      </c>
      <c r="E22" s="50">
        <v>5321</v>
      </c>
      <c r="F22" s="51" t="s">
        <v>19</v>
      </c>
      <c r="G22" s="52">
        <v>1200</v>
      </c>
      <c r="H22" s="52">
        <v>1200</v>
      </c>
      <c r="I22" s="53">
        <v>0</v>
      </c>
      <c r="J22" s="54">
        <f t="shared" si="1"/>
        <v>1200</v>
      </c>
    </row>
    <row r="23" spans="1:10" ht="12.75">
      <c r="A23" s="55" t="s">
        <v>7</v>
      </c>
      <c r="B23" s="56" t="s">
        <v>31</v>
      </c>
      <c r="C23" s="57" t="s">
        <v>32</v>
      </c>
      <c r="D23" s="58" t="s">
        <v>8</v>
      </c>
      <c r="E23" s="59" t="s">
        <v>8</v>
      </c>
      <c r="F23" s="60" t="s">
        <v>33</v>
      </c>
      <c r="G23" s="61">
        <f>G24</f>
        <v>500</v>
      </c>
      <c r="H23" s="61">
        <f>H24</f>
        <v>500</v>
      </c>
      <c r="I23" s="61">
        <f>I24</f>
        <v>0</v>
      </c>
      <c r="J23" s="63">
        <f t="shared" si="1"/>
        <v>500</v>
      </c>
    </row>
    <row r="24" spans="1:10" ht="13.5" thickBot="1">
      <c r="A24" s="35"/>
      <c r="B24" s="36"/>
      <c r="C24" s="37"/>
      <c r="D24" s="38" t="s">
        <v>30</v>
      </c>
      <c r="E24" s="39">
        <v>5321</v>
      </c>
      <c r="F24" s="40" t="s">
        <v>19</v>
      </c>
      <c r="G24" s="41">
        <v>500</v>
      </c>
      <c r="H24" s="41">
        <v>500</v>
      </c>
      <c r="I24" s="42">
        <v>0</v>
      </c>
      <c r="J24" s="43">
        <f t="shared" si="1"/>
        <v>500</v>
      </c>
    </row>
    <row r="25" spans="1:10" ht="13.5" thickBot="1">
      <c r="A25" s="87" t="s">
        <v>7</v>
      </c>
      <c r="B25" s="88" t="s">
        <v>8</v>
      </c>
      <c r="C25" s="89" t="s">
        <v>8</v>
      </c>
      <c r="D25" s="90" t="s">
        <v>8</v>
      </c>
      <c r="E25" s="91" t="s">
        <v>8</v>
      </c>
      <c r="F25" s="83" t="s">
        <v>34</v>
      </c>
      <c r="G25" s="85">
        <f>G26+G28+G30+G32+G34+G36+G38+G40+G42+G44+G46+G48+G50+G52+G54+G112+G114+G56+G58+G60+G64+G66+G68+G70+G72+G74+G76+G78+G80+G82+G84+G86+G88+G90+G92+G94+G96+G98+G100+G102+G104+G106+G108+G110</f>
        <v>4000</v>
      </c>
      <c r="H25" s="85">
        <v>9625</v>
      </c>
      <c r="I25" s="85">
        <f>I26+I28+I30+I32+I34+I36+I38+I40+I42+I44+I46+I48+I50+I52+I54+I112+I114+I56+I58+I60+I64+I66+I68+I70+I72+I74+I76+I78+I80+I82+I84+I86+I88+I90+I92+I94+I96+I98+I100+I102+I104+I106+I108+I110</f>
        <v>0</v>
      </c>
      <c r="J25" s="86">
        <f t="shared" si="1"/>
        <v>9625</v>
      </c>
    </row>
    <row r="26" spans="1:10" ht="22.5" hidden="1">
      <c r="A26" s="55" t="s">
        <v>7</v>
      </c>
      <c r="B26" s="56" t="s">
        <v>35</v>
      </c>
      <c r="C26" s="57" t="s">
        <v>36</v>
      </c>
      <c r="D26" s="58" t="s">
        <v>8</v>
      </c>
      <c r="E26" s="59" t="s">
        <v>8</v>
      </c>
      <c r="F26" s="64" t="s">
        <v>37</v>
      </c>
      <c r="G26" s="61">
        <v>400</v>
      </c>
      <c r="H26" s="61">
        <v>400</v>
      </c>
      <c r="I26" s="62"/>
      <c r="J26" s="63">
        <f t="shared" si="1"/>
        <v>400</v>
      </c>
    </row>
    <row r="27" spans="1:10" ht="13.5" hidden="1" thickBot="1">
      <c r="A27" s="35"/>
      <c r="B27" s="36"/>
      <c r="C27" s="37"/>
      <c r="D27" s="38" t="s">
        <v>38</v>
      </c>
      <c r="E27" s="39">
        <v>5229</v>
      </c>
      <c r="F27" s="40" t="s">
        <v>39</v>
      </c>
      <c r="G27" s="41">
        <v>400</v>
      </c>
      <c r="H27" s="41">
        <v>400</v>
      </c>
      <c r="I27" s="42"/>
      <c r="J27" s="43">
        <f t="shared" si="1"/>
        <v>400</v>
      </c>
    </row>
    <row r="28" spans="1:10" ht="22.5" hidden="1">
      <c r="A28" s="55" t="s">
        <v>7</v>
      </c>
      <c r="B28" s="56" t="s">
        <v>40</v>
      </c>
      <c r="C28" s="57" t="s">
        <v>36</v>
      </c>
      <c r="D28" s="58" t="s">
        <v>8</v>
      </c>
      <c r="E28" s="59" t="s">
        <v>8</v>
      </c>
      <c r="F28" s="64" t="s">
        <v>41</v>
      </c>
      <c r="G28" s="61">
        <v>400</v>
      </c>
      <c r="H28" s="61">
        <v>400</v>
      </c>
      <c r="I28" s="62"/>
      <c r="J28" s="63">
        <f aca="true" t="shared" si="2" ref="J28:J69">H28+I28</f>
        <v>400</v>
      </c>
    </row>
    <row r="29" spans="1:10" ht="13.5" hidden="1" thickBot="1">
      <c r="A29" s="35"/>
      <c r="B29" s="36"/>
      <c r="C29" s="37"/>
      <c r="D29" s="38" t="s">
        <v>38</v>
      </c>
      <c r="E29" s="39">
        <v>5229</v>
      </c>
      <c r="F29" s="40" t="s">
        <v>39</v>
      </c>
      <c r="G29" s="41">
        <v>400</v>
      </c>
      <c r="H29" s="41">
        <v>400</v>
      </c>
      <c r="I29" s="42"/>
      <c r="J29" s="43">
        <f t="shared" si="2"/>
        <v>400</v>
      </c>
    </row>
    <row r="30" spans="1:10" ht="22.5" hidden="1">
      <c r="A30" s="55" t="s">
        <v>7</v>
      </c>
      <c r="B30" s="56" t="s">
        <v>42</v>
      </c>
      <c r="C30" s="57" t="s">
        <v>36</v>
      </c>
      <c r="D30" s="58" t="s">
        <v>8</v>
      </c>
      <c r="E30" s="59" t="s">
        <v>8</v>
      </c>
      <c r="F30" s="64" t="s">
        <v>43</v>
      </c>
      <c r="G30" s="61">
        <v>400</v>
      </c>
      <c r="H30" s="61">
        <v>400</v>
      </c>
      <c r="I30" s="62"/>
      <c r="J30" s="63">
        <f t="shared" si="2"/>
        <v>400</v>
      </c>
    </row>
    <row r="31" spans="1:10" ht="13.5" hidden="1" thickBot="1">
      <c r="A31" s="35"/>
      <c r="B31" s="36"/>
      <c r="C31" s="37"/>
      <c r="D31" s="38" t="s">
        <v>38</v>
      </c>
      <c r="E31" s="39">
        <v>5229</v>
      </c>
      <c r="F31" s="40" t="s">
        <v>39</v>
      </c>
      <c r="G31" s="41">
        <v>400</v>
      </c>
      <c r="H31" s="41">
        <v>400</v>
      </c>
      <c r="I31" s="42"/>
      <c r="J31" s="43">
        <f t="shared" si="2"/>
        <v>400</v>
      </c>
    </row>
    <row r="32" spans="1:10" ht="22.5" hidden="1">
      <c r="A32" s="55" t="s">
        <v>7</v>
      </c>
      <c r="B32" s="56" t="s">
        <v>44</v>
      </c>
      <c r="C32" s="57" t="s">
        <v>36</v>
      </c>
      <c r="D32" s="58" t="s">
        <v>8</v>
      </c>
      <c r="E32" s="59" t="s">
        <v>8</v>
      </c>
      <c r="F32" s="64" t="s">
        <v>45</v>
      </c>
      <c r="G32" s="61">
        <v>250</v>
      </c>
      <c r="H32" s="61">
        <v>250</v>
      </c>
      <c r="I32" s="62"/>
      <c r="J32" s="63">
        <f t="shared" si="2"/>
        <v>250</v>
      </c>
    </row>
    <row r="33" spans="1:10" ht="13.5" hidden="1" thickBot="1">
      <c r="A33" s="35"/>
      <c r="B33" s="222" t="s">
        <v>46</v>
      </c>
      <c r="C33" s="223"/>
      <c r="D33" s="38" t="s">
        <v>38</v>
      </c>
      <c r="E33" s="39">
        <v>5329</v>
      </c>
      <c r="F33" s="40" t="s">
        <v>39</v>
      </c>
      <c r="G33" s="41">
        <v>250</v>
      </c>
      <c r="H33" s="41">
        <v>250</v>
      </c>
      <c r="I33" s="42"/>
      <c r="J33" s="43">
        <f t="shared" si="2"/>
        <v>250</v>
      </c>
    </row>
    <row r="34" spans="1:10" ht="12.75" customHeight="1" hidden="1">
      <c r="A34" s="55" t="s">
        <v>7</v>
      </c>
      <c r="B34" s="56" t="s">
        <v>47</v>
      </c>
      <c r="C34" s="57" t="s">
        <v>36</v>
      </c>
      <c r="D34" s="58" t="s">
        <v>8</v>
      </c>
      <c r="E34" s="59" t="s">
        <v>8</v>
      </c>
      <c r="F34" s="64" t="s">
        <v>85</v>
      </c>
      <c r="G34" s="61">
        <v>50</v>
      </c>
      <c r="H34" s="61">
        <v>50</v>
      </c>
      <c r="I34" s="62"/>
      <c r="J34" s="63">
        <f t="shared" si="2"/>
        <v>50</v>
      </c>
    </row>
    <row r="35" spans="1:10" ht="13.5" hidden="1" thickBot="1">
      <c r="A35" s="35"/>
      <c r="B35" s="36"/>
      <c r="C35" s="37"/>
      <c r="D35" s="38" t="s">
        <v>38</v>
      </c>
      <c r="E35" s="39">
        <v>5229</v>
      </c>
      <c r="F35" s="40" t="s">
        <v>39</v>
      </c>
      <c r="G35" s="41">
        <v>50</v>
      </c>
      <c r="H35" s="41">
        <v>50</v>
      </c>
      <c r="I35" s="42"/>
      <c r="J35" s="43">
        <f t="shared" si="2"/>
        <v>50</v>
      </c>
    </row>
    <row r="36" spans="1:10" ht="12.75" hidden="1">
      <c r="A36" s="55" t="s">
        <v>7</v>
      </c>
      <c r="B36" s="56" t="s">
        <v>48</v>
      </c>
      <c r="C36" s="57" t="s">
        <v>36</v>
      </c>
      <c r="D36" s="58" t="s">
        <v>8</v>
      </c>
      <c r="E36" s="59" t="s">
        <v>8</v>
      </c>
      <c r="F36" s="64" t="s">
        <v>49</v>
      </c>
      <c r="G36" s="61">
        <v>350</v>
      </c>
      <c r="H36" s="61">
        <v>350</v>
      </c>
      <c r="I36" s="62"/>
      <c r="J36" s="63">
        <f t="shared" si="2"/>
        <v>350</v>
      </c>
    </row>
    <row r="37" spans="1:10" ht="13.5" hidden="1" thickBot="1">
      <c r="A37" s="35"/>
      <c r="B37" s="36"/>
      <c r="C37" s="37"/>
      <c r="D37" s="38" t="s">
        <v>38</v>
      </c>
      <c r="E37" s="39">
        <v>5222</v>
      </c>
      <c r="F37" s="40" t="s">
        <v>50</v>
      </c>
      <c r="G37" s="41">
        <v>350</v>
      </c>
      <c r="H37" s="41">
        <v>350</v>
      </c>
      <c r="I37" s="42"/>
      <c r="J37" s="43">
        <f t="shared" si="2"/>
        <v>350</v>
      </c>
    </row>
    <row r="38" spans="1:10" ht="22.5" hidden="1">
      <c r="A38" s="55" t="s">
        <v>7</v>
      </c>
      <c r="B38" s="56" t="s">
        <v>51</v>
      </c>
      <c r="C38" s="57" t="s">
        <v>36</v>
      </c>
      <c r="D38" s="58" t="s">
        <v>8</v>
      </c>
      <c r="E38" s="59" t="s">
        <v>8</v>
      </c>
      <c r="F38" s="64" t="s">
        <v>52</v>
      </c>
      <c r="G38" s="61">
        <v>50</v>
      </c>
      <c r="H38" s="61">
        <v>50</v>
      </c>
      <c r="I38" s="62"/>
      <c r="J38" s="63">
        <f t="shared" si="2"/>
        <v>50</v>
      </c>
    </row>
    <row r="39" spans="1:10" ht="13.5" hidden="1" thickBot="1">
      <c r="A39" s="35"/>
      <c r="B39" s="36"/>
      <c r="C39" s="37"/>
      <c r="D39" s="38" t="s">
        <v>38</v>
      </c>
      <c r="E39" s="39">
        <v>5213</v>
      </c>
      <c r="F39" s="40" t="s">
        <v>53</v>
      </c>
      <c r="G39" s="41">
        <v>50</v>
      </c>
      <c r="H39" s="41">
        <v>50</v>
      </c>
      <c r="I39" s="42"/>
      <c r="J39" s="43">
        <f t="shared" si="2"/>
        <v>50</v>
      </c>
    </row>
    <row r="40" spans="1:10" ht="22.5" hidden="1">
      <c r="A40" s="55" t="s">
        <v>7</v>
      </c>
      <c r="B40" s="56" t="s">
        <v>54</v>
      </c>
      <c r="C40" s="57" t="s">
        <v>36</v>
      </c>
      <c r="D40" s="58" t="s">
        <v>8</v>
      </c>
      <c r="E40" s="59" t="s">
        <v>8</v>
      </c>
      <c r="F40" s="64" t="s">
        <v>55</v>
      </c>
      <c r="G40" s="61">
        <v>500</v>
      </c>
      <c r="H40" s="61">
        <v>-500</v>
      </c>
      <c r="I40" s="62"/>
      <c r="J40" s="63">
        <f t="shared" si="2"/>
        <v>-500</v>
      </c>
    </row>
    <row r="41" spans="1:10" ht="13.5" hidden="1" thickBot="1">
      <c r="A41" s="35"/>
      <c r="B41" s="36"/>
      <c r="C41" s="37"/>
      <c r="D41" s="38" t="s">
        <v>56</v>
      </c>
      <c r="E41" s="39">
        <v>5901</v>
      </c>
      <c r="F41" s="40" t="s">
        <v>57</v>
      </c>
      <c r="G41" s="41">
        <v>500</v>
      </c>
      <c r="H41" s="41">
        <v>-500</v>
      </c>
      <c r="I41" s="42"/>
      <c r="J41" s="43">
        <f t="shared" si="2"/>
        <v>-500</v>
      </c>
    </row>
    <row r="42" spans="1:10" ht="22.5" hidden="1">
      <c r="A42" s="55" t="s">
        <v>7</v>
      </c>
      <c r="B42" s="56" t="s">
        <v>58</v>
      </c>
      <c r="C42" s="57" t="s">
        <v>36</v>
      </c>
      <c r="D42" s="58" t="s">
        <v>8</v>
      </c>
      <c r="E42" s="59" t="s">
        <v>8</v>
      </c>
      <c r="F42" s="64" t="s">
        <v>59</v>
      </c>
      <c r="G42" s="61">
        <v>450</v>
      </c>
      <c r="H42" s="61">
        <v>450</v>
      </c>
      <c r="I42" s="62"/>
      <c r="J42" s="63">
        <f t="shared" si="2"/>
        <v>450</v>
      </c>
    </row>
    <row r="43" spans="1:10" ht="13.5" hidden="1" thickBot="1">
      <c r="A43" s="35"/>
      <c r="B43" s="36"/>
      <c r="C43" s="37"/>
      <c r="D43" s="38" t="s">
        <v>60</v>
      </c>
      <c r="E43" s="39">
        <v>5222</v>
      </c>
      <c r="F43" s="40" t="s">
        <v>50</v>
      </c>
      <c r="G43" s="41">
        <v>450</v>
      </c>
      <c r="H43" s="41">
        <v>450</v>
      </c>
      <c r="I43" s="42"/>
      <c r="J43" s="43">
        <f t="shared" si="2"/>
        <v>450</v>
      </c>
    </row>
    <row r="44" spans="1:10" ht="12.75" hidden="1">
      <c r="A44" s="55" t="s">
        <v>7</v>
      </c>
      <c r="B44" s="56" t="s">
        <v>61</v>
      </c>
      <c r="C44" s="57" t="s">
        <v>36</v>
      </c>
      <c r="D44" s="58" t="s">
        <v>8</v>
      </c>
      <c r="E44" s="59" t="s">
        <v>8</v>
      </c>
      <c r="F44" s="64" t="s">
        <v>62</v>
      </c>
      <c r="G44" s="61">
        <v>100</v>
      </c>
      <c r="H44" s="61">
        <v>100</v>
      </c>
      <c r="I44" s="62"/>
      <c r="J44" s="63">
        <f t="shared" si="2"/>
        <v>100</v>
      </c>
    </row>
    <row r="45" spans="1:10" ht="13.5" hidden="1" thickBot="1">
      <c r="A45" s="35"/>
      <c r="B45" s="36"/>
      <c r="C45" s="37"/>
      <c r="D45" s="38" t="s">
        <v>60</v>
      </c>
      <c r="E45" s="39">
        <v>5222</v>
      </c>
      <c r="F45" s="40" t="s">
        <v>50</v>
      </c>
      <c r="G45" s="41">
        <v>100</v>
      </c>
      <c r="H45" s="41">
        <v>100</v>
      </c>
      <c r="I45" s="42"/>
      <c r="J45" s="43">
        <f t="shared" si="2"/>
        <v>100</v>
      </c>
    </row>
    <row r="46" spans="1:10" ht="12.75" hidden="1">
      <c r="A46" s="55" t="s">
        <v>7</v>
      </c>
      <c r="B46" s="56" t="s">
        <v>63</v>
      </c>
      <c r="C46" s="57" t="s">
        <v>36</v>
      </c>
      <c r="D46" s="58" t="s">
        <v>8</v>
      </c>
      <c r="E46" s="59" t="s">
        <v>8</v>
      </c>
      <c r="F46" s="64" t="s">
        <v>64</v>
      </c>
      <c r="G46" s="61">
        <v>50</v>
      </c>
      <c r="H46" s="61">
        <v>50</v>
      </c>
      <c r="I46" s="62"/>
      <c r="J46" s="63">
        <f t="shared" si="2"/>
        <v>50</v>
      </c>
    </row>
    <row r="47" spans="1:10" ht="13.5" hidden="1" thickBot="1">
      <c r="A47" s="35"/>
      <c r="B47" s="36"/>
      <c r="C47" s="37"/>
      <c r="D47" s="38" t="s">
        <v>60</v>
      </c>
      <c r="E47" s="39">
        <v>5222</v>
      </c>
      <c r="F47" s="40" t="s">
        <v>50</v>
      </c>
      <c r="G47" s="41">
        <v>50</v>
      </c>
      <c r="H47" s="41">
        <v>50</v>
      </c>
      <c r="I47" s="42"/>
      <c r="J47" s="43">
        <f t="shared" si="2"/>
        <v>50</v>
      </c>
    </row>
    <row r="48" spans="1:10" ht="22.5" hidden="1">
      <c r="A48" s="55" t="s">
        <v>7</v>
      </c>
      <c r="B48" s="56" t="s">
        <v>65</v>
      </c>
      <c r="C48" s="57" t="s">
        <v>36</v>
      </c>
      <c r="D48" s="58" t="s">
        <v>8</v>
      </c>
      <c r="E48" s="59" t="s">
        <v>8</v>
      </c>
      <c r="F48" s="64" t="s">
        <v>66</v>
      </c>
      <c r="G48" s="61">
        <v>50</v>
      </c>
      <c r="H48" s="61">
        <v>50</v>
      </c>
      <c r="I48" s="62"/>
      <c r="J48" s="63">
        <f t="shared" si="2"/>
        <v>50</v>
      </c>
    </row>
    <row r="49" spans="1:10" ht="13.5" hidden="1" thickBot="1">
      <c r="A49" s="35"/>
      <c r="B49" s="36"/>
      <c r="C49" s="37"/>
      <c r="D49" s="38" t="s">
        <v>38</v>
      </c>
      <c r="E49" s="39">
        <v>5229</v>
      </c>
      <c r="F49" s="40" t="s">
        <v>39</v>
      </c>
      <c r="G49" s="41">
        <v>50</v>
      </c>
      <c r="H49" s="41">
        <v>50</v>
      </c>
      <c r="I49" s="42"/>
      <c r="J49" s="43">
        <f t="shared" si="2"/>
        <v>50</v>
      </c>
    </row>
    <row r="50" spans="1:10" ht="12.75" hidden="1">
      <c r="A50" s="55" t="s">
        <v>7</v>
      </c>
      <c r="B50" s="56" t="s">
        <v>67</v>
      </c>
      <c r="C50" s="57" t="s">
        <v>36</v>
      </c>
      <c r="D50" s="58" t="s">
        <v>8</v>
      </c>
      <c r="E50" s="59" t="s">
        <v>8</v>
      </c>
      <c r="F50" s="64" t="s">
        <v>68</v>
      </c>
      <c r="G50" s="61">
        <v>80</v>
      </c>
      <c r="H50" s="61">
        <v>80</v>
      </c>
      <c r="I50" s="62"/>
      <c r="J50" s="63">
        <f t="shared" si="2"/>
        <v>80</v>
      </c>
    </row>
    <row r="51" spans="1:10" ht="13.5" hidden="1" thickBot="1">
      <c r="A51" s="35"/>
      <c r="B51" s="36"/>
      <c r="C51" s="37"/>
      <c r="D51" s="38" t="s">
        <v>69</v>
      </c>
      <c r="E51" s="39">
        <v>5339</v>
      </c>
      <c r="F51" s="40" t="s">
        <v>70</v>
      </c>
      <c r="G51" s="41">
        <v>80</v>
      </c>
      <c r="H51" s="41">
        <v>80</v>
      </c>
      <c r="I51" s="42"/>
      <c r="J51" s="43">
        <f t="shared" si="2"/>
        <v>80</v>
      </c>
    </row>
    <row r="52" spans="1:10" ht="22.5" hidden="1">
      <c r="A52" s="55" t="s">
        <v>7</v>
      </c>
      <c r="B52" s="56" t="s">
        <v>71</v>
      </c>
      <c r="C52" s="57" t="s">
        <v>36</v>
      </c>
      <c r="D52" s="58" t="s">
        <v>8</v>
      </c>
      <c r="E52" s="59" t="s">
        <v>8</v>
      </c>
      <c r="F52" s="64" t="s">
        <v>72</v>
      </c>
      <c r="G52" s="61">
        <v>50</v>
      </c>
      <c r="H52" s="61">
        <v>50</v>
      </c>
      <c r="I52" s="62"/>
      <c r="J52" s="63">
        <f t="shared" si="2"/>
        <v>50</v>
      </c>
    </row>
    <row r="53" spans="1:10" ht="13.5" hidden="1" thickBot="1">
      <c r="A53" s="35"/>
      <c r="B53" s="36"/>
      <c r="C53" s="37"/>
      <c r="D53" s="38" t="s">
        <v>60</v>
      </c>
      <c r="E53" s="39">
        <v>5213</v>
      </c>
      <c r="F53" s="40" t="s">
        <v>53</v>
      </c>
      <c r="G53" s="41">
        <v>50</v>
      </c>
      <c r="H53" s="41">
        <v>50</v>
      </c>
      <c r="I53" s="42"/>
      <c r="J53" s="43">
        <f t="shared" si="2"/>
        <v>50</v>
      </c>
    </row>
    <row r="54" spans="1:10" ht="12.75" hidden="1">
      <c r="A54" s="55" t="s">
        <v>7</v>
      </c>
      <c r="B54" s="56" t="s">
        <v>73</v>
      </c>
      <c r="C54" s="57" t="s">
        <v>36</v>
      </c>
      <c r="D54" s="58" t="s">
        <v>8</v>
      </c>
      <c r="E54" s="59" t="s">
        <v>8</v>
      </c>
      <c r="F54" s="64" t="s">
        <v>74</v>
      </c>
      <c r="G54" s="61">
        <v>100</v>
      </c>
      <c r="H54" s="61">
        <v>100</v>
      </c>
      <c r="I54" s="62"/>
      <c r="J54" s="63">
        <f t="shared" si="2"/>
        <v>100</v>
      </c>
    </row>
    <row r="55" spans="1:10" ht="13.5" hidden="1" thickBot="1">
      <c r="A55" s="46"/>
      <c r="B55" s="47"/>
      <c r="C55" s="48"/>
      <c r="D55" s="49" t="s">
        <v>75</v>
      </c>
      <c r="E55" s="50">
        <v>5222</v>
      </c>
      <c r="F55" s="51" t="s">
        <v>50</v>
      </c>
      <c r="G55" s="52">
        <v>100</v>
      </c>
      <c r="H55" s="52">
        <v>100</v>
      </c>
      <c r="I55" s="81"/>
      <c r="J55" s="82">
        <f t="shared" si="2"/>
        <v>100</v>
      </c>
    </row>
    <row r="56" spans="1:10" ht="12.75" hidden="1">
      <c r="A56" s="55" t="s">
        <v>7</v>
      </c>
      <c r="B56" s="56" t="s">
        <v>93</v>
      </c>
      <c r="C56" s="57" t="s">
        <v>36</v>
      </c>
      <c r="D56" s="58" t="s">
        <v>8</v>
      </c>
      <c r="E56" s="59" t="s">
        <v>8</v>
      </c>
      <c r="F56" s="64" t="s">
        <v>94</v>
      </c>
      <c r="G56" s="61">
        <v>100</v>
      </c>
      <c r="H56" s="61">
        <v>100</v>
      </c>
      <c r="I56" s="62"/>
      <c r="J56" s="63">
        <f t="shared" si="2"/>
        <v>100</v>
      </c>
    </row>
    <row r="57" spans="1:10" ht="13.5" hidden="1" thickBot="1">
      <c r="A57" s="35"/>
      <c r="B57" s="36"/>
      <c r="C57" s="37"/>
      <c r="D57" s="38" t="s">
        <v>60</v>
      </c>
      <c r="E57" s="39">
        <v>5212</v>
      </c>
      <c r="F57" s="40" t="s">
        <v>95</v>
      </c>
      <c r="G57" s="41">
        <v>100</v>
      </c>
      <c r="H57" s="41">
        <v>100</v>
      </c>
      <c r="I57" s="42"/>
      <c r="J57" s="82">
        <f t="shared" si="2"/>
        <v>100</v>
      </c>
    </row>
    <row r="58" spans="1:10" ht="12.75" hidden="1">
      <c r="A58" s="55" t="s">
        <v>7</v>
      </c>
      <c r="B58" s="56" t="s">
        <v>96</v>
      </c>
      <c r="C58" s="57" t="s">
        <v>36</v>
      </c>
      <c r="D58" s="58" t="s">
        <v>8</v>
      </c>
      <c r="E58" s="59" t="s">
        <v>8</v>
      </c>
      <c r="F58" s="64" t="s">
        <v>97</v>
      </c>
      <c r="G58" s="61">
        <v>200</v>
      </c>
      <c r="H58" s="61">
        <v>200</v>
      </c>
      <c r="I58" s="62"/>
      <c r="J58" s="63">
        <f t="shared" si="2"/>
        <v>200</v>
      </c>
    </row>
    <row r="59" spans="1:10" ht="13.5" hidden="1" thickBot="1">
      <c r="A59" s="35"/>
      <c r="B59" s="36"/>
      <c r="C59" s="37"/>
      <c r="D59" s="38" t="s">
        <v>60</v>
      </c>
      <c r="E59" s="39">
        <v>5213</v>
      </c>
      <c r="F59" s="40" t="s">
        <v>53</v>
      </c>
      <c r="G59" s="41">
        <v>200</v>
      </c>
      <c r="H59" s="41">
        <v>200</v>
      </c>
      <c r="I59" s="42"/>
      <c r="J59" s="82">
        <f t="shared" si="2"/>
        <v>200</v>
      </c>
    </row>
    <row r="60" spans="1:10" ht="12.75" hidden="1">
      <c r="A60" s="55" t="s">
        <v>7</v>
      </c>
      <c r="B60" s="56" t="s">
        <v>98</v>
      </c>
      <c r="C60" s="57" t="s">
        <v>36</v>
      </c>
      <c r="D60" s="58" t="s">
        <v>8</v>
      </c>
      <c r="E60" s="59" t="s">
        <v>8</v>
      </c>
      <c r="F60" s="64" t="s">
        <v>99</v>
      </c>
      <c r="G60" s="61">
        <v>100</v>
      </c>
      <c r="H60" s="61">
        <v>100</v>
      </c>
      <c r="I60" s="62"/>
      <c r="J60" s="63">
        <f t="shared" si="2"/>
        <v>100</v>
      </c>
    </row>
    <row r="61" spans="1:10" ht="13.5" hidden="1" thickBot="1">
      <c r="A61" s="35"/>
      <c r="B61" s="36"/>
      <c r="C61" s="37"/>
      <c r="D61" s="38" t="s">
        <v>60</v>
      </c>
      <c r="E61" s="39">
        <v>5221</v>
      </c>
      <c r="F61" s="40" t="s">
        <v>100</v>
      </c>
      <c r="G61" s="41">
        <v>100</v>
      </c>
      <c r="H61" s="41">
        <v>100</v>
      </c>
      <c r="I61" s="42"/>
      <c r="J61" s="82">
        <f t="shared" si="2"/>
        <v>100</v>
      </c>
    </row>
    <row r="62" spans="1:10" ht="12.75" hidden="1">
      <c r="A62" s="11" t="s">
        <v>7</v>
      </c>
      <c r="B62" s="12" t="s">
        <v>117</v>
      </c>
      <c r="C62" s="13" t="s">
        <v>36</v>
      </c>
      <c r="D62" s="101" t="s">
        <v>8</v>
      </c>
      <c r="E62" s="102" t="s">
        <v>8</v>
      </c>
      <c r="F62" s="103" t="s">
        <v>118</v>
      </c>
      <c r="G62" s="104">
        <v>0</v>
      </c>
      <c r="H62" s="105">
        <v>2000</v>
      </c>
      <c r="I62" s="106"/>
      <c r="J62" s="63">
        <f t="shared" si="2"/>
        <v>2000</v>
      </c>
    </row>
    <row r="63" spans="1:10" ht="13.5" hidden="1" thickBot="1">
      <c r="A63" s="20"/>
      <c r="B63" s="99"/>
      <c r="C63" s="100"/>
      <c r="D63" s="101" t="s">
        <v>75</v>
      </c>
      <c r="E63" s="102">
        <v>6322</v>
      </c>
      <c r="F63" s="103" t="s">
        <v>119</v>
      </c>
      <c r="G63" s="104">
        <v>0</v>
      </c>
      <c r="H63" s="105">
        <v>2000</v>
      </c>
      <c r="I63" s="107"/>
      <c r="J63" s="82">
        <f t="shared" si="2"/>
        <v>2000</v>
      </c>
    </row>
    <row r="64" spans="1:10" ht="22.5" hidden="1">
      <c r="A64" s="55" t="s">
        <v>7</v>
      </c>
      <c r="B64" s="56" t="s">
        <v>101</v>
      </c>
      <c r="C64" s="57" t="s">
        <v>36</v>
      </c>
      <c r="D64" s="58" t="s">
        <v>8</v>
      </c>
      <c r="E64" s="59" t="s">
        <v>8</v>
      </c>
      <c r="F64" s="64" t="s">
        <v>102</v>
      </c>
      <c r="G64" s="61">
        <v>40</v>
      </c>
      <c r="H64" s="61">
        <v>40</v>
      </c>
      <c r="I64" s="62"/>
      <c r="J64" s="63">
        <f t="shared" si="2"/>
        <v>40</v>
      </c>
    </row>
    <row r="65" spans="1:10" ht="13.5" hidden="1" thickBot="1">
      <c r="A65" s="35"/>
      <c r="B65" s="36"/>
      <c r="C65" s="37"/>
      <c r="D65" s="38" t="s">
        <v>14</v>
      </c>
      <c r="E65" s="39">
        <v>5321</v>
      </c>
      <c r="F65" s="40" t="s">
        <v>19</v>
      </c>
      <c r="G65" s="41">
        <v>40</v>
      </c>
      <c r="H65" s="41">
        <v>40</v>
      </c>
      <c r="I65" s="42"/>
      <c r="J65" s="82">
        <f t="shared" si="2"/>
        <v>40</v>
      </c>
    </row>
    <row r="66" spans="1:10" ht="12.75" hidden="1">
      <c r="A66" s="55" t="s">
        <v>7</v>
      </c>
      <c r="B66" s="56" t="s">
        <v>103</v>
      </c>
      <c r="C66" s="57" t="s">
        <v>104</v>
      </c>
      <c r="D66" s="58" t="s">
        <v>8</v>
      </c>
      <c r="E66" s="59" t="s">
        <v>8</v>
      </c>
      <c r="F66" s="64" t="s">
        <v>105</v>
      </c>
      <c r="G66" s="61">
        <v>150</v>
      </c>
      <c r="H66" s="61">
        <v>150</v>
      </c>
      <c r="I66" s="62"/>
      <c r="J66" s="63">
        <f t="shared" si="2"/>
        <v>150</v>
      </c>
    </row>
    <row r="67" spans="1:10" ht="13.5" hidden="1" thickBot="1">
      <c r="A67" s="35"/>
      <c r="B67" s="36"/>
      <c r="C67" s="37"/>
      <c r="D67" s="38" t="s">
        <v>56</v>
      </c>
      <c r="E67" s="39">
        <v>5321</v>
      </c>
      <c r="F67" s="40" t="s">
        <v>19</v>
      </c>
      <c r="G67" s="41">
        <v>150</v>
      </c>
      <c r="H67" s="41">
        <v>150</v>
      </c>
      <c r="I67" s="42"/>
      <c r="J67" s="82">
        <f t="shared" si="2"/>
        <v>150</v>
      </c>
    </row>
    <row r="68" spans="1:10" ht="12.75" hidden="1">
      <c r="A68" s="55" t="s">
        <v>7</v>
      </c>
      <c r="B68" s="56" t="s">
        <v>106</v>
      </c>
      <c r="C68" s="57" t="s">
        <v>36</v>
      </c>
      <c r="D68" s="58" t="s">
        <v>8</v>
      </c>
      <c r="E68" s="59" t="s">
        <v>8</v>
      </c>
      <c r="F68" s="64" t="s">
        <v>107</v>
      </c>
      <c r="G68" s="61">
        <v>30</v>
      </c>
      <c r="H68" s="61">
        <v>30</v>
      </c>
      <c r="I68" s="62"/>
      <c r="J68" s="63">
        <f t="shared" si="2"/>
        <v>30</v>
      </c>
    </row>
    <row r="69" spans="1:10" ht="13.5" hidden="1" thickBot="1">
      <c r="A69" s="35"/>
      <c r="B69" s="36"/>
      <c r="C69" s="37"/>
      <c r="D69" s="38" t="s">
        <v>60</v>
      </c>
      <c r="E69" s="39">
        <v>5212</v>
      </c>
      <c r="F69" s="40" t="s">
        <v>95</v>
      </c>
      <c r="G69" s="41">
        <v>30</v>
      </c>
      <c r="H69" s="41">
        <v>30</v>
      </c>
      <c r="I69" s="42"/>
      <c r="J69" s="43">
        <f t="shared" si="2"/>
        <v>30</v>
      </c>
    </row>
    <row r="70" spans="1:10" ht="12.75" hidden="1">
      <c r="A70" s="11" t="s">
        <v>7</v>
      </c>
      <c r="B70" s="12" t="s">
        <v>108</v>
      </c>
      <c r="C70" s="13" t="s">
        <v>36</v>
      </c>
      <c r="D70" s="14" t="s">
        <v>8</v>
      </c>
      <c r="E70" s="15" t="s">
        <v>8</v>
      </c>
      <c r="F70" s="80" t="s">
        <v>34</v>
      </c>
      <c r="G70" s="17">
        <v>100</v>
      </c>
      <c r="H70" s="18">
        <v>-100</v>
      </c>
      <c r="I70" s="18"/>
      <c r="J70" s="19">
        <f aca="true" t="shared" si="3" ref="J70:J75">H70+I70</f>
        <v>-100</v>
      </c>
    </row>
    <row r="71" spans="1:10" ht="12.75" hidden="1">
      <c r="A71" s="20"/>
      <c r="B71" s="21"/>
      <c r="C71" s="22"/>
      <c r="D71" s="23" t="s">
        <v>56</v>
      </c>
      <c r="E71" s="24">
        <v>5901</v>
      </c>
      <c r="F71" s="25" t="s">
        <v>57</v>
      </c>
      <c r="G71" s="26">
        <v>100</v>
      </c>
      <c r="H71" s="18">
        <v>-100</v>
      </c>
      <c r="I71" s="18"/>
      <c r="J71" s="19">
        <f t="shared" si="3"/>
        <v>-100</v>
      </c>
    </row>
    <row r="72" spans="1:10" ht="12.75" hidden="1">
      <c r="A72" s="11" t="s">
        <v>7</v>
      </c>
      <c r="B72" s="12" t="s">
        <v>120</v>
      </c>
      <c r="C72" s="13" t="s">
        <v>36</v>
      </c>
      <c r="D72" s="14" t="s">
        <v>8</v>
      </c>
      <c r="E72" s="15" t="s">
        <v>8</v>
      </c>
      <c r="F72" s="80" t="s">
        <v>121</v>
      </c>
      <c r="G72" s="17">
        <v>0</v>
      </c>
      <c r="H72" s="17">
        <v>15</v>
      </c>
      <c r="I72" s="18"/>
      <c r="J72" s="19">
        <f t="shared" si="3"/>
        <v>15</v>
      </c>
    </row>
    <row r="73" spans="1:10" ht="12.75" hidden="1">
      <c r="A73" s="20"/>
      <c r="B73" s="21"/>
      <c r="C73" s="22"/>
      <c r="D73" s="23" t="s">
        <v>30</v>
      </c>
      <c r="E73" s="24">
        <v>5222</v>
      </c>
      <c r="F73" s="25" t="s">
        <v>122</v>
      </c>
      <c r="G73" s="26">
        <v>0</v>
      </c>
      <c r="H73" s="26">
        <v>15</v>
      </c>
      <c r="I73" s="18"/>
      <c r="J73" s="19">
        <f t="shared" si="3"/>
        <v>15</v>
      </c>
    </row>
    <row r="74" spans="1:10" ht="12.75" hidden="1">
      <c r="A74" s="11" t="s">
        <v>7</v>
      </c>
      <c r="B74" s="12" t="s">
        <v>123</v>
      </c>
      <c r="C74" s="13" t="s">
        <v>36</v>
      </c>
      <c r="D74" s="14" t="s">
        <v>8</v>
      </c>
      <c r="E74" s="15" t="s">
        <v>8</v>
      </c>
      <c r="F74" s="80" t="s">
        <v>124</v>
      </c>
      <c r="G74" s="17">
        <v>0</v>
      </c>
      <c r="H74" s="17">
        <v>10</v>
      </c>
      <c r="I74" s="18"/>
      <c r="J74" s="19">
        <f t="shared" si="3"/>
        <v>10</v>
      </c>
    </row>
    <row r="75" spans="1:10" ht="12.75" hidden="1">
      <c r="A75" s="20"/>
      <c r="B75" s="21"/>
      <c r="C75" s="22"/>
      <c r="D75" s="23" t="s">
        <v>30</v>
      </c>
      <c r="E75" s="24">
        <v>5222</v>
      </c>
      <c r="F75" s="25" t="s">
        <v>122</v>
      </c>
      <c r="G75" s="26">
        <v>0</v>
      </c>
      <c r="H75" s="26">
        <v>10</v>
      </c>
      <c r="I75" s="18"/>
      <c r="J75" s="19">
        <f t="shared" si="3"/>
        <v>10</v>
      </c>
    </row>
    <row r="76" spans="1:10" ht="12.75" hidden="1">
      <c r="A76" s="11" t="s">
        <v>7</v>
      </c>
      <c r="B76" s="12" t="s">
        <v>125</v>
      </c>
      <c r="C76" s="13" t="s">
        <v>36</v>
      </c>
      <c r="D76" s="14" t="s">
        <v>8</v>
      </c>
      <c r="E76" s="15" t="s">
        <v>8</v>
      </c>
      <c r="F76" s="80" t="s">
        <v>126</v>
      </c>
      <c r="G76" s="17">
        <v>0</v>
      </c>
      <c r="H76" s="17">
        <v>28</v>
      </c>
      <c r="I76" s="18"/>
      <c r="J76" s="19">
        <f aca="true" t="shared" si="4" ref="J76:J89">H76+I76</f>
        <v>28</v>
      </c>
    </row>
    <row r="77" spans="1:10" ht="12.75" hidden="1">
      <c r="A77" s="20"/>
      <c r="B77" s="21"/>
      <c r="C77" s="22"/>
      <c r="D77" s="23" t="s">
        <v>30</v>
      </c>
      <c r="E77" s="24">
        <v>5221</v>
      </c>
      <c r="F77" s="25" t="s">
        <v>100</v>
      </c>
      <c r="G77" s="26">
        <v>0</v>
      </c>
      <c r="H77" s="26">
        <v>28</v>
      </c>
      <c r="I77" s="18"/>
      <c r="J77" s="19">
        <f t="shared" si="4"/>
        <v>28</v>
      </c>
    </row>
    <row r="78" spans="1:10" ht="12.75" hidden="1">
      <c r="A78" s="11" t="s">
        <v>7</v>
      </c>
      <c r="B78" s="12" t="s">
        <v>127</v>
      </c>
      <c r="C78" s="13" t="s">
        <v>36</v>
      </c>
      <c r="D78" s="14" t="s">
        <v>8</v>
      </c>
      <c r="E78" s="15" t="s">
        <v>8</v>
      </c>
      <c r="F78" s="80" t="s">
        <v>128</v>
      </c>
      <c r="G78" s="17">
        <v>0</v>
      </c>
      <c r="H78" s="17">
        <v>14</v>
      </c>
      <c r="I78" s="18"/>
      <c r="J78" s="19">
        <f t="shared" si="4"/>
        <v>14</v>
      </c>
    </row>
    <row r="79" spans="1:10" ht="12.75" hidden="1">
      <c r="A79" s="20"/>
      <c r="B79" s="21"/>
      <c r="C79" s="22"/>
      <c r="D79" s="23" t="s">
        <v>30</v>
      </c>
      <c r="E79" s="24">
        <v>5221</v>
      </c>
      <c r="F79" s="25" t="s">
        <v>100</v>
      </c>
      <c r="G79" s="26">
        <v>0</v>
      </c>
      <c r="H79" s="26">
        <v>14</v>
      </c>
      <c r="I79" s="18"/>
      <c r="J79" s="19">
        <f t="shared" si="4"/>
        <v>14</v>
      </c>
    </row>
    <row r="80" spans="1:10" ht="12.75" hidden="1">
      <c r="A80" s="11" t="s">
        <v>7</v>
      </c>
      <c r="B80" s="12" t="s">
        <v>129</v>
      </c>
      <c r="C80" s="13" t="s">
        <v>104</v>
      </c>
      <c r="D80" s="14" t="s">
        <v>8</v>
      </c>
      <c r="E80" s="15" t="s">
        <v>8</v>
      </c>
      <c r="F80" s="80" t="s">
        <v>130</v>
      </c>
      <c r="G80" s="17">
        <v>0</v>
      </c>
      <c r="H80" s="17">
        <v>10</v>
      </c>
      <c r="I80" s="18"/>
      <c r="J80" s="19">
        <f t="shared" si="4"/>
        <v>10</v>
      </c>
    </row>
    <row r="81" spans="1:10" ht="12.75" hidden="1">
      <c r="A81" s="20"/>
      <c r="B81" s="21"/>
      <c r="C81" s="22"/>
      <c r="D81" s="23" t="s">
        <v>30</v>
      </c>
      <c r="E81" s="24">
        <v>5321</v>
      </c>
      <c r="F81" s="25" t="s">
        <v>19</v>
      </c>
      <c r="G81" s="26">
        <v>0</v>
      </c>
      <c r="H81" s="26">
        <v>10</v>
      </c>
      <c r="I81" s="18"/>
      <c r="J81" s="19">
        <f t="shared" si="4"/>
        <v>10</v>
      </c>
    </row>
    <row r="82" spans="1:10" ht="12.75" hidden="1">
      <c r="A82" s="11" t="s">
        <v>7</v>
      </c>
      <c r="B82" s="12" t="s">
        <v>131</v>
      </c>
      <c r="C82" s="13" t="s">
        <v>36</v>
      </c>
      <c r="D82" s="14" t="s">
        <v>8</v>
      </c>
      <c r="E82" s="15" t="s">
        <v>8</v>
      </c>
      <c r="F82" s="80" t="s">
        <v>132</v>
      </c>
      <c r="G82" s="17">
        <v>0</v>
      </c>
      <c r="H82" s="17">
        <v>15</v>
      </c>
      <c r="I82" s="18"/>
      <c r="J82" s="19">
        <f t="shared" si="4"/>
        <v>15</v>
      </c>
    </row>
    <row r="83" spans="1:10" ht="12.75" hidden="1">
      <c r="A83" s="20"/>
      <c r="B83" s="21"/>
      <c r="C83" s="22"/>
      <c r="D83" s="23" t="s">
        <v>30</v>
      </c>
      <c r="E83" s="24">
        <v>5222</v>
      </c>
      <c r="F83" s="25" t="s">
        <v>50</v>
      </c>
      <c r="G83" s="26">
        <v>0</v>
      </c>
      <c r="H83" s="26">
        <v>15</v>
      </c>
      <c r="I83" s="18"/>
      <c r="J83" s="19">
        <f t="shared" si="4"/>
        <v>15</v>
      </c>
    </row>
    <row r="84" spans="1:10" ht="12.75" hidden="1">
      <c r="A84" s="11" t="s">
        <v>7</v>
      </c>
      <c r="B84" s="12" t="s">
        <v>133</v>
      </c>
      <c r="C84" s="13" t="s">
        <v>134</v>
      </c>
      <c r="D84" s="14" t="s">
        <v>8</v>
      </c>
      <c r="E84" s="15" t="s">
        <v>8</v>
      </c>
      <c r="F84" s="80" t="s">
        <v>135</v>
      </c>
      <c r="G84" s="17">
        <v>0</v>
      </c>
      <c r="H84" s="17">
        <v>18</v>
      </c>
      <c r="I84" s="18"/>
      <c r="J84" s="19">
        <f t="shared" si="4"/>
        <v>18</v>
      </c>
    </row>
    <row r="85" spans="1:10" ht="12.75" hidden="1">
      <c r="A85" s="20"/>
      <c r="B85" s="21"/>
      <c r="C85" s="22"/>
      <c r="D85" s="23" t="s">
        <v>60</v>
      </c>
      <c r="E85" s="24">
        <v>5321</v>
      </c>
      <c r="F85" s="25" t="s">
        <v>19</v>
      </c>
      <c r="G85" s="26">
        <v>0</v>
      </c>
      <c r="H85" s="26">
        <v>18</v>
      </c>
      <c r="I85" s="18"/>
      <c r="J85" s="19">
        <f t="shared" si="4"/>
        <v>18</v>
      </c>
    </row>
    <row r="86" spans="1:10" ht="12.75" hidden="1">
      <c r="A86" s="11" t="s">
        <v>7</v>
      </c>
      <c r="B86" s="12" t="s">
        <v>136</v>
      </c>
      <c r="C86" s="13" t="s">
        <v>36</v>
      </c>
      <c r="D86" s="14" t="s">
        <v>8</v>
      </c>
      <c r="E86" s="15" t="s">
        <v>8</v>
      </c>
      <c r="F86" s="80" t="s">
        <v>137</v>
      </c>
      <c r="G86" s="17">
        <v>0</v>
      </c>
      <c r="H86" s="17">
        <v>28</v>
      </c>
      <c r="I86" s="18"/>
      <c r="J86" s="19">
        <f t="shared" si="4"/>
        <v>28</v>
      </c>
    </row>
    <row r="87" spans="1:10" ht="12.75" hidden="1">
      <c r="A87" s="20"/>
      <c r="B87" s="21"/>
      <c r="C87" s="22"/>
      <c r="D87" s="23" t="s">
        <v>30</v>
      </c>
      <c r="E87" s="24">
        <v>5222</v>
      </c>
      <c r="F87" s="25" t="s">
        <v>50</v>
      </c>
      <c r="G87" s="26">
        <v>0</v>
      </c>
      <c r="H87" s="26">
        <v>28</v>
      </c>
      <c r="I87" s="18"/>
      <c r="J87" s="19">
        <f t="shared" si="4"/>
        <v>28</v>
      </c>
    </row>
    <row r="88" spans="1:10" ht="12.75" hidden="1">
      <c r="A88" s="11" t="s">
        <v>7</v>
      </c>
      <c r="B88" s="12" t="s">
        <v>138</v>
      </c>
      <c r="C88" s="13" t="s">
        <v>36</v>
      </c>
      <c r="D88" s="14" t="s">
        <v>8</v>
      </c>
      <c r="E88" s="15" t="s">
        <v>8</v>
      </c>
      <c r="F88" s="80" t="s">
        <v>139</v>
      </c>
      <c r="G88" s="17">
        <v>0</v>
      </c>
      <c r="H88" s="17">
        <v>28</v>
      </c>
      <c r="I88" s="18"/>
      <c r="J88" s="19">
        <f t="shared" si="4"/>
        <v>28</v>
      </c>
    </row>
    <row r="89" spans="1:10" ht="12.75" hidden="1">
      <c r="A89" s="20"/>
      <c r="B89" s="21"/>
      <c r="C89" s="22"/>
      <c r="D89" s="23" t="s">
        <v>30</v>
      </c>
      <c r="E89" s="24">
        <v>5222</v>
      </c>
      <c r="F89" s="25" t="s">
        <v>50</v>
      </c>
      <c r="G89" s="26">
        <v>0</v>
      </c>
      <c r="H89" s="26">
        <v>28</v>
      </c>
      <c r="I89" s="18"/>
      <c r="J89" s="19">
        <f t="shared" si="4"/>
        <v>28</v>
      </c>
    </row>
    <row r="90" spans="1:10" ht="12.75" hidden="1">
      <c r="A90" s="11" t="s">
        <v>7</v>
      </c>
      <c r="B90" s="12" t="s">
        <v>140</v>
      </c>
      <c r="C90" s="13" t="s">
        <v>36</v>
      </c>
      <c r="D90" s="14" t="s">
        <v>8</v>
      </c>
      <c r="E90" s="15" t="s">
        <v>8</v>
      </c>
      <c r="F90" s="80" t="s">
        <v>141</v>
      </c>
      <c r="G90" s="17">
        <v>0</v>
      </c>
      <c r="H90" s="17">
        <v>25</v>
      </c>
      <c r="I90" s="18"/>
      <c r="J90" s="19">
        <f aca="true" t="shared" si="5" ref="J90:J109">H90+I90</f>
        <v>25</v>
      </c>
    </row>
    <row r="91" spans="1:10" ht="12.75" hidden="1">
      <c r="A91" s="20"/>
      <c r="B91" s="21"/>
      <c r="C91" s="22"/>
      <c r="D91" s="23" t="s">
        <v>60</v>
      </c>
      <c r="E91" s="24">
        <v>5222</v>
      </c>
      <c r="F91" s="25" t="s">
        <v>50</v>
      </c>
      <c r="G91" s="26">
        <v>0</v>
      </c>
      <c r="H91" s="26">
        <v>25</v>
      </c>
      <c r="I91" s="18"/>
      <c r="J91" s="19">
        <f t="shared" si="5"/>
        <v>25</v>
      </c>
    </row>
    <row r="92" spans="1:10" ht="12.75" hidden="1">
      <c r="A92" s="11" t="s">
        <v>7</v>
      </c>
      <c r="B92" s="12" t="s">
        <v>142</v>
      </c>
      <c r="C92" s="13" t="s">
        <v>36</v>
      </c>
      <c r="D92" s="14" t="s">
        <v>8</v>
      </c>
      <c r="E92" s="15" t="s">
        <v>8</v>
      </c>
      <c r="F92" s="80" t="s">
        <v>143</v>
      </c>
      <c r="G92" s="17">
        <v>0</v>
      </c>
      <c r="H92" s="17">
        <v>43</v>
      </c>
      <c r="I92" s="18"/>
      <c r="J92" s="19">
        <f t="shared" si="5"/>
        <v>43</v>
      </c>
    </row>
    <row r="93" spans="1:10" ht="12.75" hidden="1">
      <c r="A93" s="20"/>
      <c r="B93" s="21"/>
      <c r="C93" s="22"/>
      <c r="D93" s="23" t="s">
        <v>30</v>
      </c>
      <c r="E93" s="24">
        <v>5222</v>
      </c>
      <c r="F93" s="25" t="s">
        <v>50</v>
      </c>
      <c r="G93" s="26">
        <v>0</v>
      </c>
      <c r="H93" s="26">
        <v>43</v>
      </c>
      <c r="I93" s="18"/>
      <c r="J93" s="19">
        <f t="shared" si="5"/>
        <v>43</v>
      </c>
    </row>
    <row r="94" spans="1:10" ht="12.75" hidden="1">
      <c r="A94" s="11" t="s">
        <v>7</v>
      </c>
      <c r="B94" s="12" t="s">
        <v>144</v>
      </c>
      <c r="C94" s="13" t="s">
        <v>36</v>
      </c>
      <c r="D94" s="14" t="s">
        <v>8</v>
      </c>
      <c r="E94" s="15" t="s">
        <v>8</v>
      </c>
      <c r="F94" s="80" t="s">
        <v>145</v>
      </c>
      <c r="G94" s="17">
        <v>0</v>
      </c>
      <c r="H94" s="17">
        <v>18</v>
      </c>
      <c r="I94" s="18"/>
      <c r="J94" s="19">
        <f t="shared" si="5"/>
        <v>18</v>
      </c>
    </row>
    <row r="95" spans="1:10" ht="12.75" hidden="1">
      <c r="A95" s="20"/>
      <c r="B95" s="21"/>
      <c r="C95" s="22"/>
      <c r="D95" s="23" t="s">
        <v>30</v>
      </c>
      <c r="E95" s="24">
        <v>5222</v>
      </c>
      <c r="F95" s="25" t="s">
        <v>50</v>
      </c>
      <c r="G95" s="26">
        <v>0</v>
      </c>
      <c r="H95" s="26">
        <v>18</v>
      </c>
      <c r="I95" s="18"/>
      <c r="J95" s="19">
        <f t="shared" si="5"/>
        <v>18</v>
      </c>
    </row>
    <row r="96" spans="1:10" ht="12.75" hidden="1">
      <c r="A96" s="11" t="s">
        <v>7</v>
      </c>
      <c r="B96" s="12" t="s">
        <v>146</v>
      </c>
      <c r="C96" s="13" t="s">
        <v>36</v>
      </c>
      <c r="D96" s="14" t="s">
        <v>8</v>
      </c>
      <c r="E96" s="15" t="s">
        <v>8</v>
      </c>
      <c r="F96" s="80" t="s">
        <v>147</v>
      </c>
      <c r="G96" s="17">
        <v>0</v>
      </c>
      <c r="H96" s="17">
        <v>22</v>
      </c>
      <c r="I96" s="18"/>
      <c r="J96" s="19">
        <f t="shared" si="5"/>
        <v>22</v>
      </c>
    </row>
    <row r="97" spans="1:10" ht="12.75" hidden="1">
      <c r="A97" s="20"/>
      <c r="B97" s="21"/>
      <c r="C97" s="22"/>
      <c r="D97" s="23" t="s">
        <v>30</v>
      </c>
      <c r="E97" s="24">
        <v>5213</v>
      </c>
      <c r="F97" s="25" t="s">
        <v>148</v>
      </c>
      <c r="G97" s="26">
        <v>0</v>
      </c>
      <c r="H97" s="26">
        <v>22</v>
      </c>
      <c r="I97" s="18"/>
      <c r="J97" s="19">
        <f t="shared" si="5"/>
        <v>22</v>
      </c>
    </row>
    <row r="98" spans="1:10" ht="12.75" hidden="1">
      <c r="A98" s="11" t="s">
        <v>7</v>
      </c>
      <c r="B98" s="12" t="s">
        <v>149</v>
      </c>
      <c r="C98" s="13" t="s">
        <v>36</v>
      </c>
      <c r="D98" s="14" t="s">
        <v>8</v>
      </c>
      <c r="E98" s="15" t="s">
        <v>8</v>
      </c>
      <c r="F98" s="80" t="s">
        <v>150</v>
      </c>
      <c r="G98" s="17">
        <v>0</v>
      </c>
      <c r="H98" s="17">
        <v>47</v>
      </c>
      <c r="I98" s="18"/>
      <c r="J98" s="19">
        <f t="shared" si="5"/>
        <v>47</v>
      </c>
    </row>
    <row r="99" spans="1:10" ht="12.75" hidden="1">
      <c r="A99" s="20"/>
      <c r="B99" s="21"/>
      <c r="C99" s="22"/>
      <c r="D99" s="23" t="s">
        <v>30</v>
      </c>
      <c r="E99" s="24">
        <v>5222</v>
      </c>
      <c r="F99" s="25" t="s">
        <v>50</v>
      </c>
      <c r="G99" s="26">
        <v>0</v>
      </c>
      <c r="H99" s="26">
        <v>47</v>
      </c>
      <c r="I99" s="18"/>
      <c r="J99" s="19">
        <f t="shared" si="5"/>
        <v>47</v>
      </c>
    </row>
    <row r="100" spans="1:10" ht="12.75" hidden="1">
      <c r="A100" s="11" t="s">
        <v>7</v>
      </c>
      <c r="B100" s="12" t="s">
        <v>151</v>
      </c>
      <c r="C100" s="13" t="s">
        <v>36</v>
      </c>
      <c r="D100" s="14" t="s">
        <v>8</v>
      </c>
      <c r="E100" s="15" t="s">
        <v>8</v>
      </c>
      <c r="F100" s="80" t="s">
        <v>152</v>
      </c>
      <c r="G100" s="17">
        <v>0</v>
      </c>
      <c r="H100" s="17">
        <v>42</v>
      </c>
      <c r="I100" s="18"/>
      <c r="J100" s="19">
        <f t="shared" si="5"/>
        <v>42</v>
      </c>
    </row>
    <row r="101" spans="1:10" ht="12.75" hidden="1">
      <c r="A101" s="20"/>
      <c r="B101" s="21"/>
      <c r="C101" s="22"/>
      <c r="D101" s="23" t="s">
        <v>30</v>
      </c>
      <c r="E101" s="24">
        <v>5222</v>
      </c>
      <c r="F101" s="25" t="s">
        <v>50</v>
      </c>
      <c r="G101" s="26">
        <v>0</v>
      </c>
      <c r="H101" s="26">
        <v>42</v>
      </c>
      <c r="I101" s="18"/>
      <c r="J101" s="19">
        <f t="shared" si="5"/>
        <v>42</v>
      </c>
    </row>
    <row r="102" spans="1:10" ht="12.75" hidden="1">
      <c r="A102" s="11" t="s">
        <v>7</v>
      </c>
      <c r="B102" s="12" t="s">
        <v>153</v>
      </c>
      <c r="C102" s="13" t="s">
        <v>36</v>
      </c>
      <c r="D102" s="14" t="s">
        <v>8</v>
      </c>
      <c r="E102" s="15" t="s">
        <v>8</v>
      </c>
      <c r="F102" s="80" t="s">
        <v>154</v>
      </c>
      <c r="G102" s="17">
        <v>0</v>
      </c>
      <c r="H102" s="17">
        <v>40</v>
      </c>
      <c r="I102" s="18"/>
      <c r="J102" s="19">
        <f t="shared" si="5"/>
        <v>40</v>
      </c>
    </row>
    <row r="103" spans="1:10" ht="12.75" hidden="1">
      <c r="A103" s="20"/>
      <c r="B103" s="21"/>
      <c r="C103" s="22"/>
      <c r="D103" s="23" t="s">
        <v>30</v>
      </c>
      <c r="E103" s="24">
        <v>5222</v>
      </c>
      <c r="F103" s="25" t="s">
        <v>50</v>
      </c>
      <c r="G103" s="26">
        <v>0</v>
      </c>
      <c r="H103" s="26">
        <v>40</v>
      </c>
      <c r="I103" s="18"/>
      <c r="J103" s="19">
        <f t="shared" si="5"/>
        <v>40</v>
      </c>
    </row>
    <row r="104" spans="1:10" ht="12.75" hidden="1">
      <c r="A104" s="11" t="s">
        <v>7</v>
      </c>
      <c r="B104" s="12" t="s">
        <v>155</v>
      </c>
      <c r="C104" s="13" t="s">
        <v>36</v>
      </c>
      <c r="D104" s="14" t="s">
        <v>8</v>
      </c>
      <c r="E104" s="15" t="s">
        <v>8</v>
      </c>
      <c r="F104" s="80" t="s">
        <v>156</v>
      </c>
      <c r="G104" s="17">
        <v>0</v>
      </c>
      <c r="H104" s="17">
        <v>47</v>
      </c>
      <c r="I104" s="18"/>
      <c r="J104" s="19">
        <f t="shared" si="5"/>
        <v>47</v>
      </c>
    </row>
    <row r="105" spans="1:10" ht="12.75" hidden="1">
      <c r="A105" s="20"/>
      <c r="B105" s="21"/>
      <c r="C105" s="22"/>
      <c r="D105" s="23" t="s">
        <v>30</v>
      </c>
      <c r="E105" s="24">
        <v>5222</v>
      </c>
      <c r="F105" s="25" t="s">
        <v>50</v>
      </c>
      <c r="G105" s="26">
        <v>0</v>
      </c>
      <c r="H105" s="26">
        <v>47</v>
      </c>
      <c r="I105" s="18"/>
      <c r="J105" s="19">
        <f t="shared" si="5"/>
        <v>47</v>
      </c>
    </row>
    <row r="106" spans="1:10" ht="12.75" hidden="1">
      <c r="A106" s="11" t="s">
        <v>7</v>
      </c>
      <c r="B106" s="12" t="s">
        <v>157</v>
      </c>
      <c r="C106" s="13" t="s">
        <v>158</v>
      </c>
      <c r="D106" s="14" t="s">
        <v>8</v>
      </c>
      <c r="E106" s="15" t="s">
        <v>8</v>
      </c>
      <c r="F106" s="80" t="s">
        <v>159</v>
      </c>
      <c r="G106" s="17">
        <v>0</v>
      </c>
      <c r="H106" s="17">
        <v>25</v>
      </c>
      <c r="I106" s="18"/>
      <c r="J106" s="19">
        <f t="shared" si="5"/>
        <v>25</v>
      </c>
    </row>
    <row r="107" spans="1:10" ht="12.75" hidden="1">
      <c r="A107" s="20"/>
      <c r="B107" s="21"/>
      <c r="C107" s="22"/>
      <c r="D107" s="23" t="s">
        <v>30</v>
      </c>
      <c r="E107" s="24">
        <v>5321</v>
      </c>
      <c r="F107" s="25" t="s">
        <v>19</v>
      </c>
      <c r="G107" s="26">
        <v>0</v>
      </c>
      <c r="H107" s="26">
        <v>25</v>
      </c>
      <c r="I107" s="18"/>
      <c r="J107" s="19">
        <f t="shared" si="5"/>
        <v>25</v>
      </c>
    </row>
    <row r="108" spans="1:10" ht="12.75" hidden="1">
      <c r="A108" s="11" t="s">
        <v>7</v>
      </c>
      <c r="B108" s="12" t="s">
        <v>160</v>
      </c>
      <c r="C108" s="13" t="s">
        <v>161</v>
      </c>
      <c r="D108" s="14" t="s">
        <v>8</v>
      </c>
      <c r="E108" s="15" t="s">
        <v>8</v>
      </c>
      <c r="F108" s="80" t="s">
        <v>162</v>
      </c>
      <c r="G108" s="17">
        <v>0</v>
      </c>
      <c r="H108" s="17">
        <v>100</v>
      </c>
      <c r="I108" s="18"/>
      <c r="J108" s="19">
        <f t="shared" si="5"/>
        <v>100</v>
      </c>
    </row>
    <row r="109" spans="1:10" ht="12.75" hidden="1">
      <c r="A109" s="20"/>
      <c r="B109" s="21"/>
      <c r="C109" s="22"/>
      <c r="D109" s="23" t="s">
        <v>56</v>
      </c>
      <c r="E109" s="24">
        <v>5321</v>
      </c>
      <c r="F109" s="25" t="s">
        <v>19</v>
      </c>
      <c r="G109" s="26">
        <v>0</v>
      </c>
      <c r="H109" s="26">
        <v>100</v>
      </c>
      <c r="I109" s="18"/>
      <c r="J109" s="19">
        <f t="shared" si="5"/>
        <v>100</v>
      </c>
    </row>
    <row r="110" spans="1:10" ht="12.75" hidden="1">
      <c r="A110" s="11" t="s">
        <v>7</v>
      </c>
      <c r="B110" s="70" t="s">
        <v>86</v>
      </c>
      <c r="C110" s="71" t="s">
        <v>28</v>
      </c>
      <c r="D110" s="72" t="s">
        <v>8</v>
      </c>
      <c r="E110" s="72" t="s">
        <v>8</v>
      </c>
      <c r="F110" s="73" t="s">
        <v>87</v>
      </c>
      <c r="G110" s="74">
        <v>0</v>
      </c>
      <c r="H110" s="110">
        <v>2300</v>
      </c>
      <c r="I110" s="108"/>
      <c r="J110" s="19">
        <f aca="true" t="shared" si="6" ref="J110:J121">H110+I110</f>
        <v>2300</v>
      </c>
    </row>
    <row r="111" spans="1:10" ht="13.5" hidden="1" thickBot="1">
      <c r="A111" s="20"/>
      <c r="B111" s="75"/>
      <c r="C111" s="76"/>
      <c r="D111" s="77">
        <v>3311</v>
      </c>
      <c r="E111" s="77">
        <v>6359</v>
      </c>
      <c r="F111" s="78" t="s">
        <v>88</v>
      </c>
      <c r="G111" s="79">
        <v>0</v>
      </c>
      <c r="H111" s="111">
        <v>2300</v>
      </c>
      <c r="I111" s="109"/>
      <c r="J111" s="19">
        <f t="shared" si="6"/>
        <v>2300</v>
      </c>
    </row>
    <row r="112" spans="1:10" ht="12.75" hidden="1">
      <c r="A112" s="55" t="s">
        <v>7</v>
      </c>
      <c r="B112" s="56" t="s">
        <v>89</v>
      </c>
      <c r="C112" s="57" t="s">
        <v>36</v>
      </c>
      <c r="D112" s="58" t="s">
        <v>8</v>
      </c>
      <c r="E112" s="59" t="s">
        <v>8</v>
      </c>
      <c r="F112" s="64" t="s">
        <v>76</v>
      </c>
      <c r="G112" s="61">
        <v>0</v>
      </c>
      <c r="H112" s="62">
        <v>150</v>
      </c>
      <c r="I112" s="62"/>
      <c r="J112" s="63">
        <f t="shared" si="6"/>
        <v>150</v>
      </c>
    </row>
    <row r="113" spans="1:10" ht="13.5" hidden="1" thickBot="1">
      <c r="A113" s="35"/>
      <c r="B113" s="36"/>
      <c r="C113" s="37"/>
      <c r="D113" s="38" t="s">
        <v>60</v>
      </c>
      <c r="E113" s="39">
        <v>5222</v>
      </c>
      <c r="F113" s="40" t="s">
        <v>50</v>
      </c>
      <c r="G113" s="41">
        <v>0</v>
      </c>
      <c r="H113" s="42">
        <v>150</v>
      </c>
      <c r="I113" s="42"/>
      <c r="J113" s="43">
        <f t="shared" si="6"/>
        <v>150</v>
      </c>
    </row>
    <row r="114" spans="1:10" ht="12.75" hidden="1">
      <c r="A114" s="55" t="s">
        <v>7</v>
      </c>
      <c r="B114" s="56" t="s">
        <v>90</v>
      </c>
      <c r="C114" s="57" t="s">
        <v>91</v>
      </c>
      <c r="D114" s="58" t="s">
        <v>8</v>
      </c>
      <c r="E114" s="59" t="s">
        <v>8</v>
      </c>
      <c r="F114" s="64" t="s">
        <v>77</v>
      </c>
      <c r="G114" s="61">
        <v>0</v>
      </c>
      <c r="H114" s="62">
        <v>1200</v>
      </c>
      <c r="I114" s="62"/>
      <c r="J114" s="63">
        <f t="shared" si="6"/>
        <v>1200</v>
      </c>
    </row>
    <row r="115" spans="1:10" ht="13.5" hidden="1" thickBot="1">
      <c r="A115" s="35"/>
      <c r="B115" s="36"/>
      <c r="C115" s="37"/>
      <c r="D115" s="38" t="s">
        <v>75</v>
      </c>
      <c r="E115" s="39">
        <v>6341</v>
      </c>
      <c r="F115" s="40" t="s">
        <v>78</v>
      </c>
      <c r="G115" s="41">
        <v>0</v>
      </c>
      <c r="H115" s="42">
        <v>1200</v>
      </c>
      <c r="I115" s="42"/>
      <c r="J115" s="43">
        <f t="shared" si="6"/>
        <v>1200</v>
      </c>
    </row>
    <row r="116" spans="1:10" ht="13.5" thickBot="1">
      <c r="A116" s="87" t="s">
        <v>7</v>
      </c>
      <c r="B116" s="88" t="s">
        <v>8</v>
      </c>
      <c r="C116" s="89" t="s">
        <v>8</v>
      </c>
      <c r="D116" s="90" t="s">
        <v>8</v>
      </c>
      <c r="E116" s="91" t="s">
        <v>8</v>
      </c>
      <c r="F116" s="83" t="s">
        <v>109</v>
      </c>
      <c r="G116" s="85">
        <f>G117</f>
        <v>100</v>
      </c>
      <c r="H116" s="85">
        <f>H117</f>
        <v>100</v>
      </c>
      <c r="I116" s="85">
        <f>I117</f>
        <v>0</v>
      </c>
      <c r="J116" s="86">
        <f t="shared" si="6"/>
        <v>100</v>
      </c>
    </row>
    <row r="117" spans="1:10" ht="12.75">
      <c r="A117" s="11" t="s">
        <v>7</v>
      </c>
      <c r="B117" s="12" t="s">
        <v>110</v>
      </c>
      <c r="C117" s="13" t="s">
        <v>36</v>
      </c>
      <c r="D117" s="14" t="s">
        <v>8</v>
      </c>
      <c r="E117" s="15" t="s">
        <v>8</v>
      </c>
      <c r="F117" s="16" t="s">
        <v>111</v>
      </c>
      <c r="G117" s="17">
        <v>100</v>
      </c>
      <c r="H117" s="17">
        <v>100</v>
      </c>
      <c r="I117" s="18">
        <v>0</v>
      </c>
      <c r="J117" s="19">
        <f t="shared" si="6"/>
        <v>100</v>
      </c>
    </row>
    <row r="118" spans="1:10" ht="13.5" thickBot="1">
      <c r="A118" s="35"/>
      <c r="B118" s="36"/>
      <c r="C118" s="37"/>
      <c r="D118" s="38" t="s">
        <v>75</v>
      </c>
      <c r="E118" s="39">
        <v>5321</v>
      </c>
      <c r="F118" s="40" t="s">
        <v>112</v>
      </c>
      <c r="G118" s="41">
        <v>100</v>
      </c>
      <c r="H118" s="41">
        <v>100</v>
      </c>
      <c r="I118" s="44">
        <v>0</v>
      </c>
      <c r="J118" s="45">
        <f t="shared" si="6"/>
        <v>100</v>
      </c>
    </row>
    <row r="119" spans="1:10" ht="13.5" thickBot="1">
      <c r="A119" s="87" t="s">
        <v>7</v>
      </c>
      <c r="B119" s="88" t="s">
        <v>8</v>
      </c>
      <c r="C119" s="89" t="s">
        <v>8</v>
      </c>
      <c r="D119" s="90" t="s">
        <v>8</v>
      </c>
      <c r="E119" s="91" t="s">
        <v>8</v>
      </c>
      <c r="F119" s="83" t="s">
        <v>113</v>
      </c>
      <c r="G119" s="85">
        <f>G120</f>
        <v>300</v>
      </c>
      <c r="H119" s="85">
        <f>H120</f>
        <v>300</v>
      </c>
      <c r="I119" s="85">
        <f>I120</f>
        <v>0</v>
      </c>
      <c r="J119" s="86">
        <f t="shared" si="6"/>
        <v>300</v>
      </c>
    </row>
    <row r="120" spans="1:10" ht="12.75">
      <c r="A120" s="11" t="s">
        <v>7</v>
      </c>
      <c r="B120" s="12" t="s">
        <v>114</v>
      </c>
      <c r="C120" s="13" t="s">
        <v>36</v>
      </c>
      <c r="D120" s="14" t="s">
        <v>8</v>
      </c>
      <c r="E120" s="15" t="s">
        <v>8</v>
      </c>
      <c r="F120" s="16" t="s">
        <v>115</v>
      </c>
      <c r="G120" s="17">
        <v>300</v>
      </c>
      <c r="H120" s="17">
        <v>300</v>
      </c>
      <c r="I120" s="18">
        <v>0</v>
      </c>
      <c r="J120" s="19">
        <f t="shared" si="6"/>
        <v>300</v>
      </c>
    </row>
    <row r="121" spans="1:10" ht="13.5" thickBot="1">
      <c r="A121" s="35"/>
      <c r="B121" s="36"/>
      <c r="C121" s="37"/>
      <c r="D121" s="38" t="s">
        <v>116</v>
      </c>
      <c r="E121" s="39">
        <v>5321</v>
      </c>
      <c r="F121" s="40" t="s">
        <v>112</v>
      </c>
      <c r="G121" s="41">
        <v>300</v>
      </c>
      <c r="H121" s="41">
        <v>300</v>
      </c>
      <c r="I121" s="44">
        <v>0</v>
      </c>
      <c r="J121" s="45">
        <f t="shared" si="6"/>
        <v>300</v>
      </c>
    </row>
  </sheetData>
  <sheetProtection/>
  <mergeCells count="7">
    <mergeCell ref="B8:C8"/>
    <mergeCell ref="B9:C9"/>
    <mergeCell ref="B11:C11"/>
    <mergeCell ref="B33:C33"/>
    <mergeCell ref="A1:J1"/>
    <mergeCell ref="A3:J3"/>
    <mergeCell ref="A5:J5"/>
  </mergeCells>
  <printOptions/>
  <pageMargins left="0.11811023622047245" right="0.11811023622047245" top="0.59055118110236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Damborska Jana</cp:lastModifiedBy>
  <cp:lastPrinted>2016-02-24T07:50:05Z</cp:lastPrinted>
  <dcterms:created xsi:type="dcterms:W3CDTF">2007-12-18T12:40:54Z</dcterms:created>
  <dcterms:modified xsi:type="dcterms:W3CDTF">2016-02-24T09:46:08Z</dcterms:modified>
  <cp:category/>
  <cp:version/>
  <cp:contentType/>
  <cp:contentStatus/>
</cp:coreProperties>
</file>