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  <sheet name="923 03 EO rezervy" sheetId="2" r:id="rId2"/>
    <sheet name="923 02 ORREP" sheetId="3" r:id="rId3"/>
  </sheets>
  <externalReferences>
    <externalReference r:id="rId6"/>
    <externalReference r:id="rId7"/>
    <externalReference r:id="rId8"/>
  </externalReferences>
  <definedNames>
    <definedName name="_xlnm.Print_Area" localSheetId="2">'923 02 ORREP'!$A$1:$J$13</definedName>
    <definedName name="_xlnm.Print_Area" localSheetId="1">'923 03 EO rezervy'!$A$1:$K$12</definedName>
  </definedNames>
  <calcPr fullCalcOnLoad="1"/>
</workbook>
</file>

<file path=xl/sharedStrings.xml><?xml version="1.0" encoding="utf-8"?>
<sst xmlns="http://schemas.openxmlformats.org/spreadsheetml/2006/main" count="138" uniqueCount="95">
  <si>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</si>
  <si>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</si>
  <si>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</si>
  <si>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</si>
  <si>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</si>
  <si>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</si>
  <si>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</si>
  <si>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</si>
  <si>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</si>
  <si>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</si>
  <si>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</si>
  <si>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</si>
  <si>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</si>
  <si>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</si>
  <si>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</si>
  <si>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</si>
  <si>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</si>
  <si>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</si>
  <si>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</si>
  <si>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</si>
  <si>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</si>
  <si>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</si>
  <si>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</si>
  <si>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</si>
  <si>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</si>
  <si>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</si>
  <si>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</si>
  <si>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</si>
  <si>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</si>
  <si>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</si>
  <si>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</si>
  <si>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</si>
  <si>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</si>
  <si>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</si>
  <si>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</si>
  <si>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</si>
  <si>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</si>
  <si>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</si>
  <si>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</si>
  <si>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</si>
  <si>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</si>
  <si>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</si>
  <si>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</si>
  <si>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</si>
  <si>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</si>
  <si>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</si>
  <si>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</si>
  <si>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</si>
  <si>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</si>
  <si>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</si>
  <si>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</si>
  <si>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</si>
  <si>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</si>
  <si>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</si>
  <si>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</si>
  <si>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</si>
  <si>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</si>
  <si>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</si>
  <si>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</si>
  <si>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</si>
  <si>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</si>
  <si>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</si>
  <si>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</si>
  <si>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</si>
  <si>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Nespecifikované rezervy</t>
  </si>
  <si>
    <t>Kofinancování IROP a TOP</t>
  </si>
  <si>
    <t>x</t>
  </si>
  <si>
    <t>0000</t>
  </si>
  <si>
    <t>SU</t>
  </si>
  <si>
    <t>Příjmy a výdaje kapitoly v resortu celkem</t>
  </si>
  <si>
    <t>UR II  2016</t>
  </si>
  <si>
    <t>ZR-RO č. 83/16</t>
  </si>
  <si>
    <t>UR I  2016</t>
  </si>
  <si>
    <t>SR 2016</t>
  </si>
  <si>
    <t>S P O L U F I N A N C O V Á N Í   E U</t>
  </si>
  <si>
    <t>§</t>
  </si>
  <si>
    <t>č.a. (ORG)</t>
  </si>
  <si>
    <t>uk.</t>
  </si>
  <si>
    <t>Kapitola 923 03 - Spolufinancování EU</t>
  </si>
  <si>
    <t>Ekonomický odbor</t>
  </si>
  <si>
    <t>Změna rozpočtu - rozpočtové opatření č. 83/16</t>
  </si>
  <si>
    <t>Nákup ostatních služeb</t>
  </si>
  <si>
    <t>106515011</t>
  </si>
  <si>
    <t>5169</t>
  </si>
  <si>
    <t>3741</t>
  </si>
  <si>
    <t>OP ŽP - Podpora populace kuňky ohnivé v evropsky významné lokalitě Manušické rybníky</t>
  </si>
  <si>
    <t>08620050000</t>
  </si>
  <si>
    <t>Běžné a kapitálové výdaje resortu celkem</t>
  </si>
  <si>
    <t>UR 2016</t>
  </si>
  <si>
    <t xml:space="preserve"> S P O L U F I N A N C O V Á N Í   E U</t>
  </si>
  <si>
    <t>UZ</t>
  </si>
  <si>
    <t>č.a.</t>
  </si>
  <si>
    <t>tis.Kč</t>
  </si>
  <si>
    <t>Kapitola 923 02 - Spolufinancování EU</t>
  </si>
  <si>
    <t>Odbor regionálního rozvoje a evropských projektů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</si>
</sst>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0000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1"/>
      <color indexed="18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11"/>
      <color rgb="FF000080"/>
      <name val="Calibri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9" fillId="0" borderId="0" xfId="48">
      <alignment/>
      <protection/>
    </xf>
    <xf numFmtId="4" fontId="8" fillId="34" borderId="15" xfId="53" applyNumberFormat="1" applyFont="1" applyFill="1" applyBorder="1" applyAlignment="1">
      <alignment vertical="center"/>
      <protection/>
    </xf>
    <xf numFmtId="165" fontId="56" fillId="0" borderId="14" xfId="53" applyNumberFormat="1" applyFont="1" applyFill="1" applyBorder="1" applyAlignment="1">
      <alignment vertical="center"/>
      <protection/>
    </xf>
    <xf numFmtId="4" fontId="8" fillId="34" borderId="14" xfId="53" applyNumberFormat="1" applyFont="1" applyFill="1" applyBorder="1" applyAlignment="1">
      <alignment vertical="center"/>
      <protection/>
    </xf>
    <xf numFmtId="0" fontId="8" fillId="34" borderId="14" xfId="53" applyFont="1" applyFill="1" applyBorder="1" applyAlignment="1">
      <alignment horizontal="left" vertical="center" wrapText="1"/>
      <protection/>
    </xf>
    <xf numFmtId="49" fontId="8" fillId="34" borderId="14" xfId="53" applyNumberFormat="1" applyFont="1" applyFill="1" applyBorder="1" applyAlignment="1">
      <alignment horizontal="center" vertical="center" wrapText="1"/>
      <protection/>
    </xf>
    <xf numFmtId="0" fontId="8" fillId="34" borderId="14" xfId="53" applyFont="1" applyFill="1" applyBorder="1" applyAlignment="1">
      <alignment horizontal="center" vertical="center" wrapText="1"/>
      <protection/>
    </xf>
    <xf numFmtId="0" fontId="8" fillId="34" borderId="23" xfId="53" applyFont="1" applyFill="1" applyBorder="1" applyAlignment="1">
      <alignment horizontal="center" vertical="center" wrapText="1"/>
      <protection/>
    </xf>
    <xf numFmtId="0" fontId="8" fillId="34" borderId="24" xfId="53" applyFont="1" applyFill="1" applyBorder="1" applyAlignment="1">
      <alignment horizontal="center" vertical="center" wrapText="1"/>
      <protection/>
    </xf>
    <xf numFmtId="0" fontId="8" fillId="34" borderId="13" xfId="53" applyFont="1" applyFill="1" applyBorder="1" applyAlignment="1">
      <alignment horizontal="center" vertical="center" wrapText="1"/>
      <protection/>
    </xf>
    <xf numFmtId="0" fontId="57" fillId="0" borderId="0" xfId="48" applyFont="1">
      <alignment/>
      <protection/>
    </xf>
    <xf numFmtId="4" fontId="58" fillId="34" borderId="15" xfId="53" applyNumberFormat="1" applyFont="1" applyFill="1" applyBorder="1" applyAlignment="1">
      <alignment vertical="center"/>
      <protection/>
    </xf>
    <xf numFmtId="165" fontId="59" fillId="34" borderId="14" xfId="53" applyNumberFormat="1" applyFont="1" applyFill="1" applyBorder="1" applyAlignment="1">
      <alignment vertical="center"/>
      <protection/>
    </xf>
    <xf numFmtId="4" fontId="58" fillId="34" borderId="14" xfId="53" applyNumberFormat="1" applyFont="1" applyFill="1" applyBorder="1" applyAlignment="1">
      <alignment vertical="center"/>
      <protection/>
    </xf>
    <xf numFmtId="0" fontId="58" fillId="34" borderId="14" xfId="53" applyFont="1" applyFill="1" applyBorder="1" applyAlignment="1">
      <alignment horizontal="left" vertical="center" wrapText="1"/>
      <protection/>
    </xf>
    <xf numFmtId="49" fontId="58" fillId="34" borderId="14" xfId="53" applyNumberFormat="1" applyFont="1" applyFill="1" applyBorder="1" applyAlignment="1">
      <alignment horizontal="center" vertical="center" wrapText="1"/>
      <protection/>
    </xf>
    <xf numFmtId="49" fontId="58" fillId="34" borderId="23" xfId="53" applyNumberFormat="1" applyFont="1" applyFill="1" applyBorder="1" applyAlignment="1">
      <alignment horizontal="center" vertical="center" wrapText="1"/>
      <protection/>
    </xf>
    <xf numFmtId="0" fontId="58" fillId="34" borderId="24" xfId="53" applyFont="1" applyFill="1" applyBorder="1" applyAlignment="1">
      <alignment horizontal="center" vertical="center" wrapText="1"/>
      <protection/>
    </xf>
    <xf numFmtId="0" fontId="58" fillId="34" borderId="13" xfId="53" applyFont="1" applyFill="1" applyBorder="1" applyAlignment="1">
      <alignment horizontal="center" vertical="center" wrapText="1"/>
      <protection/>
    </xf>
    <xf numFmtId="4" fontId="9" fillId="35" borderId="15" xfId="53" applyNumberFormat="1" applyFont="1" applyFill="1" applyBorder="1" applyAlignment="1">
      <alignment vertical="center"/>
      <protection/>
    </xf>
    <xf numFmtId="4" fontId="9" fillId="35" borderId="14" xfId="53" applyNumberFormat="1" applyFont="1" applyFill="1" applyBorder="1" applyAlignment="1">
      <alignment vertical="center"/>
      <protection/>
    </xf>
    <xf numFmtId="0" fontId="9" fillId="35" borderId="14" xfId="54" applyFont="1" applyFill="1" applyBorder="1" applyAlignment="1">
      <alignment horizontal="left" vertical="center" wrapText="1"/>
      <protection/>
    </xf>
    <xf numFmtId="0" fontId="9" fillId="35" borderId="14" xfId="53" applyFont="1" applyFill="1" applyBorder="1" applyAlignment="1">
      <alignment horizontal="center" vertical="center"/>
      <protection/>
    </xf>
    <xf numFmtId="0" fontId="9" fillId="35" borderId="13" xfId="53" applyFont="1" applyFill="1" applyBorder="1" applyAlignment="1">
      <alignment horizontal="center" vertical="center"/>
      <protection/>
    </xf>
    <xf numFmtId="4" fontId="9" fillId="36" borderId="25" xfId="53" applyNumberFormat="1" applyFont="1" applyFill="1" applyBorder="1" applyAlignment="1">
      <alignment horizontal="center" vertical="center" wrapText="1"/>
      <protection/>
    </xf>
    <xf numFmtId="4" fontId="9" fillId="36" borderId="26" xfId="53" applyNumberFormat="1" applyFont="1" applyFill="1" applyBorder="1" applyAlignment="1">
      <alignment horizontal="center" vertical="center" wrapText="1"/>
      <protection/>
    </xf>
    <xf numFmtId="0" fontId="9" fillId="37" borderId="26" xfId="53" applyFont="1" applyFill="1" applyBorder="1" applyAlignment="1">
      <alignment horizontal="center" vertical="center" wrapText="1"/>
      <protection/>
    </xf>
    <xf numFmtId="0" fontId="9" fillId="37" borderId="27" xfId="53" applyFont="1" applyFill="1" applyBorder="1" applyAlignment="1">
      <alignment vertical="center" wrapText="1"/>
      <protection/>
    </xf>
    <xf numFmtId="4" fontId="9" fillId="0" borderId="0" xfId="53" applyNumberFormat="1" applyFont="1" applyFill="1" applyAlignment="1">
      <alignment horizontal="right"/>
      <protection/>
    </xf>
    <xf numFmtId="4" fontId="9" fillId="0" borderId="0" xfId="53" applyNumberFormat="1" applyFont="1" applyAlignment="1">
      <alignment horizontal="center"/>
      <protection/>
    </xf>
    <xf numFmtId="4" fontId="10" fillId="0" borderId="0" xfId="53" applyNumberFormat="1" applyFont="1" applyAlignment="1">
      <alignment horizontal="center"/>
      <protection/>
    </xf>
    <xf numFmtId="49" fontId="11" fillId="0" borderId="0" xfId="53" applyNumberFormat="1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4" fontId="8" fillId="0" borderId="0" xfId="56" applyNumberFormat="1" applyFont="1" applyFill="1" applyBorder="1">
      <alignment/>
      <protection/>
    </xf>
    <xf numFmtId="4" fontId="8" fillId="0" borderId="0" xfId="56" applyNumberFormat="1" applyFont="1" applyFill="1" applyBorder="1" applyAlignment="1">
      <alignment horizontal="left"/>
      <protection/>
    </xf>
    <xf numFmtId="0" fontId="8" fillId="0" borderId="0" xfId="56" applyFont="1" applyFill="1" applyBorder="1" applyAlignment="1">
      <alignment horizontal="left"/>
      <protection/>
    </xf>
    <xf numFmtId="166" fontId="8" fillId="0" borderId="0" xfId="56" applyNumberFormat="1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 horizontal="center"/>
      <protection/>
    </xf>
    <xf numFmtId="49" fontId="8" fillId="0" borderId="0" xfId="56" applyNumberFormat="1" applyFont="1" applyFill="1" applyBorder="1" applyAlignment="1">
      <alignment horizontal="center"/>
      <protection/>
    </xf>
    <xf numFmtId="49" fontId="14" fillId="0" borderId="0" xfId="52" applyNumberFormat="1" applyFont="1" applyBorder="1" applyAlignment="1">
      <alignment vertical="center" textRotation="90"/>
      <protection/>
    </xf>
    <xf numFmtId="0" fontId="39" fillId="0" borderId="0" xfId="48" applyFill="1">
      <alignment/>
      <protection/>
    </xf>
    <xf numFmtId="4" fontId="13" fillId="0" borderId="0" xfId="52" applyNumberFormat="1" applyFill="1">
      <alignment/>
      <protection/>
    </xf>
    <xf numFmtId="0" fontId="13" fillId="0" borderId="0" xfId="52" applyFill="1">
      <alignment/>
      <protection/>
    </xf>
    <xf numFmtId="0" fontId="8" fillId="0" borderId="0" xfId="59" applyFont="1" applyFill="1" applyAlignment="1">
      <alignment horizontal="right"/>
      <protection/>
    </xf>
    <xf numFmtId="0" fontId="0" fillId="0" borderId="0" xfId="53">
      <alignment/>
      <protection/>
    </xf>
    <xf numFmtId="0" fontId="0" fillId="0" borderId="0" xfId="53" applyFill="1" applyAlignment="1">
      <alignment/>
      <protection/>
    </xf>
    <xf numFmtId="49" fontId="0" fillId="0" borderId="0" xfId="53" applyNumberFormat="1" applyFill="1" applyAlignment="1">
      <alignment horizontal="center"/>
      <protection/>
    </xf>
    <xf numFmtId="0" fontId="0" fillId="0" borderId="0" xfId="55">
      <alignment/>
      <protection/>
    </xf>
    <xf numFmtId="4" fontId="0" fillId="0" borderId="0" xfId="55" applyNumberFormat="1">
      <alignment/>
      <protection/>
    </xf>
    <xf numFmtId="4" fontId="8" fillId="0" borderId="0" xfId="57" applyNumberFormat="1" applyFont="1" applyFill="1" applyBorder="1" applyAlignment="1">
      <alignment vertical="center"/>
      <protection/>
    </xf>
    <xf numFmtId="4" fontId="8" fillId="0" borderId="0" xfId="51" applyNumberFormat="1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vertical="center"/>
      <protection/>
    </xf>
    <xf numFmtId="49" fontId="8" fillId="0" borderId="0" xfId="57" applyNumberFormat="1" applyFont="1" applyFill="1" applyBorder="1" applyAlignment="1">
      <alignment horizontal="center" vertical="center"/>
      <protection/>
    </xf>
    <xf numFmtId="49" fontId="8" fillId="0" borderId="0" xfId="57" applyNumberFormat="1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0" fillId="0" borderId="0" xfId="56">
      <alignment/>
      <protection/>
    </xf>
    <xf numFmtId="4" fontId="8" fillId="0" borderId="0" xfId="56" applyNumberFormat="1" applyFont="1">
      <alignment/>
      <protection/>
    </xf>
    <xf numFmtId="4" fontId="8" fillId="0" borderId="28" xfId="58" applyNumberFormat="1" applyFont="1" applyFill="1" applyBorder="1" applyAlignment="1">
      <alignment vertical="center"/>
      <protection/>
    </xf>
    <xf numFmtId="4" fontId="56" fillId="0" borderId="29" xfId="58" applyNumberFormat="1" applyFont="1" applyFill="1" applyBorder="1" applyAlignment="1">
      <alignment vertical="center"/>
      <protection/>
    </xf>
    <xf numFmtId="4" fontId="8" fillId="38" borderId="29" xfId="51" applyNumberFormat="1" applyFont="1" applyFill="1" applyBorder="1" applyAlignment="1">
      <alignment horizontal="right" vertical="center"/>
      <protection/>
    </xf>
    <xf numFmtId="0" fontId="8" fillId="38" borderId="30" xfId="57" applyFont="1" applyFill="1" applyBorder="1" applyAlignment="1">
      <alignment vertical="center"/>
      <protection/>
    </xf>
    <xf numFmtId="49" fontId="8" fillId="38" borderId="29" xfId="57" applyNumberFormat="1" applyFont="1" applyFill="1" applyBorder="1" applyAlignment="1">
      <alignment horizontal="center" vertical="center"/>
      <protection/>
    </xf>
    <xf numFmtId="49" fontId="9" fillId="0" borderId="22" xfId="58" applyNumberFormat="1" applyFont="1" applyFill="1" applyBorder="1" applyAlignment="1">
      <alignment horizontal="center" vertical="center"/>
      <protection/>
    </xf>
    <xf numFmtId="0" fontId="9" fillId="0" borderId="31" xfId="58" applyFont="1" applyFill="1" applyBorder="1" applyAlignment="1">
      <alignment horizontal="center" vertical="center"/>
      <protection/>
    </xf>
    <xf numFmtId="4" fontId="9" fillId="0" borderId="32" xfId="58" applyNumberFormat="1" applyFont="1" applyFill="1" applyBorder="1" applyAlignment="1">
      <alignment vertical="center"/>
      <protection/>
    </xf>
    <xf numFmtId="4" fontId="59" fillId="0" borderId="26" xfId="58" applyNumberFormat="1" applyFont="1" applyFill="1" applyBorder="1" applyAlignment="1">
      <alignment vertical="center"/>
      <protection/>
    </xf>
    <xf numFmtId="4" fontId="9" fillId="0" borderId="33" xfId="58" applyNumberFormat="1" applyFont="1" applyFill="1" applyBorder="1" applyAlignment="1">
      <alignment vertical="center"/>
      <protection/>
    </xf>
    <xf numFmtId="0" fontId="9" fillId="0" borderId="26" xfId="58" applyFont="1" applyFill="1" applyBorder="1" applyAlignment="1">
      <alignment vertical="center" wrapText="1"/>
      <protection/>
    </xf>
    <xf numFmtId="49" fontId="9" fillId="0" borderId="34" xfId="58" applyNumberFormat="1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center" vertical="center"/>
      <protection/>
    </xf>
    <xf numFmtId="49" fontId="8" fillId="38" borderId="26" xfId="57" applyNumberFormat="1" applyFont="1" applyFill="1" applyBorder="1" applyAlignment="1">
      <alignment horizontal="center" vertical="center"/>
      <protection/>
    </xf>
    <xf numFmtId="0" fontId="9" fillId="0" borderId="27" xfId="58" applyFont="1" applyFill="1" applyBorder="1" applyAlignment="1">
      <alignment horizontal="center" vertical="center"/>
      <protection/>
    </xf>
    <xf numFmtId="4" fontId="9" fillId="0" borderId="20" xfId="55" applyNumberFormat="1" applyFont="1" applyFill="1" applyBorder="1" applyAlignment="1">
      <alignment vertical="center"/>
      <protection/>
    </xf>
    <xf numFmtId="4" fontId="59" fillId="0" borderId="20" xfId="55" applyNumberFormat="1" applyFont="1" applyFill="1" applyBorder="1" applyAlignment="1">
      <alignment vertical="center"/>
      <protection/>
    </xf>
    <xf numFmtId="0" fontId="9" fillId="0" borderId="20" xfId="55" applyFont="1" applyFill="1" applyBorder="1" applyAlignment="1">
      <alignment horizontal="left" vertical="center"/>
      <protection/>
    </xf>
    <xf numFmtId="0" fontId="9" fillId="0" borderId="35" xfId="55" applyFont="1" applyFill="1" applyBorder="1" applyAlignment="1">
      <alignment horizontal="center" vertical="center"/>
      <protection/>
    </xf>
    <xf numFmtId="0" fontId="9" fillId="0" borderId="20" xfId="55" applyFont="1" applyFill="1" applyBorder="1" applyAlignment="1">
      <alignment horizontal="center" vertical="center"/>
      <protection/>
    </xf>
    <xf numFmtId="0" fontId="9" fillId="0" borderId="19" xfId="55" applyFont="1" applyFill="1" applyBorder="1" applyAlignment="1">
      <alignment horizontal="center" vertical="center"/>
      <protection/>
    </xf>
    <xf numFmtId="0" fontId="9" fillId="0" borderId="36" xfId="49" applyFont="1" applyFill="1" applyBorder="1" applyAlignment="1">
      <alignment horizontal="center" vertical="center"/>
      <protection/>
    </xf>
    <xf numFmtId="0" fontId="9" fillId="0" borderId="20" xfId="50" applyFont="1" applyFill="1" applyBorder="1" applyAlignment="1">
      <alignment horizontal="center" vertical="center" wrapText="1"/>
      <protection/>
    </xf>
    <xf numFmtId="0" fontId="9" fillId="0" borderId="20" xfId="49" applyFont="1" applyFill="1" applyBorder="1" applyAlignment="1">
      <alignment horizontal="center" vertical="center"/>
      <protection/>
    </xf>
    <xf numFmtId="0" fontId="9" fillId="0" borderId="37" xfId="55" applyFont="1" applyFill="1" applyBorder="1" applyAlignment="1">
      <alignment horizontal="center" vertical="center"/>
      <protection/>
    </xf>
    <xf numFmtId="0" fontId="9" fillId="0" borderId="38" xfId="55" applyFont="1" applyFill="1" applyBorder="1" applyAlignment="1">
      <alignment horizontal="center" vertical="center"/>
      <protection/>
    </xf>
    <xf numFmtId="0" fontId="9" fillId="0" borderId="38" xfId="55" applyFont="1" applyFill="1" applyBorder="1" applyAlignment="1">
      <alignment horizontal="center" vertical="center"/>
      <protection/>
    </xf>
    <xf numFmtId="0" fontId="9" fillId="0" borderId="39" xfId="55" applyFont="1" applyFill="1" applyBorder="1" applyAlignment="1">
      <alignment horizontal="center" vertical="center"/>
      <protection/>
    </xf>
    <xf numFmtId="0" fontId="9" fillId="0" borderId="0" xfId="55" applyFont="1" applyFill="1" applyAlignment="1">
      <alignment horizontal="center"/>
      <protection/>
    </xf>
    <xf numFmtId="0" fontId="0" fillId="0" borderId="0" xfId="55" applyFill="1">
      <alignment/>
      <protection/>
    </xf>
    <xf numFmtId="4" fontId="0" fillId="0" borderId="0" xfId="55" applyNumberFormat="1" applyFill="1">
      <alignment/>
      <protection/>
    </xf>
    <xf numFmtId="4" fontId="8" fillId="0" borderId="0" xfId="57" applyNumberFormat="1" applyFont="1" applyFill="1" applyBorder="1" applyAlignment="1">
      <alignment/>
      <protection/>
    </xf>
    <xf numFmtId="165" fontId="8" fillId="0" borderId="0" xfId="57" applyNumberFormat="1" applyFont="1" applyFill="1" applyBorder="1" applyAlignment="1">
      <alignment/>
      <protection/>
    </xf>
    <xf numFmtId="4" fontId="8" fillId="0" borderId="0" xfId="49" applyNumberFormat="1" applyFont="1" applyFill="1" applyBorder="1">
      <alignment/>
      <protection/>
    </xf>
    <xf numFmtId="0" fontId="8" fillId="0" borderId="0" xfId="57" applyFont="1" applyFill="1" applyBorder="1" applyAlignment="1">
      <alignment horizontal="center"/>
      <protection/>
    </xf>
    <xf numFmtId="49" fontId="8" fillId="0" borderId="0" xfId="57" applyNumberFormat="1" applyFont="1" applyFill="1" applyBorder="1" applyAlignment="1">
      <alignment horizontal="center"/>
      <protection/>
    </xf>
    <xf numFmtId="0" fontId="0" fillId="0" borderId="0" xfId="47">
      <alignment/>
      <protection/>
    </xf>
    <xf numFmtId="0" fontId="13" fillId="0" borderId="0" xfId="52">
      <alignment/>
      <protection/>
    </xf>
    <xf numFmtId="0" fontId="16" fillId="0" borderId="0" xfId="59" applyFont="1" applyAlignment="1">
      <alignment/>
      <protection/>
    </xf>
    <xf numFmtId="0" fontId="6" fillId="33" borderId="22" xfId="0" applyFont="1" applyFill="1" applyBorder="1" applyAlignment="1">
      <alignment horizontal="center"/>
    </xf>
    <xf numFmtId="0" fontId="15" fillId="0" borderId="0" xfId="52" applyFont="1" applyFill="1" applyAlignment="1">
      <alignment horizontal="center"/>
      <protection/>
    </xf>
    <xf numFmtId="0" fontId="38" fillId="0" borderId="0" xfId="48" applyFont="1" applyFill="1" applyAlignment="1">
      <alignment horizontal="center"/>
      <protection/>
    </xf>
    <xf numFmtId="0" fontId="12" fillId="0" borderId="0" xfId="48" applyFont="1" applyFill="1" applyAlignment="1">
      <alignment horizontal="center"/>
      <protection/>
    </xf>
    <xf numFmtId="0" fontId="12" fillId="0" borderId="0" xfId="48" applyFont="1" applyAlignment="1">
      <alignment horizontal="center"/>
      <protection/>
    </xf>
    <xf numFmtId="0" fontId="9" fillId="37" borderId="26" xfId="53" applyFont="1" applyFill="1" applyBorder="1" applyAlignment="1">
      <alignment horizontal="center" vertical="center" wrapText="1"/>
      <protection/>
    </xf>
    <xf numFmtId="0" fontId="9" fillId="35" borderId="14" xfId="53" applyFont="1" applyFill="1" applyBorder="1" applyAlignment="1">
      <alignment horizontal="center" vertical="center"/>
      <protection/>
    </xf>
    <xf numFmtId="0" fontId="15" fillId="0" borderId="0" xfId="52" applyFont="1" applyAlignment="1">
      <alignment horizontal="center"/>
      <protection/>
    </xf>
    <xf numFmtId="0" fontId="12" fillId="0" borderId="0" xfId="47" applyFont="1" applyFill="1" applyAlignment="1">
      <alignment horizontal="center"/>
      <protection/>
    </xf>
    <xf numFmtId="0" fontId="12" fillId="0" borderId="0" xfId="50" applyFont="1" applyAlignment="1">
      <alignment horizontal="center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 2" xfId="48"/>
    <cellStyle name="Normální 3" xfId="49"/>
    <cellStyle name="Normální 4" xfId="50"/>
    <cellStyle name="normální_02 - ORREP" xfId="51"/>
    <cellStyle name="normální_2. Rozpočet 2007 - tabulky" xfId="52"/>
    <cellStyle name="normální_Rozpis výdajů 03 bez PO" xfId="53"/>
    <cellStyle name="normální_Rozpis výdajů 03 bez PO 2" xfId="54"/>
    <cellStyle name="normální_Rozpis výdajů 03 bez PO 2 2" xfId="55"/>
    <cellStyle name="normální_Rozpis výdajů 03 bez PO 3" xfId="56"/>
    <cellStyle name="normální_Rozpis výdajů 03 bez PO_02 - ORREP" xfId="57"/>
    <cellStyle name="normální_Rozpis výdajů 03 bez PO_04 - OSMTVS" xfId="58"/>
    <cellStyle name="normální_Rozpočet 2004 (ZK)" xfId="59"/>
    <cellStyle name="Followed Hyperlink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270">
          <cell r="R27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90">
          <cell r="C90">
            <v>2461007.77</v>
          </cell>
          <cell r="D90">
            <v>75872.82</v>
          </cell>
          <cell r="E90">
            <v>0</v>
          </cell>
          <cell r="F90">
            <v>24770</v>
          </cell>
          <cell r="G90">
            <v>0</v>
          </cell>
          <cell r="H90">
            <v>4032533.87</v>
          </cell>
          <cell r="I90">
            <v>63118.7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127924.29999999999</v>
          </cell>
          <cell r="P90">
            <v>5777.91</v>
          </cell>
          <cell r="Q90">
            <v>417141.6</v>
          </cell>
          <cell r="T90">
            <v>-146875</v>
          </cell>
        </row>
      </sheetData>
      <sheetData sheetId="2">
        <row r="90">
          <cell r="B90">
            <v>28361.82</v>
          </cell>
          <cell r="C90">
            <v>255021.85</v>
          </cell>
          <cell r="D90">
            <v>53062</v>
          </cell>
          <cell r="E90">
            <v>919090</v>
          </cell>
          <cell r="F90">
            <v>659872.84</v>
          </cell>
          <cell r="G90">
            <v>3682546.9400000004</v>
          </cell>
          <cell r="H90">
            <v>469738.71</v>
          </cell>
          <cell r="I90">
            <v>36600</v>
          </cell>
          <cell r="J90">
            <v>468595.01</v>
          </cell>
          <cell r="K90">
            <v>0</v>
          </cell>
          <cell r="L90">
            <v>214340.5</v>
          </cell>
          <cell r="M90">
            <v>20000</v>
          </cell>
          <cell r="N90">
            <v>7787.89</v>
          </cell>
          <cell r="O90">
            <v>140272.66999999998</v>
          </cell>
          <cell r="P90">
            <v>13993.01</v>
          </cell>
          <cell r="Q90">
            <v>84728.29</v>
          </cell>
          <cell r="R90">
            <v>7260.4400000000005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51" sqref="A5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33" t="s">
        <v>48</v>
      </c>
      <c r="B1" s="133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62</v>
      </c>
      <c r="D2" s="32" t="s">
        <v>71</v>
      </c>
      <c r="E2" s="32" t="s">
        <v>63</v>
      </c>
    </row>
    <row r="3" spans="1:5" ht="15" customHeight="1">
      <c r="A3" s="2" t="s">
        <v>3</v>
      </c>
      <c r="B3" s="29" t="s">
        <v>37</v>
      </c>
      <c r="C3" s="26">
        <f>C4+C5+C6</f>
        <v>2536880.59</v>
      </c>
      <c r="D3" s="26">
        <f>D4+D5+D6</f>
        <v>0</v>
      </c>
      <c r="E3" s="27">
        <f aca="true" t="shared" si="0" ref="E3:E25">C3+D3</f>
        <v>2536880.59</v>
      </c>
    </row>
    <row r="4" spans="1:10" ht="15" customHeight="1">
      <c r="A4" s="6" t="s">
        <v>4</v>
      </c>
      <c r="B4" s="7" t="s">
        <v>5</v>
      </c>
      <c r="C4" s="8">
        <f>'[3]příjmy'!$C$90</f>
        <v>2461007.77</v>
      </c>
      <c r="D4" s="9">
        <f>'[1]příjmy'!$C$31</f>
        <v>0</v>
      </c>
      <c r="E4" s="10">
        <f t="shared" si="0"/>
        <v>2461007.77</v>
      </c>
      <c r="J4" s="1"/>
    </row>
    <row r="5" spans="1:5" ht="15" customHeight="1">
      <c r="A5" s="6" t="s">
        <v>6</v>
      </c>
      <c r="B5" s="7" t="s">
        <v>7</v>
      </c>
      <c r="C5" s="8">
        <f>'[3]příjmy'!$D$90</f>
        <v>75872.82</v>
      </c>
      <c r="D5" s="4">
        <v>0</v>
      </c>
      <c r="E5" s="10">
        <f t="shared" si="0"/>
        <v>75872.82</v>
      </c>
    </row>
    <row r="6" spans="1:5" ht="15" customHeight="1">
      <c r="A6" s="6" t="s">
        <v>8</v>
      </c>
      <c r="B6" s="7" t="s">
        <v>9</v>
      </c>
      <c r="C6" s="8">
        <f>'[3]příjmy'!$E$90</f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40</v>
      </c>
      <c r="B7" s="7" t="s">
        <v>10</v>
      </c>
      <c r="C7" s="13">
        <f>C8+C14</f>
        <v>4120422.5700000003</v>
      </c>
      <c r="D7" s="13">
        <f>D8+D14</f>
        <v>0</v>
      </c>
      <c r="E7" s="14">
        <f t="shared" si="0"/>
        <v>4120422.5700000003</v>
      </c>
    </row>
    <row r="8" spans="1:5" ht="15" customHeight="1">
      <c r="A8" s="6" t="s">
        <v>43</v>
      </c>
      <c r="B8" s="7" t="s">
        <v>11</v>
      </c>
      <c r="C8" s="8">
        <f>C9+C10+C12+C13</f>
        <v>4120422.5700000003</v>
      </c>
      <c r="D8" s="8">
        <f>D9+D10+D12+D13</f>
        <v>0</v>
      </c>
      <c r="E8" s="11">
        <f t="shared" si="0"/>
        <v>4120422.5700000003</v>
      </c>
    </row>
    <row r="9" spans="1:5" ht="15" customHeight="1">
      <c r="A9" s="6" t="s">
        <v>41</v>
      </c>
      <c r="B9" s="7" t="s">
        <v>12</v>
      </c>
      <c r="C9" s="8">
        <f>'[3]příjmy'!$I$90</f>
        <v>63118.7</v>
      </c>
      <c r="D9" s="8">
        <f>'[1]příjmy'!$I$16</f>
        <v>0</v>
      </c>
      <c r="E9" s="11">
        <f t="shared" si="0"/>
        <v>63118.7</v>
      </c>
    </row>
    <row r="10" spans="1:5" ht="15" customHeight="1">
      <c r="A10" s="6" t="s">
        <v>55</v>
      </c>
      <c r="B10" s="7" t="s">
        <v>11</v>
      </c>
      <c r="C10" s="8">
        <f>'[3]příjmy'!$H$90</f>
        <v>4032533.87</v>
      </c>
      <c r="D10" s="8">
        <v>0</v>
      </c>
      <c r="E10" s="11">
        <f t="shared" si="0"/>
        <v>4032533.87</v>
      </c>
    </row>
    <row r="11" spans="1:5" ht="15" customHeight="1">
      <c r="A11" s="6" t="s">
        <v>53</v>
      </c>
      <c r="B11" s="7">
        <v>4123</v>
      </c>
      <c r="C11" s="8">
        <f>'[3]příjmy'!$G$90</f>
        <v>0</v>
      </c>
      <c r="D11" s="8">
        <v>0</v>
      </c>
      <c r="E11" s="11">
        <f>SUM(C11:D11)</f>
        <v>0</v>
      </c>
    </row>
    <row r="12" spans="1:5" ht="15" customHeight="1">
      <c r="A12" s="6" t="s">
        <v>56</v>
      </c>
      <c r="B12" s="7" t="s">
        <v>42</v>
      </c>
      <c r="C12" s="8">
        <f>'[3]příjmy'!$J$90</f>
        <v>0</v>
      </c>
      <c r="D12" s="8">
        <v>0</v>
      </c>
      <c r="E12" s="11">
        <f>SUM(C12:D12)</f>
        <v>0</v>
      </c>
    </row>
    <row r="13" spans="1:5" ht="15" customHeight="1">
      <c r="A13" s="6" t="s">
        <v>57</v>
      </c>
      <c r="B13" s="7">
        <v>4121</v>
      </c>
      <c r="C13" s="8">
        <f>'[3]příjmy'!$F$90</f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58</v>
      </c>
      <c r="C14" s="8">
        <f>C15+C17+C18</f>
        <v>0</v>
      </c>
      <c r="D14" s="8">
        <f>D15+D17+D18</f>
        <v>0</v>
      </c>
      <c r="E14" s="11">
        <f t="shared" si="0"/>
        <v>0</v>
      </c>
    </row>
    <row r="15" spans="1:5" ht="15" customHeight="1">
      <c r="A15" s="6" t="s">
        <v>55</v>
      </c>
      <c r="B15" s="7" t="s">
        <v>13</v>
      </c>
      <c r="C15" s="8">
        <f>'[3]příjmy'!$K$90</f>
        <v>0</v>
      </c>
      <c r="D15" s="8">
        <f>'[1]příjmy'!$H$16</f>
        <v>0</v>
      </c>
      <c r="E15" s="11">
        <f t="shared" si="0"/>
        <v>0</v>
      </c>
    </row>
    <row r="16" spans="1:5" ht="15" customHeight="1">
      <c r="A16" s="6" t="s">
        <v>54</v>
      </c>
      <c r="B16" s="7">
        <v>4223</v>
      </c>
      <c r="C16" s="8">
        <f>'[3]příjmy'!$N$90</f>
        <v>0</v>
      </c>
      <c r="D16" s="8">
        <v>0</v>
      </c>
      <c r="E16" s="11">
        <f>SUM(C16:D16)</f>
        <v>0</v>
      </c>
    </row>
    <row r="17" spans="1:5" ht="15" customHeight="1">
      <c r="A17" s="6" t="s">
        <v>56</v>
      </c>
      <c r="B17" s="7" t="s">
        <v>59</v>
      </c>
      <c r="C17" s="8">
        <f>'[3]příjmy'!$L$90</f>
        <v>0</v>
      </c>
      <c r="D17" s="8">
        <v>0</v>
      </c>
      <c r="E17" s="11">
        <f>SUM(C17:D17)</f>
        <v>0</v>
      </c>
    </row>
    <row r="18" spans="1:5" ht="15" customHeight="1">
      <c r="A18" s="6" t="s">
        <v>57</v>
      </c>
      <c r="B18" s="7">
        <v>4221</v>
      </c>
      <c r="C18" s="8">
        <f>'[3]příjmy'!$M$90</f>
        <v>0</v>
      </c>
      <c r="D18" s="8">
        <v>0</v>
      </c>
      <c r="E18" s="11">
        <f>SUM(C18:D18)</f>
        <v>0</v>
      </c>
    </row>
    <row r="19" spans="1:5" ht="15" customHeight="1">
      <c r="A19" s="12" t="s">
        <v>14</v>
      </c>
      <c r="B19" s="15" t="s">
        <v>38</v>
      </c>
      <c r="C19" s="13">
        <f>C3+C7</f>
        <v>6657303.16</v>
      </c>
      <c r="D19" s="13">
        <f>D3+D7</f>
        <v>0</v>
      </c>
      <c r="E19" s="14">
        <f t="shared" si="0"/>
        <v>6657303.16</v>
      </c>
    </row>
    <row r="20" spans="1:5" ht="15" customHeight="1">
      <c r="A20" s="12" t="s">
        <v>15</v>
      </c>
      <c r="B20" s="15" t="s">
        <v>16</v>
      </c>
      <c r="C20" s="13">
        <f>SUM(C21:C24)</f>
        <v>403968.80999999994</v>
      </c>
      <c r="D20" s="13">
        <f>SUM(D21:D24)</f>
        <v>0</v>
      </c>
      <c r="E20" s="14">
        <f t="shared" si="0"/>
        <v>403968.80999999994</v>
      </c>
    </row>
    <row r="21" spans="1:5" ht="15" customHeight="1">
      <c r="A21" s="6" t="s">
        <v>51</v>
      </c>
      <c r="B21" s="7" t="s">
        <v>17</v>
      </c>
      <c r="C21" s="8">
        <f>'[3]příjmy'!$O$90</f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52</v>
      </c>
      <c r="B22" s="7">
        <v>8115</v>
      </c>
      <c r="C22" s="8">
        <f>'[3]příjmy'!$P$90+'[3]příjmy'!$Q$90</f>
        <v>422919.50999999995</v>
      </c>
      <c r="D22" s="8">
        <v>0</v>
      </c>
      <c r="E22" s="11">
        <f>SUM(C22:D22)</f>
        <v>422919.50999999995</v>
      </c>
    </row>
    <row r="23" spans="1:5" ht="15" customHeight="1">
      <c r="A23" s="6" t="s">
        <v>60</v>
      </c>
      <c r="B23" s="7">
        <v>8123</v>
      </c>
      <c r="C23" s="8">
        <f>'[2]příjmy'!$R$270</f>
        <v>0</v>
      </c>
      <c r="D23" s="8">
        <f>'[1]příjmy'!$T$31</f>
        <v>0</v>
      </c>
      <c r="E23" s="11">
        <f>C23+D23</f>
        <v>0</v>
      </c>
    </row>
    <row r="24" spans="1:5" ht="15" customHeight="1" thickBot="1">
      <c r="A24" s="16" t="s">
        <v>61</v>
      </c>
      <c r="B24" s="17">
        <v>-8124</v>
      </c>
      <c r="C24" s="18">
        <f>'[3]příjmy'!$T$90</f>
        <v>-146875</v>
      </c>
      <c r="D24" s="18">
        <f>'[1]příjmy'!$O$16</f>
        <v>0</v>
      </c>
      <c r="E24" s="19">
        <f>C24+D24</f>
        <v>-146875</v>
      </c>
    </row>
    <row r="25" spans="1:5" ht="15" customHeight="1" thickBot="1">
      <c r="A25" s="20" t="s">
        <v>27</v>
      </c>
      <c r="B25" s="21"/>
      <c r="C25" s="22">
        <f>C3+C7+C20</f>
        <v>7061271.97</v>
      </c>
      <c r="D25" s="22">
        <f>D19+D20</f>
        <v>0</v>
      </c>
      <c r="E25" s="23">
        <f t="shared" si="0"/>
        <v>7061271.97</v>
      </c>
    </row>
    <row r="26" spans="1:5" ht="13.5" thickBot="1">
      <c r="A26" s="133" t="s">
        <v>49</v>
      </c>
      <c r="B26" s="133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62</v>
      </c>
      <c r="D27" s="32" t="s">
        <v>71</v>
      </c>
      <c r="E27" s="32" t="s">
        <v>63</v>
      </c>
    </row>
    <row r="28" spans="1:5" ht="15" customHeight="1">
      <c r="A28" s="24" t="s">
        <v>26</v>
      </c>
      <c r="B28" s="3" t="s">
        <v>20</v>
      </c>
      <c r="C28" s="4">
        <f>'[3]výdaje'!$B$90</f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f>'[3]výdaje'!$C$90</f>
        <v>255021.85</v>
      </c>
      <c r="D29" s="4">
        <v>0</v>
      </c>
      <c r="E29" s="5">
        <f aca="true" t="shared" si="1" ref="E29:E44">C29+D29</f>
        <v>255021.85</v>
      </c>
    </row>
    <row r="30" spans="1:5" ht="15" customHeight="1">
      <c r="A30" s="25" t="s">
        <v>50</v>
      </c>
      <c r="B30" s="7" t="s">
        <v>24</v>
      </c>
      <c r="C30" s="8">
        <f>'[3]výdaje'!$D$90</f>
        <v>53062</v>
      </c>
      <c r="D30" s="4">
        <v>0</v>
      </c>
      <c r="E30" s="5">
        <f>SUM(C30:D30)</f>
        <v>53062</v>
      </c>
    </row>
    <row r="31" spans="1:5" ht="15" customHeight="1">
      <c r="A31" s="25" t="s">
        <v>28</v>
      </c>
      <c r="B31" s="7" t="s">
        <v>20</v>
      </c>
      <c r="C31" s="8">
        <f>'[3]výdaje'!$E$90</f>
        <v>919090</v>
      </c>
      <c r="D31" s="4">
        <v>0</v>
      </c>
      <c r="E31" s="5">
        <f t="shared" si="1"/>
        <v>919090</v>
      </c>
    </row>
    <row r="32" spans="1:5" ht="15" customHeight="1">
      <c r="A32" s="25" t="s">
        <v>22</v>
      </c>
      <c r="B32" s="7" t="s">
        <v>20</v>
      </c>
      <c r="C32" s="8">
        <f>'[3]výdaje'!$F$90</f>
        <v>659872.84</v>
      </c>
      <c r="D32" s="4">
        <v>0</v>
      </c>
      <c r="E32" s="5">
        <f t="shared" si="1"/>
        <v>659872.84</v>
      </c>
    </row>
    <row r="33" spans="1:5" ht="15" customHeight="1">
      <c r="A33" s="25" t="s">
        <v>39</v>
      </c>
      <c r="B33" s="7" t="s">
        <v>20</v>
      </c>
      <c r="C33" s="8">
        <f>'[3]výdaje'!$G$90</f>
        <v>3682546.9400000004</v>
      </c>
      <c r="D33" s="4">
        <v>0</v>
      </c>
      <c r="E33" s="5">
        <f>C33+D33</f>
        <v>3682546.9400000004</v>
      </c>
    </row>
    <row r="34" spans="1:5" ht="15" customHeight="1">
      <c r="A34" s="25" t="s">
        <v>46</v>
      </c>
      <c r="B34" s="7" t="s">
        <v>24</v>
      </c>
      <c r="C34" s="8">
        <f>'[3]výdaje'!$H$90</f>
        <v>469738.71</v>
      </c>
      <c r="D34" s="4">
        <v>0</v>
      </c>
      <c r="E34" s="5">
        <f t="shared" si="1"/>
        <v>469738.71</v>
      </c>
    </row>
    <row r="35" spans="1:5" ht="15" customHeight="1">
      <c r="A35" s="25" t="s">
        <v>47</v>
      </c>
      <c r="B35" s="7" t="s">
        <v>20</v>
      </c>
      <c r="C35" s="8">
        <f>'[3]výdaje'!$I$90</f>
        <v>36600</v>
      </c>
      <c r="D35" s="4">
        <f>'[1]výdaje'!$G$16</f>
        <v>0</v>
      </c>
      <c r="E35" s="5">
        <f t="shared" si="1"/>
        <v>36600</v>
      </c>
    </row>
    <row r="36" spans="1:5" ht="15" customHeight="1">
      <c r="A36" s="25" t="s">
        <v>29</v>
      </c>
      <c r="B36" s="7" t="s">
        <v>24</v>
      </c>
      <c r="C36" s="8">
        <f>'[3]výdaje'!$J$90</f>
        <v>468595.01</v>
      </c>
      <c r="D36" s="4">
        <v>0</v>
      </c>
      <c r="E36" s="5">
        <f t="shared" si="1"/>
        <v>468595.01</v>
      </c>
    </row>
    <row r="37" spans="1:5" ht="15" customHeight="1">
      <c r="A37" s="25" t="s">
        <v>30</v>
      </c>
      <c r="B37" s="7" t="s">
        <v>23</v>
      </c>
      <c r="C37" s="8">
        <f>'[3]výdaje'!$K$90</f>
        <v>0</v>
      </c>
      <c r="D37" s="4">
        <f>'[1]výdaje'!$I$16</f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f>'[3]výdaje'!$L$90</f>
        <v>214340.5</v>
      </c>
      <c r="D38" s="4">
        <f>'[1]výdaje'!$J$16</f>
        <v>0</v>
      </c>
      <c r="E38" s="5">
        <f t="shared" si="1"/>
        <v>214340.5</v>
      </c>
    </row>
    <row r="39" spans="1:5" ht="15" customHeight="1">
      <c r="A39" s="25" t="s">
        <v>33</v>
      </c>
      <c r="B39" s="7" t="s">
        <v>24</v>
      </c>
      <c r="C39" s="8">
        <f>'[3]výdaje'!$M$90</f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f>'[3]výdaje'!$N$90</f>
        <v>7787.89</v>
      </c>
      <c r="D40" s="4">
        <f>'[1]výdaje'!$L$16</f>
        <v>0</v>
      </c>
      <c r="E40" s="5">
        <f t="shared" si="1"/>
        <v>7787.89</v>
      </c>
    </row>
    <row r="41" spans="1:5" ht="15" customHeight="1">
      <c r="A41" s="25" t="s">
        <v>45</v>
      </c>
      <c r="B41" s="7" t="s">
        <v>24</v>
      </c>
      <c r="C41" s="8">
        <f>'[3]výdaje'!$O$90</f>
        <v>140272.66999999998</v>
      </c>
      <c r="D41" s="4">
        <v>0</v>
      </c>
      <c r="E41" s="5">
        <f>C41+D41</f>
        <v>140272.66999999998</v>
      </c>
    </row>
    <row r="42" spans="1:5" ht="15" customHeight="1">
      <c r="A42" s="25" t="s">
        <v>34</v>
      </c>
      <c r="B42" s="7" t="s">
        <v>24</v>
      </c>
      <c r="C42" s="8">
        <f>'[3]výdaje'!$P$90</f>
        <v>13993.01</v>
      </c>
      <c r="D42" s="4">
        <v>0</v>
      </c>
      <c r="E42" s="5">
        <f t="shared" si="1"/>
        <v>13993.01</v>
      </c>
    </row>
    <row r="43" spans="1:5" ht="15" customHeight="1">
      <c r="A43" s="25" t="s">
        <v>35</v>
      </c>
      <c r="B43" s="7" t="s">
        <v>24</v>
      </c>
      <c r="C43" s="8">
        <f>'[3]výdaje'!$Q$90</f>
        <v>84728.29</v>
      </c>
      <c r="D43" s="4">
        <f>'[1]výdaje'!$N$16</f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f>'[3]výdaje'!$R$90</f>
        <v>7260.4400000000005</v>
      </c>
      <c r="D44" s="4">
        <f>'[1]výdaje'!$P$16</f>
        <v>0</v>
      </c>
      <c r="E44" s="5">
        <f t="shared" si="1"/>
        <v>7260.4400000000005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7061271.97</v>
      </c>
      <c r="D45" s="22">
        <f>SUM(D28:D44)</f>
        <v>0</v>
      </c>
      <c r="E45" s="23">
        <f>SUM(E28:E44)</f>
        <v>7061271.97</v>
      </c>
    </row>
    <row r="46" spans="3:5" ht="12.75">
      <c r="C46" s="1"/>
      <c r="E46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3.140625" style="37" customWidth="1"/>
    <col min="2" max="2" width="5.7109375" style="37" customWidth="1"/>
    <col min="3" max="3" width="4.421875" style="37" bestFit="1" customWidth="1"/>
    <col min="4" max="4" width="4.421875" style="37" customWidth="1"/>
    <col min="5" max="5" width="7.8515625" style="37" bestFit="1" customWidth="1"/>
    <col min="6" max="6" width="32.57421875" style="37" customWidth="1"/>
    <col min="7" max="7" width="7.57421875" style="37" customWidth="1"/>
    <col min="8" max="8" width="8.00390625" style="37" customWidth="1"/>
    <col min="9" max="9" width="12.00390625" style="37" customWidth="1"/>
    <col min="10" max="10" width="9.00390625" style="37" customWidth="1"/>
    <col min="11" max="16384" width="9.140625" style="37" customWidth="1"/>
  </cols>
  <sheetData>
    <row r="1" spans="1:10" ht="15">
      <c r="A1" s="82"/>
      <c r="B1" s="83"/>
      <c r="C1" s="82"/>
      <c r="D1" s="82"/>
      <c r="E1" s="82"/>
      <c r="F1" s="82"/>
      <c r="G1" s="82"/>
      <c r="H1" s="82"/>
      <c r="I1" s="81"/>
      <c r="J1" s="80"/>
    </row>
    <row r="2" spans="1:10" ht="18">
      <c r="A2" s="134" t="s">
        <v>80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5">
      <c r="A3" s="79"/>
      <c r="B3" s="79"/>
      <c r="C3" s="79"/>
      <c r="D3" s="79"/>
      <c r="E3" s="79"/>
      <c r="F3" s="79"/>
      <c r="G3" s="79"/>
      <c r="H3" s="79"/>
      <c r="I3" s="78"/>
      <c r="J3" s="77"/>
    </row>
    <row r="4" spans="1:10" ht="15.75">
      <c r="A4" s="136" t="s">
        <v>79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10" ht="15">
      <c r="A5" s="76"/>
      <c r="B5" s="74"/>
      <c r="C5" s="75"/>
      <c r="D5" s="74"/>
      <c r="E5" s="74"/>
      <c r="F5" s="74"/>
      <c r="G5" s="73"/>
      <c r="H5" s="72"/>
      <c r="I5" s="71"/>
      <c r="J5" s="70"/>
    </row>
    <row r="6" spans="1:10" ht="15.75">
      <c r="A6" s="137" t="s">
        <v>78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ht="15.75" thickBot="1">
      <c r="A7" s="69"/>
      <c r="B7" s="69"/>
      <c r="C7" s="69"/>
      <c r="D7" s="69"/>
      <c r="E7" s="69"/>
      <c r="F7" s="69"/>
      <c r="G7" s="68"/>
      <c r="H7" s="67"/>
      <c r="I7" s="66"/>
      <c r="J7" s="65" t="s">
        <v>0</v>
      </c>
    </row>
    <row r="8" spans="1:10" ht="22.5">
      <c r="A8" s="64" t="s">
        <v>77</v>
      </c>
      <c r="B8" s="138" t="s">
        <v>76</v>
      </c>
      <c r="C8" s="138"/>
      <c r="D8" s="63" t="s">
        <v>75</v>
      </c>
      <c r="E8" s="63" t="s">
        <v>19</v>
      </c>
      <c r="F8" s="63" t="s">
        <v>74</v>
      </c>
      <c r="G8" s="62" t="s">
        <v>73</v>
      </c>
      <c r="H8" s="62" t="s">
        <v>72</v>
      </c>
      <c r="I8" s="62" t="s">
        <v>71</v>
      </c>
      <c r="J8" s="61" t="s">
        <v>70</v>
      </c>
    </row>
    <row r="9" spans="1:10" ht="22.5">
      <c r="A9" s="60" t="s">
        <v>66</v>
      </c>
      <c r="B9" s="139" t="s">
        <v>66</v>
      </c>
      <c r="C9" s="139"/>
      <c r="D9" s="59"/>
      <c r="E9" s="59"/>
      <c r="F9" s="58" t="s">
        <v>69</v>
      </c>
      <c r="G9" s="57">
        <f>G10</f>
        <v>6719.69</v>
      </c>
      <c r="H9" s="57">
        <f>H10</f>
        <v>5719.69</v>
      </c>
      <c r="I9" s="57">
        <f>I10</f>
        <v>-136.3</v>
      </c>
      <c r="J9" s="56">
        <f>J10</f>
        <v>5583.389999999999</v>
      </c>
    </row>
    <row r="10" spans="1:10" s="47" customFormat="1" ht="15">
      <c r="A10" s="55" t="s">
        <v>68</v>
      </c>
      <c r="B10" s="54">
        <v>30001</v>
      </c>
      <c r="C10" s="53" t="s">
        <v>67</v>
      </c>
      <c r="D10" s="52" t="s">
        <v>66</v>
      </c>
      <c r="E10" s="52" t="s">
        <v>66</v>
      </c>
      <c r="F10" s="51" t="s">
        <v>65</v>
      </c>
      <c r="G10" s="50">
        <f>G11</f>
        <v>6719.69</v>
      </c>
      <c r="H10" s="50">
        <f>H11</f>
        <v>5719.69</v>
      </c>
      <c r="I10" s="49">
        <f>I11</f>
        <v>-136.3</v>
      </c>
      <c r="J10" s="48">
        <f>H10+I10</f>
        <v>5583.389999999999</v>
      </c>
    </row>
    <row r="11" spans="1:10" ht="15">
      <c r="A11" s="46"/>
      <c r="B11" s="45"/>
      <c r="C11" s="44"/>
      <c r="D11" s="43">
        <v>6409</v>
      </c>
      <c r="E11" s="42">
        <v>5901</v>
      </c>
      <c r="F11" s="41" t="s">
        <v>64</v>
      </c>
      <c r="G11" s="40">
        <v>6719.69</v>
      </c>
      <c r="H11" s="40">
        <f>G11-1000</f>
        <v>5719.69</v>
      </c>
      <c r="I11" s="39">
        <v>-136.3</v>
      </c>
      <c r="J11" s="38">
        <f>H11+I11</f>
        <v>5583.389999999999</v>
      </c>
    </row>
  </sheetData>
  <sheetProtection/>
  <mergeCells count="5">
    <mergeCell ref="A2:J2"/>
    <mergeCell ref="A4:J4"/>
    <mergeCell ref="A6:J6"/>
    <mergeCell ref="B8:C8"/>
    <mergeCell ref="B9:C9"/>
  </mergeCells>
  <printOptions/>
  <pageMargins left="0.7" right="0.7" top="0.787401575" bottom="0.7874015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E32" sqref="E32"/>
    </sheetView>
  </sheetViews>
  <sheetFormatPr defaultColWidth="3.140625" defaultRowHeight="12.75"/>
  <cols>
    <col min="1" max="1" width="2.7109375" style="84" customWidth="1"/>
    <col min="2" max="2" width="9.8515625" style="84" customWidth="1"/>
    <col min="3" max="4" width="4.7109375" style="84" customWidth="1"/>
    <col min="5" max="5" width="7.8515625" style="84" customWidth="1"/>
    <col min="6" max="6" width="40.8515625" style="84" customWidth="1"/>
    <col min="7" max="7" width="8.00390625" style="85" customWidth="1"/>
    <col min="8" max="9" width="7.7109375" style="84" customWidth="1"/>
    <col min="10" max="255" width="9.140625" style="84" customWidth="1"/>
    <col min="256" max="16384" width="3.140625" style="84" customWidth="1"/>
  </cols>
  <sheetData>
    <row r="1" spans="8:9" ht="12.75">
      <c r="H1" s="132"/>
      <c r="I1" s="132"/>
    </row>
    <row r="2" spans="1:9" ht="18" customHeight="1">
      <c r="A2" s="140" t="s">
        <v>80</v>
      </c>
      <c r="B2" s="140"/>
      <c r="C2" s="140"/>
      <c r="D2" s="140"/>
      <c r="E2" s="140"/>
      <c r="F2" s="140"/>
      <c r="G2" s="140"/>
      <c r="H2" s="140"/>
      <c r="I2" s="140"/>
    </row>
    <row r="3" spans="1:9" ht="12.75" customHeight="1">
      <c r="A3" s="131"/>
      <c r="B3" s="131"/>
      <c r="C3" s="131"/>
      <c r="D3" s="131"/>
      <c r="E3" s="131"/>
      <c r="F3" s="131"/>
      <c r="G3" s="131"/>
      <c r="H3" s="130"/>
      <c r="I3" s="130"/>
    </row>
    <row r="4" spans="1:9" ht="15.75">
      <c r="A4" s="141" t="s">
        <v>94</v>
      </c>
      <c r="B4" s="141"/>
      <c r="C4" s="141"/>
      <c r="D4" s="141"/>
      <c r="E4" s="141"/>
      <c r="F4" s="141"/>
      <c r="G4" s="141"/>
      <c r="H4" s="141"/>
      <c r="I4" s="141"/>
    </row>
    <row r="5" spans="1:9" ht="12" customHeight="1">
      <c r="A5" s="131"/>
      <c r="B5" s="131"/>
      <c r="C5" s="131"/>
      <c r="D5" s="131"/>
      <c r="E5" s="131"/>
      <c r="F5" s="131"/>
      <c r="G5" s="131"/>
      <c r="H5" s="130"/>
      <c r="I5" s="130"/>
    </row>
    <row r="6" spans="1:9" ht="15.75">
      <c r="A6" s="142" t="s">
        <v>93</v>
      </c>
      <c r="B6" s="142"/>
      <c r="C6" s="142"/>
      <c r="D6" s="142"/>
      <c r="E6" s="142"/>
      <c r="F6" s="142"/>
      <c r="G6" s="142"/>
      <c r="H6" s="142"/>
      <c r="I6" s="142"/>
    </row>
    <row r="7" spans="1:9" ht="12.75" customHeight="1">
      <c r="A7" s="128"/>
      <c r="B7" s="129"/>
      <c r="C7" s="129"/>
      <c r="D7" s="128"/>
      <c r="E7" s="128"/>
      <c r="F7" s="127"/>
      <c r="G7" s="125"/>
      <c r="H7" s="126"/>
      <c r="I7" s="125"/>
    </row>
    <row r="8" spans="1:9" ht="12.75" customHeight="1" thickBot="1">
      <c r="A8" s="123"/>
      <c r="B8" s="123"/>
      <c r="C8" s="123"/>
      <c r="D8" s="123"/>
      <c r="E8" s="123"/>
      <c r="F8" s="123"/>
      <c r="G8" s="124"/>
      <c r="H8" s="123"/>
      <c r="I8" s="122" t="s">
        <v>92</v>
      </c>
    </row>
    <row r="9" spans="1:9" ht="23.25" thickBot="1">
      <c r="A9" s="121" t="s">
        <v>77</v>
      </c>
      <c r="B9" s="120" t="s">
        <v>91</v>
      </c>
      <c r="C9" s="118" t="s">
        <v>75</v>
      </c>
      <c r="D9" s="120" t="s">
        <v>19</v>
      </c>
      <c r="E9" s="119" t="s">
        <v>90</v>
      </c>
      <c r="F9" s="118" t="s">
        <v>89</v>
      </c>
      <c r="G9" s="117" t="s">
        <v>73</v>
      </c>
      <c r="H9" s="116" t="s">
        <v>71</v>
      </c>
      <c r="I9" s="115" t="s">
        <v>88</v>
      </c>
    </row>
    <row r="10" spans="1:13" ht="12.75" customHeight="1" thickBot="1">
      <c r="A10" s="114" t="s">
        <v>68</v>
      </c>
      <c r="B10" s="112" t="s">
        <v>66</v>
      </c>
      <c r="C10" s="113" t="s">
        <v>66</v>
      </c>
      <c r="D10" s="112" t="s">
        <v>66</v>
      </c>
      <c r="E10" s="112" t="s">
        <v>66</v>
      </c>
      <c r="F10" s="111" t="s">
        <v>87</v>
      </c>
      <c r="G10" s="109">
        <v>6210</v>
      </c>
      <c r="H10" s="110">
        <f>H11</f>
        <v>136.3</v>
      </c>
      <c r="I10" s="109">
        <f>G10+H10</f>
        <v>6346.3</v>
      </c>
      <c r="K10" s="85"/>
      <c r="M10" s="85"/>
    </row>
    <row r="11" spans="1:10" s="92" customFormat="1" ht="22.5">
      <c r="A11" s="108" t="s">
        <v>68</v>
      </c>
      <c r="B11" s="107" t="s">
        <v>86</v>
      </c>
      <c r="C11" s="106" t="s">
        <v>66</v>
      </c>
      <c r="D11" s="106" t="s">
        <v>66</v>
      </c>
      <c r="E11" s="105" t="s">
        <v>66</v>
      </c>
      <c r="F11" s="104" t="s">
        <v>85</v>
      </c>
      <c r="G11" s="103">
        <v>0</v>
      </c>
      <c r="H11" s="102">
        <f>H12</f>
        <v>136.3</v>
      </c>
      <c r="I11" s="101">
        <f>G11+H11</f>
        <v>136.3</v>
      </c>
      <c r="J11" s="93"/>
    </row>
    <row r="12" spans="1:10" s="92" customFormat="1" ht="13.5" thickBot="1">
      <c r="A12" s="100"/>
      <c r="B12" s="99"/>
      <c r="C12" s="98" t="s">
        <v>84</v>
      </c>
      <c r="D12" s="98" t="s">
        <v>83</v>
      </c>
      <c r="E12" s="98" t="s">
        <v>82</v>
      </c>
      <c r="F12" s="97" t="s">
        <v>81</v>
      </c>
      <c r="G12" s="96">
        <v>0</v>
      </c>
      <c r="H12" s="95">
        <v>136.3</v>
      </c>
      <c r="I12" s="94">
        <f>G12+H12</f>
        <v>136.3</v>
      </c>
      <c r="J12" s="93"/>
    </row>
    <row r="13" spans="1:9" ht="12.75" customHeight="1">
      <c r="A13" s="91"/>
      <c r="B13" s="89"/>
      <c r="C13" s="90"/>
      <c r="D13" s="89"/>
      <c r="E13" s="89"/>
      <c r="F13" s="88"/>
      <c r="G13" s="87"/>
      <c r="H13" s="86"/>
      <c r="I13" s="86"/>
    </row>
    <row r="14" spans="1:9" ht="12.75" customHeight="1">
      <c r="A14" s="91"/>
      <c r="B14" s="89"/>
      <c r="C14" s="90"/>
      <c r="D14" s="89"/>
      <c r="E14" s="89"/>
      <c r="F14" s="88"/>
      <c r="G14" s="87"/>
      <c r="H14" s="86"/>
      <c r="I14" s="86"/>
    </row>
  </sheetData>
  <sheetProtection/>
  <mergeCells count="3">
    <mergeCell ref="A2:I2"/>
    <mergeCell ref="A4:I4"/>
    <mergeCell ref="A6:I6"/>
  </mergeCells>
  <printOptions/>
  <pageMargins left="0.7" right="0.7" top="0.787401575" bottom="0.7874015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Křepel Jaroslav</cp:lastModifiedBy>
  <cp:lastPrinted>2016-02-22T08:46:47Z</cp:lastPrinted>
  <dcterms:created xsi:type="dcterms:W3CDTF">2007-12-18T12:40:54Z</dcterms:created>
  <dcterms:modified xsi:type="dcterms:W3CDTF">2016-02-23T13:22:39Z</dcterms:modified>
  <cp:category/>
  <cp:version/>
  <cp:contentType/>
  <cp:contentStatus/>
</cp:coreProperties>
</file>