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480" windowWidth="17490" windowHeight="11010"/>
  </bookViews>
  <sheets>
    <sheet name="91204" sheetId="11" r:id="rId1"/>
    <sheet name="Bilance P a V" sheetId="13" r:id="rId2"/>
  </sheets>
  <definedNames>
    <definedName name="_xlnm.Print_Area" localSheetId="0">'91204'!$A$1:$L$81</definedName>
  </definedNames>
  <calcPr calcId="145621"/>
</workbook>
</file>

<file path=xl/calcChain.xml><?xml version="1.0" encoding="utf-8"?>
<calcChain xmlns="http://schemas.openxmlformats.org/spreadsheetml/2006/main">
  <c r="D46" i="13" l="1"/>
  <c r="C46" i="13"/>
  <c r="E45" i="13"/>
  <c r="E44" i="13"/>
  <c r="E43" i="13"/>
  <c r="E42" i="13"/>
  <c r="E41" i="13"/>
  <c r="E40" i="13"/>
  <c r="E39" i="13"/>
  <c r="E38" i="13"/>
  <c r="E37" i="13"/>
  <c r="E36" i="13"/>
  <c r="E35" i="13"/>
  <c r="E34" i="13"/>
  <c r="E33" i="13"/>
  <c r="E32" i="13"/>
  <c r="E31" i="13"/>
  <c r="E30" i="13"/>
  <c r="E46" i="13" s="1"/>
  <c r="E29" i="13"/>
  <c r="E25" i="13"/>
  <c r="E24" i="13"/>
  <c r="E23" i="13"/>
  <c r="E22" i="13"/>
  <c r="D21" i="13"/>
  <c r="C21" i="13"/>
  <c r="E21" i="13" s="1"/>
  <c r="E19" i="13"/>
  <c r="E18" i="13"/>
  <c r="E17" i="13"/>
  <c r="E16" i="13"/>
  <c r="D15" i="13"/>
  <c r="E15" i="13" s="1"/>
  <c r="C15" i="13"/>
  <c r="E14" i="13"/>
  <c r="E13" i="13"/>
  <c r="E12" i="13"/>
  <c r="E11" i="13"/>
  <c r="E10" i="13"/>
  <c r="D9" i="13"/>
  <c r="E9" i="13" s="1"/>
  <c r="C9" i="13"/>
  <c r="C8" i="13"/>
  <c r="C26" i="13" s="1"/>
  <c r="E7" i="13"/>
  <c r="E6" i="13"/>
  <c r="E5" i="13"/>
  <c r="E4" i="13"/>
  <c r="D4" i="13"/>
  <c r="C4" i="13"/>
  <c r="C20" i="13" s="1"/>
  <c r="D8" i="13" l="1"/>
  <c r="D20" i="13" s="1"/>
  <c r="E8" i="13"/>
  <c r="K10" i="11"/>
  <c r="K11" i="11"/>
  <c r="K12" i="11"/>
  <c r="K13" i="11"/>
  <c r="K14" i="11"/>
  <c r="K15" i="11"/>
  <c r="K16" i="11"/>
  <c r="K17" i="11"/>
  <c r="K18" i="11"/>
  <c r="K19" i="11"/>
  <c r="K20" i="11"/>
  <c r="K21" i="11"/>
  <c r="K22" i="11"/>
  <c r="K23" i="11"/>
  <c r="K24" i="11"/>
  <c r="K25" i="11"/>
  <c r="K26" i="11"/>
  <c r="K27" i="11"/>
  <c r="K28" i="11"/>
  <c r="K29" i="11"/>
  <c r="K30" i="11"/>
  <c r="K31" i="11"/>
  <c r="K32" i="11"/>
  <c r="K33" i="11"/>
  <c r="K34" i="11"/>
  <c r="K35" i="11"/>
  <c r="K36" i="11"/>
  <c r="K37" i="11"/>
  <c r="K38" i="11"/>
  <c r="K39" i="11"/>
  <c r="K40" i="11"/>
  <c r="K41" i="11"/>
  <c r="K42" i="11"/>
  <c r="K43" i="11"/>
  <c r="K44" i="11"/>
  <c r="K45" i="11"/>
  <c r="K46" i="11"/>
  <c r="K47" i="11"/>
  <c r="K48" i="11"/>
  <c r="K49" i="11"/>
  <c r="K50" i="11"/>
  <c r="K51" i="11"/>
  <c r="K52" i="11"/>
  <c r="K53" i="11"/>
  <c r="K54" i="11"/>
  <c r="K55" i="11"/>
  <c r="K56" i="11"/>
  <c r="K57" i="11"/>
  <c r="K58" i="11"/>
  <c r="K59" i="11"/>
  <c r="K60" i="11"/>
  <c r="K61" i="11"/>
  <c r="K62" i="11"/>
  <c r="K63" i="11"/>
  <c r="K64" i="11"/>
  <c r="K65" i="11"/>
  <c r="K66" i="11"/>
  <c r="K67" i="11"/>
  <c r="K68" i="11"/>
  <c r="K69" i="11"/>
  <c r="K70" i="11"/>
  <c r="K71" i="11"/>
  <c r="K72" i="11"/>
  <c r="K73" i="11"/>
  <c r="K74" i="11"/>
  <c r="K75" i="11"/>
  <c r="K76" i="11"/>
  <c r="K77" i="11"/>
  <c r="K78" i="11"/>
  <c r="K79" i="11"/>
  <c r="K9" i="11"/>
  <c r="J9" i="11"/>
  <c r="J10" i="11"/>
  <c r="I79" i="11"/>
  <c r="H78" i="11"/>
  <c r="G78" i="11"/>
  <c r="I78" i="11" s="1"/>
  <c r="I77" i="11"/>
  <c r="H76" i="11"/>
  <c r="G76" i="11"/>
  <c r="I76" i="11" s="1"/>
  <c r="I75" i="11"/>
  <c r="H74" i="11"/>
  <c r="G74" i="11"/>
  <c r="I74" i="11" s="1"/>
  <c r="I73" i="11"/>
  <c r="H72" i="11"/>
  <c r="G72" i="11"/>
  <c r="I72" i="11" s="1"/>
  <c r="I71" i="11"/>
  <c r="H70" i="11"/>
  <c r="G70" i="11"/>
  <c r="I70" i="11" s="1"/>
  <c r="I69" i="11"/>
  <c r="H68" i="11"/>
  <c r="G68" i="11"/>
  <c r="I68" i="11" s="1"/>
  <c r="I67" i="11"/>
  <c r="H66" i="11"/>
  <c r="I66" i="11" s="1"/>
  <c r="I65" i="11"/>
  <c r="H64" i="11"/>
  <c r="I64" i="11" s="1"/>
  <c r="I63" i="11"/>
  <c r="I62" i="11"/>
  <c r="H62" i="11"/>
  <c r="I61" i="11"/>
  <c r="I60" i="11"/>
  <c r="H60" i="11"/>
  <c r="I59" i="11"/>
  <c r="H58" i="11"/>
  <c r="I58" i="11" s="1"/>
  <c r="I57" i="11"/>
  <c r="H56" i="11"/>
  <c r="I56" i="11" s="1"/>
  <c r="I55" i="11"/>
  <c r="I54" i="11"/>
  <c r="H54" i="11"/>
  <c r="I53" i="11"/>
  <c r="I52" i="11"/>
  <c r="H52" i="11"/>
  <c r="I51" i="11"/>
  <c r="H50" i="11"/>
  <c r="I50" i="11" s="1"/>
  <c r="I49" i="11"/>
  <c r="H48" i="11"/>
  <c r="I48" i="11" s="1"/>
  <c r="I47" i="11"/>
  <c r="I46" i="11"/>
  <c r="H46" i="11"/>
  <c r="I45" i="11"/>
  <c r="I44" i="11"/>
  <c r="H44" i="11"/>
  <c r="I43" i="11"/>
  <c r="H42" i="11"/>
  <c r="I42" i="11" s="1"/>
  <c r="I41" i="11"/>
  <c r="H40" i="11"/>
  <c r="I40" i="11" s="1"/>
  <c r="I39" i="11"/>
  <c r="I38" i="11"/>
  <c r="H38" i="11"/>
  <c r="I37" i="11"/>
  <c r="I36" i="11"/>
  <c r="H36" i="11"/>
  <c r="G36" i="11"/>
  <c r="I35" i="11"/>
  <c r="I34" i="11"/>
  <c r="G34" i="11"/>
  <c r="I33" i="11"/>
  <c r="G32" i="11"/>
  <c r="I32" i="11" s="1"/>
  <c r="I31" i="11"/>
  <c r="G30" i="11"/>
  <c r="I30" i="11" s="1"/>
  <c r="I29" i="11"/>
  <c r="I28" i="11"/>
  <c r="H28" i="11"/>
  <c r="I27" i="11"/>
  <c r="I26" i="11"/>
  <c r="H26" i="11"/>
  <c r="I25" i="11"/>
  <c r="H24" i="11"/>
  <c r="I24" i="11" s="1"/>
  <c r="I23" i="11"/>
  <c r="H22" i="11"/>
  <c r="I22" i="11" s="1"/>
  <c r="I21" i="11"/>
  <c r="I20" i="11"/>
  <c r="H20" i="11"/>
  <c r="I19" i="11"/>
  <c r="I18" i="11"/>
  <c r="H18" i="11"/>
  <c r="I17" i="11"/>
  <c r="H16" i="11"/>
  <c r="I16" i="11" s="1"/>
  <c r="I15" i="11"/>
  <c r="H14" i="11"/>
  <c r="I14" i="11" s="1"/>
  <c r="I13" i="11"/>
  <c r="I12" i="11"/>
  <c r="H12" i="11"/>
  <c r="I11" i="11"/>
  <c r="I10" i="11"/>
  <c r="H10" i="11"/>
  <c r="G10" i="11"/>
  <c r="H9" i="11"/>
  <c r="D26" i="13" l="1"/>
  <c r="E26" i="13" s="1"/>
  <c r="E20" i="13"/>
  <c r="G9" i="11"/>
  <c r="I9" i="11" s="1"/>
</calcChain>
</file>

<file path=xl/sharedStrings.xml><?xml version="1.0" encoding="utf-8"?>
<sst xmlns="http://schemas.openxmlformats.org/spreadsheetml/2006/main" count="355" uniqueCount="169">
  <si>
    <t>Odbor školství, mládeže, tělovýchovy a sportu</t>
  </si>
  <si>
    <t>uk.</t>
  </si>
  <si>
    <t>§</t>
  </si>
  <si>
    <t>pol.</t>
  </si>
  <si>
    <t>SU</t>
  </si>
  <si>
    <t>x</t>
  </si>
  <si>
    <t>DU</t>
  </si>
  <si>
    <t>1437</t>
  </si>
  <si>
    <t>1452</t>
  </si>
  <si>
    <t>č.a.</t>
  </si>
  <si>
    <t>0000</t>
  </si>
  <si>
    <t>neinvestiční příspěvky zřízeným příspěvkovým organizacím</t>
  </si>
  <si>
    <t>Stipendijní program pro žáky odborných škol</t>
  </si>
  <si>
    <t>Diagnostické nástroje pro školská poradenská zařízení</t>
  </si>
  <si>
    <t>SOŠ a SOU, Česká Lípa, 28. října 2707, p.o. - Burza středních škol QUO VADIS 2016</t>
  </si>
  <si>
    <t>OA, HŠ a SOŠ, Turnov, Zborovská 519, p.o. - 22. Burza středních škol 2016</t>
  </si>
  <si>
    <t>Podpora aktivit příspěvkových organizací</t>
  </si>
  <si>
    <t>SR 2016</t>
  </si>
  <si>
    <t>UR 2016</t>
  </si>
  <si>
    <t>91204 - Ú Č E L O V É  P Ř Í S P Ě V K Y  P O</t>
  </si>
  <si>
    <t>Jmenovité inv. a neinv. akce resortu</t>
  </si>
  <si>
    <t>0450001</t>
  </si>
  <si>
    <t>0450002</t>
  </si>
  <si>
    <t>0450003</t>
  </si>
  <si>
    <t>0450004</t>
  </si>
  <si>
    <t>0450005</t>
  </si>
  <si>
    <t>912 04 - ÚČELOVÉ PŘÍSPĚVKY PO</t>
  </si>
  <si>
    <t/>
  </si>
  <si>
    <t>SPŠ stavební, Liberec, Sokolovské nám. 14,p.o.-Oprava podlah a schodiště – Appeltův dům a hlavní budova</t>
  </si>
  <si>
    <t>SPŠ stavební, Liberec, Sokolovské nám. 14,p.o.-Podhledy a osvětlení tříd 3. NP v hlavní budově</t>
  </si>
  <si>
    <t>SZŠ a VOŠ zdravotnická, Liberec, Kostelní 9,p.o.-Nákup software pro výuku a oprava zasíťování počítačů</t>
  </si>
  <si>
    <t>SZŠ a VOŠ zdravotnická, Liberec, Kostelní 9,p.o.-Nákup učebních pomůcek pro obor Ošetřovatelství</t>
  </si>
  <si>
    <t>SOŠ a SOU, Česká Lípa, 28. října 2707,p.o.-Další etapa oprav asfaltových komunikací v areálu školy</t>
  </si>
  <si>
    <t xml:space="preserve">SPŠ technická, Jablonec n/N., Belgická 4852,p.o.-Oprava osobního výtahu – havarijní stav </t>
  </si>
  <si>
    <t>SŠ gastro. a služeb, Liberec, Dvorská 447/29,p.o.-Oprava části topení v objektu Dvorská 458 (kosmetika, krejčovství)</t>
  </si>
  <si>
    <t>ZŠ, Jablonec n/N., Liberecká 1734/31,p.o.-Úpravy a modernizace odborných učeben pro žáky zš praktické a přípravného stupně zš speciální</t>
  </si>
  <si>
    <t>ZŠ a MŠ, Jablonec n/N., Kamenná 404/4,p.o.-Malířské a natěračské práce v budově školy</t>
  </si>
  <si>
    <t>0480322</t>
  </si>
  <si>
    <t>0480323</t>
  </si>
  <si>
    <t>0480324</t>
  </si>
  <si>
    <t>0480325</t>
  </si>
  <si>
    <t>0480326</t>
  </si>
  <si>
    <t>0480328</t>
  </si>
  <si>
    <t>0480329</t>
  </si>
  <si>
    <t>0480331</t>
  </si>
  <si>
    <t>0480332</t>
  </si>
  <si>
    <t>0480333</t>
  </si>
  <si>
    <t>0480334</t>
  </si>
  <si>
    <t>SZŠ a VOŠ zdravotnická, Liberec, Kostelní 9,p.o. - Nákup hardwarového vybavení pro výuku</t>
  </si>
  <si>
    <t>OA, HŠ a SOŠ, Turnov, Zborovská 519, p.o. - 21. BURZA STŘEDNÍCH ŠKOL 2015</t>
  </si>
  <si>
    <t>0480302</t>
  </si>
  <si>
    <t>0450006</t>
  </si>
  <si>
    <t>1485</t>
  </si>
  <si>
    <t>DDM Větrník, Liberec, Riegrova 16 - Umělecké přehlídky v roce 2016 (DS a DR)</t>
  </si>
  <si>
    <t>Dětský domov, Jablonec n/N., Pasecká 20,p.o.-Náklady spojené s pořízením nové bytové jednotky</t>
  </si>
  <si>
    <t xml:space="preserve">ZŠ a mš logopedická, Liberec, E.Krásnohorské 921,p.o.-Oprava – výměna povrchu venkovního hřiště </t>
  </si>
  <si>
    <t>SUPŠ sklářská, Železný Brod - výměna otvorových výplní</t>
  </si>
  <si>
    <t>1427</t>
  </si>
  <si>
    <t>0049156</t>
  </si>
  <si>
    <t>0480330</t>
  </si>
  <si>
    <t>1411</t>
  </si>
  <si>
    <t>1421</t>
  </si>
  <si>
    <t>SPŠSaE a VOŠ, Liberec, Masarykova 3 - výměna otvorových výplní a oprava fasády vč. termoizolačního nátěru</t>
  </si>
  <si>
    <t>Gymnázium a SOŠ pedagogická, Liberec, Jeronýmova 27 - Výměna umělého trávníku víceúčelového hřiště a pořízení mantinelového systému</t>
  </si>
  <si>
    <t>1420</t>
  </si>
  <si>
    <t>SPŠ stavební, Liberec, Sokolovské nám. 14 - úprava prostor šaten včetně pořízení vybavení</t>
  </si>
  <si>
    <t>0450007</t>
  </si>
  <si>
    <t>0450008</t>
  </si>
  <si>
    <t>0450009</t>
  </si>
  <si>
    <t>1418</t>
  </si>
  <si>
    <t>0450010</t>
  </si>
  <si>
    <t>SPŠ, Česká Lípa, Havlíčkova 426 - Částečná oprava fasády hlavního objektu</t>
  </si>
  <si>
    <t>0450011</t>
  </si>
  <si>
    <t>0450012</t>
  </si>
  <si>
    <t>0450013</t>
  </si>
  <si>
    <t>0450014</t>
  </si>
  <si>
    <t>0450015</t>
  </si>
  <si>
    <t>0450016</t>
  </si>
  <si>
    <t>0450017</t>
  </si>
  <si>
    <t>0450018</t>
  </si>
  <si>
    <t>0450019</t>
  </si>
  <si>
    <t>0450020</t>
  </si>
  <si>
    <t>0450021</t>
  </si>
  <si>
    <t>1433</t>
  </si>
  <si>
    <t>1448</t>
  </si>
  <si>
    <t>1424</t>
  </si>
  <si>
    <t>1434</t>
  </si>
  <si>
    <t>1438</t>
  </si>
  <si>
    <t>1432</t>
  </si>
  <si>
    <t>1440</t>
  </si>
  <si>
    <t>1412</t>
  </si>
  <si>
    <t>SOŠ a SOU, Česká Lípa, 28. října 2707, p.o. - Stipendijní program pro žáky středních škol</t>
  </si>
  <si>
    <t>SŠSSaD, Liberec II, Truhlářská 360/3, p.o. - Stipendijní program pro žáky středních škol</t>
  </si>
  <si>
    <t>SŠHaL, Frýdlant, Bělíkova 1387, p.o. - Stipendijní program pro žáky středních škol</t>
  </si>
  <si>
    <t>VOŠ sklářská a SŠ, Nový Bor, Wolkerova 316 , p.o. - Stipendijní program pro žáky středních škol</t>
  </si>
  <si>
    <t>ISŠ, Semily, 28. října 607, p.o. - Stipendijní program pro žáky středních škol</t>
  </si>
  <si>
    <t>OA , HŠ a SOŠ, Turnov, Zborovská 519, p.o. - Stipendijní program pro žáky středních škol</t>
  </si>
  <si>
    <t>SPŠ technická, Jablonec n/N, Belgická 4852, p.o. - Stipendijní program pro žáky středních škol</t>
  </si>
  <si>
    <t>SŠ a MŠ, Liberec, Na Bojišti 15, p.o. - Stipendijní program pro žáky středních škol</t>
  </si>
  <si>
    <t>SŠ řemesel a služeb, Jablonec n/N, Smetanova 66, p.o. - Stipendijní program pro žáky středních škol</t>
  </si>
  <si>
    <t>OA , Česká Lípa, nám. Osvobození 422, p.o. - Krajské kolo Mistrovství v grafických předmětech 2016</t>
  </si>
  <si>
    <t>DDM Větrník, Liberec 1, Riegrova 16, p.o. - Okresní a krajská kola soutěží MŠMT pro žáky SŠ v r. 2016</t>
  </si>
  <si>
    <t>ZR-RO č. 26,42,43,55,68/16</t>
  </si>
  <si>
    <t>Změna rozpočtu - rozpočtové opatření č. 88/16</t>
  </si>
  <si>
    <t>ZR-RO č. 88/16</t>
  </si>
  <si>
    <t>Příloha č.1 - tab.část ke ZR-RO č.88/16</t>
  </si>
  <si>
    <t>Zdrojová část rozpočtu LK 2016</t>
  </si>
  <si>
    <t>v tis. Kč</t>
  </si>
  <si>
    <t>ukazatel</t>
  </si>
  <si>
    <t xml:space="preserve">pol. </t>
  </si>
  <si>
    <t>UR I.  2016</t>
  </si>
  <si>
    <t>UR II.  2016</t>
  </si>
  <si>
    <t>A/ Vlastní  příjmy</t>
  </si>
  <si>
    <t>1-3xxx</t>
  </si>
  <si>
    <t>1. daňové příjmy</t>
  </si>
  <si>
    <t>1xxx</t>
  </si>
  <si>
    <t>2. nedaňové příjmy</t>
  </si>
  <si>
    <t>2xxx</t>
  </si>
  <si>
    <t>3. kapitál. příjmy</t>
  </si>
  <si>
    <t>3xxx</t>
  </si>
  <si>
    <t>B/ Dotace a příspěvky</t>
  </si>
  <si>
    <t>4xxx</t>
  </si>
  <si>
    <r>
      <t xml:space="preserve">1. </t>
    </r>
    <r>
      <rPr>
        <b/>
        <sz val="11"/>
        <rFont val="Times New Roman"/>
        <family val="1"/>
        <charset val="238"/>
      </rPr>
      <t xml:space="preserve">neinvestiční </t>
    </r>
    <r>
      <rPr>
        <sz val="11"/>
        <rFont val="Times New Roman"/>
        <family val="1"/>
        <charset val="238"/>
      </rPr>
      <t>dotace</t>
    </r>
  </si>
  <si>
    <t>411x</t>
  </si>
  <si>
    <t xml:space="preserve">   zákon o st.rozpočtu</t>
  </si>
  <si>
    <t>4112</t>
  </si>
  <si>
    <t xml:space="preserve">   resort. účelové dotace (ze SR, st.fondů)</t>
  </si>
  <si>
    <t xml:space="preserve">   dotace od regionální rady</t>
  </si>
  <si>
    <t xml:space="preserve">   dotace ze zahraničí</t>
  </si>
  <si>
    <t>415x</t>
  </si>
  <si>
    <t xml:space="preserve">  dotace od obcí</t>
  </si>
  <si>
    <r>
      <t xml:space="preserve">2. </t>
    </r>
    <r>
      <rPr>
        <b/>
        <sz val="11"/>
        <rFont val="Times New Roman"/>
        <family val="1"/>
        <charset val="238"/>
      </rPr>
      <t xml:space="preserve">investiční </t>
    </r>
    <r>
      <rPr>
        <sz val="11"/>
        <rFont val="Times New Roman"/>
        <family val="1"/>
        <charset val="238"/>
      </rPr>
      <t>dot.</t>
    </r>
  </si>
  <si>
    <t>42xx</t>
  </si>
  <si>
    <t>421x</t>
  </si>
  <si>
    <t xml:space="preserve">    dotace od regionální rady</t>
  </si>
  <si>
    <t>423x</t>
  </si>
  <si>
    <t>P ř í j m y   celkem</t>
  </si>
  <si>
    <t>1-4xxx</t>
  </si>
  <si>
    <t>C/ F i n a n c o v á n í</t>
  </si>
  <si>
    <t>8xxx</t>
  </si>
  <si>
    <t>1. Zapojení fondů z r. 2015</t>
  </si>
  <si>
    <t>8115</t>
  </si>
  <si>
    <t>2. Zapojení  zákl.běžného účtu z r. 2015</t>
  </si>
  <si>
    <t>3. úvěr</t>
  </si>
  <si>
    <t>4. uhrazené splátky dlouhod.půjč.</t>
  </si>
  <si>
    <t xml:space="preserve">Z d r o j e  L K   c e l k e m </t>
  </si>
  <si>
    <t>Výdajová část rozpočtu LK 2016</t>
  </si>
  <si>
    <t xml:space="preserve">     ukazatel</t>
  </si>
  <si>
    <t>Kap.910-zastupitelstvo</t>
  </si>
  <si>
    <t>5xxx</t>
  </si>
  <si>
    <t>Kap.911-krajský úřad</t>
  </si>
  <si>
    <t>Kap.912-účelové příspěvky PO</t>
  </si>
  <si>
    <t>5-6xxx</t>
  </si>
  <si>
    <t>Kap.913-příspěvkové organizace</t>
  </si>
  <si>
    <t>Kap.914-působnosti</t>
  </si>
  <si>
    <t>Kap.916-úč.neinv.dot.-škol.</t>
  </si>
  <si>
    <t>Kap.917-transfery</t>
  </si>
  <si>
    <t>Kap.919-Pokladní správa</t>
  </si>
  <si>
    <t>Kap.920-kapitálové výdaje</t>
  </si>
  <si>
    <t>Kap.921-úč.invest.dotace-škol.</t>
  </si>
  <si>
    <t>6xxx</t>
  </si>
  <si>
    <t>Kap.923-spolufinanc. EU</t>
  </si>
  <si>
    <t>Kap.924-úvěry</t>
  </si>
  <si>
    <t>Kap.925-sociální fond</t>
  </si>
  <si>
    <t>Kap.926-dotační fond</t>
  </si>
  <si>
    <t>Kap.931-krizový fond</t>
  </si>
  <si>
    <t>Kap.932-fond ochrany vod</t>
  </si>
  <si>
    <t xml:space="preserve">Kap.934-lesnický fond </t>
  </si>
  <si>
    <t xml:space="preserve">V ý d a je   c e l k e 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</si>
</sst>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K_č_-;\-* #,##0.00\ _K_č_-;_-* &quot;-&quot;??\ _K_č_-;_-@_-"/>
    <numFmt numFmtId="164" formatCode="#,##0.000"/>
    <numFmt numFmtId="165" formatCode="#,##0.0"/>
  </numFmts>
  <fonts count="3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CE"/>
      <charset val="238"/>
    </font>
    <font>
      <b/>
      <sz val="14"/>
      <name val="Arial CE"/>
      <charset val="238"/>
    </font>
    <font>
      <b/>
      <sz val="12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60"/>
      <name val="Calibri"/>
      <family val="2"/>
      <charset val="238"/>
    </font>
    <font>
      <sz val="11"/>
      <color indexed="52"/>
      <name val="Calibri"/>
      <family val="2"/>
      <charset val="238"/>
    </font>
    <font>
      <b/>
      <sz val="7"/>
      <color indexed="8"/>
      <name val="Tahoma"/>
      <family val="2"/>
      <charset val="238"/>
    </font>
    <font>
      <sz val="11"/>
      <color indexed="17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8"/>
      <color theme="1"/>
      <name val="Calibri"/>
      <family val="2"/>
      <charset val="238"/>
      <scheme val="minor"/>
    </font>
    <font>
      <sz val="8"/>
      <name val="Arial"/>
      <family val="2"/>
    </font>
    <font>
      <b/>
      <sz val="8"/>
      <color theme="1"/>
      <name val="Arial"/>
      <family val="2"/>
      <charset val="238"/>
    </font>
    <font>
      <b/>
      <sz val="8"/>
      <color theme="3"/>
      <name val="Arial"/>
      <family val="2"/>
      <charset val="238"/>
    </font>
    <font>
      <b/>
      <u/>
      <sz val="9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</fonts>
  <fills count="2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12">
    <xf numFmtId="0" fontId="0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10" fillId="0" borderId="10" applyNumberFormat="0" applyFill="0" applyAlignment="0" applyProtection="0"/>
    <xf numFmtId="0" fontId="10" fillId="0" borderId="10" applyNumberFormat="0" applyFill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2" fillId="17" borderId="11" applyNumberFormat="0" applyAlignment="0" applyProtection="0"/>
    <xf numFmtId="0" fontId="12" fillId="17" borderId="11" applyNumberFormat="0" applyAlignment="0" applyProtection="0"/>
    <xf numFmtId="0" fontId="13" fillId="0" borderId="12" applyNumberFormat="0" applyFill="0" applyAlignment="0" applyProtection="0"/>
    <xf numFmtId="0" fontId="13" fillId="0" borderId="12" applyNumberFormat="0" applyFill="0" applyAlignment="0" applyProtection="0"/>
    <xf numFmtId="0" fontId="14" fillId="0" borderId="13" applyNumberFormat="0" applyFill="0" applyAlignment="0" applyProtection="0"/>
    <xf numFmtId="0" fontId="14" fillId="0" borderId="13" applyNumberFormat="0" applyFill="0" applyAlignment="0" applyProtection="0"/>
    <xf numFmtId="0" fontId="15" fillId="0" borderId="14" applyNumberFormat="0" applyFill="0" applyAlignment="0" applyProtection="0"/>
    <xf numFmtId="0" fontId="15" fillId="0" borderId="14" applyNumberFormat="0" applyFill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8" fillId="19" borderId="15" applyNumberFormat="0" applyFont="0" applyAlignment="0" applyProtection="0"/>
    <xf numFmtId="0" fontId="8" fillId="19" borderId="15" applyNumberFormat="0" applyFont="0" applyAlignment="0" applyProtection="0"/>
    <xf numFmtId="0" fontId="18" fillId="0" borderId="16" applyNumberFormat="0" applyFill="0" applyAlignment="0" applyProtection="0"/>
    <xf numFmtId="0" fontId="18" fillId="0" borderId="16" applyNumberFormat="0" applyFill="0" applyAlignment="0" applyProtection="0"/>
    <xf numFmtId="0" fontId="19" fillId="20" borderId="0">
      <alignment horizontal="left" vertical="center"/>
    </xf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8" borderId="17" applyNumberFormat="0" applyAlignment="0" applyProtection="0"/>
    <xf numFmtId="0" fontId="22" fillId="8" borderId="17" applyNumberFormat="0" applyAlignment="0" applyProtection="0"/>
    <xf numFmtId="0" fontId="23" fillId="21" borderId="17" applyNumberFormat="0" applyAlignment="0" applyProtection="0"/>
    <xf numFmtId="0" fontId="23" fillId="21" borderId="17" applyNumberFormat="0" applyAlignment="0" applyProtection="0"/>
    <xf numFmtId="0" fontId="24" fillId="21" borderId="18" applyNumberFormat="0" applyAlignment="0" applyProtection="0"/>
    <xf numFmtId="0" fontId="24" fillId="21" borderId="18" applyNumberFormat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</cellStyleXfs>
  <cellXfs count="155">
    <xf numFmtId="0" fontId="0" fillId="0" borderId="0" xfId="0"/>
    <xf numFmtId="49" fontId="7" fillId="2" borderId="27" xfId="6" applyNumberFormat="1" applyFont="1" applyFill="1" applyBorder="1" applyAlignment="1">
      <alignment horizontal="center" vertical="center"/>
    </xf>
    <xf numFmtId="0" fontId="7" fillId="2" borderId="28" xfId="6" applyFont="1" applyFill="1" applyBorder="1" applyAlignment="1">
      <alignment horizontal="center" vertical="center"/>
    </xf>
    <xf numFmtId="0" fontId="6" fillId="2" borderId="28" xfId="6" applyFont="1" applyFill="1" applyBorder="1" applyAlignment="1">
      <alignment horizontal="center" vertical="center"/>
    </xf>
    <xf numFmtId="0" fontId="7" fillId="2" borderId="32" xfId="6" applyFont="1" applyFill="1" applyBorder="1" applyAlignment="1">
      <alignment vertical="center"/>
    </xf>
    <xf numFmtId="0" fontId="6" fillId="2" borderId="32" xfId="6" applyFont="1" applyFill="1" applyBorder="1" applyAlignment="1">
      <alignment vertical="center" wrapText="1"/>
    </xf>
    <xf numFmtId="49" fontId="7" fillId="2" borderId="33" xfId="6" applyNumberFormat="1" applyFont="1" applyFill="1" applyBorder="1" applyAlignment="1">
      <alignment horizontal="center" vertical="center"/>
    </xf>
    <xf numFmtId="49" fontId="7" fillId="2" borderId="34" xfId="6" applyNumberFormat="1" applyFont="1" applyFill="1" applyBorder="1" applyAlignment="1">
      <alignment horizontal="center" vertical="center"/>
    </xf>
    <xf numFmtId="0" fontId="7" fillId="2" borderId="35" xfId="6" applyFont="1" applyFill="1" applyBorder="1" applyAlignment="1">
      <alignment horizontal="center" vertical="center"/>
    </xf>
    <xf numFmtId="0" fontId="7" fillId="2" borderId="33" xfId="6" applyFont="1" applyFill="1" applyBorder="1" applyAlignment="1">
      <alignment horizontal="center" vertical="center"/>
    </xf>
    <xf numFmtId="49" fontId="6" fillId="2" borderId="27" xfId="6" applyNumberFormat="1" applyFont="1" applyFill="1" applyBorder="1" applyAlignment="1">
      <alignment horizontal="center" vertical="center"/>
    </xf>
    <xf numFmtId="0" fontId="6" fillId="2" borderId="32" xfId="6" applyFont="1" applyFill="1" applyBorder="1" applyAlignment="1">
      <alignment horizontal="center" vertical="center"/>
    </xf>
    <xf numFmtId="49" fontId="6" fillId="2" borderId="32" xfId="6" applyNumberFormat="1" applyFont="1" applyFill="1" applyBorder="1" applyAlignment="1">
      <alignment horizontal="center" vertical="center"/>
    </xf>
    <xf numFmtId="49" fontId="7" fillId="2" borderId="32" xfId="6" applyNumberFormat="1" applyFont="1" applyFill="1" applyBorder="1" applyAlignment="1">
      <alignment horizontal="center" vertical="center"/>
    </xf>
    <xf numFmtId="0" fontId="7" fillId="2" borderId="32" xfId="6" applyFont="1" applyFill="1" applyBorder="1" applyAlignment="1">
      <alignment horizontal="center" vertical="center"/>
    </xf>
    <xf numFmtId="4" fontId="7" fillId="2" borderId="29" xfId="6" applyNumberFormat="1" applyFont="1" applyFill="1" applyBorder="1" applyAlignment="1"/>
    <xf numFmtId="4" fontId="6" fillId="2" borderId="29" xfId="6" applyNumberFormat="1" applyFont="1" applyFill="1" applyBorder="1" applyAlignment="1"/>
    <xf numFmtId="0" fontId="2" fillId="2" borderId="0" xfId="1" applyFont="1" applyFill="1"/>
    <xf numFmtId="0" fontId="2" fillId="2" borderId="0" xfId="1" applyFill="1"/>
    <xf numFmtId="0" fontId="3" fillId="2" borderId="0" xfId="2" applyFill="1"/>
    <xf numFmtId="0" fontId="2" fillId="2" borderId="0" xfId="3" applyFill="1"/>
    <xf numFmtId="49" fontId="6" fillId="2" borderId="37" xfId="6" applyNumberFormat="1" applyFont="1" applyFill="1" applyBorder="1" applyAlignment="1">
      <alignment horizontal="center"/>
    </xf>
    <xf numFmtId="49" fontId="6" fillId="2" borderId="38" xfId="6" applyNumberFormat="1" applyFont="1" applyFill="1" applyBorder="1" applyAlignment="1">
      <alignment horizontal="center"/>
    </xf>
    <xf numFmtId="0" fontId="6" fillId="2" borderId="39" xfId="6" applyFont="1" applyFill="1" applyBorder="1" applyAlignment="1">
      <alignment horizontal="center"/>
    </xf>
    <xf numFmtId="0" fontId="6" fillId="2" borderId="37" xfId="6" applyFont="1" applyFill="1" applyBorder="1" applyAlignment="1">
      <alignment horizontal="center"/>
    </xf>
    <xf numFmtId="0" fontId="6" fillId="2" borderId="37" xfId="6" applyFont="1" applyFill="1" applyBorder="1" applyAlignment="1"/>
    <xf numFmtId="4" fontId="6" fillId="2" borderId="21" xfId="6" applyNumberFormat="1" applyFont="1" applyFill="1" applyBorder="1" applyAlignment="1"/>
    <xf numFmtId="49" fontId="7" fillId="2" borderId="32" xfId="6" applyNumberFormat="1" applyFont="1" applyFill="1" applyBorder="1" applyAlignment="1">
      <alignment horizontal="center"/>
    </xf>
    <xf numFmtId="49" fontId="7" fillId="2" borderId="27" xfId="6" applyNumberFormat="1" applyFont="1" applyFill="1" applyBorder="1" applyAlignment="1">
      <alignment horizontal="center"/>
    </xf>
    <xf numFmtId="0" fontId="7" fillId="2" borderId="28" xfId="6" applyFont="1" applyFill="1" applyBorder="1" applyAlignment="1">
      <alignment horizontal="center"/>
    </xf>
    <xf numFmtId="0" fontId="7" fillId="2" borderId="32" xfId="6" applyFont="1" applyFill="1" applyBorder="1" applyAlignment="1">
      <alignment horizontal="center"/>
    </xf>
    <xf numFmtId="0" fontId="7" fillId="2" borderId="32" xfId="6" applyFont="1" applyFill="1" applyBorder="1" applyAlignment="1"/>
    <xf numFmtId="49" fontId="6" fillId="2" borderId="32" xfId="6" applyNumberFormat="1" applyFont="1" applyFill="1" applyBorder="1" applyAlignment="1">
      <alignment horizontal="center"/>
    </xf>
    <xf numFmtId="49" fontId="6" fillId="2" borderId="27" xfId="6" applyNumberFormat="1" applyFont="1" applyFill="1" applyBorder="1" applyAlignment="1">
      <alignment horizontal="center"/>
    </xf>
    <xf numFmtId="0" fontId="6" fillId="2" borderId="28" xfId="6" applyFont="1" applyFill="1" applyBorder="1" applyAlignment="1">
      <alignment horizontal="center"/>
    </xf>
    <xf numFmtId="0" fontId="6" fillId="2" borderId="32" xfId="6" applyFont="1" applyFill="1" applyBorder="1" applyAlignment="1">
      <alignment horizontal="center"/>
    </xf>
    <xf numFmtId="0" fontId="6" fillId="2" borderId="32" xfId="6" applyFont="1" applyFill="1" applyBorder="1" applyAlignment="1">
      <alignment wrapText="1"/>
    </xf>
    <xf numFmtId="0" fontId="6" fillId="2" borderId="32" xfId="6" applyFont="1" applyFill="1" applyBorder="1" applyAlignment="1"/>
    <xf numFmtId="0" fontId="7" fillId="2" borderId="32" xfId="6" applyFont="1" applyFill="1" applyBorder="1" applyAlignment="1">
      <alignment vertical="center" wrapText="1"/>
    </xf>
    <xf numFmtId="164" fontId="6" fillId="2" borderId="29" xfId="6" applyNumberFormat="1" applyFont="1" applyFill="1" applyBorder="1" applyAlignment="1"/>
    <xf numFmtId="164" fontId="7" fillId="2" borderId="29" xfId="6" applyNumberFormat="1" applyFont="1" applyFill="1" applyBorder="1" applyAlignment="1"/>
    <xf numFmtId="0" fontId="4" fillId="2" borderId="0" xfId="2" applyFont="1" applyFill="1" applyAlignment="1">
      <alignment horizontal="center"/>
    </xf>
    <xf numFmtId="0" fontId="6" fillId="2" borderId="7" xfId="7" applyFont="1" applyFill="1" applyBorder="1" applyAlignment="1">
      <alignment horizontal="center"/>
    </xf>
    <xf numFmtId="0" fontId="6" fillId="2" borderId="8" xfId="7" applyFont="1" applyFill="1" applyBorder="1" applyAlignment="1">
      <alignment horizontal="center"/>
    </xf>
    <xf numFmtId="0" fontId="6" fillId="2" borderId="2" xfId="7" applyFont="1" applyFill="1" applyBorder="1" applyAlignment="1">
      <alignment horizontal="center"/>
    </xf>
    <xf numFmtId="0" fontId="6" fillId="2" borderId="20" xfId="4" applyFont="1" applyFill="1" applyBorder="1" applyAlignment="1">
      <alignment horizontal="center"/>
    </xf>
    <xf numFmtId="0" fontId="6" fillId="2" borderId="20" xfId="4" applyFont="1" applyFill="1" applyBorder="1" applyAlignment="1">
      <alignment horizontal="center" wrapText="1"/>
    </xf>
    <xf numFmtId="0" fontId="2" fillId="2" borderId="0" xfId="4" applyFill="1"/>
    <xf numFmtId="0" fontId="7" fillId="2" borderId="0" xfId="4" applyFont="1" applyFill="1"/>
    <xf numFmtId="0" fontId="6" fillId="2" borderId="36" xfId="6" applyFont="1" applyFill="1" applyBorder="1" applyAlignment="1">
      <alignment horizontal="center"/>
    </xf>
    <xf numFmtId="0" fontId="7" fillId="2" borderId="26" xfId="6" applyFont="1" applyFill="1" applyBorder="1" applyAlignment="1">
      <alignment horizontal="center"/>
    </xf>
    <xf numFmtId="0" fontId="6" fillId="2" borderId="26" xfId="6" applyFont="1" applyFill="1" applyBorder="1" applyAlignment="1">
      <alignment horizontal="center" vertical="center"/>
    </xf>
    <xf numFmtId="0" fontId="7" fillId="2" borderId="26" xfId="6" applyFont="1" applyFill="1" applyBorder="1" applyAlignment="1">
      <alignment horizontal="center" vertical="center"/>
    </xf>
    <xf numFmtId="0" fontId="6" fillId="2" borderId="26" xfId="6" applyFont="1" applyFill="1" applyBorder="1" applyAlignment="1">
      <alignment horizontal="center"/>
    </xf>
    <xf numFmtId="0" fontId="7" fillId="2" borderId="30" xfId="6" applyFont="1" applyFill="1" applyBorder="1" applyAlignment="1">
      <alignment horizontal="center" vertical="center"/>
    </xf>
    <xf numFmtId="49" fontId="7" fillId="2" borderId="19" xfId="6" applyNumberFormat="1" applyFont="1" applyFill="1" applyBorder="1" applyAlignment="1">
      <alignment horizontal="center" vertical="center"/>
    </xf>
    <xf numFmtId="49" fontId="7" fillId="2" borderId="25" xfId="6" applyNumberFormat="1" applyFont="1" applyFill="1" applyBorder="1" applyAlignment="1">
      <alignment horizontal="center" vertical="center"/>
    </xf>
    <xf numFmtId="0" fontId="7" fillId="2" borderId="31" xfId="6" applyFont="1" applyFill="1" applyBorder="1" applyAlignment="1">
      <alignment horizontal="center" vertical="center"/>
    </xf>
    <xf numFmtId="49" fontId="6" fillId="2" borderId="6" xfId="6" applyNumberFormat="1" applyFont="1" applyFill="1" applyBorder="1" applyAlignment="1">
      <alignment horizontal="center"/>
    </xf>
    <xf numFmtId="0" fontId="27" fillId="2" borderId="26" xfId="6" applyFont="1" applyFill="1" applyBorder="1" applyAlignment="1">
      <alignment horizontal="center"/>
    </xf>
    <xf numFmtId="0" fontId="27" fillId="2" borderId="32" xfId="6" applyFont="1" applyFill="1" applyBorder="1" applyAlignment="1">
      <alignment horizontal="center"/>
    </xf>
    <xf numFmtId="0" fontId="6" fillId="2" borderId="27" xfId="5" applyFont="1" applyFill="1" applyBorder="1" applyAlignment="1">
      <alignment horizontal="center"/>
    </xf>
    <xf numFmtId="0" fontId="6" fillId="2" borderId="32" xfId="0" applyFont="1" applyFill="1" applyBorder="1" applyAlignment="1">
      <alignment wrapText="1"/>
    </xf>
    <xf numFmtId="4" fontId="6" fillId="2" borderId="29" xfId="6" applyNumberFormat="1" applyFont="1" applyFill="1" applyBorder="1" applyAlignment="1">
      <alignment horizontal="right"/>
    </xf>
    <xf numFmtId="0" fontId="6" fillId="2" borderId="27" xfId="1" applyFont="1" applyFill="1" applyBorder="1" applyAlignment="1"/>
    <xf numFmtId="0" fontId="7" fillId="2" borderId="32" xfId="6" applyFont="1" applyFill="1" applyBorder="1" applyAlignment="1">
      <alignment wrapText="1"/>
    </xf>
    <xf numFmtId="4" fontId="7" fillId="2" borderId="29" xfId="6" applyNumberFormat="1" applyFont="1" applyFill="1" applyBorder="1" applyAlignment="1">
      <alignment horizontal="right"/>
    </xf>
    <xf numFmtId="0" fontId="7" fillId="2" borderId="0" xfId="1" applyFont="1" applyFill="1"/>
    <xf numFmtId="0" fontId="6" fillId="2" borderId="32" xfId="0" applyFont="1" applyFill="1" applyBorder="1" applyAlignment="1">
      <alignment horizontal="left" wrapText="1"/>
    </xf>
    <xf numFmtId="4" fontId="7" fillId="2" borderId="29" xfId="1" applyNumberFormat="1" applyFont="1" applyFill="1" applyBorder="1" applyAlignment="1"/>
    <xf numFmtId="0" fontId="6" fillId="2" borderId="5" xfId="6" applyFont="1" applyFill="1" applyBorder="1" applyAlignment="1">
      <alignment vertical="center" wrapText="1"/>
    </xf>
    <xf numFmtId="0" fontId="6" fillId="2" borderId="26" xfId="6" applyFont="1" applyFill="1" applyBorder="1" applyAlignment="1">
      <alignment horizontal="center" wrapText="1"/>
    </xf>
    <xf numFmtId="49" fontId="6" fillId="2" borderId="32" xfId="6" applyNumberFormat="1" applyFont="1" applyFill="1" applyBorder="1" applyAlignment="1">
      <alignment horizontal="center" wrapText="1"/>
    </xf>
    <xf numFmtId="49" fontId="6" fillId="2" borderId="27" xfId="6" applyNumberFormat="1" applyFont="1" applyFill="1" applyBorder="1" applyAlignment="1">
      <alignment horizontal="center" wrapText="1"/>
    </xf>
    <xf numFmtId="0" fontId="6" fillId="2" borderId="28" xfId="6" applyFont="1" applyFill="1" applyBorder="1" applyAlignment="1">
      <alignment horizontal="center" wrapText="1"/>
    </xf>
    <xf numFmtId="0" fontId="6" fillId="2" borderId="32" xfId="6" applyFont="1" applyFill="1" applyBorder="1" applyAlignment="1">
      <alignment horizontal="center" wrapText="1"/>
    </xf>
    <xf numFmtId="4" fontId="6" fillId="2" borderId="29" xfId="6" applyNumberFormat="1" applyFont="1" applyFill="1" applyBorder="1" applyAlignment="1">
      <alignment wrapText="1"/>
    </xf>
    <xf numFmtId="0" fontId="28" fillId="2" borderId="6" xfId="1" applyFont="1" applyFill="1" applyBorder="1" applyAlignment="1">
      <alignment vertical="center" wrapText="1"/>
    </xf>
    <xf numFmtId="0" fontId="7" fillId="2" borderId="6" xfId="6" applyFont="1" applyFill="1" applyBorder="1" applyAlignment="1">
      <alignment vertical="center"/>
    </xf>
    <xf numFmtId="0" fontId="7" fillId="2" borderId="6" xfId="6" applyFont="1" applyFill="1" applyBorder="1" applyAlignment="1">
      <alignment vertical="center" wrapText="1"/>
    </xf>
    <xf numFmtId="0" fontId="7" fillId="2" borderId="40" xfId="6" applyFont="1" applyFill="1" applyBorder="1" applyAlignment="1">
      <alignment horizontal="center" vertical="center"/>
    </xf>
    <xf numFmtId="0" fontId="7" fillId="2" borderId="41" xfId="6" applyFont="1" applyFill="1" applyBorder="1" applyAlignment="1">
      <alignment vertical="center" wrapText="1"/>
    </xf>
    <xf numFmtId="0" fontId="7" fillId="2" borderId="24" xfId="6" applyFont="1" applyFill="1" applyBorder="1" applyAlignment="1">
      <alignment vertical="center" wrapText="1"/>
    </xf>
    <xf numFmtId="4" fontId="2" fillId="2" borderId="0" xfId="1" applyNumberFormat="1" applyFont="1" applyFill="1"/>
    <xf numFmtId="4" fontId="2" fillId="2" borderId="0" xfId="1" applyNumberFormat="1" applyFill="1"/>
    <xf numFmtId="4" fontId="7" fillId="2" borderId="29" xfId="4" applyNumberFormat="1" applyFont="1" applyFill="1" applyBorder="1" applyAlignment="1"/>
    <xf numFmtId="4" fontId="6" fillId="2" borderId="21" xfId="4" applyNumberFormat="1" applyFont="1" applyFill="1" applyBorder="1" applyAlignment="1"/>
    <xf numFmtId="0" fontId="7" fillId="2" borderId="33" xfId="6" applyFont="1" applyFill="1" applyBorder="1" applyAlignment="1">
      <alignment vertical="center" wrapText="1"/>
    </xf>
    <xf numFmtId="4" fontId="7" fillId="2" borderId="42" xfId="6" applyNumberFormat="1" applyFont="1" applyFill="1" applyBorder="1" applyAlignment="1"/>
    <xf numFmtId="164" fontId="7" fillId="2" borderId="42" xfId="6" applyNumberFormat="1" applyFont="1" applyFill="1" applyBorder="1" applyAlignment="1"/>
    <xf numFmtId="4" fontId="6" fillId="2" borderId="29" xfId="4" applyNumberFormat="1" applyFont="1" applyFill="1" applyBorder="1" applyAlignment="1"/>
    <xf numFmtId="4" fontId="7" fillId="2" borderId="42" xfId="4" applyNumberFormat="1" applyFont="1" applyFill="1" applyBorder="1" applyAlignment="1"/>
    <xf numFmtId="4" fontId="7" fillId="2" borderId="43" xfId="6" applyNumberFormat="1" applyFont="1" applyFill="1" applyBorder="1" applyAlignment="1"/>
    <xf numFmtId="4" fontId="7" fillId="2" borderId="22" xfId="6" applyNumberFormat="1" applyFont="1" applyFill="1" applyBorder="1" applyAlignment="1"/>
    <xf numFmtId="4" fontId="7" fillId="2" borderId="23" xfId="6" applyNumberFormat="1" applyFont="1" applyFill="1" applyBorder="1" applyAlignment="1"/>
    <xf numFmtId="4" fontId="7" fillId="2" borderId="22" xfId="4" applyNumberFormat="1" applyFont="1" applyFill="1" applyBorder="1" applyAlignment="1"/>
    <xf numFmtId="0" fontId="29" fillId="2" borderId="1" xfId="6" applyFont="1" applyFill="1" applyBorder="1" applyAlignment="1">
      <alignment horizontal="center"/>
    </xf>
    <xf numFmtId="0" fontId="29" fillId="2" borderId="4" xfId="6" applyFont="1" applyFill="1" applyBorder="1" applyAlignment="1">
      <alignment horizontal="center"/>
    </xf>
    <xf numFmtId="0" fontId="29" fillId="2" borderId="2" xfId="6" applyFont="1" applyFill="1" applyBorder="1" applyAlignment="1">
      <alignment horizontal="center"/>
    </xf>
    <xf numFmtId="0" fontId="29" fillId="2" borderId="2" xfId="6" applyFont="1" applyFill="1" applyBorder="1" applyAlignment="1">
      <alignment horizontal="left"/>
    </xf>
    <xf numFmtId="4" fontId="29" fillId="2" borderId="20" xfId="6" applyNumberFormat="1" applyFont="1" applyFill="1" applyBorder="1" applyAlignment="1"/>
    <xf numFmtId="4" fontId="29" fillId="2" borderId="20" xfId="4" applyNumberFormat="1" applyFont="1" applyFill="1" applyBorder="1" applyAlignment="1"/>
    <xf numFmtId="14" fontId="7" fillId="2" borderId="0" xfId="1" applyNumberFormat="1" applyFont="1" applyFill="1" applyAlignment="1">
      <alignment horizontal="left"/>
    </xf>
    <xf numFmtId="0" fontId="7" fillId="2" borderId="40" xfId="6" applyFont="1" applyFill="1" applyBorder="1" applyAlignment="1">
      <alignment horizontal="center" wrapText="1"/>
    </xf>
    <xf numFmtId="49" fontId="7" fillId="2" borderId="33" xfId="6" applyNumberFormat="1" applyFont="1" applyFill="1" applyBorder="1" applyAlignment="1">
      <alignment horizontal="center" wrapText="1"/>
    </xf>
    <xf numFmtId="49" fontId="7" fillId="2" borderId="34" xfId="6" applyNumberFormat="1" applyFont="1" applyFill="1" applyBorder="1" applyAlignment="1">
      <alignment horizontal="center" wrapText="1"/>
    </xf>
    <xf numFmtId="0" fontId="7" fillId="2" borderId="35" xfId="6" applyFont="1" applyFill="1" applyBorder="1" applyAlignment="1">
      <alignment horizontal="center" wrapText="1"/>
    </xf>
    <xf numFmtId="0" fontId="7" fillId="2" borderId="33" xfId="6" applyFont="1" applyFill="1" applyBorder="1" applyAlignment="1">
      <alignment horizontal="center" wrapText="1"/>
    </xf>
    <xf numFmtId="0" fontId="7" fillId="2" borderId="33" xfId="6" applyFont="1" applyFill="1" applyBorder="1" applyAlignment="1">
      <alignment wrapText="1"/>
    </xf>
    <xf numFmtId="4" fontId="7" fillId="2" borderId="42" xfId="6" applyNumberFormat="1" applyFont="1" applyFill="1" applyBorder="1" applyAlignment="1">
      <alignment wrapText="1"/>
    </xf>
    <xf numFmtId="0" fontId="31" fillId="0" borderId="0" xfId="0" applyFont="1" applyFill="1"/>
    <xf numFmtId="0" fontId="31" fillId="0" borderId="0" xfId="0" applyFont="1" applyFill="1" applyAlignment="1">
      <alignment horizontal="right"/>
    </xf>
    <xf numFmtId="0" fontId="32" fillId="26" borderId="45" xfId="0" applyFont="1" applyFill="1" applyBorder="1" applyAlignment="1">
      <alignment horizontal="center" vertical="center" wrapText="1"/>
    </xf>
    <xf numFmtId="0" fontId="32" fillId="26" borderId="4" xfId="0" applyFont="1" applyFill="1" applyBorder="1" applyAlignment="1">
      <alignment horizontal="center" vertical="center" wrapText="1"/>
    </xf>
    <xf numFmtId="0" fontId="32" fillId="26" borderId="46" xfId="0" applyFont="1" applyFill="1" applyBorder="1" applyAlignment="1">
      <alignment horizontal="center" vertical="center" wrapText="1"/>
    </xf>
    <xf numFmtId="0" fontId="33" fillId="0" borderId="47" xfId="0" applyFont="1" applyBorder="1" applyAlignment="1">
      <alignment vertical="center" wrapText="1"/>
    </xf>
    <xf numFmtId="0" fontId="33" fillId="0" borderId="48" xfId="0" applyFont="1" applyBorder="1" applyAlignment="1">
      <alignment horizontal="right" vertical="center" wrapText="1"/>
    </xf>
    <xf numFmtId="4" fontId="33" fillId="0" borderId="48" xfId="0" applyNumberFormat="1" applyFont="1" applyBorder="1" applyAlignment="1">
      <alignment horizontal="right" vertical="center" wrapText="1"/>
    </xf>
    <xf numFmtId="4" fontId="33" fillId="0" borderId="49" xfId="0" applyNumberFormat="1" applyFont="1" applyBorder="1" applyAlignment="1">
      <alignment horizontal="right" vertical="center" wrapText="1"/>
    </xf>
    <xf numFmtId="0" fontId="34" fillId="0" borderId="50" xfId="0" applyFont="1" applyBorder="1" applyAlignment="1">
      <alignment vertical="center" wrapText="1"/>
    </xf>
    <xf numFmtId="0" fontId="34" fillId="0" borderId="51" xfId="0" applyFont="1" applyBorder="1" applyAlignment="1">
      <alignment horizontal="right" vertical="center" wrapText="1"/>
    </xf>
    <xf numFmtId="4" fontId="34" fillId="0" borderId="51" xfId="0" applyNumberFormat="1" applyFont="1" applyBorder="1" applyAlignment="1">
      <alignment horizontal="right" vertical="center" wrapText="1"/>
    </xf>
    <xf numFmtId="4" fontId="34" fillId="0" borderId="51" xfId="0" applyNumberFormat="1" applyFont="1" applyBorder="1" applyAlignment="1">
      <alignment vertical="center"/>
    </xf>
    <xf numFmtId="4" fontId="34" fillId="0" borderId="5" xfId="0" applyNumberFormat="1" applyFont="1" applyBorder="1" applyAlignment="1">
      <alignment vertical="center"/>
    </xf>
    <xf numFmtId="4" fontId="0" fillId="0" borderId="0" xfId="0" applyNumberFormat="1"/>
    <xf numFmtId="4" fontId="34" fillId="0" borderId="48" xfId="0" applyNumberFormat="1" applyFont="1" applyBorder="1" applyAlignment="1">
      <alignment horizontal="right" vertical="center" wrapText="1"/>
    </xf>
    <xf numFmtId="0" fontId="33" fillId="0" borderId="50" xfId="0" applyFont="1" applyBorder="1" applyAlignment="1">
      <alignment vertical="center" wrapText="1"/>
    </xf>
    <xf numFmtId="4" fontId="33" fillId="0" borderId="51" xfId="0" applyNumberFormat="1" applyFont="1" applyBorder="1" applyAlignment="1">
      <alignment horizontal="right" vertical="center" wrapText="1"/>
    </xf>
    <xf numFmtId="4" fontId="33" fillId="0" borderId="5" xfId="0" applyNumberFormat="1" applyFont="1" applyBorder="1" applyAlignment="1">
      <alignment horizontal="right" vertical="center" wrapText="1"/>
    </xf>
    <xf numFmtId="4" fontId="34" fillId="0" borderId="5" xfId="0" applyNumberFormat="1" applyFont="1" applyBorder="1" applyAlignment="1">
      <alignment horizontal="right" vertical="center" wrapText="1"/>
    </xf>
    <xf numFmtId="0" fontId="33" fillId="0" borderId="51" xfId="0" applyFont="1" applyBorder="1" applyAlignment="1">
      <alignment horizontal="right" vertical="center" wrapText="1"/>
    </xf>
    <xf numFmtId="0" fontId="34" fillId="0" borderId="52" xfId="0" applyFont="1" applyBorder="1" applyAlignment="1">
      <alignment vertical="center" wrapText="1"/>
    </xf>
    <xf numFmtId="0" fontId="34" fillId="0" borderId="53" xfId="0" applyFont="1" applyBorder="1" applyAlignment="1">
      <alignment horizontal="right" vertical="center" wrapText="1"/>
    </xf>
    <xf numFmtId="4" fontId="34" fillId="0" borderId="53" xfId="0" applyNumberFormat="1" applyFont="1" applyBorder="1" applyAlignment="1">
      <alignment horizontal="right" vertical="center" wrapText="1"/>
    </xf>
    <xf numFmtId="4" fontId="34" fillId="0" borderId="54" xfId="0" applyNumberFormat="1" applyFont="1" applyBorder="1" applyAlignment="1">
      <alignment horizontal="right" vertical="center" wrapText="1"/>
    </xf>
    <xf numFmtId="0" fontId="33" fillId="0" borderId="45" xfId="0" applyFont="1" applyBorder="1" applyAlignment="1">
      <alignment vertical="center" wrapText="1"/>
    </xf>
    <xf numFmtId="0" fontId="33" fillId="0" borderId="4" xfId="0" applyFont="1" applyBorder="1" applyAlignment="1">
      <alignment horizontal="right" vertical="center" wrapText="1"/>
    </xf>
    <xf numFmtId="4" fontId="33" fillId="0" borderId="4" xfId="0" applyNumberFormat="1" applyFont="1" applyBorder="1" applyAlignment="1">
      <alignment horizontal="right" vertical="center" wrapText="1"/>
    </xf>
    <xf numFmtId="4" fontId="33" fillId="0" borderId="46" xfId="0" applyNumberFormat="1" applyFont="1" applyBorder="1" applyAlignment="1">
      <alignment horizontal="right" vertical="center" wrapText="1"/>
    </xf>
    <xf numFmtId="0" fontId="31" fillId="0" borderId="0" xfId="0" applyFont="1" applyFill="1" applyBorder="1"/>
    <xf numFmtId="165" fontId="31" fillId="0" borderId="44" xfId="0" applyNumberFormat="1" applyFont="1" applyFill="1" applyBorder="1" applyAlignment="1">
      <alignment horizontal="right"/>
    </xf>
    <xf numFmtId="0" fontId="34" fillId="0" borderId="47" xfId="0" applyFont="1" applyBorder="1" applyAlignment="1">
      <alignment horizontal="left" vertical="center" wrapText="1"/>
    </xf>
    <xf numFmtId="0" fontId="34" fillId="0" borderId="48" xfId="0" applyFont="1" applyBorder="1" applyAlignment="1">
      <alignment horizontal="right" vertical="center" wrapText="1"/>
    </xf>
    <xf numFmtId="4" fontId="34" fillId="0" borderId="49" xfId="0" applyNumberFormat="1" applyFont="1" applyBorder="1" applyAlignment="1">
      <alignment horizontal="right" vertical="center" wrapText="1"/>
    </xf>
    <xf numFmtId="0" fontId="34" fillId="0" borderId="50" xfId="0" applyFont="1" applyBorder="1" applyAlignment="1">
      <alignment horizontal="left" vertical="center" wrapText="1"/>
    </xf>
    <xf numFmtId="0" fontId="33" fillId="0" borderId="45" xfId="0" applyFont="1" applyBorder="1" applyAlignment="1">
      <alignment horizontal="left" vertical="center" wrapText="1"/>
    </xf>
    <xf numFmtId="0" fontId="6" fillId="2" borderId="8" xfId="7" applyFont="1" applyFill="1" applyBorder="1" applyAlignment="1">
      <alignment horizontal="center"/>
    </xf>
    <xf numFmtId="0" fontId="6" fillId="2" borderId="9" xfId="7" applyFont="1" applyFill="1" applyBorder="1" applyAlignment="1">
      <alignment horizontal="center"/>
    </xf>
    <xf numFmtId="0" fontId="29" fillId="2" borderId="2" xfId="6" applyFont="1" applyFill="1" applyBorder="1" applyAlignment="1">
      <alignment horizontal="center"/>
    </xf>
    <xf numFmtId="0" fontId="29" fillId="2" borderId="3" xfId="6" applyFont="1" applyFill="1" applyBorder="1" applyAlignment="1">
      <alignment horizontal="center"/>
    </xf>
    <xf numFmtId="4" fontId="7" fillId="0" borderId="0" xfId="1" applyNumberFormat="1" applyFont="1" applyAlignment="1"/>
    <xf numFmtId="0" fontId="26" fillId="0" borderId="0" xfId="0" applyFont="1" applyAlignment="1"/>
    <xf numFmtId="0" fontId="4" fillId="2" borderId="0" xfId="2" applyFont="1" applyFill="1" applyAlignment="1">
      <alignment horizontal="center"/>
    </xf>
    <xf numFmtId="0" fontId="5" fillId="2" borderId="0" xfId="3" applyFont="1" applyFill="1" applyAlignment="1">
      <alignment horizontal="center"/>
    </xf>
    <xf numFmtId="0" fontId="30" fillId="26" borderId="44" xfId="0" applyFont="1" applyFill="1" applyBorder="1" applyAlignment="1">
      <alignment horizontal="center"/>
    </xf>
  </cellXfs>
  <cellStyles count="112">
    <cellStyle name="20 % – Zvýraznění1 2" xfId="9"/>
    <cellStyle name="20 % – Zvýraznění1 3" xfId="10"/>
    <cellStyle name="20 % – Zvýraznění2 2" xfId="11"/>
    <cellStyle name="20 % – Zvýraznění2 3" xfId="12"/>
    <cellStyle name="20 % – Zvýraznění3 2" xfId="13"/>
    <cellStyle name="20 % – Zvýraznění3 3" xfId="14"/>
    <cellStyle name="20 % – Zvýraznění4 2" xfId="15"/>
    <cellStyle name="20 % – Zvýraznění4 3" xfId="16"/>
    <cellStyle name="20 % – Zvýraznění5 2" xfId="17"/>
    <cellStyle name="20 % – Zvýraznění5 3" xfId="18"/>
    <cellStyle name="20 % – Zvýraznění6 2" xfId="19"/>
    <cellStyle name="20 % – Zvýraznění6 3" xfId="20"/>
    <cellStyle name="40 % – Zvýraznění1 2" xfId="21"/>
    <cellStyle name="40 % – Zvýraznění1 3" xfId="22"/>
    <cellStyle name="40 % – Zvýraznění2 2" xfId="23"/>
    <cellStyle name="40 % – Zvýraznění2 3" xfId="24"/>
    <cellStyle name="40 % – Zvýraznění3 2" xfId="25"/>
    <cellStyle name="40 % – Zvýraznění3 3" xfId="26"/>
    <cellStyle name="40 % – Zvýraznění4 2" xfId="27"/>
    <cellStyle name="40 % – Zvýraznění4 3" xfId="28"/>
    <cellStyle name="40 % – Zvýraznění5 2" xfId="29"/>
    <cellStyle name="40 % – Zvýraznění5 3" xfId="30"/>
    <cellStyle name="40 % – Zvýraznění6 2" xfId="31"/>
    <cellStyle name="40 % – Zvýraznění6 3" xfId="32"/>
    <cellStyle name="60 % – Zvýraznění1 2" xfId="33"/>
    <cellStyle name="60 % – Zvýraznění1 3" xfId="34"/>
    <cellStyle name="60 % – Zvýraznění2 2" xfId="35"/>
    <cellStyle name="60 % – Zvýraznění2 3" xfId="36"/>
    <cellStyle name="60 % – Zvýraznění3 2" xfId="37"/>
    <cellStyle name="60 % – Zvýraznění3 3" xfId="38"/>
    <cellStyle name="60 % – Zvýraznění4 2" xfId="39"/>
    <cellStyle name="60 % – Zvýraznění4 3" xfId="40"/>
    <cellStyle name="60 % – Zvýraznění5 2" xfId="41"/>
    <cellStyle name="60 % – Zvýraznění5 3" xfId="42"/>
    <cellStyle name="60 % – Zvýraznění6 2" xfId="43"/>
    <cellStyle name="60 % – Zvýraznění6 3" xfId="44"/>
    <cellStyle name="Celkem 2" xfId="45"/>
    <cellStyle name="Celkem 3" xfId="46"/>
    <cellStyle name="Čárka 2" xfId="47"/>
    <cellStyle name="čárky 2" xfId="48"/>
    <cellStyle name="čárky 2 2" xfId="49"/>
    <cellStyle name="čárky 3" xfId="50"/>
    <cellStyle name="čárky 3 2" xfId="51"/>
    <cellStyle name="čárky 3 3" xfId="52"/>
    <cellStyle name="Chybně 2" xfId="53"/>
    <cellStyle name="Chybně 3" xfId="54"/>
    <cellStyle name="Kontrolní buňka 2" xfId="55"/>
    <cellStyle name="Kontrolní buňka 3" xfId="56"/>
    <cellStyle name="Nadpis 1 2" xfId="57"/>
    <cellStyle name="Nadpis 1 3" xfId="58"/>
    <cellStyle name="Nadpis 2 2" xfId="59"/>
    <cellStyle name="Nadpis 2 3" xfId="60"/>
    <cellStyle name="Nadpis 3 2" xfId="61"/>
    <cellStyle name="Nadpis 3 3" xfId="62"/>
    <cellStyle name="Nadpis 4 2" xfId="63"/>
    <cellStyle name="Nadpis 4 3" xfId="64"/>
    <cellStyle name="Název 2" xfId="65"/>
    <cellStyle name="Název 3" xfId="66"/>
    <cellStyle name="Neutrální 2" xfId="67"/>
    <cellStyle name="Neutrální 3" xfId="68"/>
    <cellStyle name="Normální" xfId="0" builtinId="0"/>
    <cellStyle name="Normální 10" xfId="69"/>
    <cellStyle name="Normální 11" xfId="70"/>
    <cellStyle name="Normální 12" xfId="71"/>
    <cellStyle name="Normální 13" xfId="72"/>
    <cellStyle name="normální 2" xfId="3"/>
    <cellStyle name="normální 2 2" xfId="73"/>
    <cellStyle name="Normální 3" xfId="4"/>
    <cellStyle name="Normální 3 2" xfId="74"/>
    <cellStyle name="Normální 4" xfId="8"/>
    <cellStyle name="Normální 4 2" xfId="75"/>
    <cellStyle name="Normální 4 2 2" xfId="76"/>
    <cellStyle name="Normální 5" xfId="77"/>
    <cellStyle name="Normální 5 2" xfId="78"/>
    <cellStyle name="Normální 6" xfId="79"/>
    <cellStyle name="Normální 7" xfId="80"/>
    <cellStyle name="Normální 8" xfId="81"/>
    <cellStyle name="Normální 9" xfId="82"/>
    <cellStyle name="normální_03 Podrobny_rozpis_rozpoctu_2010_Klíma" xfId="5"/>
    <cellStyle name="normální_04 - OSMTVS" xfId="7"/>
    <cellStyle name="normální_2. Rozpočet 2007 - tabulky" xfId="2"/>
    <cellStyle name="normální_Rozpis výdajů 03 bez PO 2 2" xfId="1"/>
    <cellStyle name="normální_Rozpis výdajů 03 bez PO_04 - OSMTVS" xfId="6"/>
    <cellStyle name="Poznámka 2" xfId="83"/>
    <cellStyle name="Poznámka 3" xfId="84"/>
    <cellStyle name="Propojená buňka 2" xfId="85"/>
    <cellStyle name="Propojená buňka 3" xfId="86"/>
    <cellStyle name="S8M1" xfId="87"/>
    <cellStyle name="Správně 2" xfId="88"/>
    <cellStyle name="Správně 3" xfId="89"/>
    <cellStyle name="Text upozornění 2" xfId="90"/>
    <cellStyle name="Text upozornění 3" xfId="91"/>
    <cellStyle name="Vstup 2" xfId="92"/>
    <cellStyle name="Vstup 3" xfId="93"/>
    <cellStyle name="Výpočet 2" xfId="94"/>
    <cellStyle name="Výpočet 3" xfId="95"/>
    <cellStyle name="Výstup 2" xfId="96"/>
    <cellStyle name="Výstup 3" xfId="97"/>
    <cellStyle name="Vysvětlující text 2" xfId="98"/>
    <cellStyle name="Vysvětlující text 3" xfId="99"/>
    <cellStyle name="Zvýraznění 1 2" xfId="100"/>
    <cellStyle name="Zvýraznění 1 3" xfId="101"/>
    <cellStyle name="Zvýraznění 2 2" xfId="102"/>
    <cellStyle name="Zvýraznění 2 3" xfId="103"/>
    <cellStyle name="Zvýraznění 3 2" xfId="104"/>
    <cellStyle name="Zvýraznění 3 3" xfId="105"/>
    <cellStyle name="Zvýraznění 4 2" xfId="106"/>
    <cellStyle name="Zvýraznění 4 3" xfId="107"/>
    <cellStyle name="Zvýraznění 5 2" xfId="108"/>
    <cellStyle name="Zvýraznění 5 3" xfId="109"/>
    <cellStyle name="Zvýraznění 6 2" xfId="110"/>
    <cellStyle name="Zvýraznění 6 3" xfId="111"/>
  </cellStyles>
  <dxfs count="0"/>
  <tableStyles count="0" defaultTableStyle="TableStyleMedium2" defaultPivotStyle="PivotStyleLight16"/>
  <colors>
    <mruColors>
      <color rgb="FFFFCCFF"/>
      <color rgb="FFFF66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6"/>
  <sheetViews>
    <sheetView tabSelected="1" topLeftCell="A79" zoomScaleNormal="100" workbookViewId="0">
      <selection activeCell="F81" sqref="F81"/>
    </sheetView>
  </sheetViews>
  <sheetFormatPr defaultColWidth="3.140625" defaultRowHeight="12.75" x14ac:dyDescent="0.2"/>
  <cols>
    <col min="1" max="1" width="3.140625" style="18" customWidth="1"/>
    <col min="2" max="2" width="9.28515625" style="18" customWidth="1"/>
    <col min="3" max="4" width="4.7109375" style="18" customWidth="1"/>
    <col min="5" max="5" width="7.85546875" style="18" customWidth="1"/>
    <col min="6" max="6" width="40.85546875" style="18" customWidth="1"/>
    <col min="7" max="7" width="8.7109375" style="84" customWidth="1"/>
    <col min="8" max="8" width="8.7109375" style="18" hidden="1" customWidth="1"/>
    <col min="9" max="9" width="8.7109375" style="18" customWidth="1"/>
    <col min="10" max="10" width="8.85546875" style="18" customWidth="1"/>
    <col min="11" max="11" width="9.7109375" style="18" customWidth="1"/>
    <col min="12" max="12" width="12.28515625" style="18" customWidth="1"/>
    <col min="13" max="254" width="9.140625" style="18" customWidth="1"/>
    <col min="255" max="16384" width="3.140625" style="18"/>
  </cols>
  <sheetData>
    <row r="1" spans="1:12" ht="16.899999999999999" customHeight="1" x14ac:dyDescent="0.2">
      <c r="G1" s="150"/>
      <c r="H1" s="151"/>
      <c r="I1" s="151"/>
      <c r="J1" s="150" t="s">
        <v>105</v>
      </c>
      <c r="K1" s="151"/>
      <c r="L1" s="151"/>
    </row>
    <row r="2" spans="1:12" ht="18" x14ac:dyDescent="0.25">
      <c r="A2" s="152" t="s">
        <v>103</v>
      </c>
      <c r="B2" s="152"/>
      <c r="C2" s="152"/>
      <c r="D2" s="152"/>
      <c r="E2" s="152"/>
      <c r="F2" s="152"/>
      <c r="G2" s="152"/>
      <c r="H2" s="152"/>
      <c r="I2" s="152"/>
    </row>
    <row r="3" spans="1:12" ht="17.45" x14ac:dyDescent="0.3">
      <c r="A3" s="41"/>
      <c r="B3" s="41"/>
      <c r="C3" s="41"/>
      <c r="D3" s="41"/>
      <c r="E3" s="41"/>
      <c r="F3" s="41"/>
      <c r="G3" s="41"/>
      <c r="H3" s="41"/>
      <c r="I3" s="41"/>
    </row>
    <row r="4" spans="1:12" ht="18" x14ac:dyDescent="0.25">
      <c r="A4" s="152" t="s">
        <v>26</v>
      </c>
      <c r="B4" s="152"/>
      <c r="C4" s="152"/>
      <c r="D4" s="152"/>
      <c r="E4" s="152"/>
      <c r="F4" s="152"/>
      <c r="G4" s="152"/>
      <c r="H4" s="152"/>
      <c r="I4" s="152"/>
    </row>
    <row r="5" spans="1:12" ht="12" customHeight="1" x14ac:dyDescent="0.25">
      <c r="A5" s="19"/>
      <c r="B5" s="19"/>
      <c r="C5" s="19"/>
      <c r="D5" s="19"/>
      <c r="E5" s="19"/>
      <c r="F5" s="19"/>
      <c r="G5" s="19"/>
      <c r="H5" s="20"/>
      <c r="I5" s="20"/>
    </row>
    <row r="6" spans="1:12" ht="15.75" x14ac:dyDescent="0.25">
      <c r="A6" s="153" t="s">
        <v>0</v>
      </c>
      <c r="B6" s="153"/>
      <c r="C6" s="153"/>
      <c r="D6" s="153"/>
      <c r="E6" s="153"/>
      <c r="F6" s="153"/>
      <c r="G6" s="153"/>
      <c r="H6" s="153"/>
      <c r="I6" s="153"/>
    </row>
    <row r="7" spans="1:12" ht="12" customHeight="1" thickBot="1" x14ac:dyDescent="0.3">
      <c r="A7" s="19"/>
      <c r="B7" s="19"/>
      <c r="C7" s="19"/>
      <c r="D7" s="19"/>
      <c r="E7" s="19"/>
      <c r="F7" s="19"/>
      <c r="G7" s="19"/>
      <c r="H7" s="20"/>
      <c r="I7" s="20"/>
    </row>
    <row r="8" spans="1:12" s="47" customFormat="1" ht="31.9" customHeight="1" thickBot="1" x14ac:dyDescent="0.25">
      <c r="A8" s="42" t="s">
        <v>1</v>
      </c>
      <c r="B8" s="146" t="s">
        <v>9</v>
      </c>
      <c r="C8" s="147"/>
      <c r="D8" s="43" t="s">
        <v>2</v>
      </c>
      <c r="E8" s="43" t="s">
        <v>3</v>
      </c>
      <c r="F8" s="44" t="s">
        <v>19</v>
      </c>
      <c r="G8" s="45" t="s">
        <v>17</v>
      </c>
      <c r="H8" s="46" t="s">
        <v>102</v>
      </c>
      <c r="I8" s="45" t="s">
        <v>18</v>
      </c>
      <c r="J8" s="46" t="s">
        <v>104</v>
      </c>
      <c r="K8" s="45" t="s">
        <v>18</v>
      </c>
    </row>
    <row r="9" spans="1:12" s="47" customFormat="1" ht="13.5" thickBot="1" x14ac:dyDescent="0.25">
      <c r="A9" s="96" t="s">
        <v>4</v>
      </c>
      <c r="B9" s="148" t="s">
        <v>5</v>
      </c>
      <c r="C9" s="149"/>
      <c r="D9" s="97" t="s">
        <v>5</v>
      </c>
      <c r="E9" s="98" t="s">
        <v>5</v>
      </c>
      <c r="F9" s="99" t="s">
        <v>20</v>
      </c>
      <c r="G9" s="100">
        <f>+G10+G30+G32+G34+G36</f>
        <v>3310</v>
      </c>
      <c r="H9" s="100">
        <f>+H10+H12+H14+H16+H18+H20+H22+H24+H26+H28+H30+H32+H34+H36+H38+H40+H42+H44+H46+H48+H50+H52+H54+H56+H58+H60+H62+H64+H66+H68+H72+H74+H76+H78+H70</f>
        <v>34155</v>
      </c>
      <c r="I9" s="100">
        <f>+G9+H9</f>
        <v>37465</v>
      </c>
      <c r="J9" s="101">
        <f>+J10</f>
        <v>301.2</v>
      </c>
      <c r="K9" s="101">
        <f>+I9+J9</f>
        <v>37766.199999999997</v>
      </c>
      <c r="L9" s="48" t="s">
        <v>104</v>
      </c>
    </row>
    <row r="10" spans="1:12" s="47" customFormat="1" x14ac:dyDescent="0.2">
      <c r="A10" s="49" t="s">
        <v>6</v>
      </c>
      <c r="B10" s="21" t="s">
        <v>21</v>
      </c>
      <c r="C10" s="22" t="s">
        <v>10</v>
      </c>
      <c r="D10" s="23" t="s">
        <v>5</v>
      </c>
      <c r="E10" s="24" t="s">
        <v>5</v>
      </c>
      <c r="F10" s="25" t="s">
        <v>12</v>
      </c>
      <c r="G10" s="26">
        <f>+G11</f>
        <v>2500</v>
      </c>
      <c r="H10" s="26">
        <f>+H11</f>
        <v>-2500</v>
      </c>
      <c r="I10" s="26">
        <f t="shared" ref="I10:I79" si="0">+G10+H10</f>
        <v>0</v>
      </c>
      <c r="J10" s="86">
        <f>+J11</f>
        <v>301.2</v>
      </c>
      <c r="K10" s="86">
        <f t="shared" ref="K10:K73" si="1">+I10+J10</f>
        <v>301.2</v>
      </c>
      <c r="L10" s="48" t="s">
        <v>104</v>
      </c>
    </row>
    <row r="11" spans="1:12" s="47" customFormat="1" x14ac:dyDescent="0.2">
      <c r="A11" s="50"/>
      <c r="B11" s="27"/>
      <c r="C11" s="28"/>
      <c r="D11" s="29">
        <v>3299</v>
      </c>
      <c r="E11" s="30">
        <v>5331</v>
      </c>
      <c r="F11" s="31" t="s">
        <v>11</v>
      </c>
      <c r="G11" s="15">
        <v>2500</v>
      </c>
      <c r="H11" s="15">
        <v>-2500</v>
      </c>
      <c r="I11" s="15">
        <f t="shared" si="0"/>
        <v>0</v>
      </c>
      <c r="J11" s="85">
        <v>301.2</v>
      </c>
      <c r="K11" s="85">
        <f t="shared" si="1"/>
        <v>301.2</v>
      </c>
      <c r="L11" s="48"/>
    </row>
    <row r="12" spans="1:12" s="47" customFormat="1" ht="22.5" x14ac:dyDescent="0.2">
      <c r="A12" s="51" t="s">
        <v>6</v>
      </c>
      <c r="B12" s="12" t="s">
        <v>72</v>
      </c>
      <c r="C12" s="10" t="s">
        <v>7</v>
      </c>
      <c r="D12" s="3" t="s">
        <v>5</v>
      </c>
      <c r="E12" s="11" t="s">
        <v>5</v>
      </c>
      <c r="F12" s="5" t="s">
        <v>91</v>
      </c>
      <c r="G12" s="16">
        <v>0</v>
      </c>
      <c r="H12" s="39">
        <f>+H13</f>
        <v>550</v>
      </c>
      <c r="I12" s="39">
        <f>+G12+H12</f>
        <v>550</v>
      </c>
      <c r="J12" s="90">
        <v>0</v>
      </c>
      <c r="K12" s="90">
        <f t="shared" si="1"/>
        <v>550</v>
      </c>
      <c r="L12" s="48"/>
    </row>
    <row r="13" spans="1:12" s="47" customFormat="1" ht="22.5" x14ac:dyDescent="0.2">
      <c r="A13" s="52"/>
      <c r="B13" s="13"/>
      <c r="C13" s="1"/>
      <c r="D13" s="2">
        <v>3123</v>
      </c>
      <c r="E13" s="14">
        <v>5331</v>
      </c>
      <c r="F13" s="38" t="s">
        <v>11</v>
      </c>
      <c r="G13" s="15">
        <v>0</v>
      </c>
      <c r="H13" s="40">
        <v>550</v>
      </c>
      <c r="I13" s="40">
        <f>+G13+H13</f>
        <v>550</v>
      </c>
      <c r="J13" s="85">
        <v>0</v>
      </c>
      <c r="K13" s="85">
        <f t="shared" si="1"/>
        <v>550</v>
      </c>
      <c r="L13" s="48"/>
    </row>
    <row r="14" spans="1:12" s="47" customFormat="1" ht="22.5" x14ac:dyDescent="0.2">
      <c r="A14" s="51" t="s">
        <v>6</v>
      </c>
      <c r="B14" s="12" t="s">
        <v>73</v>
      </c>
      <c r="C14" s="10" t="s">
        <v>83</v>
      </c>
      <c r="D14" s="3" t="s">
        <v>5</v>
      </c>
      <c r="E14" s="11" t="s">
        <v>5</v>
      </c>
      <c r="F14" s="5" t="s">
        <v>92</v>
      </c>
      <c r="G14" s="16">
        <v>0</v>
      </c>
      <c r="H14" s="39">
        <f>+H15</f>
        <v>500</v>
      </c>
      <c r="I14" s="39">
        <f t="shared" ref="I14:I29" si="2">+G14+H14</f>
        <v>500</v>
      </c>
      <c r="J14" s="90">
        <v>0</v>
      </c>
      <c r="K14" s="90">
        <f t="shared" si="1"/>
        <v>500</v>
      </c>
      <c r="L14" s="48"/>
    </row>
    <row r="15" spans="1:12" s="47" customFormat="1" ht="22.5" x14ac:dyDescent="0.2">
      <c r="A15" s="52"/>
      <c r="B15" s="13"/>
      <c r="C15" s="1"/>
      <c r="D15" s="2">
        <v>3123</v>
      </c>
      <c r="E15" s="14">
        <v>5331</v>
      </c>
      <c r="F15" s="38" t="s">
        <v>11</v>
      </c>
      <c r="G15" s="15">
        <v>0</v>
      </c>
      <c r="H15" s="40">
        <v>500</v>
      </c>
      <c r="I15" s="40">
        <f t="shared" si="2"/>
        <v>500</v>
      </c>
      <c r="J15" s="85">
        <v>0</v>
      </c>
      <c r="K15" s="85">
        <f t="shared" si="1"/>
        <v>500</v>
      </c>
      <c r="L15" s="48"/>
    </row>
    <row r="16" spans="1:12" s="47" customFormat="1" ht="22.5" x14ac:dyDescent="0.2">
      <c r="A16" s="51" t="s">
        <v>6</v>
      </c>
      <c r="B16" s="12" t="s">
        <v>74</v>
      </c>
      <c r="C16" s="10" t="s">
        <v>84</v>
      </c>
      <c r="D16" s="3" t="s">
        <v>5</v>
      </c>
      <c r="E16" s="11" t="s">
        <v>5</v>
      </c>
      <c r="F16" s="5" t="s">
        <v>93</v>
      </c>
      <c r="G16" s="16">
        <v>0</v>
      </c>
      <c r="H16" s="39">
        <f t="shared" ref="H16" si="3">+H17</f>
        <v>122.2</v>
      </c>
      <c r="I16" s="39">
        <f t="shared" si="2"/>
        <v>122.2</v>
      </c>
      <c r="J16" s="90">
        <v>0</v>
      </c>
      <c r="K16" s="90">
        <f t="shared" si="1"/>
        <v>122.2</v>
      </c>
      <c r="L16" s="48"/>
    </row>
    <row r="17" spans="1:12" s="47" customFormat="1" ht="22.5" x14ac:dyDescent="0.2">
      <c r="A17" s="52"/>
      <c r="B17" s="13"/>
      <c r="C17" s="1"/>
      <c r="D17" s="2">
        <v>3123</v>
      </c>
      <c r="E17" s="14">
        <v>5331</v>
      </c>
      <c r="F17" s="38" t="s">
        <v>11</v>
      </c>
      <c r="G17" s="15">
        <v>0</v>
      </c>
      <c r="H17" s="40">
        <v>122.2</v>
      </c>
      <c r="I17" s="40">
        <f t="shared" si="2"/>
        <v>122.2</v>
      </c>
      <c r="J17" s="85">
        <v>0</v>
      </c>
      <c r="K17" s="85">
        <f t="shared" si="1"/>
        <v>122.2</v>
      </c>
      <c r="L17" s="48"/>
    </row>
    <row r="18" spans="1:12" s="47" customFormat="1" ht="22.5" x14ac:dyDescent="0.2">
      <c r="A18" s="51" t="s">
        <v>6</v>
      </c>
      <c r="B18" s="12" t="s">
        <v>75</v>
      </c>
      <c r="C18" s="10" t="s">
        <v>85</v>
      </c>
      <c r="D18" s="3" t="s">
        <v>5</v>
      </c>
      <c r="E18" s="11" t="s">
        <v>5</v>
      </c>
      <c r="F18" s="5" t="s">
        <v>94</v>
      </c>
      <c r="G18" s="16">
        <v>0</v>
      </c>
      <c r="H18" s="39">
        <f t="shared" ref="H18" si="4">+H19</f>
        <v>150</v>
      </c>
      <c r="I18" s="39">
        <f t="shared" si="2"/>
        <v>150</v>
      </c>
      <c r="J18" s="90">
        <v>0</v>
      </c>
      <c r="K18" s="90">
        <f t="shared" si="1"/>
        <v>150</v>
      </c>
      <c r="L18" s="48"/>
    </row>
    <row r="19" spans="1:12" s="47" customFormat="1" ht="22.5" x14ac:dyDescent="0.2">
      <c r="A19" s="52"/>
      <c r="B19" s="13"/>
      <c r="C19" s="1"/>
      <c r="D19" s="2">
        <v>3122</v>
      </c>
      <c r="E19" s="14">
        <v>5331</v>
      </c>
      <c r="F19" s="38" t="s">
        <v>11</v>
      </c>
      <c r="G19" s="15">
        <v>0</v>
      </c>
      <c r="H19" s="40">
        <v>150</v>
      </c>
      <c r="I19" s="40">
        <f t="shared" si="2"/>
        <v>150</v>
      </c>
      <c r="J19" s="85">
        <v>0</v>
      </c>
      <c r="K19" s="85">
        <f t="shared" si="1"/>
        <v>150</v>
      </c>
      <c r="L19" s="48"/>
    </row>
    <row r="20" spans="1:12" s="47" customFormat="1" ht="22.5" x14ac:dyDescent="0.2">
      <c r="A20" s="51" t="s">
        <v>6</v>
      </c>
      <c r="B20" s="12" t="s">
        <v>76</v>
      </c>
      <c r="C20" s="10" t="s">
        <v>86</v>
      </c>
      <c r="D20" s="3" t="s">
        <v>5</v>
      </c>
      <c r="E20" s="11" t="s">
        <v>5</v>
      </c>
      <c r="F20" s="5" t="s">
        <v>95</v>
      </c>
      <c r="G20" s="16">
        <v>0</v>
      </c>
      <c r="H20" s="39">
        <f t="shared" ref="H20" si="5">+H21</f>
        <v>300</v>
      </c>
      <c r="I20" s="39">
        <f t="shared" si="2"/>
        <v>300</v>
      </c>
      <c r="J20" s="90">
        <v>0</v>
      </c>
      <c r="K20" s="90">
        <f t="shared" si="1"/>
        <v>300</v>
      </c>
      <c r="L20" s="48"/>
    </row>
    <row r="21" spans="1:12" s="47" customFormat="1" ht="22.5" x14ac:dyDescent="0.2">
      <c r="A21" s="52"/>
      <c r="B21" s="13"/>
      <c r="C21" s="1"/>
      <c r="D21" s="2">
        <v>3123</v>
      </c>
      <c r="E21" s="14">
        <v>5331</v>
      </c>
      <c r="F21" s="38" t="s">
        <v>11</v>
      </c>
      <c r="G21" s="15">
        <v>0</v>
      </c>
      <c r="H21" s="40">
        <v>300</v>
      </c>
      <c r="I21" s="40">
        <f t="shared" si="2"/>
        <v>300</v>
      </c>
      <c r="J21" s="85">
        <v>0</v>
      </c>
      <c r="K21" s="85">
        <f t="shared" si="1"/>
        <v>300</v>
      </c>
      <c r="L21" s="48"/>
    </row>
    <row r="22" spans="1:12" s="47" customFormat="1" ht="22.5" x14ac:dyDescent="0.2">
      <c r="A22" s="51" t="s">
        <v>6</v>
      </c>
      <c r="B22" s="12" t="s">
        <v>77</v>
      </c>
      <c r="C22" s="10" t="s">
        <v>8</v>
      </c>
      <c r="D22" s="3" t="s">
        <v>5</v>
      </c>
      <c r="E22" s="11" t="s">
        <v>5</v>
      </c>
      <c r="F22" s="5" t="s">
        <v>96</v>
      </c>
      <c r="G22" s="16">
        <v>0</v>
      </c>
      <c r="H22" s="39">
        <f t="shared" ref="H22" si="6">+H23</f>
        <v>380</v>
      </c>
      <c r="I22" s="39">
        <f t="shared" si="2"/>
        <v>380</v>
      </c>
      <c r="J22" s="90">
        <v>0</v>
      </c>
      <c r="K22" s="90">
        <f t="shared" si="1"/>
        <v>380</v>
      </c>
      <c r="L22" s="48"/>
    </row>
    <row r="23" spans="1:12" s="47" customFormat="1" ht="22.5" x14ac:dyDescent="0.2">
      <c r="A23" s="52"/>
      <c r="B23" s="13"/>
      <c r="C23" s="1"/>
      <c r="D23" s="2">
        <v>3122</v>
      </c>
      <c r="E23" s="14">
        <v>5331</v>
      </c>
      <c r="F23" s="38" t="s">
        <v>11</v>
      </c>
      <c r="G23" s="15">
        <v>0</v>
      </c>
      <c r="H23" s="40">
        <v>380</v>
      </c>
      <c r="I23" s="40">
        <f t="shared" si="2"/>
        <v>380</v>
      </c>
      <c r="J23" s="85">
        <v>0</v>
      </c>
      <c r="K23" s="85">
        <f t="shared" si="1"/>
        <v>380</v>
      </c>
      <c r="L23" s="48"/>
    </row>
    <row r="24" spans="1:12" s="47" customFormat="1" ht="22.5" x14ac:dyDescent="0.2">
      <c r="A24" s="51" t="s">
        <v>6</v>
      </c>
      <c r="B24" s="12" t="s">
        <v>78</v>
      </c>
      <c r="C24" s="10" t="s">
        <v>87</v>
      </c>
      <c r="D24" s="3" t="s">
        <v>5</v>
      </c>
      <c r="E24" s="11" t="s">
        <v>5</v>
      </c>
      <c r="F24" s="5" t="s">
        <v>97</v>
      </c>
      <c r="G24" s="16">
        <v>0</v>
      </c>
      <c r="H24" s="39">
        <f t="shared" ref="H24" si="7">+H25</f>
        <v>250</v>
      </c>
      <c r="I24" s="39">
        <f t="shared" si="2"/>
        <v>250</v>
      </c>
      <c r="J24" s="90">
        <v>0</v>
      </c>
      <c r="K24" s="90">
        <f t="shared" si="1"/>
        <v>250</v>
      </c>
      <c r="L24" s="48"/>
    </row>
    <row r="25" spans="1:12" s="47" customFormat="1" ht="22.5" x14ac:dyDescent="0.2">
      <c r="A25" s="52"/>
      <c r="B25" s="13"/>
      <c r="C25" s="1"/>
      <c r="D25" s="2">
        <v>3123</v>
      </c>
      <c r="E25" s="14">
        <v>5331</v>
      </c>
      <c r="F25" s="38" t="s">
        <v>11</v>
      </c>
      <c r="G25" s="15">
        <v>0</v>
      </c>
      <c r="H25" s="40">
        <v>250</v>
      </c>
      <c r="I25" s="40">
        <f t="shared" si="2"/>
        <v>250</v>
      </c>
      <c r="J25" s="85">
        <v>0</v>
      </c>
      <c r="K25" s="85">
        <f t="shared" si="1"/>
        <v>250</v>
      </c>
      <c r="L25" s="48"/>
    </row>
    <row r="26" spans="1:12" s="47" customFormat="1" ht="22.5" x14ac:dyDescent="0.2">
      <c r="A26" s="51" t="s">
        <v>6</v>
      </c>
      <c r="B26" s="12" t="s">
        <v>79</v>
      </c>
      <c r="C26" s="10" t="s">
        <v>88</v>
      </c>
      <c r="D26" s="3" t="s">
        <v>5</v>
      </c>
      <c r="E26" s="11" t="s">
        <v>5</v>
      </c>
      <c r="F26" s="5" t="s">
        <v>98</v>
      </c>
      <c r="G26" s="16">
        <v>0</v>
      </c>
      <c r="H26" s="39">
        <f t="shared" ref="H26" si="8">+H27</f>
        <v>212.8</v>
      </c>
      <c r="I26" s="39">
        <f t="shared" si="2"/>
        <v>212.8</v>
      </c>
      <c r="J26" s="90">
        <v>0</v>
      </c>
      <c r="K26" s="90">
        <f t="shared" si="1"/>
        <v>212.8</v>
      </c>
      <c r="L26" s="48"/>
    </row>
    <row r="27" spans="1:12" s="47" customFormat="1" ht="22.5" x14ac:dyDescent="0.2">
      <c r="A27" s="52"/>
      <c r="B27" s="13"/>
      <c r="C27" s="1"/>
      <c r="D27" s="2">
        <v>3123</v>
      </c>
      <c r="E27" s="14">
        <v>5331</v>
      </c>
      <c r="F27" s="38" t="s">
        <v>11</v>
      </c>
      <c r="G27" s="15">
        <v>0</v>
      </c>
      <c r="H27" s="40">
        <v>212.8</v>
      </c>
      <c r="I27" s="40">
        <f t="shared" si="2"/>
        <v>212.8</v>
      </c>
      <c r="J27" s="85">
        <v>0</v>
      </c>
      <c r="K27" s="85">
        <f t="shared" si="1"/>
        <v>212.8</v>
      </c>
      <c r="L27" s="48"/>
    </row>
    <row r="28" spans="1:12" s="47" customFormat="1" ht="33.75" x14ac:dyDescent="0.2">
      <c r="A28" s="51" t="s">
        <v>6</v>
      </c>
      <c r="B28" s="12" t="s">
        <v>80</v>
      </c>
      <c r="C28" s="10" t="s">
        <v>89</v>
      </c>
      <c r="D28" s="3" t="s">
        <v>5</v>
      </c>
      <c r="E28" s="11" t="s">
        <v>5</v>
      </c>
      <c r="F28" s="5" t="s">
        <v>99</v>
      </c>
      <c r="G28" s="16">
        <v>0</v>
      </c>
      <c r="H28" s="39">
        <f t="shared" ref="H28" si="9">+H29</f>
        <v>35</v>
      </c>
      <c r="I28" s="39">
        <f t="shared" si="2"/>
        <v>35</v>
      </c>
      <c r="J28" s="90">
        <v>0</v>
      </c>
      <c r="K28" s="90">
        <f t="shared" si="1"/>
        <v>35</v>
      </c>
      <c r="L28" s="48"/>
    </row>
    <row r="29" spans="1:12" s="47" customFormat="1" ht="22.5" x14ac:dyDescent="0.2">
      <c r="A29" s="52"/>
      <c r="B29" s="13"/>
      <c r="C29" s="1"/>
      <c r="D29" s="2">
        <v>3123</v>
      </c>
      <c r="E29" s="14">
        <v>5331</v>
      </c>
      <c r="F29" s="38" t="s">
        <v>11</v>
      </c>
      <c r="G29" s="15">
        <v>0</v>
      </c>
      <c r="H29" s="40">
        <v>35</v>
      </c>
      <c r="I29" s="40">
        <f t="shared" si="2"/>
        <v>35</v>
      </c>
      <c r="J29" s="85">
        <v>0</v>
      </c>
      <c r="K29" s="85">
        <f t="shared" si="1"/>
        <v>35</v>
      </c>
      <c r="L29" s="48"/>
    </row>
    <row r="30" spans="1:12" s="47" customFormat="1" ht="24.75" customHeight="1" x14ac:dyDescent="0.2">
      <c r="A30" s="53" t="s">
        <v>6</v>
      </c>
      <c r="B30" s="32" t="s">
        <v>22</v>
      </c>
      <c r="C30" s="33" t="s">
        <v>10</v>
      </c>
      <c r="D30" s="34" t="s">
        <v>5</v>
      </c>
      <c r="E30" s="35" t="s">
        <v>5</v>
      </c>
      <c r="F30" s="36" t="s">
        <v>13</v>
      </c>
      <c r="G30" s="16">
        <f>+G31</f>
        <v>270</v>
      </c>
      <c r="H30" s="16">
        <v>0</v>
      </c>
      <c r="I30" s="16">
        <f t="shared" si="0"/>
        <v>270</v>
      </c>
      <c r="J30" s="90">
        <v>0</v>
      </c>
      <c r="K30" s="90">
        <f t="shared" si="1"/>
        <v>270</v>
      </c>
      <c r="L30" s="48"/>
    </row>
    <row r="31" spans="1:12" s="47" customFormat="1" x14ac:dyDescent="0.2">
      <c r="A31" s="50"/>
      <c r="B31" s="27"/>
      <c r="C31" s="28"/>
      <c r="D31" s="29">
        <v>3299</v>
      </c>
      <c r="E31" s="30">
        <v>5331</v>
      </c>
      <c r="F31" s="31" t="s">
        <v>11</v>
      </c>
      <c r="G31" s="15">
        <v>270</v>
      </c>
      <c r="H31" s="15">
        <v>0</v>
      </c>
      <c r="I31" s="15">
        <f t="shared" si="0"/>
        <v>270</v>
      </c>
      <c r="J31" s="85">
        <v>0</v>
      </c>
      <c r="K31" s="85">
        <f t="shared" si="1"/>
        <v>270</v>
      </c>
      <c r="L31" s="48"/>
    </row>
    <row r="32" spans="1:12" s="47" customFormat="1" ht="24.75" customHeight="1" x14ac:dyDescent="0.2">
      <c r="A32" s="53" t="s">
        <v>6</v>
      </c>
      <c r="B32" s="32" t="s">
        <v>23</v>
      </c>
      <c r="C32" s="33" t="s">
        <v>7</v>
      </c>
      <c r="D32" s="34" t="s">
        <v>5</v>
      </c>
      <c r="E32" s="35" t="s">
        <v>5</v>
      </c>
      <c r="F32" s="36" t="s">
        <v>14</v>
      </c>
      <c r="G32" s="16">
        <f>+G33</f>
        <v>20</v>
      </c>
      <c r="H32" s="16">
        <v>0</v>
      </c>
      <c r="I32" s="16">
        <f t="shared" si="0"/>
        <v>20</v>
      </c>
      <c r="J32" s="90">
        <v>0</v>
      </c>
      <c r="K32" s="90">
        <f t="shared" si="1"/>
        <v>20</v>
      </c>
      <c r="L32" s="48"/>
    </row>
    <row r="33" spans="1:12" s="47" customFormat="1" x14ac:dyDescent="0.2">
      <c r="A33" s="50"/>
      <c r="B33" s="27"/>
      <c r="C33" s="28"/>
      <c r="D33" s="29">
        <v>3123</v>
      </c>
      <c r="E33" s="30">
        <v>5331</v>
      </c>
      <c r="F33" s="31" t="s">
        <v>11</v>
      </c>
      <c r="G33" s="15">
        <v>20</v>
      </c>
      <c r="H33" s="15">
        <v>0</v>
      </c>
      <c r="I33" s="15">
        <f t="shared" si="0"/>
        <v>20</v>
      </c>
      <c r="J33" s="85">
        <v>0</v>
      </c>
      <c r="K33" s="85">
        <f t="shared" si="1"/>
        <v>20</v>
      </c>
      <c r="L33" s="48"/>
    </row>
    <row r="34" spans="1:12" s="47" customFormat="1" ht="24.75" customHeight="1" x14ac:dyDescent="0.2">
      <c r="A34" s="53" t="s">
        <v>6</v>
      </c>
      <c r="B34" s="32" t="s">
        <v>24</v>
      </c>
      <c r="C34" s="33" t="s">
        <v>8</v>
      </c>
      <c r="D34" s="34" t="s">
        <v>5</v>
      </c>
      <c r="E34" s="35" t="s">
        <v>5</v>
      </c>
      <c r="F34" s="36" t="s">
        <v>15</v>
      </c>
      <c r="G34" s="16">
        <f>+G35</f>
        <v>20</v>
      </c>
      <c r="H34" s="16">
        <v>0</v>
      </c>
      <c r="I34" s="16">
        <f t="shared" si="0"/>
        <v>20</v>
      </c>
      <c r="J34" s="90">
        <v>0</v>
      </c>
      <c r="K34" s="90">
        <f t="shared" si="1"/>
        <v>20</v>
      </c>
      <c r="L34" s="48"/>
    </row>
    <row r="35" spans="1:12" s="47" customFormat="1" x14ac:dyDescent="0.2">
      <c r="A35" s="50"/>
      <c r="B35" s="27"/>
      <c r="C35" s="28"/>
      <c r="D35" s="29">
        <v>3122</v>
      </c>
      <c r="E35" s="30">
        <v>5331</v>
      </c>
      <c r="F35" s="31" t="s">
        <v>11</v>
      </c>
      <c r="G35" s="15">
        <v>20</v>
      </c>
      <c r="H35" s="15">
        <v>0</v>
      </c>
      <c r="I35" s="15">
        <f t="shared" si="0"/>
        <v>20</v>
      </c>
      <c r="J35" s="85">
        <v>0</v>
      </c>
      <c r="K35" s="85">
        <f t="shared" si="1"/>
        <v>20</v>
      </c>
      <c r="L35" s="48"/>
    </row>
    <row r="36" spans="1:12" s="47" customFormat="1" x14ac:dyDescent="0.2">
      <c r="A36" s="53" t="s">
        <v>6</v>
      </c>
      <c r="B36" s="32" t="s">
        <v>25</v>
      </c>
      <c r="C36" s="33" t="s">
        <v>10</v>
      </c>
      <c r="D36" s="34" t="s">
        <v>5</v>
      </c>
      <c r="E36" s="35" t="s">
        <v>5</v>
      </c>
      <c r="F36" s="37" t="s">
        <v>16</v>
      </c>
      <c r="G36" s="16">
        <f>+G37</f>
        <v>500</v>
      </c>
      <c r="H36" s="16">
        <f>+H37</f>
        <v>-54</v>
      </c>
      <c r="I36" s="16">
        <f t="shared" si="0"/>
        <v>446</v>
      </c>
      <c r="J36" s="90">
        <v>0</v>
      </c>
      <c r="K36" s="90">
        <f t="shared" si="1"/>
        <v>446</v>
      </c>
      <c r="L36" s="48"/>
    </row>
    <row r="37" spans="1:12" s="47" customFormat="1" x14ac:dyDescent="0.2">
      <c r="A37" s="50"/>
      <c r="B37" s="27"/>
      <c r="C37" s="28"/>
      <c r="D37" s="29">
        <v>3299</v>
      </c>
      <c r="E37" s="30">
        <v>5331</v>
      </c>
      <c r="F37" s="31" t="s">
        <v>11</v>
      </c>
      <c r="G37" s="15">
        <v>500</v>
      </c>
      <c r="H37" s="15">
        <v>-54</v>
      </c>
      <c r="I37" s="15">
        <f t="shared" si="0"/>
        <v>446</v>
      </c>
      <c r="J37" s="85">
        <v>0</v>
      </c>
      <c r="K37" s="85">
        <f t="shared" si="1"/>
        <v>446</v>
      </c>
      <c r="L37" s="48"/>
    </row>
    <row r="38" spans="1:12" s="47" customFormat="1" ht="33.75" x14ac:dyDescent="0.2">
      <c r="A38" s="51" t="s">
        <v>6</v>
      </c>
      <c r="B38" s="12" t="s">
        <v>81</v>
      </c>
      <c r="C38" s="10" t="s">
        <v>52</v>
      </c>
      <c r="D38" s="3" t="s">
        <v>5</v>
      </c>
      <c r="E38" s="11" t="s">
        <v>5</v>
      </c>
      <c r="F38" s="5" t="s">
        <v>101</v>
      </c>
      <c r="G38" s="16">
        <v>0</v>
      </c>
      <c r="H38" s="39">
        <f t="shared" ref="H38" si="10">+H39</f>
        <v>40</v>
      </c>
      <c r="I38" s="39">
        <f t="shared" si="0"/>
        <v>40</v>
      </c>
      <c r="J38" s="90">
        <v>0</v>
      </c>
      <c r="K38" s="90">
        <f t="shared" si="1"/>
        <v>40</v>
      </c>
      <c r="L38" s="48"/>
    </row>
    <row r="39" spans="1:12" s="47" customFormat="1" ht="22.5" x14ac:dyDescent="0.2">
      <c r="A39" s="52"/>
      <c r="B39" s="13"/>
      <c r="C39" s="1"/>
      <c r="D39" s="2">
        <v>3233</v>
      </c>
      <c r="E39" s="14">
        <v>5331</v>
      </c>
      <c r="F39" s="38" t="s">
        <v>11</v>
      </c>
      <c r="G39" s="15">
        <v>0</v>
      </c>
      <c r="H39" s="40">
        <v>40</v>
      </c>
      <c r="I39" s="40">
        <f t="shared" si="0"/>
        <v>40</v>
      </c>
      <c r="J39" s="85">
        <v>0</v>
      </c>
      <c r="K39" s="85">
        <f t="shared" si="1"/>
        <v>40</v>
      </c>
      <c r="L39" s="48"/>
    </row>
    <row r="40" spans="1:12" s="47" customFormat="1" ht="33.75" x14ac:dyDescent="0.2">
      <c r="A40" s="51" t="s">
        <v>6</v>
      </c>
      <c r="B40" s="12" t="s">
        <v>82</v>
      </c>
      <c r="C40" s="10" t="s">
        <v>90</v>
      </c>
      <c r="D40" s="3" t="s">
        <v>5</v>
      </c>
      <c r="E40" s="11" t="s">
        <v>5</v>
      </c>
      <c r="F40" s="5" t="s">
        <v>100</v>
      </c>
      <c r="G40" s="16">
        <v>0</v>
      </c>
      <c r="H40" s="39">
        <f t="shared" ref="H40" si="11">+H41</f>
        <v>14</v>
      </c>
      <c r="I40" s="39">
        <f t="shared" si="0"/>
        <v>14</v>
      </c>
      <c r="J40" s="90">
        <v>0</v>
      </c>
      <c r="K40" s="90">
        <f t="shared" si="1"/>
        <v>14</v>
      </c>
      <c r="L40" s="48"/>
    </row>
    <row r="41" spans="1:12" s="47" customFormat="1" ht="22.5" x14ac:dyDescent="0.2">
      <c r="A41" s="80"/>
      <c r="B41" s="6"/>
      <c r="C41" s="7"/>
      <c r="D41" s="8">
        <v>3122</v>
      </c>
      <c r="E41" s="9">
        <v>5331</v>
      </c>
      <c r="F41" s="87" t="s">
        <v>11</v>
      </c>
      <c r="G41" s="88">
        <v>0</v>
      </c>
      <c r="H41" s="89">
        <v>14</v>
      </c>
      <c r="I41" s="89">
        <f t="shared" si="0"/>
        <v>14</v>
      </c>
      <c r="J41" s="91">
        <v>0</v>
      </c>
      <c r="K41" s="91">
        <f t="shared" si="1"/>
        <v>14</v>
      </c>
      <c r="L41" s="48"/>
    </row>
    <row r="42" spans="1:12" s="47" customFormat="1" ht="22.5" x14ac:dyDescent="0.2">
      <c r="A42" s="53" t="s">
        <v>6</v>
      </c>
      <c r="B42" s="58" t="s">
        <v>50</v>
      </c>
      <c r="C42" s="33" t="s">
        <v>8</v>
      </c>
      <c r="D42" s="34" t="s">
        <v>5</v>
      </c>
      <c r="E42" s="35" t="s">
        <v>5</v>
      </c>
      <c r="F42" s="36" t="s">
        <v>49</v>
      </c>
      <c r="G42" s="16">
        <v>0</v>
      </c>
      <c r="H42" s="16">
        <f>+H43</f>
        <v>20</v>
      </c>
      <c r="I42" s="16">
        <f t="shared" si="0"/>
        <v>20</v>
      </c>
      <c r="J42" s="90">
        <v>0</v>
      </c>
      <c r="K42" s="90">
        <f t="shared" si="1"/>
        <v>20</v>
      </c>
      <c r="L42" s="48"/>
    </row>
    <row r="43" spans="1:12" s="47" customFormat="1" x14ac:dyDescent="0.2">
      <c r="A43" s="59"/>
      <c r="B43" s="58" t="s">
        <v>27</v>
      </c>
      <c r="C43" s="33"/>
      <c r="D43" s="60">
        <v>3122</v>
      </c>
      <c r="E43" s="60">
        <v>5331</v>
      </c>
      <c r="F43" s="31" t="s">
        <v>11</v>
      </c>
      <c r="G43" s="15">
        <v>0</v>
      </c>
      <c r="H43" s="15">
        <v>20</v>
      </c>
      <c r="I43" s="15">
        <f t="shared" si="0"/>
        <v>20</v>
      </c>
      <c r="J43" s="85">
        <v>0</v>
      </c>
      <c r="K43" s="85">
        <f t="shared" si="1"/>
        <v>20</v>
      </c>
      <c r="L43" s="48"/>
    </row>
    <row r="44" spans="1:12" s="47" customFormat="1" ht="24" customHeight="1" x14ac:dyDescent="0.2">
      <c r="A44" s="53" t="s">
        <v>6</v>
      </c>
      <c r="B44" s="58" t="s">
        <v>37</v>
      </c>
      <c r="C44" s="61">
        <v>1420</v>
      </c>
      <c r="D44" s="34" t="s">
        <v>5</v>
      </c>
      <c r="E44" s="35" t="s">
        <v>5</v>
      </c>
      <c r="F44" s="62" t="s">
        <v>28</v>
      </c>
      <c r="G44" s="16">
        <v>0</v>
      </c>
      <c r="H44" s="63">
        <f>H45</f>
        <v>105</v>
      </c>
      <c r="I44" s="16">
        <f t="shared" si="0"/>
        <v>105</v>
      </c>
      <c r="J44" s="90">
        <v>0</v>
      </c>
      <c r="K44" s="90">
        <f t="shared" si="1"/>
        <v>105</v>
      </c>
      <c r="L44" s="48"/>
    </row>
    <row r="45" spans="1:12" ht="22.5" x14ac:dyDescent="0.2">
      <c r="A45" s="50"/>
      <c r="B45" s="58" t="s">
        <v>27</v>
      </c>
      <c r="C45" s="64"/>
      <c r="D45" s="29">
        <v>3122</v>
      </c>
      <c r="E45" s="30">
        <v>5331</v>
      </c>
      <c r="F45" s="65" t="s">
        <v>11</v>
      </c>
      <c r="G45" s="15">
        <v>0</v>
      </c>
      <c r="H45" s="66">
        <v>105</v>
      </c>
      <c r="I45" s="15">
        <f t="shared" si="0"/>
        <v>105</v>
      </c>
      <c r="J45" s="85">
        <v>0</v>
      </c>
      <c r="K45" s="85">
        <f t="shared" si="1"/>
        <v>105</v>
      </c>
      <c r="L45" s="67"/>
    </row>
    <row r="46" spans="1:12" ht="22.5" x14ac:dyDescent="0.2">
      <c r="A46" s="53" t="s">
        <v>6</v>
      </c>
      <c r="B46" s="58" t="s">
        <v>38</v>
      </c>
      <c r="C46" s="64">
        <v>1420</v>
      </c>
      <c r="D46" s="34" t="s">
        <v>5</v>
      </c>
      <c r="E46" s="35" t="s">
        <v>5</v>
      </c>
      <c r="F46" s="68" t="s">
        <v>29</v>
      </c>
      <c r="G46" s="16">
        <v>0</v>
      </c>
      <c r="H46" s="63">
        <f>H47</f>
        <v>105</v>
      </c>
      <c r="I46" s="16">
        <f t="shared" si="0"/>
        <v>105</v>
      </c>
      <c r="J46" s="90">
        <v>0</v>
      </c>
      <c r="K46" s="90">
        <f t="shared" si="1"/>
        <v>105</v>
      </c>
      <c r="L46" s="67"/>
    </row>
    <row r="47" spans="1:12" ht="22.5" x14ac:dyDescent="0.2">
      <c r="A47" s="50"/>
      <c r="B47" s="58" t="s">
        <v>27</v>
      </c>
      <c r="C47" s="64"/>
      <c r="D47" s="29">
        <v>3122</v>
      </c>
      <c r="E47" s="30">
        <v>5331</v>
      </c>
      <c r="F47" s="65" t="s">
        <v>11</v>
      </c>
      <c r="G47" s="15">
        <v>0</v>
      </c>
      <c r="H47" s="66">
        <v>105</v>
      </c>
      <c r="I47" s="15">
        <f t="shared" si="0"/>
        <v>105</v>
      </c>
      <c r="J47" s="85">
        <v>0</v>
      </c>
      <c r="K47" s="85">
        <f t="shared" si="1"/>
        <v>105</v>
      </c>
      <c r="L47" s="67"/>
    </row>
    <row r="48" spans="1:12" ht="33.75" x14ac:dyDescent="0.2">
      <c r="A48" s="53" t="s">
        <v>6</v>
      </c>
      <c r="B48" s="58" t="s">
        <v>39</v>
      </c>
      <c r="C48" s="64">
        <v>1429</v>
      </c>
      <c r="D48" s="34" t="s">
        <v>5</v>
      </c>
      <c r="E48" s="35" t="s">
        <v>5</v>
      </c>
      <c r="F48" s="36" t="s">
        <v>30</v>
      </c>
      <c r="G48" s="16">
        <v>0</v>
      </c>
      <c r="H48" s="63">
        <f>H49</f>
        <v>100</v>
      </c>
      <c r="I48" s="16">
        <f t="shared" si="0"/>
        <v>100</v>
      </c>
      <c r="J48" s="90">
        <v>0</v>
      </c>
      <c r="K48" s="90">
        <f t="shared" si="1"/>
        <v>100</v>
      </c>
      <c r="L48" s="67"/>
    </row>
    <row r="49" spans="1:12" ht="22.5" x14ac:dyDescent="0.2">
      <c r="A49" s="50"/>
      <c r="B49" s="58" t="s">
        <v>27</v>
      </c>
      <c r="C49" s="64"/>
      <c r="D49" s="29">
        <v>3122</v>
      </c>
      <c r="E49" s="30">
        <v>5331</v>
      </c>
      <c r="F49" s="65" t="s">
        <v>11</v>
      </c>
      <c r="G49" s="15">
        <v>0</v>
      </c>
      <c r="H49" s="66">
        <v>100</v>
      </c>
      <c r="I49" s="15">
        <f t="shared" si="0"/>
        <v>100</v>
      </c>
      <c r="J49" s="85">
        <v>0</v>
      </c>
      <c r="K49" s="85">
        <f t="shared" si="1"/>
        <v>100</v>
      </c>
      <c r="L49" s="67"/>
    </row>
    <row r="50" spans="1:12" ht="22.5" x14ac:dyDescent="0.2">
      <c r="A50" s="53" t="s">
        <v>6</v>
      </c>
      <c r="B50" s="58" t="s">
        <v>40</v>
      </c>
      <c r="C50" s="64">
        <v>1429</v>
      </c>
      <c r="D50" s="34" t="s">
        <v>5</v>
      </c>
      <c r="E50" s="35" t="s">
        <v>5</v>
      </c>
      <c r="F50" s="68" t="s">
        <v>48</v>
      </c>
      <c r="G50" s="16">
        <v>0</v>
      </c>
      <c r="H50" s="63">
        <f>H51</f>
        <v>150</v>
      </c>
      <c r="I50" s="16">
        <f t="shared" si="0"/>
        <v>150</v>
      </c>
      <c r="J50" s="90">
        <v>0</v>
      </c>
      <c r="K50" s="90">
        <f t="shared" si="1"/>
        <v>150</v>
      </c>
      <c r="L50" s="67"/>
    </row>
    <row r="51" spans="1:12" ht="22.5" x14ac:dyDescent="0.2">
      <c r="A51" s="50"/>
      <c r="B51" s="58" t="s">
        <v>27</v>
      </c>
      <c r="C51" s="64"/>
      <c r="D51" s="29">
        <v>3122</v>
      </c>
      <c r="E51" s="30">
        <v>5331</v>
      </c>
      <c r="F51" s="65" t="s">
        <v>11</v>
      </c>
      <c r="G51" s="15">
        <v>0</v>
      </c>
      <c r="H51" s="66">
        <v>150</v>
      </c>
      <c r="I51" s="15">
        <f t="shared" si="0"/>
        <v>150</v>
      </c>
      <c r="J51" s="85">
        <v>0</v>
      </c>
      <c r="K51" s="85">
        <f t="shared" si="1"/>
        <v>150</v>
      </c>
      <c r="L51" s="67"/>
    </row>
    <row r="52" spans="1:12" ht="33.75" x14ac:dyDescent="0.2">
      <c r="A52" s="53" t="s">
        <v>6</v>
      </c>
      <c r="B52" s="58" t="s">
        <v>41</v>
      </c>
      <c r="C52" s="64">
        <v>1429</v>
      </c>
      <c r="D52" s="34" t="s">
        <v>5</v>
      </c>
      <c r="E52" s="35" t="s">
        <v>5</v>
      </c>
      <c r="F52" s="62" t="s">
        <v>31</v>
      </c>
      <c r="G52" s="16">
        <v>0</v>
      </c>
      <c r="H52" s="63">
        <f>H53</f>
        <v>200</v>
      </c>
      <c r="I52" s="16">
        <f t="shared" si="0"/>
        <v>200</v>
      </c>
      <c r="J52" s="90">
        <v>0</v>
      </c>
      <c r="K52" s="90">
        <f t="shared" si="1"/>
        <v>200</v>
      </c>
      <c r="L52" s="67"/>
    </row>
    <row r="53" spans="1:12" ht="22.5" x14ac:dyDescent="0.2">
      <c r="A53" s="50"/>
      <c r="B53" s="58" t="s">
        <v>27</v>
      </c>
      <c r="C53" s="64"/>
      <c r="D53" s="29">
        <v>3122</v>
      </c>
      <c r="E53" s="30">
        <v>5331</v>
      </c>
      <c r="F53" s="65" t="s">
        <v>11</v>
      </c>
      <c r="G53" s="15">
        <v>0</v>
      </c>
      <c r="H53" s="66">
        <v>200</v>
      </c>
      <c r="I53" s="15">
        <f t="shared" si="0"/>
        <v>200</v>
      </c>
      <c r="J53" s="85">
        <v>0</v>
      </c>
      <c r="K53" s="85">
        <f t="shared" si="1"/>
        <v>200</v>
      </c>
      <c r="L53" s="67"/>
    </row>
    <row r="54" spans="1:12" ht="33.75" x14ac:dyDescent="0.2">
      <c r="A54" s="53" t="s">
        <v>6</v>
      </c>
      <c r="B54" s="58" t="s">
        <v>42</v>
      </c>
      <c r="C54" s="64">
        <v>1437</v>
      </c>
      <c r="D54" s="34" t="s">
        <v>5</v>
      </c>
      <c r="E54" s="35" t="s">
        <v>5</v>
      </c>
      <c r="F54" s="62" t="s">
        <v>32</v>
      </c>
      <c r="G54" s="16">
        <v>0</v>
      </c>
      <c r="H54" s="63">
        <f>H55</f>
        <v>100</v>
      </c>
      <c r="I54" s="16">
        <f t="shared" si="0"/>
        <v>100</v>
      </c>
      <c r="J54" s="90">
        <v>0</v>
      </c>
      <c r="K54" s="90">
        <f t="shared" si="1"/>
        <v>100</v>
      </c>
      <c r="L54" s="67"/>
    </row>
    <row r="55" spans="1:12" ht="22.5" x14ac:dyDescent="0.2">
      <c r="A55" s="50"/>
      <c r="B55" s="58" t="s">
        <v>27</v>
      </c>
      <c r="C55" s="64"/>
      <c r="D55" s="29">
        <v>3123</v>
      </c>
      <c r="E55" s="30">
        <v>5331</v>
      </c>
      <c r="F55" s="65" t="s">
        <v>11</v>
      </c>
      <c r="G55" s="15">
        <v>0</v>
      </c>
      <c r="H55" s="66">
        <v>100</v>
      </c>
      <c r="I55" s="15">
        <f t="shared" si="0"/>
        <v>100</v>
      </c>
      <c r="J55" s="85">
        <v>0</v>
      </c>
      <c r="K55" s="85">
        <f t="shared" si="1"/>
        <v>100</v>
      </c>
      <c r="L55" s="67"/>
    </row>
    <row r="56" spans="1:12" ht="22.5" x14ac:dyDescent="0.2">
      <c r="A56" s="53" t="s">
        <v>6</v>
      </c>
      <c r="B56" s="58" t="s">
        <v>43</v>
      </c>
      <c r="C56" s="64">
        <v>1438</v>
      </c>
      <c r="D56" s="34" t="s">
        <v>5</v>
      </c>
      <c r="E56" s="35" t="s">
        <v>5</v>
      </c>
      <c r="F56" s="62" t="s">
        <v>33</v>
      </c>
      <c r="G56" s="16">
        <v>0</v>
      </c>
      <c r="H56" s="63">
        <f>H57</f>
        <v>200</v>
      </c>
      <c r="I56" s="16">
        <f t="shared" si="0"/>
        <v>200</v>
      </c>
      <c r="J56" s="90">
        <v>0</v>
      </c>
      <c r="K56" s="90">
        <f t="shared" si="1"/>
        <v>200</v>
      </c>
      <c r="L56" s="67"/>
    </row>
    <row r="57" spans="1:12" ht="22.5" x14ac:dyDescent="0.2">
      <c r="A57" s="50"/>
      <c r="B57" s="58" t="s">
        <v>27</v>
      </c>
      <c r="C57" s="64"/>
      <c r="D57" s="29">
        <v>3123</v>
      </c>
      <c r="E57" s="30">
        <v>5331</v>
      </c>
      <c r="F57" s="65" t="s">
        <v>11</v>
      </c>
      <c r="G57" s="15">
        <v>0</v>
      </c>
      <c r="H57" s="66">
        <v>200</v>
      </c>
      <c r="I57" s="15">
        <f t="shared" si="0"/>
        <v>200</v>
      </c>
      <c r="J57" s="85">
        <v>0</v>
      </c>
      <c r="K57" s="85">
        <f t="shared" si="1"/>
        <v>200</v>
      </c>
      <c r="L57" s="67"/>
    </row>
    <row r="58" spans="1:12" ht="33.75" x14ac:dyDescent="0.2">
      <c r="A58" s="53" t="s">
        <v>6</v>
      </c>
      <c r="B58" s="58" t="s">
        <v>59</v>
      </c>
      <c r="C58" s="64">
        <v>1442</v>
      </c>
      <c r="D58" s="34" t="s">
        <v>5</v>
      </c>
      <c r="E58" s="35" t="s">
        <v>5</v>
      </c>
      <c r="F58" s="62" t="s">
        <v>34</v>
      </c>
      <c r="G58" s="16">
        <v>0</v>
      </c>
      <c r="H58" s="63">
        <f>H59</f>
        <v>230</v>
      </c>
      <c r="I58" s="16">
        <f t="shared" si="0"/>
        <v>230</v>
      </c>
      <c r="J58" s="90">
        <v>0</v>
      </c>
      <c r="K58" s="90">
        <f t="shared" si="1"/>
        <v>230</v>
      </c>
      <c r="L58" s="67"/>
    </row>
    <row r="59" spans="1:12" ht="22.5" x14ac:dyDescent="0.2">
      <c r="A59" s="50"/>
      <c r="B59" s="58" t="s">
        <v>27</v>
      </c>
      <c r="C59" s="64"/>
      <c r="D59" s="29">
        <v>3123</v>
      </c>
      <c r="E59" s="30">
        <v>5331</v>
      </c>
      <c r="F59" s="65" t="s">
        <v>11</v>
      </c>
      <c r="G59" s="15">
        <v>0</v>
      </c>
      <c r="H59" s="66">
        <v>230</v>
      </c>
      <c r="I59" s="15">
        <f t="shared" si="0"/>
        <v>230</v>
      </c>
      <c r="J59" s="85">
        <v>0</v>
      </c>
      <c r="K59" s="85">
        <f t="shared" si="1"/>
        <v>230</v>
      </c>
      <c r="L59" s="67"/>
    </row>
    <row r="60" spans="1:12" ht="33.75" x14ac:dyDescent="0.2">
      <c r="A60" s="53" t="s">
        <v>6</v>
      </c>
      <c r="B60" s="58" t="s">
        <v>44</v>
      </c>
      <c r="C60" s="64">
        <v>1455</v>
      </c>
      <c r="D60" s="34" t="s">
        <v>5</v>
      </c>
      <c r="E60" s="35" t="s">
        <v>5</v>
      </c>
      <c r="F60" s="62" t="s">
        <v>55</v>
      </c>
      <c r="G60" s="16">
        <v>0</v>
      </c>
      <c r="H60" s="63">
        <f>H61</f>
        <v>300</v>
      </c>
      <c r="I60" s="16">
        <f t="shared" si="0"/>
        <v>300</v>
      </c>
      <c r="J60" s="90">
        <v>0</v>
      </c>
      <c r="K60" s="90">
        <f t="shared" si="1"/>
        <v>300</v>
      </c>
      <c r="L60" s="67"/>
    </row>
    <row r="61" spans="1:12" ht="22.5" x14ac:dyDescent="0.2">
      <c r="A61" s="50"/>
      <c r="B61" s="58" t="s">
        <v>27</v>
      </c>
      <c r="C61" s="64"/>
      <c r="D61" s="29">
        <v>3113</v>
      </c>
      <c r="E61" s="30">
        <v>5331</v>
      </c>
      <c r="F61" s="65" t="s">
        <v>11</v>
      </c>
      <c r="G61" s="15">
        <v>0</v>
      </c>
      <c r="H61" s="66">
        <v>300</v>
      </c>
      <c r="I61" s="15">
        <f t="shared" si="0"/>
        <v>300</v>
      </c>
      <c r="J61" s="85">
        <v>0</v>
      </c>
      <c r="K61" s="85">
        <f t="shared" si="1"/>
        <v>300</v>
      </c>
      <c r="L61" s="67"/>
    </row>
    <row r="62" spans="1:12" ht="33.75" x14ac:dyDescent="0.2">
      <c r="A62" s="53" t="s">
        <v>6</v>
      </c>
      <c r="B62" s="58" t="s">
        <v>45</v>
      </c>
      <c r="C62" s="64">
        <v>1457</v>
      </c>
      <c r="D62" s="34" t="s">
        <v>5</v>
      </c>
      <c r="E62" s="35" t="s">
        <v>5</v>
      </c>
      <c r="F62" s="62" t="s">
        <v>35</v>
      </c>
      <c r="G62" s="16">
        <v>0</v>
      </c>
      <c r="H62" s="63">
        <f>H63</f>
        <v>370</v>
      </c>
      <c r="I62" s="16">
        <f t="shared" si="0"/>
        <v>370</v>
      </c>
      <c r="J62" s="90">
        <v>0</v>
      </c>
      <c r="K62" s="90">
        <f t="shared" si="1"/>
        <v>370</v>
      </c>
      <c r="L62" s="67"/>
    </row>
    <row r="63" spans="1:12" ht="22.5" x14ac:dyDescent="0.2">
      <c r="A63" s="50"/>
      <c r="B63" s="58" t="s">
        <v>27</v>
      </c>
      <c r="C63" s="64"/>
      <c r="D63" s="29">
        <v>3113</v>
      </c>
      <c r="E63" s="30">
        <v>5331</v>
      </c>
      <c r="F63" s="65" t="s">
        <v>11</v>
      </c>
      <c r="G63" s="15">
        <v>0</v>
      </c>
      <c r="H63" s="66">
        <v>370</v>
      </c>
      <c r="I63" s="15">
        <f t="shared" si="0"/>
        <v>370</v>
      </c>
      <c r="J63" s="85">
        <v>0</v>
      </c>
      <c r="K63" s="85">
        <f t="shared" si="1"/>
        <v>370</v>
      </c>
      <c r="L63" s="67"/>
    </row>
    <row r="64" spans="1:12" ht="22.5" x14ac:dyDescent="0.2">
      <c r="A64" s="53" t="s">
        <v>6</v>
      </c>
      <c r="B64" s="58" t="s">
        <v>46</v>
      </c>
      <c r="C64" s="64">
        <v>1462</v>
      </c>
      <c r="D64" s="34" t="s">
        <v>5</v>
      </c>
      <c r="E64" s="35" t="s">
        <v>5</v>
      </c>
      <c r="F64" s="62" t="s">
        <v>36</v>
      </c>
      <c r="G64" s="16">
        <v>0</v>
      </c>
      <c r="H64" s="63">
        <f>H65</f>
        <v>200</v>
      </c>
      <c r="I64" s="16">
        <f t="shared" si="0"/>
        <v>200</v>
      </c>
      <c r="J64" s="90">
        <v>0</v>
      </c>
      <c r="K64" s="90">
        <f t="shared" si="1"/>
        <v>200</v>
      </c>
      <c r="L64" s="67"/>
    </row>
    <row r="65" spans="1:12" ht="22.5" x14ac:dyDescent="0.2">
      <c r="A65" s="50"/>
      <c r="B65" s="58" t="s">
        <v>27</v>
      </c>
      <c r="C65" s="64"/>
      <c r="D65" s="29">
        <v>3113</v>
      </c>
      <c r="E65" s="30">
        <v>5331</v>
      </c>
      <c r="F65" s="65" t="s">
        <v>11</v>
      </c>
      <c r="G65" s="15">
        <v>0</v>
      </c>
      <c r="H65" s="66">
        <v>200</v>
      </c>
      <c r="I65" s="15">
        <f t="shared" si="0"/>
        <v>200</v>
      </c>
      <c r="J65" s="85">
        <v>0</v>
      </c>
      <c r="K65" s="85">
        <f t="shared" si="1"/>
        <v>200</v>
      </c>
      <c r="L65" s="67"/>
    </row>
    <row r="66" spans="1:12" ht="33.75" x14ac:dyDescent="0.2">
      <c r="A66" s="53" t="s">
        <v>6</v>
      </c>
      <c r="B66" s="58" t="s">
        <v>47</v>
      </c>
      <c r="C66" s="64">
        <v>1474</v>
      </c>
      <c r="D66" s="34" t="s">
        <v>5</v>
      </c>
      <c r="E66" s="35" t="s">
        <v>5</v>
      </c>
      <c r="F66" s="62" t="s">
        <v>54</v>
      </c>
      <c r="G66" s="16">
        <v>0</v>
      </c>
      <c r="H66" s="63">
        <f>H67</f>
        <v>150</v>
      </c>
      <c r="I66" s="16">
        <f t="shared" si="0"/>
        <v>150</v>
      </c>
      <c r="J66" s="90">
        <v>0</v>
      </c>
      <c r="K66" s="90">
        <f t="shared" si="1"/>
        <v>150</v>
      </c>
      <c r="L66" s="67"/>
    </row>
    <row r="67" spans="1:12" ht="22.5" x14ac:dyDescent="0.2">
      <c r="A67" s="50"/>
      <c r="B67" s="58" t="s">
        <v>27</v>
      </c>
      <c r="C67" s="64"/>
      <c r="D67" s="29">
        <v>3133</v>
      </c>
      <c r="E67" s="30">
        <v>5331</v>
      </c>
      <c r="F67" s="65" t="s">
        <v>11</v>
      </c>
      <c r="G67" s="69">
        <v>0</v>
      </c>
      <c r="H67" s="66">
        <v>150</v>
      </c>
      <c r="I67" s="15">
        <f t="shared" si="0"/>
        <v>150</v>
      </c>
      <c r="J67" s="85">
        <v>0</v>
      </c>
      <c r="K67" s="85">
        <f t="shared" si="1"/>
        <v>150</v>
      </c>
      <c r="L67" s="67"/>
    </row>
    <row r="68" spans="1:12" ht="22.5" x14ac:dyDescent="0.2">
      <c r="A68" s="51" t="s">
        <v>6</v>
      </c>
      <c r="B68" s="12" t="s">
        <v>58</v>
      </c>
      <c r="C68" s="10" t="s">
        <v>57</v>
      </c>
      <c r="D68" s="3" t="s">
        <v>5</v>
      </c>
      <c r="E68" s="11" t="s">
        <v>5</v>
      </c>
      <c r="F68" s="70" t="s">
        <v>56</v>
      </c>
      <c r="G68" s="16">
        <f>+G69</f>
        <v>0</v>
      </c>
      <c r="H68" s="16">
        <f>+H69</f>
        <v>9000</v>
      </c>
      <c r="I68" s="16">
        <f t="shared" si="0"/>
        <v>9000</v>
      </c>
      <c r="J68" s="90">
        <v>0</v>
      </c>
      <c r="K68" s="90">
        <f t="shared" si="1"/>
        <v>9000</v>
      </c>
      <c r="L68" s="67"/>
    </row>
    <row r="69" spans="1:12" x14ac:dyDescent="0.2">
      <c r="A69" s="52"/>
      <c r="B69" s="13"/>
      <c r="C69" s="1"/>
      <c r="D69" s="2">
        <v>3122</v>
      </c>
      <c r="E69" s="14">
        <v>5331</v>
      </c>
      <c r="F69" s="4" t="s">
        <v>11</v>
      </c>
      <c r="G69" s="15">
        <v>0</v>
      </c>
      <c r="H69" s="15">
        <v>9000</v>
      </c>
      <c r="I69" s="15">
        <f t="shared" si="0"/>
        <v>9000</v>
      </c>
      <c r="J69" s="85">
        <v>0</v>
      </c>
      <c r="K69" s="85">
        <f t="shared" si="1"/>
        <v>9000</v>
      </c>
      <c r="L69" s="67"/>
    </row>
    <row r="70" spans="1:12" ht="22.5" x14ac:dyDescent="0.2">
      <c r="A70" s="71" t="s">
        <v>6</v>
      </c>
      <c r="B70" s="72" t="s">
        <v>51</v>
      </c>
      <c r="C70" s="73" t="s">
        <v>52</v>
      </c>
      <c r="D70" s="74" t="s">
        <v>5</v>
      </c>
      <c r="E70" s="75" t="s">
        <v>5</v>
      </c>
      <c r="F70" s="36" t="s">
        <v>53</v>
      </c>
      <c r="G70" s="76">
        <f>+G71</f>
        <v>0</v>
      </c>
      <c r="H70" s="76">
        <f>+H71</f>
        <v>25</v>
      </c>
      <c r="I70" s="76">
        <f t="shared" si="0"/>
        <v>25</v>
      </c>
      <c r="J70" s="90">
        <v>0</v>
      </c>
      <c r="K70" s="90">
        <f t="shared" si="1"/>
        <v>25</v>
      </c>
      <c r="L70" s="67"/>
    </row>
    <row r="71" spans="1:12" ht="22.5" x14ac:dyDescent="0.2">
      <c r="A71" s="103"/>
      <c r="B71" s="104"/>
      <c r="C71" s="105"/>
      <c r="D71" s="106">
        <v>3233</v>
      </c>
      <c r="E71" s="107">
        <v>5331</v>
      </c>
      <c r="F71" s="108" t="s">
        <v>11</v>
      </c>
      <c r="G71" s="109">
        <v>0</v>
      </c>
      <c r="H71" s="109">
        <v>25</v>
      </c>
      <c r="I71" s="109">
        <f t="shared" si="0"/>
        <v>25</v>
      </c>
      <c r="J71" s="91">
        <v>0</v>
      </c>
      <c r="K71" s="91">
        <f t="shared" si="1"/>
        <v>25</v>
      </c>
      <c r="L71" s="67"/>
    </row>
    <row r="72" spans="1:12" ht="33.75" x14ac:dyDescent="0.2">
      <c r="A72" s="51" t="s">
        <v>6</v>
      </c>
      <c r="B72" s="12" t="s">
        <v>66</v>
      </c>
      <c r="C72" s="10" t="s">
        <v>61</v>
      </c>
      <c r="D72" s="3" t="s">
        <v>5</v>
      </c>
      <c r="E72" s="3" t="s">
        <v>5</v>
      </c>
      <c r="F72" s="77" t="s">
        <v>62</v>
      </c>
      <c r="G72" s="16">
        <f t="shared" ref="G72" si="12">+G73</f>
        <v>0</v>
      </c>
      <c r="H72" s="16">
        <f>+H73</f>
        <v>14000</v>
      </c>
      <c r="I72" s="16">
        <f t="shared" si="0"/>
        <v>14000</v>
      </c>
      <c r="J72" s="90">
        <v>0</v>
      </c>
      <c r="K72" s="90">
        <f t="shared" si="1"/>
        <v>14000</v>
      </c>
      <c r="L72" s="67"/>
    </row>
    <row r="73" spans="1:12" x14ac:dyDescent="0.2">
      <c r="A73" s="52"/>
      <c r="B73" s="13"/>
      <c r="C73" s="1"/>
      <c r="D73" s="2">
        <v>3122</v>
      </c>
      <c r="E73" s="2">
        <v>5331</v>
      </c>
      <c r="F73" s="78" t="s">
        <v>11</v>
      </c>
      <c r="G73" s="15">
        <v>0</v>
      </c>
      <c r="H73" s="15">
        <v>14000</v>
      </c>
      <c r="I73" s="15">
        <f t="shared" si="0"/>
        <v>14000</v>
      </c>
      <c r="J73" s="85">
        <v>0</v>
      </c>
      <c r="K73" s="85">
        <f t="shared" si="1"/>
        <v>14000</v>
      </c>
      <c r="L73" s="67"/>
    </row>
    <row r="74" spans="1:12" ht="45" x14ac:dyDescent="0.2">
      <c r="A74" s="51" t="s">
        <v>6</v>
      </c>
      <c r="B74" s="12" t="s">
        <v>67</v>
      </c>
      <c r="C74" s="10" t="s">
        <v>60</v>
      </c>
      <c r="D74" s="3" t="s">
        <v>5</v>
      </c>
      <c r="E74" s="3" t="s">
        <v>5</v>
      </c>
      <c r="F74" s="77" t="s">
        <v>63</v>
      </c>
      <c r="G74" s="16">
        <f t="shared" ref="G74" si="13">+G75</f>
        <v>0</v>
      </c>
      <c r="H74" s="16">
        <f>+H75</f>
        <v>1900</v>
      </c>
      <c r="I74" s="16">
        <f t="shared" si="0"/>
        <v>1900</v>
      </c>
      <c r="J74" s="90">
        <v>0</v>
      </c>
      <c r="K74" s="90">
        <f t="shared" ref="K74:K79" si="14">+I74+J74</f>
        <v>1900</v>
      </c>
      <c r="L74" s="67"/>
    </row>
    <row r="75" spans="1:12" ht="22.5" x14ac:dyDescent="0.2">
      <c r="A75" s="52"/>
      <c r="B75" s="13"/>
      <c r="C75" s="1"/>
      <c r="D75" s="2">
        <v>3121</v>
      </c>
      <c r="E75" s="2">
        <v>5331</v>
      </c>
      <c r="F75" s="79" t="s">
        <v>11</v>
      </c>
      <c r="G75" s="15">
        <v>0</v>
      </c>
      <c r="H75" s="15">
        <v>1900</v>
      </c>
      <c r="I75" s="15">
        <f t="shared" si="0"/>
        <v>1900</v>
      </c>
      <c r="J75" s="85">
        <v>0</v>
      </c>
      <c r="K75" s="85">
        <f t="shared" si="14"/>
        <v>1900</v>
      </c>
      <c r="L75" s="67"/>
    </row>
    <row r="76" spans="1:12" ht="22.5" x14ac:dyDescent="0.2">
      <c r="A76" s="51" t="s">
        <v>6</v>
      </c>
      <c r="B76" s="12" t="s">
        <v>68</v>
      </c>
      <c r="C76" s="10" t="s">
        <v>64</v>
      </c>
      <c r="D76" s="3" t="s">
        <v>5</v>
      </c>
      <c r="E76" s="3" t="s">
        <v>5</v>
      </c>
      <c r="F76" s="77" t="s">
        <v>65</v>
      </c>
      <c r="G76" s="16">
        <f t="shared" ref="G76:G78" si="15">+G77</f>
        <v>0</v>
      </c>
      <c r="H76" s="16">
        <f>+H77</f>
        <v>1000</v>
      </c>
      <c r="I76" s="16">
        <f t="shared" si="0"/>
        <v>1000</v>
      </c>
      <c r="J76" s="90">
        <v>0</v>
      </c>
      <c r="K76" s="90">
        <f t="shared" si="14"/>
        <v>1000</v>
      </c>
      <c r="L76" s="67"/>
    </row>
    <row r="77" spans="1:12" ht="22.5" x14ac:dyDescent="0.2">
      <c r="A77" s="80"/>
      <c r="B77" s="6"/>
      <c r="C77" s="7"/>
      <c r="D77" s="8">
        <v>3122</v>
      </c>
      <c r="E77" s="8">
        <v>5331</v>
      </c>
      <c r="F77" s="81" t="s">
        <v>11</v>
      </c>
      <c r="G77" s="88">
        <v>0</v>
      </c>
      <c r="H77" s="88">
        <v>1000</v>
      </c>
      <c r="I77" s="92">
        <f t="shared" si="0"/>
        <v>1000</v>
      </c>
      <c r="J77" s="85">
        <v>0</v>
      </c>
      <c r="K77" s="85">
        <f t="shared" si="14"/>
        <v>1000</v>
      </c>
      <c r="L77" s="67"/>
    </row>
    <row r="78" spans="1:12" ht="22.5" x14ac:dyDescent="0.2">
      <c r="A78" s="51" t="s">
        <v>6</v>
      </c>
      <c r="B78" s="12" t="s">
        <v>70</v>
      </c>
      <c r="C78" s="10" t="s">
        <v>69</v>
      </c>
      <c r="D78" s="3" t="s">
        <v>5</v>
      </c>
      <c r="E78" s="3" t="s">
        <v>5</v>
      </c>
      <c r="F78" s="77" t="s">
        <v>71</v>
      </c>
      <c r="G78" s="16">
        <f t="shared" si="15"/>
        <v>0</v>
      </c>
      <c r="H78" s="16">
        <f>+H79</f>
        <v>6000</v>
      </c>
      <c r="I78" s="16">
        <f t="shared" si="0"/>
        <v>6000</v>
      </c>
      <c r="J78" s="90">
        <v>0</v>
      </c>
      <c r="K78" s="90">
        <f t="shared" si="14"/>
        <v>6000</v>
      </c>
      <c r="L78" s="67"/>
    </row>
    <row r="79" spans="1:12" ht="23.25" thickBot="1" x14ac:dyDescent="0.25">
      <c r="A79" s="54"/>
      <c r="B79" s="55"/>
      <c r="C79" s="56"/>
      <c r="D79" s="57">
        <v>3122</v>
      </c>
      <c r="E79" s="57">
        <v>5331</v>
      </c>
      <c r="F79" s="82" t="s">
        <v>11</v>
      </c>
      <c r="G79" s="93">
        <v>0</v>
      </c>
      <c r="H79" s="93">
        <v>6000</v>
      </c>
      <c r="I79" s="94">
        <f t="shared" si="0"/>
        <v>6000</v>
      </c>
      <c r="J79" s="95">
        <v>0</v>
      </c>
      <c r="K79" s="95">
        <f t="shared" si="14"/>
        <v>6000</v>
      </c>
      <c r="L79" s="67"/>
    </row>
    <row r="80" spans="1:12" ht="13.15" x14ac:dyDescent="0.25">
      <c r="A80" s="17"/>
      <c r="B80" s="17"/>
      <c r="C80" s="17"/>
      <c r="D80" s="17"/>
      <c r="E80" s="17"/>
      <c r="F80" s="17"/>
      <c r="G80" s="83"/>
      <c r="H80" s="17"/>
      <c r="I80" s="17"/>
      <c r="J80" s="17"/>
      <c r="K80" s="17"/>
    </row>
    <row r="81" spans="1:11" ht="13.15" x14ac:dyDescent="0.25">
      <c r="A81" s="17"/>
      <c r="B81" s="17"/>
      <c r="C81" s="17"/>
      <c r="D81" s="17"/>
      <c r="E81" s="17"/>
      <c r="F81" s="102"/>
      <c r="G81" s="83"/>
      <c r="H81" s="17"/>
      <c r="I81" s="17"/>
      <c r="J81" s="17"/>
      <c r="K81" s="17"/>
    </row>
    <row r="82" spans="1:11" ht="13.15" x14ac:dyDescent="0.25">
      <c r="A82" s="17"/>
      <c r="B82" s="17"/>
      <c r="C82" s="17"/>
      <c r="D82" s="17"/>
      <c r="E82" s="17"/>
      <c r="F82" s="17"/>
      <c r="G82" s="83"/>
      <c r="H82" s="17"/>
      <c r="I82" s="17"/>
      <c r="J82" s="17"/>
      <c r="K82" s="17"/>
    </row>
    <row r="83" spans="1:11" ht="13.15" x14ac:dyDescent="0.25">
      <c r="A83" s="17"/>
      <c r="B83" s="17"/>
      <c r="C83" s="17"/>
      <c r="D83" s="17"/>
      <c r="E83" s="17"/>
      <c r="F83" s="17"/>
      <c r="G83" s="83"/>
      <c r="H83" s="17"/>
      <c r="I83" s="17"/>
      <c r="J83" s="17"/>
      <c r="K83" s="17"/>
    </row>
    <row r="84" spans="1:11" ht="13.15" x14ac:dyDescent="0.25">
      <c r="A84" s="17"/>
      <c r="B84" s="17"/>
      <c r="C84" s="17"/>
      <c r="D84" s="17"/>
      <c r="E84" s="17"/>
      <c r="F84" s="17"/>
      <c r="G84" s="83"/>
      <c r="H84" s="17"/>
      <c r="I84" s="17"/>
      <c r="J84" s="17"/>
      <c r="K84" s="17"/>
    </row>
    <row r="85" spans="1:11" ht="13.15" x14ac:dyDescent="0.25">
      <c r="A85" s="17"/>
      <c r="B85" s="17"/>
      <c r="C85" s="17"/>
      <c r="D85" s="17"/>
      <c r="E85" s="17"/>
      <c r="F85" s="17"/>
      <c r="G85" s="83"/>
      <c r="H85" s="17"/>
      <c r="I85" s="17"/>
      <c r="J85" s="17"/>
      <c r="K85" s="17"/>
    </row>
    <row r="86" spans="1:11" ht="13.15" x14ac:dyDescent="0.25">
      <c r="A86" s="17"/>
      <c r="B86" s="17"/>
      <c r="C86" s="17"/>
      <c r="D86" s="17"/>
      <c r="E86" s="17"/>
      <c r="F86" s="17"/>
      <c r="G86" s="83"/>
      <c r="H86" s="17"/>
      <c r="I86" s="17"/>
      <c r="J86" s="17"/>
      <c r="K86" s="17"/>
    </row>
    <row r="87" spans="1:11" ht="13.15" x14ac:dyDescent="0.25">
      <c r="A87" s="17"/>
      <c r="B87" s="17"/>
      <c r="C87" s="17"/>
      <c r="D87" s="17"/>
      <c r="E87" s="17"/>
      <c r="F87" s="17"/>
      <c r="G87" s="83"/>
      <c r="H87" s="17"/>
      <c r="I87" s="17"/>
      <c r="J87" s="17"/>
      <c r="K87" s="17"/>
    </row>
    <row r="88" spans="1:11" ht="13.15" x14ac:dyDescent="0.25">
      <c r="A88" s="17"/>
      <c r="B88" s="17"/>
      <c r="C88" s="17"/>
      <c r="D88" s="17"/>
      <c r="E88" s="17"/>
      <c r="F88" s="17"/>
      <c r="G88" s="83"/>
      <c r="H88" s="17"/>
      <c r="I88" s="17"/>
      <c r="J88" s="17"/>
      <c r="K88" s="17"/>
    </row>
    <row r="89" spans="1:11" ht="13.15" x14ac:dyDescent="0.25">
      <c r="A89" s="17"/>
      <c r="B89" s="17"/>
      <c r="C89" s="17"/>
      <c r="D89" s="17"/>
      <c r="E89" s="17"/>
      <c r="F89" s="17"/>
      <c r="G89" s="83"/>
      <c r="H89" s="17"/>
      <c r="I89" s="17"/>
      <c r="J89" s="17"/>
      <c r="K89" s="17"/>
    </row>
    <row r="90" spans="1:11" ht="13.15" x14ac:dyDescent="0.25">
      <c r="A90" s="17"/>
      <c r="B90" s="17"/>
      <c r="C90" s="17"/>
      <c r="D90" s="17"/>
      <c r="E90" s="17"/>
      <c r="F90" s="17"/>
      <c r="G90" s="83"/>
      <c r="H90" s="17"/>
      <c r="I90" s="17"/>
      <c r="J90" s="17"/>
      <c r="K90" s="17"/>
    </row>
    <row r="91" spans="1:11" ht="13.15" x14ac:dyDescent="0.25">
      <c r="A91" s="17"/>
      <c r="B91" s="17"/>
      <c r="C91" s="17"/>
      <c r="D91" s="17"/>
      <c r="E91" s="17"/>
      <c r="F91" s="17"/>
      <c r="G91" s="83"/>
      <c r="H91" s="17"/>
      <c r="I91" s="17"/>
      <c r="J91" s="17"/>
      <c r="K91" s="17"/>
    </row>
    <row r="92" spans="1:11" ht="13.15" x14ac:dyDescent="0.25">
      <c r="A92" s="17"/>
      <c r="B92" s="17"/>
      <c r="C92" s="17"/>
      <c r="D92" s="17"/>
      <c r="E92" s="17"/>
      <c r="F92" s="17"/>
      <c r="G92" s="83"/>
      <c r="H92" s="17"/>
      <c r="I92" s="17"/>
      <c r="J92" s="17"/>
      <c r="K92" s="17"/>
    </row>
    <row r="93" spans="1:11" ht="13.15" x14ac:dyDescent="0.25">
      <c r="A93" s="17"/>
      <c r="B93" s="17"/>
      <c r="C93" s="17"/>
      <c r="D93" s="17"/>
      <c r="E93" s="17"/>
      <c r="F93" s="17"/>
      <c r="G93" s="83"/>
      <c r="H93" s="17"/>
      <c r="I93" s="17"/>
      <c r="J93" s="17"/>
      <c r="K93" s="17"/>
    </row>
    <row r="94" spans="1:11" ht="13.15" x14ac:dyDescent="0.25">
      <c r="A94" s="17"/>
      <c r="B94" s="17"/>
      <c r="C94" s="17"/>
      <c r="D94" s="17"/>
      <c r="E94" s="17"/>
      <c r="F94" s="17"/>
      <c r="G94" s="83"/>
      <c r="H94" s="17"/>
      <c r="I94" s="17"/>
      <c r="J94" s="17"/>
      <c r="K94" s="17"/>
    </row>
    <row r="95" spans="1:11" ht="13.15" x14ac:dyDescent="0.25">
      <c r="A95" s="17"/>
      <c r="B95" s="17"/>
      <c r="C95" s="17"/>
      <c r="D95" s="17"/>
      <c r="E95" s="17"/>
      <c r="F95" s="17"/>
      <c r="G95" s="83"/>
      <c r="H95" s="17"/>
      <c r="I95" s="17"/>
      <c r="J95" s="17"/>
      <c r="K95" s="17"/>
    </row>
    <row r="96" spans="1:11" ht="13.15" x14ac:dyDescent="0.25">
      <c r="A96" s="17"/>
      <c r="B96" s="17"/>
      <c r="C96" s="17"/>
      <c r="D96" s="17"/>
      <c r="E96" s="17"/>
      <c r="F96" s="17"/>
      <c r="G96" s="83"/>
      <c r="H96" s="17"/>
      <c r="I96" s="17"/>
      <c r="J96" s="17"/>
      <c r="K96" s="17"/>
    </row>
    <row r="97" spans="1:11" ht="13.15" x14ac:dyDescent="0.25">
      <c r="A97" s="17"/>
      <c r="B97" s="17"/>
      <c r="C97" s="17"/>
      <c r="D97" s="17"/>
      <c r="E97" s="17"/>
      <c r="F97" s="17"/>
      <c r="G97" s="83"/>
      <c r="H97" s="17"/>
      <c r="I97" s="17"/>
      <c r="J97" s="17"/>
      <c r="K97" s="17"/>
    </row>
    <row r="98" spans="1:11" ht="13.15" x14ac:dyDescent="0.25">
      <c r="A98" s="17"/>
      <c r="B98" s="17"/>
      <c r="C98" s="17"/>
      <c r="D98" s="17"/>
      <c r="E98" s="17"/>
      <c r="F98" s="17"/>
      <c r="G98" s="83"/>
      <c r="H98" s="17"/>
      <c r="I98" s="17"/>
      <c r="J98" s="17"/>
      <c r="K98" s="17"/>
    </row>
    <row r="99" spans="1:11" ht="13.15" x14ac:dyDescent="0.25">
      <c r="A99" s="17"/>
      <c r="B99" s="17"/>
      <c r="C99" s="17"/>
      <c r="D99" s="17"/>
      <c r="E99" s="17"/>
      <c r="F99" s="17"/>
      <c r="G99" s="83"/>
      <c r="H99" s="17"/>
      <c r="I99" s="17"/>
      <c r="J99" s="17"/>
      <c r="K99" s="17"/>
    </row>
    <row r="100" spans="1:11" ht="13.15" x14ac:dyDescent="0.25">
      <c r="A100" s="17"/>
      <c r="B100" s="17"/>
      <c r="C100" s="17"/>
      <c r="D100" s="17"/>
      <c r="E100" s="17"/>
      <c r="F100" s="17"/>
      <c r="G100" s="83"/>
      <c r="H100" s="17"/>
      <c r="I100" s="17"/>
      <c r="J100" s="17"/>
      <c r="K100" s="17"/>
    </row>
    <row r="101" spans="1:11" ht="13.15" x14ac:dyDescent="0.25">
      <c r="A101" s="17"/>
      <c r="B101" s="17"/>
      <c r="C101" s="17"/>
      <c r="D101" s="17"/>
      <c r="E101" s="17"/>
      <c r="F101" s="17"/>
      <c r="G101" s="83"/>
      <c r="H101" s="17"/>
      <c r="I101" s="17"/>
      <c r="J101" s="17"/>
      <c r="K101" s="17"/>
    </row>
    <row r="102" spans="1:11" ht="13.15" x14ac:dyDescent="0.25">
      <c r="A102" s="17"/>
      <c r="B102" s="17"/>
      <c r="C102" s="17"/>
      <c r="D102" s="17"/>
      <c r="E102" s="17"/>
      <c r="F102" s="17"/>
      <c r="G102" s="83"/>
      <c r="H102" s="17"/>
      <c r="I102" s="17"/>
      <c r="J102" s="17"/>
      <c r="K102" s="17"/>
    </row>
    <row r="103" spans="1:11" ht="13.15" x14ac:dyDescent="0.25">
      <c r="A103" s="17"/>
      <c r="B103" s="17"/>
      <c r="C103" s="17"/>
      <c r="D103" s="17"/>
      <c r="E103" s="17"/>
      <c r="F103" s="17"/>
      <c r="G103" s="83"/>
      <c r="H103" s="17"/>
      <c r="I103" s="17"/>
      <c r="J103" s="17"/>
      <c r="K103" s="17"/>
    </row>
    <row r="104" spans="1:11" ht="13.15" x14ac:dyDescent="0.25">
      <c r="A104" s="17"/>
      <c r="B104" s="17"/>
      <c r="C104" s="17"/>
      <c r="D104" s="17"/>
      <c r="E104" s="17"/>
      <c r="F104" s="17"/>
      <c r="G104" s="83"/>
      <c r="H104" s="17"/>
      <c r="I104" s="17"/>
      <c r="J104" s="17"/>
      <c r="K104" s="17"/>
    </row>
    <row r="105" spans="1:11" ht="13.15" x14ac:dyDescent="0.25">
      <c r="A105" s="17"/>
      <c r="B105" s="17"/>
      <c r="C105" s="17"/>
      <c r="D105" s="17"/>
      <c r="E105" s="17"/>
      <c r="F105" s="17"/>
      <c r="G105" s="83"/>
      <c r="H105" s="17"/>
      <c r="I105" s="17"/>
      <c r="J105" s="17"/>
      <c r="K105" s="17"/>
    </row>
    <row r="106" spans="1:11" ht="13.15" x14ac:dyDescent="0.25">
      <c r="A106" s="17"/>
      <c r="B106" s="17"/>
      <c r="C106" s="17"/>
      <c r="D106" s="17"/>
      <c r="E106" s="17"/>
      <c r="F106" s="17"/>
      <c r="G106" s="83"/>
      <c r="H106" s="17"/>
      <c r="I106" s="17"/>
      <c r="J106" s="17"/>
      <c r="K106" s="17"/>
    </row>
    <row r="107" spans="1:11" ht="13.15" x14ac:dyDescent="0.25">
      <c r="A107" s="17"/>
      <c r="B107" s="17"/>
      <c r="C107" s="17"/>
      <c r="D107" s="17"/>
      <c r="E107" s="17"/>
      <c r="F107" s="17"/>
      <c r="G107" s="83"/>
      <c r="H107" s="17"/>
      <c r="I107" s="17"/>
      <c r="J107" s="17"/>
      <c r="K107" s="17"/>
    </row>
    <row r="108" spans="1:11" ht="13.15" x14ac:dyDescent="0.25">
      <c r="A108" s="17"/>
      <c r="B108" s="17"/>
      <c r="C108" s="17"/>
      <c r="D108" s="17"/>
      <c r="E108" s="17"/>
      <c r="F108" s="17"/>
      <c r="G108" s="83"/>
      <c r="H108" s="17"/>
      <c r="I108" s="17"/>
      <c r="J108" s="17"/>
      <c r="K108" s="17"/>
    </row>
    <row r="109" spans="1:11" ht="13.15" x14ac:dyDescent="0.25">
      <c r="A109" s="17"/>
      <c r="B109" s="17"/>
      <c r="C109" s="17"/>
      <c r="D109" s="17"/>
      <c r="E109" s="17"/>
      <c r="F109" s="17"/>
      <c r="G109" s="83"/>
      <c r="H109" s="17"/>
      <c r="I109" s="17"/>
      <c r="J109" s="17"/>
      <c r="K109" s="17"/>
    </row>
    <row r="110" spans="1:11" ht="13.15" x14ac:dyDescent="0.25">
      <c r="A110" s="17"/>
      <c r="B110" s="17"/>
      <c r="C110" s="17"/>
      <c r="D110" s="17"/>
      <c r="E110" s="17"/>
      <c r="F110" s="17"/>
      <c r="G110" s="83"/>
      <c r="H110" s="17"/>
      <c r="I110" s="17"/>
      <c r="J110" s="17"/>
      <c r="K110" s="17"/>
    </row>
    <row r="111" spans="1:11" ht="13.15" x14ac:dyDescent="0.25">
      <c r="A111" s="17"/>
      <c r="B111" s="17"/>
      <c r="C111" s="17"/>
      <c r="D111" s="17"/>
      <c r="E111" s="17"/>
      <c r="F111" s="17"/>
      <c r="G111" s="83"/>
      <c r="H111" s="17"/>
      <c r="I111" s="17"/>
      <c r="J111" s="17"/>
      <c r="K111" s="17"/>
    </row>
    <row r="112" spans="1:11" ht="13.15" x14ac:dyDescent="0.25">
      <c r="A112" s="17"/>
      <c r="B112" s="17"/>
      <c r="C112" s="17"/>
      <c r="D112" s="17"/>
      <c r="E112" s="17"/>
      <c r="F112" s="17"/>
      <c r="G112" s="83"/>
      <c r="H112" s="17"/>
      <c r="I112" s="17"/>
      <c r="J112" s="17"/>
      <c r="K112" s="17"/>
    </row>
    <row r="113" spans="1:11" ht="13.15" x14ac:dyDescent="0.25">
      <c r="A113" s="17"/>
      <c r="B113" s="17"/>
      <c r="C113" s="17"/>
      <c r="D113" s="17"/>
      <c r="E113" s="17"/>
      <c r="F113" s="17"/>
      <c r="G113" s="83"/>
      <c r="H113" s="17"/>
      <c r="I113" s="17"/>
      <c r="J113" s="17"/>
      <c r="K113" s="17"/>
    </row>
    <row r="114" spans="1:11" ht="13.15" x14ac:dyDescent="0.25">
      <c r="A114" s="17"/>
      <c r="B114" s="17"/>
      <c r="C114" s="17"/>
      <c r="D114" s="17"/>
      <c r="E114" s="17"/>
      <c r="F114" s="17"/>
      <c r="G114" s="83"/>
      <c r="H114" s="17"/>
      <c r="I114" s="17"/>
      <c r="J114" s="17"/>
      <c r="K114" s="17"/>
    </row>
    <row r="115" spans="1:11" ht="13.15" x14ac:dyDescent="0.25">
      <c r="A115" s="17"/>
      <c r="B115" s="17"/>
      <c r="C115" s="17"/>
      <c r="D115" s="17"/>
      <c r="E115" s="17"/>
      <c r="F115" s="17"/>
      <c r="G115" s="83"/>
      <c r="H115" s="17"/>
      <c r="I115" s="17"/>
      <c r="J115" s="17"/>
      <c r="K115" s="17"/>
    </row>
    <row r="116" spans="1:11" ht="13.15" x14ac:dyDescent="0.25">
      <c r="A116" s="17"/>
      <c r="B116" s="17"/>
      <c r="C116" s="17"/>
      <c r="D116" s="17"/>
      <c r="E116" s="17"/>
      <c r="F116" s="17"/>
      <c r="G116" s="83"/>
      <c r="H116" s="17"/>
      <c r="I116" s="17"/>
      <c r="J116" s="17"/>
      <c r="K116" s="17"/>
    </row>
    <row r="117" spans="1:11" ht="13.15" x14ac:dyDescent="0.25">
      <c r="A117" s="17"/>
      <c r="B117" s="17"/>
      <c r="C117" s="17"/>
      <c r="D117" s="17"/>
      <c r="E117" s="17"/>
      <c r="F117" s="17"/>
      <c r="G117" s="83"/>
      <c r="H117" s="17"/>
      <c r="I117" s="17"/>
      <c r="J117" s="17"/>
      <c r="K117" s="17"/>
    </row>
    <row r="118" spans="1:11" ht="13.15" x14ac:dyDescent="0.25">
      <c r="A118" s="17"/>
      <c r="B118" s="17"/>
      <c r="C118" s="17"/>
      <c r="D118" s="17"/>
      <c r="E118" s="17"/>
      <c r="F118" s="17"/>
      <c r="G118" s="83"/>
      <c r="H118" s="17"/>
      <c r="I118" s="17"/>
      <c r="J118" s="17"/>
      <c r="K118" s="17"/>
    </row>
    <row r="119" spans="1:11" ht="13.15" x14ac:dyDescent="0.25">
      <c r="A119" s="17"/>
      <c r="B119" s="17"/>
      <c r="C119" s="17"/>
      <c r="D119" s="17"/>
      <c r="E119" s="17"/>
      <c r="F119" s="17"/>
      <c r="G119" s="83"/>
      <c r="H119" s="17"/>
      <c r="I119" s="17"/>
      <c r="J119" s="17"/>
      <c r="K119" s="17"/>
    </row>
    <row r="120" spans="1:11" ht="13.15" x14ac:dyDescent="0.25">
      <c r="A120" s="17"/>
      <c r="B120" s="17"/>
      <c r="C120" s="17"/>
      <c r="D120" s="17"/>
      <c r="E120" s="17"/>
      <c r="F120" s="17"/>
      <c r="G120" s="83"/>
      <c r="H120" s="17"/>
      <c r="I120" s="17"/>
      <c r="J120" s="17"/>
      <c r="K120" s="17"/>
    </row>
    <row r="121" spans="1:11" ht="13.15" x14ac:dyDescent="0.25">
      <c r="A121" s="17"/>
      <c r="B121" s="17"/>
      <c r="C121" s="17"/>
      <c r="D121" s="17"/>
      <c r="E121" s="17"/>
      <c r="F121" s="17"/>
      <c r="G121" s="83"/>
      <c r="H121" s="17"/>
      <c r="I121" s="17"/>
      <c r="J121" s="17"/>
      <c r="K121" s="17"/>
    </row>
    <row r="122" spans="1:11" ht="13.15" x14ac:dyDescent="0.25">
      <c r="A122" s="17"/>
      <c r="B122" s="17"/>
      <c r="C122" s="17"/>
      <c r="D122" s="17"/>
      <c r="E122" s="17"/>
      <c r="F122" s="17"/>
      <c r="G122" s="83"/>
      <c r="H122" s="17"/>
      <c r="I122" s="17"/>
      <c r="J122" s="17"/>
      <c r="K122" s="17"/>
    </row>
    <row r="123" spans="1:11" ht="13.15" x14ac:dyDescent="0.25">
      <c r="A123" s="17"/>
      <c r="B123" s="17"/>
      <c r="C123" s="17"/>
      <c r="D123" s="17"/>
      <c r="E123" s="17"/>
      <c r="F123" s="17"/>
      <c r="G123" s="83"/>
      <c r="H123" s="17"/>
      <c r="I123" s="17"/>
      <c r="J123" s="17"/>
      <c r="K123" s="17"/>
    </row>
    <row r="124" spans="1:11" ht="13.15" x14ac:dyDescent="0.25">
      <c r="A124" s="17"/>
      <c r="B124" s="17"/>
      <c r="C124" s="17"/>
      <c r="D124" s="17"/>
      <c r="E124" s="17"/>
      <c r="F124" s="17"/>
      <c r="G124" s="83"/>
      <c r="H124" s="17"/>
      <c r="I124" s="17"/>
      <c r="J124" s="17"/>
      <c r="K124" s="17"/>
    </row>
    <row r="125" spans="1:11" ht="13.15" x14ac:dyDescent="0.25">
      <c r="A125" s="17"/>
      <c r="B125" s="17"/>
      <c r="C125" s="17"/>
      <c r="D125" s="17"/>
      <c r="E125" s="17"/>
      <c r="F125" s="17"/>
      <c r="G125" s="83"/>
      <c r="H125" s="17"/>
      <c r="I125" s="17"/>
      <c r="J125" s="17"/>
      <c r="K125" s="17"/>
    </row>
    <row r="126" spans="1:11" ht="13.15" x14ac:dyDescent="0.25">
      <c r="A126" s="17"/>
      <c r="B126" s="17"/>
      <c r="C126" s="17"/>
      <c r="D126" s="17"/>
      <c r="E126" s="17"/>
      <c r="F126" s="17"/>
      <c r="G126" s="83"/>
      <c r="H126" s="17"/>
      <c r="I126" s="17"/>
      <c r="J126" s="17"/>
      <c r="K126" s="17"/>
    </row>
    <row r="127" spans="1:11" ht="13.15" x14ac:dyDescent="0.25">
      <c r="A127" s="17"/>
      <c r="B127" s="17"/>
      <c r="C127" s="17"/>
      <c r="D127" s="17"/>
      <c r="E127" s="17"/>
      <c r="F127" s="17"/>
      <c r="G127" s="83"/>
      <c r="H127" s="17"/>
      <c r="I127" s="17"/>
      <c r="J127" s="17"/>
      <c r="K127" s="17"/>
    </row>
    <row r="128" spans="1:11" x14ac:dyDescent="0.2">
      <c r="A128" s="17"/>
      <c r="B128" s="17"/>
      <c r="C128" s="17"/>
      <c r="D128" s="17"/>
      <c r="E128" s="17"/>
      <c r="F128" s="17"/>
      <c r="G128" s="83"/>
      <c r="H128" s="17"/>
      <c r="I128" s="17"/>
      <c r="J128" s="17"/>
      <c r="K128" s="17"/>
    </row>
    <row r="129" spans="1:11" x14ac:dyDescent="0.2">
      <c r="A129" s="17"/>
      <c r="B129" s="17"/>
      <c r="C129" s="17"/>
      <c r="D129" s="17"/>
      <c r="E129" s="17"/>
      <c r="F129" s="17"/>
      <c r="G129" s="83"/>
      <c r="H129" s="17"/>
      <c r="I129" s="17"/>
      <c r="J129" s="17"/>
      <c r="K129" s="17"/>
    </row>
    <row r="130" spans="1:11" x14ac:dyDescent="0.2">
      <c r="A130" s="17"/>
      <c r="B130" s="17"/>
      <c r="C130" s="17"/>
      <c r="D130" s="17"/>
      <c r="E130" s="17"/>
      <c r="F130" s="17"/>
      <c r="G130" s="83"/>
      <c r="H130" s="17"/>
      <c r="I130" s="17"/>
      <c r="J130" s="17"/>
      <c r="K130" s="17"/>
    </row>
    <row r="131" spans="1:11" x14ac:dyDescent="0.2">
      <c r="A131" s="17"/>
      <c r="B131" s="17"/>
      <c r="C131" s="17"/>
      <c r="D131" s="17"/>
      <c r="E131" s="17"/>
      <c r="F131" s="17"/>
      <c r="G131" s="83"/>
      <c r="H131" s="17"/>
      <c r="I131" s="17"/>
      <c r="J131" s="17"/>
      <c r="K131" s="17"/>
    </row>
    <row r="132" spans="1:11" x14ac:dyDescent="0.2">
      <c r="A132" s="17"/>
      <c r="B132" s="17"/>
      <c r="C132" s="17"/>
      <c r="D132" s="17"/>
      <c r="E132" s="17"/>
      <c r="F132" s="17"/>
      <c r="G132" s="83"/>
      <c r="H132" s="17"/>
      <c r="I132" s="17"/>
      <c r="J132" s="17"/>
      <c r="K132" s="17"/>
    </row>
    <row r="133" spans="1:11" x14ac:dyDescent="0.2">
      <c r="A133" s="17"/>
      <c r="B133" s="17"/>
      <c r="C133" s="17"/>
      <c r="D133" s="17"/>
      <c r="E133" s="17"/>
      <c r="F133" s="17"/>
      <c r="G133" s="83"/>
      <c r="H133" s="17"/>
      <c r="I133" s="17"/>
      <c r="J133" s="17"/>
      <c r="K133" s="17"/>
    </row>
    <row r="134" spans="1:11" x14ac:dyDescent="0.2">
      <c r="A134" s="17"/>
      <c r="B134" s="17"/>
      <c r="C134" s="17"/>
      <c r="D134" s="17"/>
      <c r="E134" s="17"/>
      <c r="F134" s="17"/>
      <c r="G134" s="83"/>
      <c r="H134" s="17"/>
      <c r="I134" s="17"/>
      <c r="J134" s="17"/>
      <c r="K134" s="17"/>
    </row>
    <row r="135" spans="1:11" x14ac:dyDescent="0.2">
      <c r="A135" s="17"/>
      <c r="B135" s="17"/>
      <c r="C135" s="17"/>
      <c r="D135" s="17"/>
      <c r="E135" s="17"/>
      <c r="F135" s="17"/>
      <c r="G135" s="83"/>
      <c r="H135" s="17"/>
      <c r="I135" s="17"/>
      <c r="J135" s="17"/>
      <c r="K135" s="17"/>
    </row>
    <row r="136" spans="1:11" x14ac:dyDescent="0.2">
      <c r="A136" s="17"/>
      <c r="B136" s="17"/>
      <c r="C136" s="17"/>
      <c r="D136" s="17"/>
      <c r="E136" s="17"/>
      <c r="F136" s="17"/>
      <c r="G136" s="83"/>
      <c r="H136" s="17"/>
      <c r="I136" s="17"/>
      <c r="J136" s="17"/>
      <c r="K136" s="17"/>
    </row>
    <row r="137" spans="1:11" x14ac:dyDescent="0.2">
      <c r="A137" s="17"/>
      <c r="B137" s="17"/>
      <c r="C137" s="17"/>
      <c r="D137" s="17"/>
      <c r="E137" s="17"/>
      <c r="F137" s="17"/>
      <c r="G137" s="83"/>
      <c r="H137" s="17"/>
      <c r="I137" s="17"/>
      <c r="J137" s="17"/>
      <c r="K137" s="17"/>
    </row>
    <row r="138" spans="1:11" x14ac:dyDescent="0.2">
      <c r="A138" s="17"/>
      <c r="B138" s="17"/>
      <c r="C138" s="17"/>
      <c r="D138" s="17"/>
      <c r="E138" s="17"/>
      <c r="F138" s="17"/>
      <c r="G138" s="83"/>
      <c r="H138" s="17"/>
      <c r="I138" s="17"/>
      <c r="J138" s="17"/>
      <c r="K138" s="17"/>
    </row>
    <row r="139" spans="1:11" x14ac:dyDescent="0.2">
      <c r="A139" s="17"/>
      <c r="B139" s="17"/>
      <c r="C139" s="17"/>
      <c r="D139" s="17"/>
      <c r="E139" s="17"/>
      <c r="F139" s="17"/>
      <c r="G139" s="83"/>
      <c r="H139" s="17"/>
      <c r="I139" s="17"/>
      <c r="J139" s="17"/>
      <c r="K139" s="17"/>
    </row>
    <row r="140" spans="1:11" x14ac:dyDescent="0.2">
      <c r="A140" s="17"/>
      <c r="B140" s="17"/>
      <c r="C140" s="17"/>
      <c r="D140" s="17"/>
      <c r="E140" s="17"/>
      <c r="F140" s="17"/>
      <c r="G140" s="83"/>
      <c r="H140" s="17"/>
      <c r="I140" s="17"/>
      <c r="J140" s="17"/>
      <c r="K140" s="17"/>
    </row>
    <row r="141" spans="1:11" x14ac:dyDescent="0.2">
      <c r="A141" s="17"/>
      <c r="B141" s="17"/>
      <c r="C141" s="17"/>
      <c r="D141" s="17"/>
      <c r="E141" s="17"/>
      <c r="F141" s="17"/>
      <c r="G141" s="83"/>
      <c r="H141" s="17"/>
      <c r="I141" s="17"/>
      <c r="J141" s="17"/>
      <c r="K141" s="17"/>
    </row>
    <row r="142" spans="1:11" x14ac:dyDescent="0.2">
      <c r="A142" s="17"/>
      <c r="B142" s="17"/>
      <c r="C142" s="17"/>
      <c r="D142" s="17"/>
      <c r="E142" s="17"/>
      <c r="F142" s="17"/>
      <c r="G142" s="83"/>
      <c r="H142" s="17"/>
      <c r="I142" s="17"/>
      <c r="J142" s="17"/>
      <c r="K142" s="17"/>
    </row>
    <row r="143" spans="1:11" x14ac:dyDescent="0.2">
      <c r="A143" s="17"/>
      <c r="B143" s="17"/>
      <c r="C143" s="17"/>
      <c r="D143" s="17"/>
      <c r="E143" s="17"/>
      <c r="F143" s="17"/>
      <c r="G143" s="83"/>
      <c r="H143" s="17"/>
      <c r="I143" s="17"/>
      <c r="J143" s="17"/>
      <c r="K143" s="17"/>
    </row>
    <row r="144" spans="1:11" x14ac:dyDescent="0.2">
      <c r="A144" s="17"/>
      <c r="B144" s="17"/>
      <c r="C144" s="17"/>
      <c r="D144" s="17"/>
      <c r="E144" s="17"/>
      <c r="F144" s="17"/>
      <c r="G144" s="83"/>
      <c r="H144" s="17"/>
      <c r="I144" s="17"/>
      <c r="J144" s="17"/>
      <c r="K144" s="17"/>
    </row>
    <row r="145" spans="1:11" x14ac:dyDescent="0.2">
      <c r="A145" s="17"/>
      <c r="B145" s="17"/>
      <c r="C145" s="17"/>
      <c r="D145" s="17"/>
      <c r="E145" s="17"/>
      <c r="F145" s="17"/>
      <c r="G145" s="83"/>
      <c r="H145" s="17"/>
      <c r="I145" s="17"/>
      <c r="J145" s="17"/>
      <c r="K145" s="17"/>
    </row>
    <row r="146" spans="1:11" x14ac:dyDescent="0.2">
      <c r="A146" s="17"/>
      <c r="B146" s="17"/>
      <c r="C146" s="17"/>
      <c r="D146" s="17"/>
      <c r="E146" s="17"/>
      <c r="F146" s="17"/>
      <c r="G146" s="83"/>
      <c r="H146" s="17"/>
      <c r="I146" s="17"/>
      <c r="J146" s="17"/>
      <c r="K146" s="17"/>
    </row>
    <row r="147" spans="1:11" x14ac:dyDescent="0.2">
      <c r="A147" s="17"/>
      <c r="B147" s="17"/>
      <c r="C147" s="17"/>
      <c r="D147" s="17"/>
      <c r="E147" s="17"/>
      <c r="F147" s="17"/>
      <c r="G147" s="83"/>
      <c r="H147" s="17"/>
      <c r="I147" s="17"/>
      <c r="J147" s="17"/>
      <c r="K147" s="17"/>
    </row>
    <row r="148" spans="1:11" x14ac:dyDescent="0.2">
      <c r="A148" s="17"/>
      <c r="B148" s="17"/>
      <c r="C148" s="17"/>
      <c r="D148" s="17"/>
      <c r="E148" s="17"/>
      <c r="F148" s="17"/>
      <c r="G148" s="83"/>
      <c r="H148" s="17"/>
      <c r="I148" s="17"/>
      <c r="J148" s="17"/>
      <c r="K148" s="17"/>
    </row>
    <row r="149" spans="1:11" x14ac:dyDescent="0.2">
      <c r="A149" s="17"/>
      <c r="B149" s="17"/>
      <c r="C149" s="17"/>
      <c r="D149" s="17"/>
      <c r="E149" s="17"/>
      <c r="F149" s="17"/>
      <c r="G149" s="83"/>
      <c r="H149" s="17"/>
      <c r="I149" s="17"/>
      <c r="J149" s="17"/>
      <c r="K149" s="17"/>
    </row>
    <row r="150" spans="1:11" x14ac:dyDescent="0.2">
      <c r="A150" s="17"/>
      <c r="B150" s="17"/>
      <c r="C150" s="17"/>
      <c r="D150" s="17"/>
      <c r="E150" s="17"/>
      <c r="F150" s="17"/>
      <c r="G150" s="83"/>
      <c r="H150" s="17"/>
      <c r="I150" s="17"/>
      <c r="J150" s="17"/>
      <c r="K150" s="17"/>
    </row>
    <row r="151" spans="1:11" x14ac:dyDescent="0.2">
      <c r="A151" s="17"/>
      <c r="B151" s="17"/>
      <c r="C151" s="17"/>
      <c r="D151" s="17"/>
      <c r="E151" s="17"/>
      <c r="F151" s="17"/>
      <c r="G151" s="83"/>
      <c r="H151" s="17"/>
      <c r="I151" s="17"/>
      <c r="J151" s="17"/>
      <c r="K151" s="17"/>
    </row>
    <row r="152" spans="1:11" x14ac:dyDescent="0.2">
      <c r="A152" s="17"/>
      <c r="B152" s="17"/>
      <c r="C152" s="17"/>
      <c r="D152" s="17"/>
      <c r="E152" s="17"/>
      <c r="F152" s="17"/>
      <c r="G152" s="83"/>
      <c r="H152" s="17"/>
      <c r="I152" s="17"/>
      <c r="J152" s="17"/>
      <c r="K152" s="17"/>
    </row>
    <row r="153" spans="1:11" x14ac:dyDescent="0.2">
      <c r="A153" s="17"/>
      <c r="B153" s="17"/>
      <c r="C153" s="17"/>
      <c r="D153" s="17"/>
      <c r="E153" s="17"/>
      <c r="F153" s="17"/>
      <c r="G153" s="83"/>
      <c r="H153" s="17"/>
      <c r="I153" s="17"/>
      <c r="J153" s="17"/>
      <c r="K153" s="17"/>
    </row>
    <row r="154" spans="1:11" x14ac:dyDescent="0.2">
      <c r="A154" s="17"/>
      <c r="B154" s="17"/>
      <c r="C154" s="17"/>
      <c r="D154" s="17"/>
      <c r="E154" s="17"/>
      <c r="F154" s="17"/>
      <c r="G154" s="83"/>
      <c r="H154" s="17"/>
      <c r="I154" s="17"/>
      <c r="J154" s="17"/>
      <c r="K154" s="17"/>
    </row>
    <row r="155" spans="1:11" x14ac:dyDescent="0.2">
      <c r="A155" s="17"/>
      <c r="B155" s="17"/>
      <c r="C155" s="17"/>
      <c r="D155" s="17"/>
      <c r="E155" s="17"/>
      <c r="F155" s="17"/>
      <c r="G155" s="83"/>
      <c r="H155" s="17"/>
      <c r="I155" s="17"/>
      <c r="J155" s="17"/>
      <c r="K155" s="17"/>
    </row>
    <row r="156" spans="1:11" x14ac:dyDescent="0.2">
      <c r="A156" s="17"/>
      <c r="B156" s="17"/>
      <c r="C156" s="17"/>
      <c r="D156" s="17"/>
      <c r="E156" s="17"/>
      <c r="F156" s="17"/>
      <c r="G156" s="83"/>
      <c r="H156" s="17"/>
      <c r="I156" s="17"/>
      <c r="J156" s="17"/>
      <c r="K156" s="17"/>
    </row>
  </sheetData>
  <mergeCells count="7">
    <mergeCell ref="B8:C8"/>
    <mergeCell ref="B9:C9"/>
    <mergeCell ref="J1:L1"/>
    <mergeCell ref="G1:I1"/>
    <mergeCell ref="A2:I2"/>
    <mergeCell ref="A4:I4"/>
    <mergeCell ref="A6:I6"/>
  </mergeCells>
  <pageMargins left="0.7" right="0.7" top="0.78740157499999996" bottom="0.78740157499999996" header="0.3" footer="0.3"/>
  <pageSetup paperSize="9"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7"/>
  <sheetViews>
    <sheetView workbookViewId="0">
      <selection activeCell="H25" sqref="H25"/>
    </sheetView>
  </sheetViews>
  <sheetFormatPr defaultRowHeight="15" x14ac:dyDescent="0.25"/>
  <cols>
    <col min="1" max="1" width="36.5703125" bestFit="1" customWidth="1"/>
    <col min="2" max="2" width="7.28515625" customWidth="1"/>
    <col min="3" max="3" width="13.85546875" customWidth="1"/>
    <col min="4" max="4" width="10" bestFit="1" customWidth="1"/>
    <col min="5" max="5" width="14.140625" customWidth="1"/>
    <col min="10" max="10" width="11.7109375" bestFit="1" customWidth="1"/>
  </cols>
  <sheetData>
    <row r="1" spans="1:10" x14ac:dyDescent="0.25">
      <c r="C1" s="150" t="s">
        <v>105</v>
      </c>
      <c r="D1" s="151"/>
      <c r="E1" s="151"/>
    </row>
    <row r="2" spans="1:10" ht="15.75" thickBot="1" x14ac:dyDescent="0.3">
      <c r="A2" s="154" t="s">
        <v>106</v>
      </c>
      <c r="B2" s="154"/>
      <c r="C2" s="110"/>
      <c r="D2" s="110"/>
      <c r="E2" s="111" t="s">
        <v>107</v>
      </c>
    </row>
    <row r="3" spans="1:10" ht="24.75" thickBot="1" x14ac:dyDescent="0.3">
      <c r="A3" s="112" t="s">
        <v>108</v>
      </c>
      <c r="B3" s="113" t="s">
        <v>109</v>
      </c>
      <c r="C3" s="114" t="s">
        <v>110</v>
      </c>
      <c r="D3" s="114" t="s">
        <v>104</v>
      </c>
      <c r="E3" s="114" t="s">
        <v>111</v>
      </c>
    </row>
    <row r="4" spans="1:10" ht="15" customHeight="1" x14ac:dyDescent="0.25">
      <c r="A4" s="115" t="s">
        <v>112</v>
      </c>
      <c r="B4" s="116" t="s">
        <v>113</v>
      </c>
      <c r="C4" s="117">
        <f>C5+C6+C7</f>
        <v>2544728.1</v>
      </c>
      <c r="D4" s="117">
        <f>D5+D6+D7</f>
        <v>0</v>
      </c>
      <c r="E4" s="118">
        <f t="shared" ref="E4:E26" si="0">C4+D4</f>
        <v>2544728.1</v>
      </c>
    </row>
    <row r="5" spans="1:10" ht="15" customHeight="1" x14ac:dyDescent="0.25">
      <c r="A5" s="119" t="s">
        <v>114</v>
      </c>
      <c r="B5" s="120" t="s">
        <v>115</v>
      </c>
      <c r="C5" s="121">
        <v>2461007.77</v>
      </c>
      <c r="D5" s="122">
        <v>0</v>
      </c>
      <c r="E5" s="123">
        <f t="shared" si="0"/>
        <v>2461007.77</v>
      </c>
      <c r="J5" s="124"/>
    </row>
    <row r="6" spans="1:10" ht="15" customHeight="1" x14ac:dyDescent="0.25">
      <c r="A6" s="119" t="s">
        <v>116</v>
      </c>
      <c r="B6" s="120" t="s">
        <v>117</v>
      </c>
      <c r="C6" s="121">
        <v>83720.33</v>
      </c>
      <c r="D6" s="125">
        <v>0</v>
      </c>
      <c r="E6" s="123">
        <f t="shared" si="0"/>
        <v>83720.33</v>
      </c>
    </row>
    <row r="7" spans="1:10" ht="15" customHeight="1" x14ac:dyDescent="0.25">
      <c r="A7" s="119" t="s">
        <v>118</v>
      </c>
      <c r="B7" s="120" t="s">
        <v>119</v>
      </c>
      <c r="C7" s="121">
        <v>0</v>
      </c>
      <c r="D7" s="121">
        <v>0</v>
      </c>
      <c r="E7" s="123">
        <f t="shared" si="0"/>
        <v>0</v>
      </c>
    </row>
    <row r="8" spans="1:10" ht="15" customHeight="1" x14ac:dyDescent="0.25">
      <c r="A8" s="126" t="s">
        <v>120</v>
      </c>
      <c r="B8" s="120" t="s">
        <v>121</v>
      </c>
      <c r="C8" s="127">
        <f>C9+C15</f>
        <v>4130579.9400000004</v>
      </c>
      <c r="D8" s="127">
        <f>D9+D15</f>
        <v>0</v>
      </c>
      <c r="E8" s="128">
        <f t="shared" si="0"/>
        <v>4130579.9400000004</v>
      </c>
    </row>
    <row r="9" spans="1:10" ht="15" customHeight="1" x14ac:dyDescent="0.25">
      <c r="A9" s="119" t="s">
        <v>122</v>
      </c>
      <c r="B9" s="120" t="s">
        <v>123</v>
      </c>
      <c r="C9" s="121">
        <f>C10+C11+C13+C14</f>
        <v>4129103.74</v>
      </c>
      <c r="D9" s="121">
        <f>D10+D11+D13+D14</f>
        <v>0</v>
      </c>
      <c r="E9" s="129">
        <f t="shared" si="0"/>
        <v>4129103.74</v>
      </c>
    </row>
    <row r="10" spans="1:10" ht="15" customHeight="1" x14ac:dyDescent="0.25">
      <c r="A10" s="119" t="s">
        <v>124</v>
      </c>
      <c r="B10" s="120" t="s">
        <v>125</v>
      </c>
      <c r="C10" s="121">
        <v>63118.7</v>
      </c>
      <c r="D10" s="121">
        <v>0</v>
      </c>
      <c r="E10" s="129">
        <f t="shared" si="0"/>
        <v>63118.7</v>
      </c>
    </row>
    <row r="11" spans="1:10" ht="15" customHeight="1" x14ac:dyDescent="0.25">
      <c r="A11" s="119" t="s">
        <v>126</v>
      </c>
      <c r="B11" s="120" t="s">
        <v>123</v>
      </c>
      <c r="C11" s="121">
        <v>4041215.04</v>
      </c>
      <c r="D11" s="121">
        <v>0</v>
      </c>
      <c r="E11" s="129">
        <f t="shared" si="0"/>
        <v>4041215.04</v>
      </c>
    </row>
    <row r="12" spans="1:10" ht="15" customHeight="1" x14ac:dyDescent="0.25">
      <c r="A12" s="119" t="s">
        <v>127</v>
      </c>
      <c r="B12" s="120">
        <v>4123</v>
      </c>
      <c r="C12" s="121">
        <v>0</v>
      </c>
      <c r="D12" s="121">
        <v>0</v>
      </c>
      <c r="E12" s="129">
        <f>SUM(C12:D12)</f>
        <v>0</v>
      </c>
    </row>
    <row r="13" spans="1:10" ht="15" customHeight="1" x14ac:dyDescent="0.25">
      <c r="A13" s="119" t="s">
        <v>128</v>
      </c>
      <c r="B13" s="120" t="s">
        <v>129</v>
      </c>
      <c r="C13" s="121">
        <v>0</v>
      </c>
      <c r="D13" s="121">
        <v>0</v>
      </c>
      <c r="E13" s="129">
        <f>SUM(C13:D13)</f>
        <v>0</v>
      </c>
    </row>
    <row r="14" spans="1:10" ht="15" customHeight="1" x14ac:dyDescent="0.25">
      <c r="A14" s="119" t="s">
        <v>130</v>
      </c>
      <c r="B14" s="120">
        <v>4121</v>
      </c>
      <c r="C14" s="121">
        <v>24770</v>
      </c>
      <c r="D14" s="121">
        <v>0</v>
      </c>
      <c r="E14" s="129">
        <f>SUM(C14:D14)</f>
        <v>24770</v>
      </c>
    </row>
    <row r="15" spans="1:10" ht="15" customHeight="1" x14ac:dyDescent="0.25">
      <c r="A15" s="119" t="s">
        <v>131</v>
      </c>
      <c r="B15" s="120" t="s">
        <v>132</v>
      </c>
      <c r="C15" s="121">
        <f>C16+C18+C19</f>
        <v>1476.2</v>
      </c>
      <c r="D15" s="121">
        <f>D16+D18+D19</f>
        <v>0</v>
      </c>
      <c r="E15" s="129">
        <f t="shared" si="0"/>
        <v>1476.2</v>
      </c>
    </row>
    <row r="16" spans="1:10" ht="15" customHeight="1" x14ac:dyDescent="0.25">
      <c r="A16" s="119" t="s">
        <v>126</v>
      </c>
      <c r="B16" s="120" t="s">
        <v>133</v>
      </c>
      <c r="C16" s="121">
        <v>1476.2</v>
      </c>
      <c r="D16" s="121">
        <v>0</v>
      </c>
      <c r="E16" s="129">
        <f t="shared" si="0"/>
        <v>1476.2</v>
      </c>
    </row>
    <row r="17" spans="1:5" ht="15" customHeight="1" x14ac:dyDescent="0.25">
      <c r="A17" s="119" t="s">
        <v>134</v>
      </c>
      <c r="B17" s="120">
        <v>4223</v>
      </c>
      <c r="C17" s="121">
        <v>0</v>
      </c>
      <c r="D17" s="121">
        <v>0</v>
      </c>
      <c r="E17" s="129">
        <f>SUM(C17:D17)</f>
        <v>0</v>
      </c>
    </row>
    <row r="18" spans="1:5" ht="15" customHeight="1" x14ac:dyDescent="0.25">
      <c r="A18" s="119" t="s">
        <v>128</v>
      </c>
      <c r="B18" s="120" t="s">
        <v>135</v>
      </c>
      <c r="C18" s="121">
        <v>0</v>
      </c>
      <c r="D18" s="121">
        <v>0</v>
      </c>
      <c r="E18" s="129">
        <f>SUM(C18:D18)</f>
        <v>0</v>
      </c>
    </row>
    <row r="19" spans="1:5" ht="15" customHeight="1" x14ac:dyDescent="0.25">
      <c r="A19" s="119" t="s">
        <v>130</v>
      </c>
      <c r="B19" s="120">
        <v>4221</v>
      </c>
      <c r="C19" s="121">
        <v>0</v>
      </c>
      <c r="D19" s="121">
        <v>0</v>
      </c>
      <c r="E19" s="129">
        <f>SUM(C19:D19)</f>
        <v>0</v>
      </c>
    </row>
    <row r="20" spans="1:5" ht="15" customHeight="1" x14ac:dyDescent="0.25">
      <c r="A20" s="126" t="s">
        <v>136</v>
      </c>
      <c r="B20" s="130" t="s">
        <v>137</v>
      </c>
      <c r="C20" s="127">
        <f>C4+C8</f>
        <v>6675308.040000001</v>
      </c>
      <c r="D20" s="127">
        <f>D4+D8</f>
        <v>0</v>
      </c>
      <c r="E20" s="128">
        <f t="shared" si="0"/>
        <v>6675308.040000001</v>
      </c>
    </row>
    <row r="21" spans="1:5" ht="15" customHeight="1" x14ac:dyDescent="0.25">
      <c r="A21" s="126" t="s">
        <v>138</v>
      </c>
      <c r="B21" s="130" t="s">
        <v>139</v>
      </c>
      <c r="C21" s="127">
        <f>SUM(C22:C25)</f>
        <v>839913.91000000015</v>
      </c>
      <c r="D21" s="127">
        <f>SUM(D22:D25)</f>
        <v>301.2</v>
      </c>
      <c r="E21" s="128">
        <f t="shared" si="0"/>
        <v>840215.1100000001</v>
      </c>
    </row>
    <row r="22" spans="1:5" ht="15" customHeight="1" x14ac:dyDescent="0.25">
      <c r="A22" s="119" t="s">
        <v>140</v>
      </c>
      <c r="B22" s="120" t="s">
        <v>141</v>
      </c>
      <c r="C22" s="121">
        <v>127924.29999999999</v>
      </c>
      <c r="D22" s="121">
        <v>0</v>
      </c>
      <c r="E22" s="129">
        <f t="shared" si="0"/>
        <v>127924.29999999999</v>
      </c>
    </row>
    <row r="23" spans="1:5" ht="15" customHeight="1" x14ac:dyDescent="0.25">
      <c r="A23" s="119" t="s">
        <v>142</v>
      </c>
      <c r="B23" s="120">
        <v>8115</v>
      </c>
      <c r="C23" s="121">
        <v>858864.6100000001</v>
      </c>
      <c r="D23" s="121">
        <v>301.2</v>
      </c>
      <c r="E23" s="129">
        <f>SUM(C23:D23)</f>
        <v>859165.81</v>
      </c>
    </row>
    <row r="24" spans="1:5" ht="15" customHeight="1" x14ac:dyDescent="0.25">
      <c r="A24" s="119" t="s">
        <v>143</v>
      </c>
      <c r="B24" s="120">
        <v>8123</v>
      </c>
      <c r="C24" s="121">
        <v>0</v>
      </c>
      <c r="D24" s="121">
        <v>0</v>
      </c>
      <c r="E24" s="129">
        <f>C24+D24</f>
        <v>0</v>
      </c>
    </row>
    <row r="25" spans="1:5" ht="15" customHeight="1" thickBot="1" x14ac:dyDescent="0.3">
      <c r="A25" s="131" t="s">
        <v>144</v>
      </c>
      <c r="B25" s="132">
        <v>-8124</v>
      </c>
      <c r="C25" s="133">
        <v>-146875</v>
      </c>
      <c r="D25" s="133">
        <v>0</v>
      </c>
      <c r="E25" s="134">
        <f>C25+D25</f>
        <v>-146875</v>
      </c>
    </row>
    <row r="26" spans="1:5" ht="15" customHeight="1" thickBot="1" x14ac:dyDescent="0.3">
      <c r="A26" s="135" t="s">
        <v>145</v>
      </c>
      <c r="B26" s="136"/>
      <c r="C26" s="137">
        <f>C4+C8+C21</f>
        <v>7515221.9500000011</v>
      </c>
      <c r="D26" s="137">
        <f>D20+D21</f>
        <v>301.2</v>
      </c>
      <c r="E26" s="138">
        <f t="shared" si="0"/>
        <v>7515523.1500000013</v>
      </c>
    </row>
    <row r="27" spans="1:5" ht="15.75" thickBot="1" x14ac:dyDescent="0.3">
      <c r="A27" s="154" t="s">
        <v>146</v>
      </c>
      <c r="B27" s="154"/>
      <c r="C27" s="139"/>
      <c r="D27" s="139"/>
      <c r="E27" s="140" t="s">
        <v>107</v>
      </c>
    </row>
    <row r="28" spans="1:5" ht="24.75" thickBot="1" x14ac:dyDescent="0.3">
      <c r="A28" s="112" t="s">
        <v>147</v>
      </c>
      <c r="B28" s="113" t="s">
        <v>3</v>
      </c>
      <c r="C28" s="114" t="s">
        <v>110</v>
      </c>
      <c r="D28" s="114" t="s">
        <v>104</v>
      </c>
      <c r="E28" s="114" t="s">
        <v>111</v>
      </c>
    </row>
    <row r="29" spans="1:5" ht="15" customHeight="1" x14ac:dyDescent="0.3">
      <c r="A29" s="141" t="s">
        <v>148</v>
      </c>
      <c r="B29" s="142" t="s">
        <v>149</v>
      </c>
      <c r="C29" s="125">
        <v>28361.82</v>
      </c>
      <c r="D29" s="125">
        <v>0</v>
      </c>
      <c r="E29" s="143">
        <f>C29+D29</f>
        <v>28361.82</v>
      </c>
    </row>
    <row r="30" spans="1:5" ht="15" customHeight="1" x14ac:dyDescent="0.25">
      <c r="A30" s="144" t="s">
        <v>150</v>
      </c>
      <c r="B30" s="120" t="s">
        <v>149</v>
      </c>
      <c r="C30" s="121">
        <v>255521.85</v>
      </c>
      <c r="D30" s="125">
        <v>0</v>
      </c>
      <c r="E30" s="143">
        <f t="shared" ref="E30:E45" si="1">C30+D30</f>
        <v>255521.85</v>
      </c>
    </row>
    <row r="31" spans="1:5" ht="15" customHeight="1" x14ac:dyDescent="0.25">
      <c r="A31" s="144" t="s">
        <v>151</v>
      </c>
      <c r="B31" s="120" t="s">
        <v>152</v>
      </c>
      <c r="C31" s="121">
        <v>60062</v>
      </c>
      <c r="D31" s="125">
        <v>301.2</v>
      </c>
      <c r="E31" s="143">
        <f>SUM(C31:D31)</f>
        <v>60363.199999999997</v>
      </c>
    </row>
    <row r="32" spans="1:5" ht="15" customHeight="1" x14ac:dyDescent="0.25">
      <c r="A32" s="144" t="s">
        <v>153</v>
      </c>
      <c r="B32" s="120" t="s">
        <v>149</v>
      </c>
      <c r="C32" s="121">
        <v>921230</v>
      </c>
      <c r="D32" s="125">
        <v>0</v>
      </c>
      <c r="E32" s="143">
        <f t="shared" si="1"/>
        <v>921230</v>
      </c>
    </row>
    <row r="33" spans="1:5" ht="15" customHeight="1" x14ac:dyDescent="0.25">
      <c r="A33" s="144" t="s">
        <v>154</v>
      </c>
      <c r="B33" s="120" t="s">
        <v>149</v>
      </c>
      <c r="C33" s="121">
        <v>659938.26</v>
      </c>
      <c r="D33" s="125">
        <v>0</v>
      </c>
      <c r="E33" s="143">
        <f t="shared" si="1"/>
        <v>659938.26</v>
      </c>
    </row>
    <row r="34" spans="1:5" ht="15" customHeight="1" x14ac:dyDescent="0.25">
      <c r="A34" s="144" t="s">
        <v>155</v>
      </c>
      <c r="B34" s="120" t="s">
        <v>149</v>
      </c>
      <c r="C34" s="121">
        <v>3691292.49</v>
      </c>
      <c r="D34" s="125">
        <v>0</v>
      </c>
      <c r="E34" s="143">
        <f>C34+D34</f>
        <v>3691292.49</v>
      </c>
    </row>
    <row r="35" spans="1:5" ht="15" customHeight="1" x14ac:dyDescent="0.3">
      <c r="A35" s="144" t="s">
        <v>156</v>
      </c>
      <c r="B35" s="120" t="s">
        <v>152</v>
      </c>
      <c r="C35" s="121">
        <v>470058.23</v>
      </c>
      <c r="D35" s="125">
        <v>0</v>
      </c>
      <c r="E35" s="143">
        <f t="shared" si="1"/>
        <v>470058.23</v>
      </c>
    </row>
    <row r="36" spans="1:5" ht="15" customHeight="1" x14ac:dyDescent="0.25">
      <c r="A36" s="144" t="s">
        <v>157</v>
      </c>
      <c r="B36" s="120" t="s">
        <v>149</v>
      </c>
      <c r="C36" s="121">
        <v>36600</v>
      </c>
      <c r="D36" s="125">
        <v>0</v>
      </c>
      <c r="E36" s="143">
        <f t="shared" si="1"/>
        <v>36600</v>
      </c>
    </row>
    <row r="37" spans="1:5" ht="15" customHeight="1" x14ac:dyDescent="0.25">
      <c r="A37" s="144" t="s">
        <v>158</v>
      </c>
      <c r="B37" s="120" t="s">
        <v>152</v>
      </c>
      <c r="C37" s="121">
        <v>483326.29000000004</v>
      </c>
      <c r="D37" s="125">
        <v>0</v>
      </c>
      <c r="E37" s="143">
        <f t="shared" si="1"/>
        <v>483326.29000000004</v>
      </c>
    </row>
    <row r="38" spans="1:5" ht="15" customHeight="1" x14ac:dyDescent="0.25">
      <c r="A38" s="144" t="s">
        <v>159</v>
      </c>
      <c r="B38" s="120" t="s">
        <v>160</v>
      </c>
      <c r="C38" s="121">
        <v>0</v>
      </c>
      <c r="D38" s="125">
        <v>0</v>
      </c>
      <c r="E38" s="143">
        <f t="shared" si="1"/>
        <v>0</v>
      </c>
    </row>
    <row r="39" spans="1:5" ht="15" customHeight="1" x14ac:dyDescent="0.3">
      <c r="A39" s="144" t="s">
        <v>161</v>
      </c>
      <c r="B39" s="120" t="s">
        <v>152</v>
      </c>
      <c r="C39" s="121">
        <v>634788.71</v>
      </c>
      <c r="D39" s="125">
        <v>0</v>
      </c>
      <c r="E39" s="143">
        <f t="shared" si="1"/>
        <v>634788.71</v>
      </c>
    </row>
    <row r="40" spans="1:5" ht="15" customHeight="1" x14ac:dyDescent="0.25">
      <c r="A40" s="144" t="s">
        <v>162</v>
      </c>
      <c r="B40" s="120" t="s">
        <v>152</v>
      </c>
      <c r="C40" s="121">
        <v>20000</v>
      </c>
      <c r="D40" s="125">
        <v>0</v>
      </c>
      <c r="E40" s="143">
        <f t="shared" si="1"/>
        <v>20000</v>
      </c>
    </row>
    <row r="41" spans="1:5" ht="15" customHeight="1" x14ac:dyDescent="0.25">
      <c r="A41" s="144" t="s">
        <v>163</v>
      </c>
      <c r="B41" s="120" t="s">
        <v>149</v>
      </c>
      <c r="C41" s="121">
        <v>7787.89</v>
      </c>
      <c r="D41" s="125">
        <v>0</v>
      </c>
      <c r="E41" s="143">
        <f t="shared" si="1"/>
        <v>7787.89</v>
      </c>
    </row>
    <row r="42" spans="1:5" ht="15" customHeight="1" x14ac:dyDescent="0.25">
      <c r="A42" s="144" t="s">
        <v>164</v>
      </c>
      <c r="B42" s="120" t="s">
        <v>152</v>
      </c>
      <c r="C42" s="121">
        <v>140272.66999999998</v>
      </c>
      <c r="D42" s="125">
        <v>0</v>
      </c>
      <c r="E42" s="143">
        <f>C42+D42</f>
        <v>140272.66999999998</v>
      </c>
    </row>
    <row r="43" spans="1:5" ht="15" customHeight="1" x14ac:dyDescent="0.25">
      <c r="A43" s="144" t="s">
        <v>165</v>
      </c>
      <c r="B43" s="120" t="s">
        <v>152</v>
      </c>
      <c r="C43" s="121">
        <v>13993.01</v>
      </c>
      <c r="D43" s="125">
        <v>0</v>
      </c>
      <c r="E43" s="143">
        <f t="shared" si="1"/>
        <v>13993.01</v>
      </c>
    </row>
    <row r="44" spans="1:5" ht="15" customHeight="1" x14ac:dyDescent="0.25">
      <c r="A44" s="144" t="s">
        <v>166</v>
      </c>
      <c r="B44" s="120" t="s">
        <v>152</v>
      </c>
      <c r="C44" s="121">
        <v>84728.29</v>
      </c>
      <c r="D44" s="125">
        <v>0</v>
      </c>
      <c r="E44" s="143">
        <f t="shared" si="1"/>
        <v>84728.29</v>
      </c>
    </row>
    <row r="45" spans="1:5" ht="15" customHeight="1" thickBot="1" x14ac:dyDescent="0.3">
      <c r="A45" s="144" t="s">
        <v>167</v>
      </c>
      <c r="B45" s="120" t="s">
        <v>152</v>
      </c>
      <c r="C45" s="121">
        <v>7260.4400000000005</v>
      </c>
      <c r="D45" s="125">
        <v>0</v>
      </c>
      <c r="E45" s="143">
        <f t="shared" si="1"/>
        <v>7260.4400000000005</v>
      </c>
    </row>
    <row r="46" spans="1:5" ht="15" customHeight="1" thickBot="1" x14ac:dyDescent="0.3">
      <c r="A46" s="145" t="s">
        <v>168</v>
      </c>
      <c r="B46" s="136"/>
      <c r="C46" s="137">
        <f>C29+C30+C32+C33+C34+C35+C36+C37+C38+C39+C40+C41+C42+C43+C44+C45+C31</f>
        <v>7515221.9500000002</v>
      </c>
      <c r="D46" s="137">
        <f>SUM(D29:D45)</f>
        <v>301.2</v>
      </c>
      <c r="E46" s="138">
        <f>SUM(E29:E45)</f>
        <v>7515523.1499999994</v>
      </c>
    </row>
    <row r="47" spans="1:5" x14ac:dyDescent="0.25">
      <c r="C47" s="124"/>
      <c r="E47" s="124"/>
    </row>
  </sheetData>
  <mergeCells count="3">
    <mergeCell ref="A2:B2"/>
    <mergeCell ref="A27:B27"/>
    <mergeCell ref="C1:E1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91204</vt:lpstr>
      <vt:lpstr>Bilance P a V</vt:lpstr>
      <vt:lpstr>'91204'!Oblast_tisku</vt:lpstr>
    </vt:vector>
  </TitlesOfParts>
  <Company>Krajský úřad Libereckého kraje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Matouskova Anna</dc:creator>
  <cp:lastModifiedBy>Trpkosova Eva</cp:lastModifiedBy>
  <cp:lastPrinted>2016-02-29T12:52:16Z</cp:lastPrinted>
  <dcterms:created xsi:type="dcterms:W3CDTF">2015-12-02T08:32:22Z</dcterms:created>
  <dcterms:modified xsi:type="dcterms:W3CDTF">2016-03-16T12:49:20Z</dcterms:modified>
</cp:coreProperties>
</file>