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1206" sheetId="3" r:id="rId3"/>
  </sheets>
  <definedNames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<sst xmlns="http://schemas.openxmlformats.org/spreadsheetml/2006/main" count="204" uniqueCount="112">
  <si>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</si>
  <si>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</si>
  <si>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</si>
  <si>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</si>
  <si>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</si>
  <si>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</si>
  <si>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</si>
  <si>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</si>
  <si>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</si>
  <si>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</si>
  <si>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</si>
  <si>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</si>
  <si>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</si>
  <si>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</si>
  <si>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</si>
  <si>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</si>
  <si>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</si>
  <si>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</si>
  <si>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</si>
  <si>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</si>
  <si>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</si>
  <si>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</si>
  <si>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</si>
  <si>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</si>
  <si>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</si>
  <si>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</si>
  <si>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</si>
  <si>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</si>
  <si>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</si>
  <si>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</si>
  <si>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</si>
  <si>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</si>
  <si>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</si>
  <si>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</si>
  <si>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</si>
  <si>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</si>
  <si>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</si>
  <si>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</si>
  <si>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</si>
  <si>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</si>
  <si>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</si>
  <si>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</si>
  <si>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</si>
  <si>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</si>
  <si>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</si>
  <si>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</si>
  <si>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</si>
  <si>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</si>
  <si>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</si>
  <si>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</si>
  <si>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</si>
  <si>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</si>
  <si>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</si>
  <si>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</si>
  <si>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</si>
  <si>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</si>
  <si>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</si>
  <si>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</si>
  <si>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</si>
  <si>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</si>
  <si>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</si>
  <si>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</si>
  <si>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</si>
  <si>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</si>
  <si>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</si>
  <si>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</si>
  <si>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</si>
  <si>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</si>
  <si>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</si>
  <si>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</si>
  <si>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</si>
  <si>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ZDROJOVÁ  A VÝDAJOVÁ ČÁST ROZPOČTU LK 2016</t>
  </si>
  <si>
    <t>06</t>
  </si>
  <si>
    <t>DU</t>
  </si>
  <si>
    <t>neinvestiční transfery zřízeným příspěvkovým organizacím</t>
  </si>
  <si>
    <t>3. úvěr</t>
  </si>
  <si>
    <t>4. uhrazené splátky krátkod.půjč.</t>
  </si>
  <si>
    <t>Příjmy a finanční zdroje odboru dopravy 2016</t>
  </si>
  <si>
    <t>Přijaté transfery (dotace a příspěvky) a zdroje (financování)</t>
  </si>
  <si>
    <t>tis.Kč</t>
  </si>
  <si>
    <t>ORJ</t>
  </si>
  <si>
    <t>ÚZ</t>
  </si>
  <si>
    <t>P Ř Í J M Y   A  T R A N S F E R Y   2 0 1 6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</si>
  <si>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</si>
  <si>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</si>
  <si>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</si>
  <si>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</si>
  <si>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</si>
  <si>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</si>
  <si>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</si>
  <si>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</si>
  <si>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</si>
  <si>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</si>
  <si>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2015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</si>
  <si>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</si>
  <si>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</si>
  <si>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</si>
  <si>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</si>
  <si>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</si>
  <si>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</si>
  <si>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</si>
  <si>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2.změna-RO č. 73/16</t>
  </si>
  <si>
    <t>1.změna-RO č. 73/16</t>
  </si>
  <si>
    <t>Změna rozpočtu - rozpočtové opatření č. 73/16</t>
  </si>
  <si>
    <t>Ú Č E L O V É  P Ř Í S P Ě V K Y  P O</t>
  </si>
  <si>
    <t>Kapitola 912 06 - Účelové příspěvky PO</t>
  </si>
  <si>
    <t>Jmenovité investiční a neinvestiční akce resortu</t>
  </si>
  <si>
    <t>06500011601</t>
  </si>
  <si>
    <t>úprava křižovatky silnic II. třídy v lokalitě Zelený Háj</t>
  </si>
  <si>
    <t>investiční transfery zřízeným příspěvkovým organizacím</t>
  </si>
  <si>
    <t>06500021601</t>
  </si>
  <si>
    <t>údržba mostů na silnicích II. a III. třídy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</si>
</sst>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0"/>
      <name val="Arial CE"/>
      <family val="0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 wrapText="1"/>
    </xf>
    <xf numFmtId="4" fontId="4" fillId="0" borderId="31" xfId="50" applyNumberFormat="1" applyFont="1" applyFill="1" applyBorder="1" applyAlignment="1">
      <alignment vertical="center"/>
      <protection/>
    </xf>
    <xf numFmtId="4" fontId="4" fillId="0" borderId="11" xfId="49" applyNumberFormat="1" applyFont="1" applyFill="1" applyBorder="1" applyAlignment="1">
      <alignment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4" fillId="0" borderId="18" xfId="50" applyFont="1" applyFill="1" applyBorder="1" applyAlignment="1">
      <alignment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4" fontId="1" fillId="0" borderId="15" xfId="49" applyNumberFormat="1" applyFont="1" applyFill="1" applyBorder="1" applyAlignment="1">
      <alignment vertical="center"/>
      <protection/>
    </xf>
    <xf numFmtId="4" fontId="1" fillId="0" borderId="33" xfId="49" applyNumberFormat="1" applyFont="1" applyFill="1" applyBorder="1" applyAlignment="1">
      <alignment vertical="center"/>
      <protection/>
    </xf>
    <xf numFmtId="4" fontId="1" fillId="0" borderId="34" xfId="49" applyNumberFormat="1" applyFont="1" applyFill="1" applyBorder="1" applyAlignment="1">
      <alignment vertical="center"/>
      <protection/>
    </xf>
    <xf numFmtId="1" fontId="1" fillId="0" borderId="35" xfId="50" applyNumberFormat="1" applyFont="1" applyFill="1" applyBorder="1" applyAlignment="1">
      <alignment horizontal="center" vertical="center"/>
      <protection/>
    </xf>
    <xf numFmtId="0" fontId="1" fillId="0" borderId="35" xfId="50" applyFont="1" applyBorder="1" applyAlignment="1">
      <alignment vertical="center"/>
      <protection/>
    </xf>
    <xf numFmtId="4" fontId="1" fillId="0" borderId="34" xfId="50" applyNumberFormat="1" applyFont="1" applyFill="1" applyBorder="1" applyAlignment="1">
      <alignment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4" fontId="7" fillId="0" borderId="22" xfId="0" applyNumberFormat="1" applyFont="1" applyFill="1" applyBorder="1" applyAlignment="1">
      <alignment horizontal="right" vertical="center" wrapText="1"/>
    </xf>
    <xf numFmtId="4" fontId="8" fillId="0" borderId="2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0" fontId="3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11" xfId="49" applyFont="1" applyFill="1" applyBorder="1" applyAlignment="1">
      <alignment horizontal="center" vertical="center"/>
      <protection/>
    </xf>
    <xf numFmtId="49" fontId="4" fillId="0" borderId="27" xfId="49" applyNumberFormat="1" applyFont="1" applyFill="1" applyBorder="1" applyAlignment="1">
      <alignment horizontal="center" vertical="center"/>
      <protection/>
    </xf>
    <xf numFmtId="0" fontId="4" fillId="0" borderId="38" xfId="49" applyFont="1" applyFill="1" applyBorder="1" applyAlignment="1">
      <alignment horizontal="center" vertical="center"/>
      <protection/>
    </xf>
    <xf numFmtId="49" fontId="4" fillId="0" borderId="26" xfId="49" applyNumberFormat="1" applyFont="1" applyFill="1" applyBorder="1" applyAlignment="1">
      <alignment horizontal="center" vertical="center"/>
      <protection/>
    </xf>
    <xf numFmtId="0" fontId="4" fillId="0" borderId="26" xfId="49" applyFont="1" applyFill="1" applyBorder="1" applyAlignment="1">
      <alignment horizontal="center" vertical="center"/>
      <protection/>
    </xf>
    <xf numFmtId="49" fontId="4" fillId="0" borderId="12" xfId="49" applyNumberFormat="1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4" fontId="4" fillId="0" borderId="39" xfId="49" applyNumberFormat="1" applyFont="1" applyFill="1" applyBorder="1" applyAlignment="1">
      <alignment vertical="center"/>
      <protection/>
    </xf>
    <xf numFmtId="4" fontId="4" fillId="0" borderId="10" xfId="49" applyNumberFormat="1" applyFont="1" applyFill="1" applyBorder="1" applyAlignment="1">
      <alignment vertical="center"/>
      <protection/>
    </xf>
    <xf numFmtId="4" fontId="4" fillId="0" borderId="40" xfId="49" applyNumberFormat="1" applyFont="1" applyFill="1" applyBorder="1" applyAlignment="1">
      <alignment vertical="center"/>
      <protection/>
    </xf>
    <xf numFmtId="0" fontId="5" fillId="0" borderId="0" xfId="49" applyFont="1" applyFill="1" applyAlignment="1">
      <alignment vertical="center"/>
      <protection/>
    </xf>
    <xf numFmtId="49" fontId="4" fillId="24" borderId="27" xfId="49" applyNumberFormat="1" applyFont="1" applyFill="1" applyBorder="1" applyAlignment="1">
      <alignment horizontal="center" vertical="center"/>
      <protection/>
    </xf>
    <xf numFmtId="0" fontId="4" fillId="24" borderId="38" xfId="49" applyFont="1" applyFill="1" applyBorder="1" applyAlignment="1">
      <alignment horizontal="center" vertical="center"/>
      <protection/>
    </xf>
    <xf numFmtId="49" fontId="4" fillId="24" borderId="26" xfId="49" applyNumberFormat="1" applyFont="1" applyFill="1" applyBorder="1" applyAlignment="1">
      <alignment horizontal="center" vertical="center"/>
      <protection/>
    </xf>
    <xf numFmtId="0" fontId="4" fillId="24" borderId="26" xfId="49" applyFont="1" applyFill="1" applyBorder="1" applyAlignment="1">
      <alignment horizontal="center" vertical="center"/>
      <protection/>
    </xf>
    <xf numFmtId="49" fontId="4" fillId="24" borderId="12" xfId="49" applyNumberFormat="1" applyFont="1" applyFill="1" applyBorder="1" applyAlignment="1">
      <alignment horizontal="center" vertical="center"/>
      <protection/>
    </xf>
    <xf numFmtId="0" fontId="4" fillId="24" borderId="13" xfId="49" applyFont="1" applyFill="1" applyBorder="1" applyAlignment="1">
      <alignment horizontal="left" vertical="center"/>
      <protection/>
    </xf>
    <xf numFmtId="4" fontId="4" fillId="24" borderId="39" xfId="49" applyNumberFormat="1" applyFont="1" applyFill="1" applyBorder="1" applyAlignment="1">
      <alignment vertical="center"/>
      <protection/>
    </xf>
    <xf numFmtId="4" fontId="4" fillId="24" borderId="10" xfId="49" applyNumberFormat="1" applyFont="1" applyFill="1" applyBorder="1" applyAlignment="1">
      <alignment vertical="center"/>
      <protection/>
    </xf>
    <xf numFmtId="4" fontId="4" fillId="24" borderId="40" xfId="49" applyNumberFormat="1" applyFont="1" applyFill="1" applyBorder="1" applyAlignment="1">
      <alignment vertical="center"/>
      <protection/>
    </xf>
    <xf numFmtId="49" fontId="1" fillId="0" borderId="14" xfId="49" applyNumberFormat="1" applyFont="1" applyFill="1" applyBorder="1" applyAlignment="1">
      <alignment horizontal="center" vertical="center"/>
      <protection/>
    </xf>
    <xf numFmtId="0" fontId="1" fillId="0" borderId="29" xfId="48" applyFont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41" xfId="48" applyFont="1" applyBorder="1" applyAlignment="1">
      <alignment horizontal="center" vertical="center"/>
      <protection/>
    </xf>
    <xf numFmtId="0" fontId="0" fillId="0" borderId="29" xfId="49" applyFont="1" applyFill="1" applyBorder="1" applyAlignment="1">
      <alignment vertical="center"/>
      <protection/>
    </xf>
    <xf numFmtId="0" fontId="1" fillId="0" borderId="30" xfId="48" applyFont="1" applyBorder="1" applyAlignment="1">
      <alignment horizontal="left" vertical="center"/>
      <protection/>
    </xf>
    <xf numFmtId="4" fontId="1" fillId="0" borderId="41" xfId="48" applyNumberFormat="1" applyFont="1" applyBorder="1" applyAlignment="1">
      <alignment vertical="center"/>
      <protection/>
    </xf>
    <xf numFmtId="4" fontId="1" fillId="0" borderId="14" xfId="49" applyNumberFormat="1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0" fontId="0" fillId="0" borderId="0" xfId="50" applyFont="1" applyFill="1" applyAlignment="1">
      <alignment vertical="center"/>
      <protection/>
    </xf>
    <xf numFmtId="49" fontId="1" fillId="0" borderId="42" xfId="49" applyNumberFormat="1" applyFont="1" applyFill="1" applyBorder="1" applyAlignment="1">
      <alignment horizontal="center" vertical="center"/>
      <protection/>
    </xf>
    <xf numFmtId="0" fontId="1" fillId="0" borderId="43" xfId="48" applyFont="1" applyBorder="1" applyAlignment="1">
      <alignment horizontal="center" vertical="center"/>
      <protection/>
    </xf>
    <xf numFmtId="0" fontId="0" fillId="0" borderId="43" xfId="49" applyFont="1" applyFill="1" applyBorder="1" applyAlignment="1">
      <alignment vertical="center"/>
      <protection/>
    </xf>
    <xf numFmtId="0" fontId="1" fillId="0" borderId="44" xfId="48" applyFont="1" applyBorder="1" applyAlignment="1">
      <alignment horizontal="left" vertical="center"/>
      <protection/>
    </xf>
    <xf numFmtId="4" fontId="1" fillId="0" borderId="0" xfId="48" applyNumberFormat="1" applyFont="1" applyBorder="1" applyAlignment="1">
      <alignment vertical="center"/>
      <protection/>
    </xf>
    <xf numFmtId="4" fontId="1" fillId="0" borderId="42" xfId="48" applyNumberFormat="1" applyFont="1" applyBorder="1" applyAlignment="1">
      <alignment vertical="center"/>
      <protection/>
    </xf>
    <xf numFmtId="4" fontId="1" fillId="0" borderId="45" xfId="49" applyNumberFormat="1" applyFont="1" applyFill="1" applyBorder="1" applyAlignment="1">
      <alignment vertical="center"/>
      <protection/>
    </xf>
    <xf numFmtId="49" fontId="1" fillId="0" borderId="36" xfId="49" applyNumberFormat="1" applyFont="1" applyFill="1" applyBorder="1" applyAlignment="1">
      <alignment horizontal="center" vertical="center"/>
      <protection/>
    </xf>
    <xf numFmtId="0" fontId="1" fillId="0" borderId="22" xfId="48" applyFont="1" applyFill="1" applyBorder="1" applyAlignment="1">
      <alignment horizontal="center" vertical="center"/>
      <protection/>
    </xf>
    <xf numFmtId="0" fontId="1" fillId="0" borderId="46" xfId="49" applyFont="1" applyFill="1" applyBorder="1" applyAlignment="1">
      <alignment horizontal="center" vertical="center"/>
      <protection/>
    </xf>
    <xf numFmtId="0" fontId="1" fillId="0" borderId="46" xfId="49" applyFont="1" applyBorder="1" applyAlignment="1">
      <alignment vertical="center"/>
      <protection/>
    </xf>
    <xf numFmtId="0" fontId="1" fillId="0" borderId="46" xfId="48" applyFont="1" applyBorder="1" applyAlignment="1">
      <alignment horizontal="center" vertical="center"/>
      <protection/>
    </xf>
    <xf numFmtId="0" fontId="0" fillId="0" borderId="46" xfId="49" applyFont="1" applyFill="1" applyBorder="1" applyAlignment="1">
      <alignment vertical="center"/>
      <protection/>
    </xf>
    <xf numFmtId="0" fontId="1" fillId="0" borderId="46" xfId="48" applyFont="1" applyBorder="1" applyAlignment="1">
      <alignment vertical="center"/>
      <protection/>
    </xf>
    <xf numFmtId="4" fontId="1" fillId="0" borderId="31" xfId="48" applyNumberFormat="1" applyFont="1" applyBorder="1" applyAlignment="1">
      <alignment vertical="center"/>
      <protection/>
    </xf>
    <xf numFmtId="4" fontId="1" fillId="0" borderId="31" xfId="49" applyNumberFormat="1" applyFont="1" applyFill="1" applyBorder="1" applyAlignment="1">
      <alignment vertical="center"/>
      <protection/>
    </xf>
    <xf numFmtId="0" fontId="1" fillId="0" borderId="43" xfId="48" applyFont="1" applyFill="1" applyBorder="1" applyAlignment="1">
      <alignment horizontal="center" vertical="center"/>
      <protection/>
    </xf>
    <xf numFmtId="0" fontId="1" fillId="0" borderId="47" xfId="49" applyFont="1" applyFill="1" applyBorder="1" applyAlignment="1">
      <alignment horizontal="center" vertical="center"/>
      <protection/>
    </xf>
    <xf numFmtId="0" fontId="1" fillId="0" borderId="43" xfId="49" applyFont="1" applyBorder="1" applyAlignment="1">
      <alignment vertical="center"/>
      <protection/>
    </xf>
    <xf numFmtId="0" fontId="1" fillId="0" borderId="47" xfId="48" applyFont="1" applyBorder="1" applyAlignment="1">
      <alignment horizontal="center" vertical="center"/>
      <protection/>
    </xf>
    <xf numFmtId="0" fontId="0" fillId="0" borderId="47" xfId="49" applyFont="1" applyFill="1" applyBorder="1" applyAlignment="1">
      <alignment vertical="center"/>
      <protection/>
    </xf>
    <xf numFmtId="0" fontId="1" fillId="0" borderId="47" xfId="48" applyFont="1" applyBorder="1" applyAlignment="1">
      <alignment vertical="center"/>
      <protection/>
    </xf>
    <xf numFmtId="4" fontId="1" fillId="0" borderId="34" xfId="48" applyNumberFormat="1" applyFont="1" applyBorder="1" applyAlignment="1">
      <alignment vertical="center"/>
      <protection/>
    </xf>
    <xf numFmtId="49" fontId="38" fillId="0" borderId="48" xfId="50" applyNumberFormat="1" applyFont="1" applyFill="1" applyBorder="1" applyAlignment="1">
      <alignment horizontal="center" vertical="center"/>
      <protection/>
    </xf>
    <xf numFmtId="0" fontId="31" fillId="0" borderId="17" xfId="50" applyFont="1" applyFill="1" applyBorder="1" applyAlignment="1">
      <alignment horizontal="center" vertical="center" wrapText="1"/>
      <protection/>
    </xf>
    <xf numFmtId="49" fontId="38" fillId="0" borderId="46" xfId="50" applyNumberFormat="1" applyFont="1" applyBorder="1" applyAlignment="1">
      <alignment horizontal="center" vertical="center" wrapText="1"/>
      <protection/>
    </xf>
    <xf numFmtId="49" fontId="38" fillId="0" borderId="17" xfId="48" applyNumberFormat="1" applyFont="1" applyFill="1" applyBorder="1" applyAlignment="1">
      <alignment horizontal="center" vertical="center" wrapText="1"/>
      <protection/>
    </xf>
    <xf numFmtId="0" fontId="38" fillId="0" borderId="17" xfId="49" applyFont="1" applyFill="1" applyBorder="1" applyAlignment="1">
      <alignment horizontal="center" vertical="center" wrapText="1"/>
      <protection/>
    </xf>
    <xf numFmtId="2" fontId="39" fillId="0" borderId="18" xfId="53" applyNumberFormat="1" applyFont="1" applyFill="1" applyBorder="1" applyAlignment="1">
      <alignment horizontal="left" vertical="center" wrapText="1"/>
      <protection/>
    </xf>
    <xf numFmtId="4" fontId="38" fillId="0" borderId="31" xfId="48" applyNumberFormat="1" applyFont="1" applyFill="1" applyBorder="1" applyAlignment="1">
      <alignment vertical="center" wrapText="1"/>
      <protection/>
    </xf>
    <xf numFmtId="4" fontId="38" fillId="0" borderId="49" xfId="48" applyNumberFormat="1" applyFont="1" applyFill="1" applyBorder="1" applyAlignment="1">
      <alignment vertical="center" wrapText="1"/>
      <protection/>
    </xf>
    <xf numFmtId="0" fontId="31" fillId="0" borderId="50" xfId="48" applyFont="1" applyFill="1" applyBorder="1" applyAlignment="1">
      <alignment horizontal="center" vertical="center" wrapText="1"/>
      <protection/>
    </xf>
    <xf numFmtId="49" fontId="31" fillId="0" borderId="37" xfId="48" applyNumberFormat="1" applyFont="1" applyFill="1" applyBorder="1" applyAlignment="1">
      <alignment horizontal="center" vertical="center" wrapText="1"/>
      <protection/>
    </xf>
    <xf numFmtId="49" fontId="31" fillId="0" borderId="51" xfId="48" applyNumberFormat="1" applyFont="1" applyFill="1" applyBorder="1" applyAlignment="1">
      <alignment horizontal="center" vertical="center" wrapText="1"/>
      <protection/>
    </xf>
    <xf numFmtId="4" fontId="4" fillId="24" borderId="11" xfId="49" applyNumberFormat="1" applyFont="1" applyFill="1" applyBorder="1" applyAlignment="1">
      <alignment vertical="center"/>
      <protection/>
    </xf>
    <xf numFmtId="0" fontId="1" fillId="0" borderId="17" xfId="48" applyFont="1" applyFill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49" fontId="1" fillId="0" borderId="46" xfId="49" applyNumberFormat="1" applyFont="1" applyFill="1" applyBorder="1" applyAlignment="1">
      <alignment horizontal="center" vertical="center"/>
      <protection/>
    </xf>
    <xf numFmtId="0" fontId="1" fillId="0" borderId="18" xfId="49" applyFont="1" applyFill="1" applyBorder="1" applyAlignment="1">
      <alignment vertical="center"/>
      <protection/>
    </xf>
    <xf numFmtId="4" fontId="1" fillId="0" borderId="52" xfId="49" applyNumberFormat="1" applyFont="1" applyFill="1" applyBorder="1" applyAlignment="1">
      <alignment vertical="center"/>
      <protection/>
    </xf>
    <xf numFmtId="4" fontId="1" fillId="0" borderId="48" xfId="49" applyNumberFormat="1" applyFont="1" applyFill="1" applyBorder="1" applyAlignment="1">
      <alignment vertical="center"/>
      <protection/>
    </xf>
    <xf numFmtId="0" fontId="1" fillId="0" borderId="53" xfId="49" applyFont="1" applyFill="1" applyBorder="1" applyAlignment="1">
      <alignment horizontal="center" vertical="center"/>
      <protection/>
    </xf>
    <xf numFmtId="49" fontId="1" fillId="0" borderId="54" xfId="49" applyNumberFormat="1" applyFont="1" applyFill="1" applyBorder="1" applyAlignment="1">
      <alignment horizontal="center" vertical="center"/>
      <protection/>
    </xf>
    <xf numFmtId="0" fontId="1" fillId="0" borderId="55" xfId="49" applyFont="1" applyFill="1" applyBorder="1" applyAlignment="1">
      <alignment vertical="center"/>
      <protection/>
    </xf>
    <xf numFmtId="4" fontId="1" fillId="0" borderId="0" xfId="49" applyNumberFormat="1" applyFont="1" applyFill="1" applyBorder="1" applyAlignment="1">
      <alignment vertical="center"/>
      <protection/>
    </xf>
    <xf numFmtId="4" fontId="1" fillId="0" borderId="42" xfId="49" applyNumberFormat="1" applyFont="1" applyFill="1" applyBorder="1" applyAlignment="1">
      <alignment vertical="center"/>
      <protection/>
    </xf>
    <xf numFmtId="49" fontId="4" fillId="0" borderId="10" xfId="49" applyNumberFormat="1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center"/>
      <protection/>
    </xf>
    <xf numFmtId="0" fontId="1" fillId="0" borderId="44" xfId="48" applyFont="1" applyBorder="1" applyAlignment="1">
      <alignment vertical="center"/>
      <protection/>
    </xf>
    <xf numFmtId="4" fontId="1" fillId="0" borderId="56" xfId="48" applyNumberFormat="1" applyFont="1" applyBorder="1" applyAlignment="1">
      <alignment vertical="center"/>
      <protection/>
    </xf>
    <xf numFmtId="4" fontId="1" fillId="0" borderId="11" xfId="48" applyNumberFormat="1" applyFont="1" applyBorder="1" applyAlignment="1">
      <alignment vertical="center"/>
      <protection/>
    </xf>
    <xf numFmtId="4" fontId="4" fillId="0" borderId="42" xfId="49" applyNumberFormat="1" applyFont="1" applyFill="1" applyBorder="1" applyAlignment="1">
      <alignment vertical="center"/>
      <protection/>
    </xf>
    <xf numFmtId="4" fontId="4" fillId="0" borderId="52" xfId="49" applyNumberFormat="1" applyFont="1" applyFill="1" applyBorder="1" applyAlignment="1">
      <alignment vertical="center"/>
      <protection/>
    </xf>
    <xf numFmtId="4" fontId="4" fillId="0" borderId="0" xfId="49" applyNumberFormat="1" applyFont="1" applyFill="1" applyBorder="1" applyAlignment="1">
      <alignment vertical="center"/>
      <protection/>
    </xf>
    <xf numFmtId="0" fontId="30" fillId="0" borderId="0" xfId="51" applyFont="1" applyAlignment="1">
      <alignment vertical="center"/>
      <protection/>
    </xf>
    <xf numFmtId="49" fontId="34" fillId="0" borderId="0" xfId="48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4" fontId="4" fillId="0" borderId="11" xfId="49" applyNumberFormat="1" applyFont="1" applyBorder="1" applyAlignment="1">
      <alignment vertical="center"/>
      <protection/>
    </xf>
    <xf numFmtId="2" fontId="0" fillId="0" borderId="0" xfId="49" applyNumberFormat="1" applyAlignment="1">
      <alignment vertical="center"/>
      <protection/>
    </xf>
    <xf numFmtId="2" fontId="4" fillId="0" borderId="38" xfId="49" applyNumberFormat="1" applyFont="1" applyBorder="1" applyAlignment="1">
      <alignment horizontal="center" vertical="center"/>
      <protection/>
    </xf>
    <xf numFmtId="2" fontId="4" fillId="0" borderId="26" xfId="49" applyNumberFormat="1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4" fillId="0" borderId="36" xfId="50" applyFont="1" applyBorder="1" applyAlignment="1">
      <alignment horizontal="center" vertical="center"/>
      <protection/>
    </xf>
    <xf numFmtId="49" fontId="4" fillId="0" borderId="17" xfId="50" applyNumberFormat="1" applyFont="1" applyBorder="1" applyAlignment="1" quotePrefix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vertical="center"/>
      <protection/>
    </xf>
    <xf numFmtId="0" fontId="32" fillId="0" borderId="57" xfId="50" applyFont="1" applyFill="1" applyBorder="1" applyAlignment="1">
      <alignment horizontal="center" vertical="center"/>
      <protection/>
    </xf>
    <xf numFmtId="49" fontId="5" fillId="0" borderId="43" xfId="50" applyNumberFormat="1" applyFont="1" applyFill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4" fontId="35" fillId="25" borderId="34" xfId="50" applyNumberFormat="1" applyFont="1" applyFill="1" applyBorder="1" applyAlignment="1">
      <alignment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49" fontId="40" fillId="0" borderId="35" xfId="5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58" xfId="49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4" fillId="0" borderId="59" xfId="49" applyFont="1" applyFill="1" applyBorder="1" applyAlignment="1">
      <alignment horizontal="center" vertical="center"/>
      <protection/>
    </xf>
    <xf numFmtId="0" fontId="4" fillId="0" borderId="60" xfId="49" applyFont="1" applyFill="1" applyBorder="1" applyAlignment="1">
      <alignment horizontal="center" vertical="center"/>
      <protection/>
    </xf>
    <xf numFmtId="0" fontId="4" fillId="0" borderId="6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62" xfId="49" applyFont="1" applyFill="1" applyBorder="1" applyAlignment="1">
      <alignment horizontal="center" vertical="center"/>
      <protection/>
    </xf>
    <xf numFmtId="0" fontId="4" fillId="0" borderId="34" xfId="4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horizontal="center" vertical="center"/>
      <protection/>
    </xf>
    <xf numFmtId="49" fontId="4" fillId="0" borderId="63" xfId="49" applyNumberFormat="1" applyFont="1" applyFill="1" applyBorder="1" applyAlignment="1">
      <alignment horizontal="center" vertical="center"/>
      <protection/>
    </xf>
    <xf numFmtId="49" fontId="4" fillId="0" borderId="32" xfId="49" applyNumberFormat="1" applyFont="1" applyFill="1" applyBorder="1" applyAlignment="1">
      <alignment horizontal="center" vertical="center"/>
      <protection/>
    </xf>
    <xf numFmtId="0" fontId="4" fillId="0" borderId="43" xfId="49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3" fillId="0" borderId="0" xfId="48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64" xfId="49" applyNumberFormat="1" applyFont="1" applyBorder="1" applyAlignment="1">
      <alignment horizontal="center" vertical="center"/>
      <protection/>
    </xf>
    <xf numFmtId="49" fontId="4" fillId="0" borderId="57" xfId="49" applyNumberFormat="1" applyFont="1" applyBorder="1" applyAlignment="1">
      <alignment horizontal="center" vertical="center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65" xfId="49" applyFont="1" applyBorder="1" applyAlignment="1">
      <alignment horizontal="center" vertical="center"/>
      <protection/>
    </xf>
    <xf numFmtId="0" fontId="4" fillId="0" borderId="58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2" fontId="4" fillId="0" borderId="66" xfId="49" applyNumberFormat="1" applyFont="1" applyBorder="1" applyAlignment="1">
      <alignment horizontal="center" vertical="center"/>
      <protection/>
    </xf>
    <xf numFmtId="2" fontId="4" fillId="0" borderId="54" xfId="49" applyNumberFormat="1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1" fillId="0" borderId="62" xfId="51" applyFont="1" applyBorder="1" applyAlignment="1">
      <alignment horizontal="center" vertical="center" textRotation="90" wrapText="1"/>
      <protection/>
    </xf>
    <xf numFmtId="0" fontId="1" fillId="0" borderId="45" xfId="51" applyFont="1" applyBorder="1" applyAlignment="1">
      <alignment horizontal="center" vertical="center" textRotation="90" wrapText="1"/>
      <protection/>
    </xf>
    <xf numFmtId="0" fontId="1" fillId="0" borderId="34" xfId="51" applyFont="1" applyBorder="1" applyAlignment="1">
      <alignment horizontal="center" vertical="center" textRotation="90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normální_Rozpis výdajů 03 bez PO 2 2" xfId="50"/>
    <cellStyle name="normální_Rozpis výdajů 03 bez PO 3" xfId="51"/>
    <cellStyle name="normální_Rozpis výdajů 03 bez PO_04 - OSMTVS 2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4">
      <selection activeCell="E35" sqref="E35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177" t="s">
        <v>71</v>
      </c>
      <c r="B1" s="177"/>
      <c r="C1" s="177"/>
      <c r="D1" s="177"/>
      <c r="E1" s="177"/>
      <c r="F1" s="177"/>
    </row>
    <row r="2" ht="18" customHeight="1"/>
    <row r="3" spans="1:6" ht="16.5" customHeight="1">
      <c r="A3" s="178" t="s">
        <v>49</v>
      </c>
      <c r="B3" s="178"/>
      <c r="C3" s="178"/>
      <c r="D3" s="178"/>
      <c r="E3" s="178"/>
      <c r="F3" s="178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66</v>
      </c>
      <c r="D5" s="33" t="s">
        <v>67</v>
      </c>
      <c r="E5" s="5" t="s">
        <v>0</v>
      </c>
      <c r="F5" s="6" t="s">
        <v>68</v>
      </c>
    </row>
    <row r="6" spans="1:6" ht="15" customHeight="1">
      <c r="A6" s="7" t="s">
        <v>9</v>
      </c>
      <c r="B6" s="8" t="s">
        <v>27</v>
      </c>
      <c r="C6" s="9">
        <f>C7+C8+C9</f>
        <v>2522188</v>
      </c>
      <c r="D6" s="59">
        <f>D7+D8+D9</f>
        <v>2536880.59</v>
      </c>
      <c r="E6" s="10">
        <f>SUM(E7:E9)</f>
        <v>7000</v>
      </c>
      <c r="F6" s="11">
        <f>SUM(F7:F9)</f>
        <v>2543880.59</v>
      </c>
    </row>
    <row r="7" spans="1:6" ht="15" customHeight="1">
      <c r="A7" s="12" t="s">
        <v>10</v>
      </c>
      <c r="B7" s="13" t="s">
        <v>11</v>
      </c>
      <c r="C7" s="15">
        <v>2461000</v>
      </c>
      <c r="D7" s="15">
        <v>2461007.77</v>
      </c>
      <c r="E7" s="24"/>
      <c r="F7" s="16">
        <f aca="true" t="shared" si="0" ref="F7:F23">D7+E7</f>
        <v>2461007.77</v>
      </c>
    </row>
    <row r="8" spans="1:6" ht="15" customHeight="1">
      <c r="A8" s="12" t="s">
        <v>12</v>
      </c>
      <c r="B8" s="13" t="s">
        <v>13</v>
      </c>
      <c r="C8" s="15">
        <f>18368+7500+3700+120+1200+18000+12300</f>
        <v>61188</v>
      </c>
      <c r="D8" s="15">
        <v>75872.82</v>
      </c>
      <c r="E8" s="24">
        <f>'příjmy OD'!J11</f>
        <v>7000</v>
      </c>
      <c r="F8" s="16">
        <f t="shared" si="0"/>
        <v>82872.82</v>
      </c>
    </row>
    <row r="9" spans="1:6" ht="15" customHeight="1">
      <c r="A9" s="12" t="s">
        <v>14</v>
      </c>
      <c r="B9" s="13" t="s">
        <v>15</v>
      </c>
      <c r="C9" s="14">
        <v>0</v>
      </c>
      <c r="D9" s="15">
        <v>0</v>
      </c>
      <c r="E9" s="24"/>
      <c r="F9" s="16">
        <f t="shared" si="0"/>
        <v>0</v>
      </c>
    </row>
    <row r="10" spans="1:6" ht="15" customHeight="1">
      <c r="A10" s="17" t="s">
        <v>16</v>
      </c>
      <c r="B10" s="13" t="s">
        <v>17</v>
      </c>
      <c r="C10" s="18">
        <f>C11+C16</f>
        <v>87888.7</v>
      </c>
      <c r="D10" s="19">
        <f>D11+D16</f>
        <v>4120422.5700000003</v>
      </c>
      <c r="E10" s="20">
        <f>E11+E16</f>
        <v>0</v>
      </c>
      <c r="F10" s="21">
        <f>F11+F16</f>
        <v>4120422.5700000003</v>
      </c>
    </row>
    <row r="11" spans="1:6" ht="15" customHeight="1">
      <c r="A11" s="22" t="s">
        <v>51</v>
      </c>
      <c r="B11" s="13" t="s">
        <v>18</v>
      </c>
      <c r="C11" s="14">
        <f>SUM(C12:C15)</f>
        <v>87888.7</v>
      </c>
      <c r="D11" s="15">
        <f>SUM(D12:D15)</f>
        <v>4120422.5700000003</v>
      </c>
      <c r="E11" s="15">
        <f>SUM(E12:E15)</f>
        <v>0</v>
      </c>
      <c r="F11" s="16">
        <f>SUM(F12:F15)</f>
        <v>4120422.5700000003</v>
      </c>
    </row>
    <row r="12" spans="1:6" ht="15" customHeight="1">
      <c r="A12" s="22" t="s">
        <v>52</v>
      </c>
      <c r="B12" s="13" t="s">
        <v>19</v>
      </c>
      <c r="C12" s="15">
        <v>63118.7</v>
      </c>
      <c r="D12" s="15">
        <v>63118.7</v>
      </c>
      <c r="E12" s="24"/>
      <c r="F12" s="16">
        <f t="shared" si="0"/>
        <v>63118.7</v>
      </c>
    </row>
    <row r="13" spans="1:6" ht="15" customHeight="1">
      <c r="A13" s="22" t="s">
        <v>53</v>
      </c>
      <c r="B13" s="13" t="s">
        <v>18</v>
      </c>
      <c r="C13" s="23">
        <v>0</v>
      </c>
      <c r="D13" s="15">
        <v>4032533.87</v>
      </c>
      <c r="E13" s="24"/>
      <c r="F13" s="16">
        <f>D13+E13</f>
        <v>4032533.87</v>
      </c>
    </row>
    <row r="14" spans="1:6" ht="15" customHeight="1">
      <c r="A14" s="22" t="s">
        <v>59</v>
      </c>
      <c r="B14" s="13" t="s">
        <v>60</v>
      </c>
      <c r="C14" s="23">
        <v>0</v>
      </c>
      <c r="D14" s="15">
        <v>0</v>
      </c>
      <c r="E14" s="24"/>
      <c r="F14" s="16">
        <f>D14+E14</f>
        <v>0</v>
      </c>
    </row>
    <row r="15" spans="1:6" ht="15" customHeight="1">
      <c r="A15" s="22" t="s">
        <v>54</v>
      </c>
      <c r="B15" s="13">
        <v>4121</v>
      </c>
      <c r="C15" s="23">
        <v>24770</v>
      </c>
      <c r="D15" s="15">
        <v>24770</v>
      </c>
      <c r="E15" s="24"/>
      <c r="F15" s="16">
        <f t="shared" si="0"/>
        <v>24770</v>
      </c>
    </row>
    <row r="16" spans="1:6" ht="15" customHeight="1">
      <c r="A16" s="12" t="s">
        <v>28</v>
      </c>
      <c r="B16" s="13" t="s">
        <v>20</v>
      </c>
      <c r="C16" s="23">
        <f>SUM(C17:C19)</f>
        <v>0</v>
      </c>
      <c r="D16" s="15">
        <f>SUM(D17:D19)</f>
        <v>0</v>
      </c>
      <c r="E16" s="15">
        <f>SUM(E17:E19)</f>
        <v>0</v>
      </c>
      <c r="F16" s="16">
        <f>SUM(F17:F19)</f>
        <v>0</v>
      </c>
    </row>
    <row r="17" spans="1:6" ht="15" customHeight="1">
      <c r="A17" s="12" t="s">
        <v>57</v>
      </c>
      <c r="B17" s="13" t="s">
        <v>20</v>
      </c>
      <c r="C17" s="23">
        <v>0</v>
      </c>
      <c r="D17" s="15">
        <v>0</v>
      </c>
      <c r="E17" s="24"/>
      <c r="F17" s="16">
        <f t="shared" si="0"/>
        <v>0</v>
      </c>
    </row>
    <row r="18" spans="1:6" ht="15" customHeight="1">
      <c r="A18" s="22" t="s">
        <v>58</v>
      </c>
      <c r="B18" s="13">
        <v>4221</v>
      </c>
      <c r="C18" s="23">
        <v>0</v>
      </c>
      <c r="D18" s="15">
        <v>0</v>
      </c>
      <c r="E18" s="24"/>
      <c r="F18" s="16">
        <f>D18+E18</f>
        <v>0</v>
      </c>
    </row>
    <row r="19" spans="1:6" ht="15" customHeight="1">
      <c r="A19" s="22" t="s">
        <v>61</v>
      </c>
      <c r="B19" s="13">
        <v>4232</v>
      </c>
      <c r="C19" s="23">
        <v>0</v>
      </c>
      <c r="D19" s="15">
        <v>0</v>
      </c>
      <c r="E19" s="24"/>
      <c r="F19" s="16">
        <f>D19+E19</f>
        <v>0</v>
      </c>
    </row>
    <row r="20" spans="1:6" ht="15" customHeight="1">
      <c r="A20" s="17" t="s">
        <v>21</v>
      </c>
      <c r="B20" s="25" t="s">
        <v>29</v>
      </c>
      <c r="C20" s="18">
        <f>C6+C10</f>
        <v>2610076.7</v>
      </c>
      <c r="D20" s="19">
        <f>D6+D10</f>
        <v>6657303.16</v>
      </c>
      <c r="E20" s="19">
        <f>E6+E10</f>
        <v>7000</v>
      </c>
      <c r="F20" s="21">
        <f>F6+F10</f>
        <v>6664303.16</v>
      </c>
    </row>
    <row r="21" spans="1:6" ht="15" customHeight="1">
      <c r="A21" s="17" t="s">
        <v>22</v>
      </c>
      <c r="B21" s="25" t="s">
        <v>23</v>
      </c>
      <c r="C21" s="18">
        <f>SUM(C22:C25)</f>
        <v>-96875</v>
      </c>
      <c r="D21" s="19">
        <f>SUM(D22:D25)</f>
        <v>403968.81000000006</v>
      </c>
      <c r="E21" s="20">
        <f>SUM(E22:E25)</f>
        <v>0</v>
      </c>
      <c r="F21" s="26">
        <f>SUM(F22:F25)</f>
        <v>403968.81000000006</v>
      </c>
    </row>
    <row r="22" spans="1:6" ht="15" customHeight="1">
      <c r="A22" s="22" t="s">
        <v>64</v>
      </c>
      <c r="B22" s="13" t="s">
        <v>24</v>
      </c>
      <c r="C22" s="23">
        <v>0</v>
      </c>
      <c r="D22" s="15">
        <v>127924.3</v>
      </c>
      <c r="E22" s="56"/>
      <c r="F22" s="16">
        <f t="shared" si="0"/>
        <v>127924.3</v>
      </c>
    </row>
    <row r="23" spans="1:6" ht="15" customHeight="1">
      <c r="A23" s="22" t="s">
        <v>65</v>
      </c>
      <c r="B23" s="13" t="s">
        <v>24</v>
      </c>
      <c r="C23" s="23">
        <v>0</v>
      </c>
      <c r="D23" s="15">
        <v>422919.51</v>
      </c>
      <c r="E23" s="57"/>
      <c r="F23" s="16">
        <f t="shared" si="0"/>
        <v>422919.51</v>
      </c>
    </row>
    <row r="24" spans="1:6" ht="15" customHeight="1">
      <c r="A24" s="22" t="s">
        <v>75</v>
      </c>
      <c r="B24" s="13" t="s">
        <v>55</v>
      </c>
      <c r="C24" s="23">
        <v>0</v>
      </c>
      <c r="D24" s="15">
        <v>0</v>
      </c>
      <c r="E24" s="24"/>
      <c r="F24" s="16">
        <f>D24+E24</f>
        <v>0</v>
      </c>
    </row>
    <row r="25" spans="1:6" ht="15" customHeight="1" thickBot="1">
      <c r="A25" s="22" t="s">
        <v>76</v>
      </c>
      <c r="B25" s="13">
        <v>8124</v>
      </c>
      <c r="C25" s="23">
        <v>-96875</v>
      </c>
      <c r="D25" s="60">
        <v>-146875</v>
      </c>
      <c r="E25" s="24"/>
      <c r="F25" s="16">
        <f>D25+E25</f>
        <v>-146875</v>
      </c>
    </row>
    <row r="26" spans="1:6" ht="15" customHeight="1" thickBot="1">
      <c r="A26" s="27" t="s">
        <v>25</v>
      </c>
      <c r="B26" s="28"/>
      <c r="C26" s="29">
        <f>C21+C10+C6</f>
        <v>2513201.7</v>
      </c>
      <c r="D26" s="30">
        <f>D21+D10+D6</f>
        <v>7061271.970000001</v>
      </c>
      <c r="E26" s="58">
        <f>E6+E10+E21</f>
        <v>7000</v>
      </c>
      <c r="F26" s="31">
        <f>D26+E26</f>
        <v>7068271.970000001</v>
      </c>
    </row>
    <row r="28" ht="9.75">
      <c r="E28" s="40"/>
    </row>
    <row r="29" spans="1:6" ht="17.25">
      <c r="A29" s="178" t="s">
        <v>50</v>
      </c>
      <c r="B29" s="178"/>
      <c r="C29" s="178"/>
      <c r="D29" s="178"/>
      <c r="E29" s="178"/>
      <c r="F29" s="178"/>
    </row>
    <row r="30" spans="1:6" ht="12" customHeight="1" thickBot="1">
      <c r="A30" s="1"/>
      <c r="B30" s="1"/>
      <c r="C30" s="1"/>
      <c r="D30" s="1"/>
      <c r="E30" s="1"/>
      <c r="F30" s="1"/>
    </row>
    <row r="31" spans="1:6" ht="15" customHeight="1" thickBot="1">
      <c r="A31" s="32" t="s">
        <v>30</v>
      </c>
      <c r="B31" s="33" t="s">
        <v>2</v>
      </c>
      <c r="C31" s="5" t="s">
        <v>66</v>
      </c>
      <c r="D31" s="33" t="s">
        <v>67</v>
      </c>
      <c r="E31" s="5" t="s">
        <v>0</v>
      </c>
      <c r="F31" s="6" t="s">
        <v>68</v>
      </c>
    </row>
    <row r="32" spans="1:6" ht="15" customHeight="1">
      <c r="A32" s="34" t="s">
        <v>31</v>
      </c>
      <c r="B32" s="35" t="s">
        <v>32</v>
      </c>
      <c r="C32" s="36">
        <v>28361.82</v>
      </c>
      <c r="D32" s="36">
        <v>28361.82</v>
      </c>
      <c r="E32" s="36"/>
      <c r="F32" s="37">
        <f>D32+E32</f>
        <v>28361.82</v>
      </c>
    </row>
    <row r="33" spans="1:6" ht="15" customHeight="1">
      <c r="A33" s="38" t="s">
        <v>33</v>
      </c>
      <c r="B33" s="39" t="s">
        <v>32</v>
      </c>
      <c r="C33" s="15">
        <v>255021.85</v>
      </c>
      <c r="D33" s="15">
        <v>255021.85</v>
      </c>
      <c r="E33" s="36"/>
      <c r="F33" s="37">
        <f>D33+E33</f>
        <v>255021.85</v>
      </c>
    </row>
    <row r="34" spans="1:6" ht="15" customHeight="1">
      <c r="A34" s="38" t="s">
        <v>69</v>
      </c>
      <c r="B34" s="39" t="s">
        <v>42</v>
      </c>
      <c r="C34" s="15">
        <v>17207</v>
      </c>
      <c r="D34" s="15">
        <v>53062</v>
      </c>
      <c r="E34" s="36">
        <f>'91206'!I9</f>
        <v>7000</v>
      </c>
      <c r="F34" s="37">
        <f>D34+E34</f>
        <v>60062</v>
      </c>
    </row>
    <row r="35" spans="1:6" ht="15" customHeight="1">
      <c r="A35" s="38" t="s">
        <v>34</v>
      </c>
      <c r="B35" s="39" t="s">
        <v>32</v>
      </c>
      <c r="C35" s="15">
        <v>907840</v>
      </c>
      <c r="D35" s="15">
        <v>919090</v>
      </c>
      <c r="E35" s="36"/>
      <c r="F35" s="37">
        <f aca="true" t="shared" si="1" ref="F35:F48">D35+E35</f>
        <v>919090</v>
      </c>
    </row>
    <row r="36" spans="1:6" ht="15" customHeight="1">
      <c r="A36" s="38" t="s">
        <v>35</v>
      </c>
      <c r="B36" s="39" t="s">
        <v>32</v>
      </c>
      <c r="C36" s="15">
        <v>646749.25</v>
      </c>
      <c r="D36" s="15">
        <v>659872.84</v>
      </c>
      <c r="E36" s="57"/>
      <c r="F36" s="37">
        <f>D36+E36</f>
        <v>659872.84</v>
      </c>
    </row>
    <row r="37" spans="1:6" ht="15" customHeight="1">
      <c r="A37" s="38" t="s">
        <v>36</v>
      </c>
      <c r="B37" s="39" t="s">
        <v>32</v>
      </c>
      <c r="C37" s="15">
        <v>0</v>
      </c>
      <c r="D37" s="15">
        <v>3682546.94</v>
      </c>
      <c r="E37" s="57"/>
      <c r="F37" s="37">
        <f>D37+E37</f>
        <v>3682546.94</v>
      </c>
    </row>
    <row r="38" spans="1:6" ht="15" customHeight="1">
      <c r="A38" s="38" t="s">
        <v>63</v>
      </c>
      <c r="B38" s="39" t="s">
        <v>42</v>
      </c>
      <c r="C38" s="15">
        <v>88743.71</v>
      </c>
      <c r="D38" s="15">
        <v>469738.71</v>
      </c>
      <c r="E38" s="57"/>
      <c r="F38" s="37">
        <f>D38+E38</f>
        <v>469738.71</v>
      </c>
    </row>
    <row r="39" spans="1:6" ht="15" customHeight="1">
      <c r="A39" s="38" t="s">
        <v>37</v>
      </c>
      <c r="B39" s="39" t="s">
        <v>32</v>
      </c>
      <c r="C39" s="15">
        <v>24600</v>
      </c>
      <c r="D39" s="15">
        <v>36600</v>
      </c>
      <c r="E39" s="57"/>
      <c r="F39" s="37">
        <f>D39+E39</f>
        <v>36600</v>
      </c>
    </row>
    <row r="40" spans="1:6" ht="15" customHeight="1">
      <c r="A40" s="38" t="s">
        <v>38</v>
      </c>
      <c r="B40" s="39" t="s">
        <v>39</v>
      </c>
      <c r="C40" s="15">
        <v>220455.88</v>
      </c>
      <c r="D40" s="15">
        <v>468595.01</v>
      </c>
      <c r="E40" s="57"/>
      <c r="F40" s="37">
        <f>D40+E40</f>
        <v>468595.01</v>
      </c>
    </row>
    <row r="41" spans="1:6" ht="15" customHeight="1">
      <c r="A41" s="38" t="s">
        <v>40</v>
      </c>
      <c r="B41" s="39" t="s">
        <v>39</v>
      </c>
      <c r="C41" s="15">
        <v>0</v>
      </c>
      <c r="D41" s="15">
        <v>0</v>
      </c>
      <c r="E41" s="57"/>
      <c r="F41" s="37">
        <f t="shared" si="1"/>
        <v>0</v>
      </c>
    </row>
    <row r="42" spans="1:6" ht="15" customHeight="1">
      <c r="A42" s="38" t="s">
        <v>41</v>
      </c>
      <c r="B42" s="39" t="s">
        <v>42</v>
      </c>
      <c r="C42" s="15">
        <v>206206.19</v>
      </c>
      <c r="D42" s="15">
        <v>214340.5</v>
      </c>
      <c r="E42" s="57"/>
      <c r="F42" s="37">
        <f t="shared" si="1"/>
        <v>214340.5</v>
      </c>
    </row>
    <row r="43" spans="1:8" ht="15" customHeight="1">
      <c r="A43" s="38" t="s">
        <v>43</v>
      </c>
      <c r="B43" s="39" t="s">
        <v>42</v>
      </c>
      <c r="C43" s="15">
        <v>20000</v>
      </c>
      <c r="D43" s="15">
        <v>20000</v>
      </c>
      <c r="E43" s="36"/>
      <c r="F43" s="37">
        <f t="shared" si="1"/>
        <v>20000</v>
      </c>
      <c r="H43" s="40"/>
    </row>
    <row r="44" spans="1:6" ht="15" customHeight="1">
      <c r="A44" s="38" t="s">
        <v>44</v>
      </c>
      <c r="B44" s="39" t="s">
        <v>32</v>
      </c>
      <c r="C44" s="15">
        <v>4016</v>
      </c>
      <c r="D44" s="15">
        <v>7787.89</v>
      </c>
      <c r="E44" s="36"/>
      <c r="F44" s="37">
        <f t="shared" si="1"/>
        <v>7787.89</v>
      </c>
    </row>
    <row r="45" spans="1:6" ht="15" customHeight="1">
      <c r="A45" s="38" t="s">
        <v>62</v>
      </c>
      <c r="B45" s="39" t="s">
        <v>42</v>
      </c>
      <c r="C45" s="15">
        <v>67000</v>
      </c>
      <c r="D45" s="15">
        <v>140272.67</v>
      </c>
      <c r="E45" s="36"/>
      <c r="F45" s="37">
        <f t="shared" si="1"/>
        <v>140272.67</v>
      </c>
    </row>
    <row r="46" spans="1:6" ht="15" customHeight="1">
      <c r="A46" s="38" t="s">
        <v>45</v>
      </c>
      <c r="B46" s="39" t="s">
        <v>42</v>
      </c>
      <c r="C46" s="15">
        <v>5000</v>
      </c>
      <c r="D46" s="15">
        <v>13993.01</v>
      </c>
      <c r="E46" s="36"/>
      <c r="F46" s="37">
        <f t="shared" si="1"/>
        <v>13993.01</v>
      </c>
    </row>
    <row r="47" spans="1:6" ht="15" customHeight="1">
      <c r="A47" s="38" t="s">
        <v>46</v>
      </c>
      <c r="B47" s="39" t="s">
        <v>42</v>
      </c>
      <c r="C47" s="15">
        <v>18000</v>
      </c>
      <c r="D47" s="15">
        <v>84728.29</v>
      </c>
      <c r="E47" s="36"/>
      <c r="F47" s="37">
        <f t="shared" si="1"/>
        <v>84728.29</v>
      </c>
    </row>
    <row r="48" spans="1:6" ht="15" customHeight="1" thickBot="1">
      <c r="A48" s="38" t="s">
        <v>47</v>
      </c>
      <c r="B48" s="39" t="s">
        <v>42</v>
      </c>
      <c r="C48" s="15">
        <v>4000</v>
      </c>
      <c r="D48" s="15">
        <v>7260.44</v>
      </c>
      <c r="E48" s="36"/>
      <c r="F48" s="37">
        <f t="shared" si="1"/>
        <v>7260.44</v>
      </c>
    </row>
    <row r="49" spans="1:6" ht="15" customHeight="1" thickBot="1">
      <c r="A49" s="41" t="s">
        <v>48</v>
      </c>
      <c r="B49" s="42"/>
      <c r="C49" s="30">
        <f>SUM(C32:C48)</f>
        <v>2513201.6999999997</v>
      </c>
      <c r="D49" s="30">
        <f>SUM(D32:D48)</f>
        <v>7061271.969999999</v>
      </c>
      <c r="E49" s="30">
        <f>SUM(E32:E48)</f>
        <v>7000</v>
      </c>
      <c r="F49" s="31">
        <f>SUM(F32:F48)</f>
        <v>7068271.969999999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2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7109375" style="62" customWidth="1"/>
    <col min="2" max="2" width="3.00390625" style="62" customWidth="1"/>
    <col min="3" max="3" width="8.8515625" style="62" customWidth="1"/>
    <col min="4" max="4" width="4.28125" style="62" customWidth="1"/>
    <col min="5" max="5" width="5.28125" style="62" customWidth="1"/>
    <col min="6" max="6" width="7.8515625" style="62" bestFit="1" customWidth="1"/>
    <col min="7" max="7" width="43.7109375" style="62" customWidth="1"/>
    <col min="8" max="9" width="8.7109375" style="62" customWidth="1"/>
    <col min="10" max="10" width="9.28125" style="62" customWidth="1"/>
    <col min="11" max="11" width="9.00390625" style="62" customWidth="1"/>
    <col min="12" max="16384" width="8.8515625" style="62" customWidth="1"/>
  </cols>
  <sheetData>
    <row r="1" spans="1:11" ht="17.25">
      <c r="A1" s="189" t="s">
        <v>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190" t="s">
        <v>78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3.5" thickBot="1">
      <c r="A4" s="63"/>
      <c r="B4" s="63"/>
      <c r="C4" s="63"/>
      <c r="D4" s="63"/>
      <c r="E4" s="63"/>
      <c r="F4" s="63"/>
      <c r="G4" s="63"/>
      <c r="H4" s="63"/>
      <c r="I4" s="64"/>
      <c r="K4" s="64" t="s">
        <v>79</v>
      </c>
    </row>
    <row r="5" spans="1:11" ht="13.5" thickBot="1">
      <c r="A5" s="191" t="s">
        <v>80</v>
      </c>
      <c r="B5" s="179" t="s">
        <v>4</v>
      </c>
      <c r="C5" s="179" t="s">
        <v>6</v>
      </c>
      <c r="D5" s="179" t="s">
        <v>7</v>
      </c>
      <c r="E5" s="179" t="s">
        <v>8</v>
      </c>
      <c r="F5" s="179" t="s">
        <v>81</v>
      </c>
      <c r="G5" s="181" t="s">
        <v>82</v>
      </c>
      <c r="H5" s="183" t="s">
        <v>66</v>
      </c>
      <c r="I5" s="185" t="s">
        <v>67</v>
      </c>
      <c r="J5" s="187" t="s">
        <v>101</v>
      </c>
      <c r="K5" s="188"/>
    </row>
    <row r="6" spans="1:11" ht="13.5" thickBot="1">
      <c r="A6" s="192"/>
      <c r="B6" s="193"/>
      <c r="C6" s="193"/>
      <c r="D6" s="193"/>
      <c r="E6" s="193"/>
      <c r="F6" s="180"/>
      <c r="G6" s="182"/>
      <c r="H6" s="184"/>
      <c r="I6" s="186"/>
      <c r="J6" s="65" t="s">
        <v>26</v>
      </c>
      <c r="K6" s="66" t="s">
        <v>68</v>
      </c>
    </row>
    <row r="7" spans="1:256" ht="13.5" thickBot="1">
      <c r="A7" s="67" t="s">
        <v>3</v>
      </c>
      <c r="B7" s="68" t="s">
        <v>5</v>
      </c>
      <c r="C7" s="69" t="s">
        <v>3</v>
      </c>
      <c r="D7" s="70" t="s">
        <v>3</v>
      </c>
      <c r="E7" s="70" t="s">
        <v>3</v>
      </c>
      <c r="F7" s="71"/>
      <c r="G7" s="72" t="s">
        <v>83</v>
      </c>
      <c r="H7" s="73">
        <f>H8+H11+H16+H19</f>
        <v>33030</v>
      </c>
      <c r="I7" s="74">
        <f>I8+I11+I16+I19</f>
        <v>45610</v>
      </c>
      <c r="J7" s="44">
        <f>J8+J11+J16+J19</f>
        <v>7000</v>
      </c>
      <c r="K7" s="75">
        <f>K8+K11+K16+K19</f>
        <v>52610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13.5" thickBot="1">
      <c r="A8" s="77" t="s">
        <v>3</v>
      </c>
      <c r="B8" s="78" t="s">
        <v>5</v>
      </c>
      <c r="C8" s="79" t="s">
        <v>3</v>
      </c>
      <c r="D8" s="80" t="s">
        <v>3</v>
      </c>
      <c r="E8" s="80" t="s">
        <v>11</v>
      </c>
      <c r="F8" s="81"/>
      <c r="G8" s="82" t="s">
        <v>84</v>
      </c>
      <c r="H8" s="83">
        <f>H9+H10</f>
        <v>460</v>
      </c>
      <c r="I8" s="84">
        <f>I9+I10</f>
        <v>467.771</v>
      </c>
      <c r="J8" s="130">
        <f>J9+J10</f>
        <v>0</v>
      </c>
      <c r="K8" s="85">
        <f>K9+K10</f>
        <v>467.771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95" customFormat="1" ht="12.75">
      <c r="A9" s="86" t="s">
        <v>85</v>
      </c>
      <c r="B9" s="87" t="s">
        <v>73</v>
      </c>
      <c r="C9" s="88" t="s">
        <v>3</v>
      </c>
      <c r="D9" s="87" t="s">
        <v>3</v>
      </c>
      <c r="E9" s="89">
        <v>1354</v>
      </c>
      <c r="F9" s="90"/>
      <c r="G9" s="91" t="s">
        <v>86</v>
      </c>
      <c r="H9" s="92">
        <v>0</v>
      </c>
      <c r="I9" s="110">
        <v>7.771</v>
      </c>
      <c r="J9" s="93"/>
      <c r="K9" s="49">
        <f>I9+J9</f>
        <v>7.771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3.5" thickBot="1">
      <c r="A10" s="96" t="s">
        <v>85</v>
      </c>
      <c r="B10" s="97" t="s">
        <v>73</v>
      </c>
      <c r="C10" s="88" t="s">
        <v>3</v>
      </c>
      <c r="D10" s="87" t="s">
        <v>3</v>
      </c>
      <c r="E10" s="89">
        <v>1361</v>
      </c>
      <c r="F10" s="98"/>
      <c r="G10" s="99" t="s">
        <v>87</v>
      </c>
      <c r="H10" s="100">
        <v>460</v>
      </c>
      <c r="I10" s="101">
        <v>460</v>
      </c>
      <c r="J10" s="147"/>
      <c r="K10" s="102">
        <f>I10+J10</f>
        <v>460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3.5" thickBot="1">
      <c r="A11" s="77" t="s">
        <v>3</v>
      </c>
      <c r="B11" s="78" t="s">
        <v>5</v>
      </c>
      <c r="C11" s="79" t="s">
        <v>3</v>
      </c>
      <c r="D11" s="80" t="s">
        <v>3</v>
      </c>
      <c r="E11" s="80" t="s">
        <v>13</v>
      </c>
      <c r="F11" s="81"/>
      <c r="G11" s="82" t="s">
        <v>88</v>
      </c>
      <c r="H11" s="83">
        <f>H12+H13+H14</f>
        <v>7800</v>
      </c>
      <c r="I11" s="84">
        <f>I12+I13+I14</f>
        <v>20372.229</v>
      </c>
      <c r="J11" s="130">
        <f>J12+J13+J14</f>
        <v>7000</v>
      </c>
      <c r="K11" s="85">
        <f>K12+K13+K14</f>
        <v>27372.229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12.75">
      <c r="A12" s="103" t="s">
        <v>85</v>
      </c>
      <c r="B12" s="104" t="s">
        <v>73</v>
      </c>
      <c r="C12" s="105" t="s">
        <v>3</v>
      </c>
      <c r="D12" s="106">
        <v>2229</v>
      </c>
      <c r="E12" s="107">
        <v>2119</v>
      </c>
      <c r="F12" s="108"/>
      <c r="G12" s="109" t="s">
        <v>89</v>
      </c>
      <c r="H12" s="110">
        <v>5800</v>
      </c>
      <c r="I12" s="110">
        <v>5800</v>
      </c>
      <c r="J12" s="148"/>
      <c r="K12" s="111">
        <f>I12+J12</f>
        <v>5800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13.5" thickBot="1">
      <c r="A13" s="96" t="s">
        <v>85</v>
      </c>
      <c r="B13" s="112" t="s">
        <v>73</v>
      </c>
      <c r="C13" s="113" t="s">
        <v>3</v>
      </c>
      <c r="D13" s="114">
        <v>2299</v>
      </c>
      <c r="E13" s="115">
        <v>2212</v>
      </c>
      <c r="F13" s="116"/>
      <c r="G13" s="117" t="s">
        <v>90</v>
      </c>
      <c r="H13" s="118">
        <v>2000</v>
      </c>
      <c r="I13" s="118">
        <v>2000</v>
      </c>
      <c r="J13" s="149"/>
      <c r="K13" s="102">
        <f>I13+J13</f>
        <v>2000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20.25">
      <c r="A14" s="119" t="s">
        <v>91</v>
      </c>
      <c r="B14" s="120" t="s">
        <v>5</v>
      </c>
      <c r="C14" s="121" t="s">
        <v>92</v>
      </c>
      <c r="D14" s="122" t="s">
        <v>3</v>
      </c>
      <c r="E14" s="123" t="s">
        <v>3</v>
      </c>
      <c r="F14" s="122" t="s">
        <v>3</v>
      </c>
      <c r="G14" s="124" t="s">
        <v>93</v>
      </c>
      <c r="H14" s="125">
        <f>SUM(H15:H15)</f>
        <v>0</v>
      </c>
      <c r="I14" s="125">
        <f>SUM(I15:I15)</f>
        <v>12572.229</v>
      </c>
      <c r="J14" s="125">
        <f>SUM(J15:J15)</f>
        <v>7000</v>
      </c>
      <c r="K14" s="126">
        <f>SUM(K15:K15)</f>
        <v>19572.229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13.5" thickBot="1">
      <c r="A15" s="127"/>
      <c r="B15" s="128"/>
      <c r="C15" s="129"/>
      <c r="D15" s="114">
        <v>2212</v>
      </c>
      <c r="E15" s="115">
        <v>2229</v>
      </c>
      <c r="F15" s="116"/>
      <c r="G15" s="117" t="s">
        <v>94</v>
      </c>
      <c r="H15" s="118">
        <v>0</v>
      </c>
      <c r="I15" s="51">
        <v>12572.229</v>
      </c>
      <c r="J15" s="51">
        <v>7000</v>
      </c>
      <c r="K15" s="50">
        <f>I15+J15</f>
        <v>19572.229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13.5" thickBot="1">
      <c r="A16" s="77" t="s">
        <v>3</v>
      </c>
      <c r="B16" s="78" t="s">
        <v>5</v>
      </c>
      <c r="C16" s="79" t="s">
        <v>3</v>
      </c>
      <c r="D16" s="80" t="s">
        <v>3</v>
      </c>
      <c r="E16" s="80" t="s">
        <v>15</v>
      </c>
      <c r="F16" s="81"/>
      <c r="G16" s="82" t="s">
        <v>95</v>
      </c>
      <c r="H16" s="83">
        <f>H17+H18</f>
        <v>0</v>
      </c>
      <c r="I16" s="84">
        <f>I17+I18</f>
        <v>0</v>
      </c>
      <c r="J16" s="130">
        <f>J17+J18</f>
        <v>0</v>
      </c>
      <c r="K16" s="85">
        <f>K17+K18</f>
        <v>0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12.75">
      <c r="A17" s="103" t="s">
        <v>85</v>
      </c>
      <c r="B17" s="131" t="s">
        <v>73</v>
      </c>
      <c r="C17" s="105" t="s">
        <v>3</v>
      </c>
      <c r="D17" s="132">
        <v>6172</v>
      </c>
      <c r="E17" s="132">
        <v>3111</v>
      </c>
      <c r="F17" s="133"/>
      <c r="G17" s="134" t="s">
        <v>96</v>
      </c>
      <c r="H17" s="135">
        <v>0</v>
      </c>
      <c r="I17" s="136">
        <v>0</v>
      </c>
      <c r="J17" s="136"/>
      <c r="K17" s="45">
        <f>I17+J17</f>
        <v>0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3.5" thickBot="1">
      <c r="A18" s="96" t="s">
        <v>85</v>
      </c>
      <c r="B18" s="112" t="s">
        <v>73</v>
      </c>
      <c r="C18" s="113" t="s">
        <v>3</v>
      </c>
      <c r="D18" s="137">
        <v>6172</v>
      </c>
      <c r="E18" s="137">
        <v>3112</v>
      </c>
      <c r="F18" s="138"/>
      <c r="G18" s="139" t="s">
        <v>97</v>
      </c>
      <c r="H18" s="140">
        <v>0</v>
      </c>
      <c r="I18" s="141">
        <v>0</v>
      </c>
      <c r="J18" s="141"/>
      <c r="K18" s="102">
        <f>I18+J18</f>
        <v>0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3.5" thickBot="1">
      <c r="A19" s="77" t="s">
        <v>3</v>
      </c>
      <c r="B19" s="78" t="s">
        <v>5</v>
      </c>
      <c r="C19" s="79" t="s">
        <v>3</v>
      </c>
      <c r="D19" s="80" t="s">
        <v>3</v>
      </c>
      <c r="E19" s="80" t="s">
        <v>98</v>
      </c>
      <c r="F19" s="81"/>
      <c r="G19" s="82" t="s">
        <v>99</v>
      </c>
      <c r="H19" s="83">
        <f>H20</f>
        <v>24770</v>
      </c>
      <c r="I19" s="84">
        <f>I20</f>
        <v>24770</v>
      </c>
      <c r="J19" s="130">
        <f>J20</f>
        <v>0</v>
      </c>
      <c r="K19" s="85">
        <f>K20</f>
        <v>24770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3.5" thickBot="1">
      <c r="A20" s="142" t="s">
        <v>85</v>
      </c>
      <c r="B20" s="143" t="s">
        <v>73</v>
      </c>
      <c r="C20" s="113" t="s">
        <v>3</v>
      </c>
      <c r="D20" s="97" t="s">
        <v>3</v>
      </c>
      <c r="E20" s="115">
        <v>4121</v>
      </c>
      <c r="F20" s="98"/>
      <c r="G20" s="144" t="s">
        <v>100</v>
      </c>
      <c r="H20" s="145">
        <v>24770</v>
      </c>
      <c r="I20" s="146">
        <v>24770</v>
      </c>
      <c r="J20" s="44"/>
      <c r="K20" s="51">
        <f>I20+J20</f>
        <v>24770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3" spans="1:256" s="76" customFormat="1" ht="13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76" customFormat="1" ht="13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6" ht="12.75" customHeight="1"/>
    <row r="42" ht="12.75" customHeight="1"/>
  </sheetData>
  <sheetProtection/>
  <mergeCells count="12">
    <mergeCell ref="D5:D6"/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8515625" style="160" customWidth="1"/>
    <col min="2" max="2" width="3.00390625" style="160" customWidth="1"/>
    <col min="3" max="3" width="10.140625" style="160" customWidth="1"/>
    <col min="4" max="4" width="4.28125" style="160" customWidth="1"/>
    <col min="5" max="5" width="5.28125" style="160" customWidth="1"/>
    <col min="6" max="6" width="40.57421875" style="160" customWidth="1"/>
    <col min="7" max="7" width="8.140625" style="160" customWidth="1"/>
    <col min="8" max="8" width="8.7109375" style="160" customWidth="1"/>
    <col min="9" max="9" width="9.00390625" style="160" customWidth="1"/>
    <col min="10" max="10" width="9.421875" style="160" customWidth="1"/>
    <col min="11" max="16384" width="9.140625" style="160" customWidth="1"/>
  </cols>
  <sheetData>
    <row r="1" spans="1:10" s="1" customFormat="1" ht="17.25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</row>
    <row r="2" s="1" customFormat="1" ht="12.75"/>
    <row r="3" spans="1:10" s="150" customFormat="1" ht="17.25">
      <c r="A3" s="195" t="s">
        <v>105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s="157" customFormat="1" ht="12.75">
      <c r="A4" s="151"/>
      <c r="B4" s="152"/>
      <c r="C4" s="153"/>
      <c r="D4" s="152"/>
      <c r="E4" s="152"/>
      <c r="F4" s="154"/>
      <c r="G4" s="155"/>
      <c r="H4" s="155"/>
      <c r="I4" s="155"/>
      <c r="J4" s="156"/>
    </row>
    <row r="5" spans="1:10" s="157" customFormat="1" ht="15.75" customHeight="1">
      <c r="A5" s="196" t="s">
        <v>70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3.5" thickBot="1">
      <c r="A6" s="158"/>
      <c r="B6" s="158"/>
      <c r="C6" s="158"/>
      <c r="D6" s="158"/>
      <c r="E6" s="158"/>
      <c r="F6" s="158"/>
      <c r="G6" s="158"/>
      <c r="H6" s="159"/>
      <c r="J6" s="159" t="s">
        <v>79</v>
      </c>
    </row>
    <row r="7" spans="1:10" s="1" customFormat="1" ht="12.75" customHeight="1" thickBot="1">
      <c r="A7" s="197" t="s">
        <v>72</v>
      </c>
      <c r="B7" s="199" t="s">
        <v>4</v>
      </c>
      <c r="C7" s="201" t="s">
        <v>6</v>
      </c>
      <c r="D7" s="201" t="s">
        <v>7</v>
      </c>
      <c r="E7" s="201" t="s">
        <v>8</v>
      </c>
      <c r="F7" s="203" t="s">
        <v>104</v>
      </c>
      <c r="G7" s="205" t="s">
        <v>66</v>
      </c>
      <c r="H7" s="207" t="s">
        <v>67</v>
      </c>
      <c r="I7" s="209" t="s">
        <v>102</v>
      </c>
      <c r="J7" s="210"/>
    </row>
    <row r="8" spans="1:10" s="1" customFormat="1" ht="12.75" customHeight="1" thickBot="1">
      <c r="A8" s="198"/>
      <c r="B8" s="200"/>
      <c r="C8" s="202"/>
      <c r="D8" s="202"/>
      <c r="E8" s="202"/>
      <c r="F8" s="204"/>
      <c r="G8" s="206"/>
      <c r="H8" s="208"/>
      <c r="I8" s="47" t="s">
        <v>26</v>
      </c>
      <c r="J8" s="48" t="s">
        <v>68</v>
      </c>
    </row>
    <row r="9" spans="1:10" s="1" customFormat="1" ht="12.75" customHeight="1" thickBot="1">
      <c r="A9" s="211" t="s">
        <v>56</v>
      </c>
      <c r="B9" s="163" t="s">
        <v>5</v>
      </c>
      <c r="C9" s="164" t="s">
        <v>6</v>
      </c>
      <c r="D9" s="164" t="s">
        <v>7</v>
      </c>
      <c r="E9" s="164" t="s">
        <v>8</v>
      </c>
      <c r="F9" s="165" t="s">
        <v>106</v>
      </c>
      <c r="G9" s="161">
        <f>G10+G12</f>
        <v>0</v>
      </c>
      <c r="H9" s="161">
        <f>H10+H12</f>
        <v>0</v>
      </c>
      <c r="I9" s="161">
        <f>I10+I12</f>
        <v>7000</v>
      </c>
      <c r="J9" s="161">
        <f>J10+J12</f>
        <v>7000</v>
      </c>
    </row>
    <row r="10" spans="1:10" s="162" customFormat="1" ht="26.25" customHeight="1">
      <c r="A10" s="212"/>
      <c r="B10" s="166" t="s">
        <v>73</v>
      </c>
      <c r="C10" s="167" t="s">
        <v>107</v>
      </c>
      <c r="D10" s="168" t="s">
        <v>3</v>
      </c>
      <c r="E10" s="168" t="s">
        <v>3</v>
      </c>
      <c r="F10" s="169" t="s">
        <v>108</v>
      </c>
      <c r="G10" s="43">
        <f>SUM(G11)</f>
        <v>0</v>
      </c>
      <c r="H10" s="43">
        <f>SUM(H11)</f>
        <v>0</v>
      </c>
      <c r="I10" s="43">
        <f>SUM(I11)</f>
        <v>1000</v>
      </c>
      <c r="J10" s="43">
        <f>SUM(J11)</f>
        <v>1000</v>
      </c>
    </row>
    <row r="11" spans="1:10" s="162" customFormat="1" ht="13.5" thickBot="1">
      <c r="A11" s="212"/>
      <c r="B11" s="170"/>
      <c r="C11" s="171"/>
      <c r="D11" s="172">
        <v>2212</v>
      </c>
      <c r="E11" s="173">
        <v>6351</v>
      </c>
      <c r="F11" s="53" t="s">
        <v>109</v>
      </c>
      <c r="G11" s="174">
        <v>0</v>
      </c>
      <c r="H11" s="174">
        <v>0</v>
      </c>
      <c r="I11" s="51">
        <v>1000</v>
      </c>
      <c r="J11" s="51">
        <f>H11+I11</f>
        <v>1000</v>
      </c>
    </row>
    <row r="12" spans="1:10" s="162" customFormat="1" ht="26.25" customHeight="1">
      <c r="A12" s="212"/>
      <c r="B12" s="55" t="s">
        <v>73</v>
      </c>
      <c r="C12" s="167" t="s">
        <v>110</v>
      </c>
      <c r="D12" s="175" t="s">
        <v>3</v>
      </c>
      <c r="E12" s="175" t="s">
        <v>3</v>
      </c>
      <c r="F12" s="46" t="s">
        <v>111</v>
      </c>
      <c r="G12" s="43">
        <f>SUM(G13)</f>
        <v>0</v>
      </c>
      <c r="H12" s="43">
        <f>SUM(H13)</f>
        <v>0</v>
      </c>
      <c r="I12" s="43">
        <f>SUM(I13)</f>
        <v>6000</v>
      </c>
      <c r="J12" s="43">
        <f>SUM(J13)</f>
        <v>6000</v>
      </c>
    </row>
    <row r="13" spans="1:10" s="162" customFormat="1" ht="13.5" thickBot="1">
      <c r="A13" s="213"/>
      <c r="B13" s="170"/>
      <c r="C13" s="176"/>
      <c r="D13" s="172">
        <v>2212</v>
      </c>
      <c r="E13" s="52">
        <v>5331</v>
      </c>
      <c r="F13" s="53" t="s">
        <v>74</v>
      </c>
      <c r="G13" s="54">
        <v>0</v>
      </c>
      <c r="H13" s="54">
        <v>0</v>
      </c>
      <c r="I13" s="51">
        <v>6000</v>
      </c>
      <c r="J13" s="51">
        <f>H13+I13</f>
        <v>6000</v>
      </c>
    </row>
  </sheetData>
  <sheetProtection/>
  <mergeCells count="13">
    <mergeCell ref="H7:H8"/>
    <mergeCell ref="I7:J7"/>
    <mergeCell ref="A9:A13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2016-02-10T12:24:21Z</cp:lastPrinted>
  <dcterms:created xsi:type="dcterms:W3CDTF">2006-09-25T08:49:57Z</dcterms:created>
  <dcterms:modified xsi:type="dcterms:W3CDTF">2016-02-22T13:18:29Z</dcterms:modified>
  <cp:category/>
  <cp:version/>
  <cp:contentType/>
  <cp:contentStatus/>
</cp:coreProperties>
</file>