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440" windowWidth="15480" windowHeight="9375" activeTab="2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F23" i="2" l="1"/>
  <c r="F29" i="2" l="1"/>
  <c r="F68" i="7" l="1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71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E24" i="2"/>
  <c r="F24" i="2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G34" i="2" s="1"/>
  <c r="F108" i="3"/>
  <c r="D26" i="2" l="1"/>
  <c r="F26" i="2"/>
  <c r="G13" i="2"/>
  <c r="D7" i="2"/>
  <c r="D33" i="2" s="1"/>
  <c r="E8" i="2"/>
  <c r="E7" i="2" s="1"/>
  <c r="G27" i="2"/>
  <c r="F7" i="2"/>
  <c r="E26" i="2"/>
  <c r="G8" i="2"/>
  <c r="D37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G26" i="2" l="1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<sst xmlns="http://schemas.openxmlformats.org/spreadsheetml/2006/main" count="576" uniqueCount="202">
  <si>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</si>
  <si>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</si>
  <si>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</si>
  <si>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</si>
  <si>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</si>
  <si>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</si>
  <si>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</si>
  <si>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</si>
  <si>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</si>
  <si>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</si>
  <si>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</si>
  <si>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</si>
  <si>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</si>
  <si>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</si>
  <si>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</si>
  <si>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</si>
  <si>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</si>
  <si>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</si>
  <si>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</si>
  <si>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</si>
  <si>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</si>
  <si>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</si>
  <si>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</si>
  <si>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</si>
  <si>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</si>
  <si>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</si>
  <si>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</si>
  <si>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</si>
  <si>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</si>
  <si>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</si>
  <si>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</si>
  <si>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</si>
  <si>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</si>
  <si>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</si>
  <si>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</si>
  <si>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</si>
  <si>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</si>
  <si>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</si>
  <si>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</si>
  <si>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</si>
  <si>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</si>
  <si>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</si>
  <si>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</si>
  <si>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</si>
  <si>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</si>
  <si>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</si>
  <si>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</si>
  <si>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</si>
  <si>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</si>
  <si>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</si>
  <si>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</si>
  <si>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</si>
  <si>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</si>
  <si>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</si>
  <si>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</si>
  <si>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</si>
  <si>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</si>
  <si>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</si>
  <si>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</si>
  <si>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</si>
  <si>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</si>
  <si>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</si>
  <si>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</si>
  <si>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</si>
  <si>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</si>
  <si>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</si>
  <si>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</si>
  <si>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</si>
  <si>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</si>
  <si>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</si>
  <si>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</si>
  <si>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</si>
  <si>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</si>
  <si>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</si>
  <si>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</si>
  <si>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</si>
  <si>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</si>
  <si>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</si>
  <si>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</si>
  <si>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</si>
  <si>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</si>
  <si>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</si>
  <si>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</si>
  <si>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</si>
  <si>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</si>
  <si>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</si>
  <si>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Kapitola 917 - Transfery (ZU)</t>
  </si>
  <si>
    <t>dotace z MPSV, zapojení do kap. 91705</t>
  </si>
  <si>
    <t>Kapitola 919 - Pokladní správa (ZU)</t>
  </si>
  <si>
    <t>poskytnutí dotací z KF, kap. 93101</t>
  </si>
  <si>
    <t>poskytnutí dotací z DF, kap. 92609</t>
  </si>
  <si>
    <t>poskytnutí dotací z kap. 91704</t>
  </si>
  <si>
    <t>/</t>
  </si>
  <si>
    <t>08-ŽP a zeměď.</t>
  </si>
  <si>
    <t>poskytnutí dotací z kap. 91701</t>
  </si>
  <si>
    <t>úprava ukazatelů v kap. 92302</t>
  </si>
  <si>
    <t>poskytnutí dotací z FOV, kap. 93208</t>
  </si>
  <si>
    <t>odbory</t>
  </si>
  <si>
    <t>příspěvky obcí (na dopravní obslužnost)</t>
  </si>
  <si>
    <t>poskytnutí dotací z DF, kap. 92608</t>
  </si>
  <si>
    <t>Plnění závazných a specifických ukazatelů příjmové části rozpočtu kraje za období 01 - 02/2016</t>
  </si>
  <si>
    <t>SR 2016</t>
  </si>
  <si>
    <t>UR 2016</t>
  </si>
  <si>
    <t>skut.01-02/2016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</si>
  <si>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</si>
  <si>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</si>
  <si>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Čerpání ze závazných a specifických ukazatelů výdajové části rozpočtu kraje za období 01 - 02/2016</t>
  </si>
  <si>
    <t>Kapitola 912 - účelové příspěvky PO (ZU)</t>
  </si>
  <si>
    <t>16</t>
  </si>
  <si>
    <t xml:space="preserve">    Přehled změn rozpočtu a rozpočtových opatření přijatých  v období od 1. ledna do 29. února 2016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</si>
  <si>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</si>
  <si>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</si>
  <si>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</si>
  <si>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</si>
  <si>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</si>
  <si>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</si>
  <si>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</si>
  <si>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</si>
  <si>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</si>
  <si>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</si>
  <si>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</si>
  <si>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</si>
  <si>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</si>
  <si>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</si>
  <si>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</si>
  <si>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</si>
  <si>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</si>
  <si>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</si>
  <si>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</si>
  <si>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</si>
  <si>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</si>
  <si>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</si>
  <si>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</si>
  <si>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</si>
  <si>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</si>
  <si>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</si>
  <si>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</si>
  <si>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</si>
  <si>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</si>
  <si>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</si>
  <si>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</si>
  <si>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</si>
  <si>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</si>
  <si>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</si>
  <si>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</si>
  <si>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</si>
  <si>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</si>
  <si>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</si>
  <si>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</si>
  <si>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</si>
  <si>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</si>
  <si>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</si>
  <si>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</si>
  <si>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</si>
  <si>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</si>
  <si>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</si>
  <si>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</si>
  <si>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</si>
  <si>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</si>
  <si>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</si>
  <si>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</si>
  <si>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</si>
  <si>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</si>
  <si>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</si>
  <si>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</si>
  <si>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</si>
  <si>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</si>
  <si>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</si>
  <si>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</si>
  <si>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</si>
  <si>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</si>
  <si>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</si>
  <si>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</si>
  <si>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>k 29.02.2016 neprojednáno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</si>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</sst>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81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49" fontId="21" fillId="0" borderId="33" xfId="0" applyNumberFormat="1" applyFont="1" applyFill="1" applyBorder="1" applyAlignment="1">
      <alignment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57" borderId="38" xfId="0" applyFont="1" applyFill="1" applyBorder="1" applyAlignment="1">
      <alignment vertical="center"/>
    </xf>
    <xf numFmtId="0" fontId="21" fillId="0" borderId="40" xfId="0" applyFont="1" applyBorder="1"/>
    <xf numFmtId="4" fontId="21" fillId="0" borderId="41" xfId="0" applyNumberFormat="1" applyFont="1" applyBorder="1"/>
    <xf numFmtId="4" fontId="21" fillId="0" borderId="41" xfId="0" applyNumberFormat="1" applyFont="1" applyFill="1" applyBorder="1"/>
    <xf numFmtId="2" fontId="21" fillId="25" borderId="42" xfId="0" applyNumberFormat="1" applyFont="1" applyFill="1" applyBorder="1"/>
    <xf numFmtId="0" fontId="25" fillId="0" borderId="43" xfId="0" applyFont="1" applyBorder="1"/>
    <xf numFmtId="0" fontId="21" fillId="57" borderId="39" xfId="0" applyFont="1" applyFill="1" applyBorder="1" applyAlignment="1">
      <alignment vertical="center"/>
    </xf>
    <xf numFmtId="49" fontId="21" fillId="57" borderId="35" xfId="0" applyNumberFormat="1" applyFont="1" applyFill="1" applyBorder="1" applyAlignment="1">
      <alignment vertical="center"/>
    </xf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46" fillId="0" borderId="0" xfId="59" applyNumberFormat="1" applyFont="1" applyFill="1"/>
    <xf numFmtId="4" fontId="29" fillId="0" borderId="0" xfId="57" applyNumberFormat="1" applyFill="1"/>
    <xf numFmtId="2" fontId="23" fillId="0" borderId="0" xfId="0" applyNumberFormat="1" applyFont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49" fontId="21" fillId="57" borderId="36" xfId="0" applyNumberFormat="1" applyFont="1" applyFill="1" applyBorder="1" applyAlignment="1">
      <alignment horizontal="center" vertical="center" wrapText="1"/>
    </xf>
    <xf numFmtId="2" fontId="21" fillId="0" borderId="16" xfId="0" quotePrefix="1" applyNumberFormat="1" applyFont="1" applyFill="1" applyBorder="1" applyAlignment="1">
      <alignment horizontal="right"/>
    </xf>
    <xf numFmtId="2" fontId="21" fillId="0" borderId="18" xfId="0" quotePrefix="1" applyNumberFormat="1" applyFont="1" applyFill="1" applyBorder="1" applyAlignment="1">
      <alignment horizontal="right"/>
    </xf>
    <xf numFmtId="2" fontId="21" fillId="25" borderId="12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45" xfId="0" applyFont="1" applyFill="1" applyBorder="1" applyAlignment="1">
      <alignment horizontal="left"/>
    </xf>
    <xf numFmtId="0" fontId="21" fillId="0" borderId="36" xfId="0" applyFont="1" applyFill="1" applyBorder="1" applyAlignment="1">
      <alignment horizontal="left"/>
    </xf>
    <xf numFmtId="0" fontId="21" fillId="0" borderId="46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44"/>
  <sheetViews>
    <sheetView workbookViewId="0">
      <selection activeCell="F1" sqref="F1:G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8" width="9.140625" style="13"/>
    <col min="9" max="10" width="10" style="13" bestFit="1" customWidth="1"/>
    <col min="11" max="11" width="12.7109375" style="13" customWidth="1"/>
    <col min="12" max="12" width="17.85546875" style="13" customWidth="1"/>
    <col min="13" max="16384" width="9.140625" style="13"/>
  </cols>
  <sheetData>
    <row r="1" spans="1:13" ht="15" x14ac:dyDescent="0.25">
      <c r="F1" s="122" t="s">
        <v>80</v>
      </c>
      <c r="G1" s="122"/>
    </row>
    <row r="2" spans="1:13" ht="15" customHeight="1" x14ac:dyDescent="0.2">
      <c r="A2" s="126" t="s">
        <v>100</v>
      </c>
      <c r="B2" s="126"/>
      <c r="C2" s="126"/>
      <c r="D2" s="126"/>
      <c r="E2" s="126"/>
      <c r="F2" s="126"/>
      <c r="G2" s="126"/>
    </row>
    <row r="3" spans="1:13" ht="15.75" customHeight="1" x14ac:dyDescent="0.2">
      <c r="A3" s="126"/>
      <c r="B3" s="126"/>
      <c r="C3" s="126"/>
      <c r="D3" s="126"/>
      <c r="E3" s="126"/>
      <c r="F3" s="126"/>
      <c r="G3" s="126"/>
      <c r="L3" s="33"/>
      <c r="M3" s="64"/>
    </row>
    <row r="4" spans="1:13" ht="16.5" thickBot="1" x14ac:dyDescent="0.25">
      <c r="A4" s="35"/>
      <c r="B4" s="35"/>
      <c r="C4" s="35"/>
      <c r="D4" s="35"/>
      <c r="E4" s="35"/>
      <c r="F4" s="35"/>
      <c r="G4" s="36" t="s">
        <v>18</v>
      </c>
      <c r="L4" s="33"/>
      <c r="M4" s="64"/>
    </row>
    <row r="5" spans="1:13" ht="13.5" customHeight="1" x14ac:dyDescent="0.2">
      <c r="A5" s="127" t="s">
        <v>19</v>
      </c>
      <c r="B5" s="128"/>
      <c r="C5" s="128"/>
      <c r="D5" s="128" t="s">
        <v>101</v>
      </c>
      <c r="E5" s="128" t="s">
        <v>102</v>
      </c>
      <c r="F5" s="123" t="s">
        <v>103</v>
      </c>
      <c r="G5" s="131" t="s">
        <v>20</v>
      </c>
      <c r="L5" s="33"/>
      <c r="M5" s="64"/>
    </row>
    <row r="6" spans="1:13" ht="13.5" customHeight="1" thickBot="1" x14ac:dyDescent="0.25">
      <c r="A6" s="129"/>
      <c r="B6" s="130"/>
      <c r="C6" s="130"/>
      <c r="D6" s="130"/>
      <c r="E6" s="130"/>
      <c r="F6" s="124"/>
      <c r="G6" s="132"/>
      <c r="L6" s="33"/>
      <c r="M6" s="64"/>
    </row>
    <row r="7" spans="1:13" ht="15" customHeight="1" thickBot="1" x14ac:dyDescent="0.25">
      <c r="A7" s="133" t="s">
        <v>21</v>
      </c>
      <c r="B7" s="134"/>
      <c r="C7" s="134"/>
      <c r="D7" s="14">
        <f>D8+D24</f>
        <v>2522188</v>
      </c>
      <c r="E7" s="14">
        <f>E8+E24</f>
        <v>2536880.5900000003</v>
      </c>
      <c r="F7" s="14">
        <f>F8+F24</f>
        <v>444094.24000000005</v>
      </c>
      <c r="G7" s="15">
        <f t="shared" ref="G7:G14" si="0">F7/E7*100</f>
        <v>17.505523978958742</v>
      </c>
      <c r="L7" s="33"/>
      <c r="M7" s="64"/>
    </row>
    <row r="8" spans="1:13" s="18" customFormat="1" ht="15" customHeight="1" thickBot="1" x14ac:dyDescent="0.3">
      <c r="A8" s="135" t="s">
        <v>22</v>
      </c>
      <c r="B8" s="136"/>
      <c r="C8" s="137"/>
      <c r="D8" s="16">
        <f>SUM(D9:D23)</f>
        <v>2522188</v>
      </c>
      <c r="E8" s="16">
        <f>SUM(E9:E23)</f>
        <v>2536880.5900000003</v>
      </c>
      <c r="F8" s="16">
        <f>SUM(F9:F23)</f>
        <v>443749.32000000007</v>
      </c>
      <c r="G8" s="17">
        <f t="shared" si="0"/>
        <v>17.491927753682724</v>
      </c>
      <c r="I8" s="75"/>
      <c r="L8" s="75"/>
    </row>
    <row r="9" spans="1:13" s="18" customFormat="1" ht="15" customHeight="1" x14ac:dyDescent="0.25">
      <c r="A9" s="70" t="s">
        <v>23</v>
      </c>
      <c r="B9" s="142" t="s">
        <v>24</v>
      </c>
      <c r="C9" s="142"/>
      <c r="D9" s="19">
        <v>2460000</v>
      </c>
      <c r="E9" s="19">
        <v>2460000</v>
      </c>
      <c r="F9" s="19">
        <v>422367.07</v>
      </c>
      <c r="G9" s="20">
        <f t="shared" si="0"/>
        <v>17.169393089430894</v>
      </c>
      <c r="I9" s="75"/>
      <c r="J9" s="75"/>
      <c r="L9" s="75"/>
    </row>
    <row r="10" spans="1:13" s="18" customFormat="1" ht="15" customHeight="1" x14ac:dyDescent="0.25">
      <c r="A10" s="70"/>
      <c r="B10" s="152" t="s">
        <v>84</v>
      </c>
      <c r="C10" s="153"/>
      <c r="D10" s="19">
        <v>0</v>
      </c>
      <c r="E10" s="19">
        <v>0</v>
      </c>
      <c r="F10" s="19">
        <v>0</v>
      </c>
      <c r="G10" s="23" t="s">
        <v>27</v>
      </c>
    </row>
    <row r="11" spans="1:13" s="18" customFormat="1" ht="15" customHeight="1" x14ac:dyDescent="0.25">
      <c r="A11" s="71" t="s">
        <v>23</v>
      </c>
      <c r="B11" s="125" t="s">
        <v>25</v>
      </c>
      <c r="C11" s="125"/>
      <c r="D11" s="21">
        <v>1000</v>
      </c>
      <c r="E11" s="21">
        <v>1000</v>
      </c>
      <c r="F11" s="21">
        <v>96.65</v>
      </c>
      <c r="G11" s="22">
        <f t="shared" si="0"/>
        <v>9.6649999999999991</v>
      </c>
      <c r="I11" s="75"/>
      <c r="J11" s="75"/>
    </row>
    <row r="12" spans="1:13" s="18" customFormat="1" ht="15" customHeight="1" x14ac:dyDescent="0.25">
      <c r="A12" s="72"/>
      <c r="B12" s="145" t="s">
        <v>26</v>
      </c>
      <c r="C12" s="146"/>
      <c r="D12" s="21">
        <v>0</v>
      </c>
      <c r="E12" s="21">
        <v>7.77</v>
      </c>
      <c r="F12" s="21">
        <v>19.25</v>
      </c>
      <c r="G12" s="23" t="s">
        <v>27</v>
      </c>
      <c r="I12" s="75"/>
      <c r="J12" s="75"/>
    </row>
    <row r="13" spans="1:13" s="18" customFormat="1" ht="15" x14ac:dyDescent="0.25">
      <c r="A13" s="71" t="s">
        <v>23</v>
      </c>
      <c r="B13" s="125" t="s">
        <v>28</v>
      </c>
      <c r="C13" s="125"/>
      <c r="D13" s="21">
        <v>18368</v>
      </c>
      <c r="E13" s="21">
        <v>18368</v>
      </c>
      <c r="F13" s="21">
        <v>0</v>
      </c>
      <c r="G13" s="22">
        <f t="shared" si="0"/>
        <v>0</v>
      </c>
      <c r="I13" s="75"/>
      <c r="J13" s="75"/>
      <c r="K13" s="75"/>
      <c r="L13" s="75"/>
    </row>
    <row r="14" spans="1:13" s="18" customFormat="1" ht="15" x14ac:dyDescent="0.25">
      <c r="A14" s="71" t="s">
        <v>23</v>
      </c>
      <c r="B14" s="125" t="s">
        <v>29</v>
      </c>
      <c r="C14" s="125"/>
      <c r="D14" s="21">
        <v>7500</v>
      </c>
      <c r="E14" s="21">
        <v>7500</v>
      </c>
      <c r="F14" s="21">
        <v>0</v>
      </c>
      <c r="G14" s="22">
        <f t="shared" si="0"/>
        <v>0</v>
      </c>
      <c r="L14" s="75"/>
    </row>
    <row r="15" spans="1:13" s="18" customFormat="1" ht="15" x14ac:dyDescent="0.25">
      <c r="A15" s="71" t="s">
        <v>23</v>
      </c>
      <c r="B15" s="125" t="s">
        <v>30</v>
      </c>
      <c r="C15" s="125"/>
      <c r="D15" s="21">
        <v>0</v>
      </c>
      <c r="E15" s="21">
        <v>0</v>
      </c>
      <c r="F15" s="21">
        <v>0</v>
      </c>
      <c r="G15" s="23" t="s">
        <v>27</v>
      </c>
      <c r="L15" s="75"/>
    </row>
    <row r="16" spans="1:13" s="18" customFormat="1" ht="15" x14ac:dyDescent="0.25">
      <c r="A16" s="71" t="s">
        <v>23</v>
      </c>
      <c r="B16" s="125" t="s">
        <v>31</v>
      </c>
      <c r="C16" s="125"/>
      <c r="D16" s="21">
        <v>3700</v>
      </c>
      <c r="E16" s="21">
        <v>3700</v>
      </c>
      <c r="F16" s="21">
        <v>0</v>
      </c>
      <c r="G16" s="22">
        <f>F16/E16*100</f>
        <v>0</v>
      </c>
    </row>
    <row r="17" spans="1:12" s="18" customFormat="1" ht="15" x14ac:dyDescent="0.25">
      <c r="A17" s="71" t="s">
        <v>23</v>
      </c>
      <c r="B17" s="125" t="s">
        <v>32</v>
      </c>
      <c r="C17" s="125"/>
      <c r="D17" s="21">
        <v>120</v>
      </c>
      <c r="E17" s="21">
        <v>120</v>
      </c>
      <c r="F17" s="21">
        <v>0</v>
      </c>
      <c r="G17" s="22">
        <f>F17/E17*100</f>
        <v>0</v>
      </c>
      <c r="L17" s="75"/>
    </row>
    <row r="18" spans="1:12" s="18" customFormat="1" ht="15" x14ac:dyDescent="0.25">
      <c r="A18" s="71" t="s">
        <v>23</v>
      </c>
      <c r="B18" s="125" t="s">
        <v>33</v>
      </c>
      <c r="C18" s="125"/>
      <c r="D18" s="21">
        <v>0</v>
      </c>
      <c r="E18" s="21">
        <v>0</v>
      </c>
      <c r="F18" s="21">
        <v>0</v>
      </c>
      <c r="G18" s="23" t="s">
        <v>27</v>
      </c>
      <c r="I18" s="75"/>
      <c r="J18" s="75"/>
      <c r="K18" s="75"/>
    </row>
    <row r="19" spans="1:12" s="18" customFormat="1" ht="15" x14ac:dyDescent="0.25">
      <c r="A19" s="71" t="s">
        <v>23</v>
      </c>
      <c r="B19" s="125" t="s">
        <v>34</v>
      </c>
      <c r="C19" s="125"/>
      <c r="D19" s="21">
        <v>0</v>
      </c>
      <c r="E19" s="21">
        <v>1712.12</v>
      </c>
      <c r="F19" s="21">
        <v>0</v>
      </c>
      <c r="G19" s="22">
        <f>F19/E19*100</f>
        <v>0</v>
      </c>
      <c r="L19" s="75"/>
    </row>
    <row r="20" spans="1:12" s="18" customFormat="1" ht="15" x14ac:dyDescent="0.25">
      <c r="A20" s="71" t="s">
        <v>23</v>
      </c>
      <c r="B20" s="125" t="s">
        <v>35</v>
      </c>
      <c r="C20" s="125"/>
      <c r="D20" s="21">
        <v>1200</v>
      </c>
      <c r="E20" s="21">
        <v>1200</v>
      </c>
      <c r="F20" s="21">
        <v>5.26</v>
      </c>
      <c r="G20" s="22">
        <f>F20/E20*100</f>
        <v>0.4383333333333333</v>
      </c>
      <c r="L20" s="104"/>
    </row>
    <row r="21" spans="1:12" s="18" customFormat="1" ht="15" x14ac:dyDescent="0.25">
      <c r="A21" s="71" t="s">
        <v>23</v>
      </c>
      <c r="B21" s="125" t="s">
        <v>36</v>
      </c>
      <c r="C21" s="125"/>
      <c r="D21" s="21">
        <v>18000</v>
      </c>
      <c r="E21" s="21">
        <v>18000</v>
      </c>
      <c r="F21" s="21">
        <v>0</v>
      </c>
      <c r="G21" s="22">
        <f>F21/E21*100</f>
        <v>0</v>
      </c>
      <c r="L21" s="105"/>
    </row>
    <row r="22" spans="1:12" s="18" customFormat="1" ht="15.75" customHeight="1" x14ac:dyDescent="0.25">
      <c r="A22" s="71" t="s">
        <v>23</v>
      </c>
      <c r="B22" s="125" t="s">
        <v>37</v>
      </c>
      <c r="C22" s="125"/>
      <c r="D22" s="21">
        <v>0</v>
      </c>
      <c r="E22" s="21">
        <v>0</v>
      </c>
      <c r="F22" s="21">
        <v>0</v>
      </c>
      <c r="G22" s="23" t="s">
        <v>27</v>
      </c>
      <c r="J22" s="13"/>
      <c r="L22" s="106"/>
    </row>
    <row r="23" spans="1:12" s="18" customFormat="1" ht="15.75" thickBot="1" x14ac:dyDescent="0.3">
      <c r="A23" s="71" t="s">
        <v>23</v>
      </c>
      <c r="B23" s="125" t="s">
        <v>38</v>
      </c>
      <c r="C23" s="125"/>
      <c r="D23" s="21">
        <v>12300</v>
      </c>
      <c r="E23" s="24">
        <v>25272.7</v>
      </c>
      <c r="F23" s="21">
        <f>1688.86+19572.23</f>
        <v>21261.09</v>
      </c>
      <c r="G23" s="22">
        <f t="shared" ref="G23:G34" si="1">F23/E23*100</f>
        <v>84.126705892128655</v>
      </c>
      <c r="L23" s="107"/>
    </row>
    <row r="24" spans="1:12" s="18" customFormat="1" ht="15" customHeight="1" thickBot="1" x14ac:dyDescent="0.3">
      <c r="A24" s="135" t="s">
        <v>39</v>
      </c>
      <c r="B24" s="136"/>
      <c r="C24" s="137"/>
      <c r="D24" s="16">
        <f>D25</f>
        <v>0</v>
      </c>
      <c r="E24" s="16">
        <f>E25</f>
        <v>0</v>
      </c>
      <c r="F24" s="16">
        <f>F25</f>
        <v>344.92</v>
      </c>
      <c r="G24" s="119" t="s">
        <v>27</v>
      </c>
    </row>
    <row r="25" spans="1:12" s="18" customFormat="1" ht="15" customHeight="1" thickBot="1" x14ac:dyDescent="0.3">
      <c r="A25" s="70" t="s">
        <v>23</v>
      </c>
      <c r="B25" s="142" t="s">
        <v>40</v>
      </c>
      <c r="C25" s="142"/>
      <c r="D25" s="19">
        <v>0</v>
      </c>
      <c r="E25" s="19">
        <v>0</v>
      </c>
      <c r="F25" s="19">
        <v>344.92</v>
      </c>
      <c r="G25" s="120" t="s">
        <v>27</v>
      </c>
      <c r="J25" s="75"/>
      <c r="L25" s="75"/>
    </row>
    <row r="26" spans="1:12" ht="15" customHeight="1" thickBot="1" x14ac:dyDescent="0.25">
      <c r="A26" s="143" t="s">
        <v>41</v>
      </c>
      <c r="B26" s="144"/>
      <c r="C26" s="144"/>
      <c r="D26" s="25">
        <f>D27+D31</f>
        <v>87888.7</v>
      </c>
      <c r="E26" s="25">
        <f>E27+E31</f>
        <v>4120422.56</v>
      </c>
      <c r="F26" s="25">
        <f>F27+F31</f>
        <v>677962.41</v>
      </c>
      <c r="G26" s="26">
        <f t="shared" si="1"/>
        <v>16.453710757277285</v>
      </c>
    </row>
    <row r="27" spans="1:12" ht="15" customHeight="1" thickBot="1" x14ac:dyDescent="0.3">
      <c r="A27" s="149" t="s">
        <v>42</v>
      </c>
      <c r="B27" s="150"/>
      <c r="C27" s="151"/>
      <c r="D27" s="16">
        <f>SUM(D28:D30)</f>
        <v>87888.7</v>
      </c>
      <c r="E27" s="16">
        <f>SUM(E28:E30)</f>
        <v>4120422.56</v>
      </c>
      <c r="F27" s="16">
        <f>SUM(F28:F30)</f>
        <v>677962.41</v>
      </c>
      <c r="G27" s="17">
        <f t="shared" si="1"/>
        <v>16.453710757277285</v>
      </c>
    </row>
    <row r="28" spans="1:12" ht="15" customHeight="1" x14ac:dyDescent="0.25">
      <c r="A28" s="71" t="s">
        <v>23</v>
      </c>
      <c r="B28" s="154" t="s">
        <v>43</v>
      </c>
      <c r="C28" s="155"/>
      <c r="D28" s="19">
        <v>63118.7</v>
      </c>
      <c r="E28" s="19">
        <v>63118.7</v>
      </c>
      <c r="F28" s="19">
        <v>10519.78</v>
      </c>
      <c r="G28" s="20">
        <f t="shared" si="1"/>
        <v>16.666661385611555</v>
      </c>
    </row>
    <row r="29" spans="1:12" ht="15" customHeight="1" x14ac:dyDescent="0.25">
      <c r="A29" s="71" t="s">
        <v>23</v>
      </c>
      <c r="B29" s="125" t="s">
        <v>44</v>
      </c>
      <c r="C29" s="125"/>
      <c r="D29" s="21">
        <v>0</v>
      </c>
      <c r="E29" s="21">
        <v>4032533.86</v>
      </c>
      <c r="F29" s="21">
        <f>665745.67+1696.96</f>
        <v>667442.63</v>
      </c>
      <c r="G29" s="22">
        <f t="shared" si="1"/>
        <v>16.551445150171659</v>
      </c>
      <c r="K29" s="114"/>
      <c r="L29" s="108"/>
    </row>
    <row r="30" spans="1:12" ht="15" customHeight="1" thickBot="1" x14ac:dyDescent="0.3">
      <c r="A30" s="71" t="s">
        <v>23</v>
      </c>
      <c r="B30" s="152" t="s">
        <v>98</v>
      </c>
      <c r="C30" s="153"/>
      <c r="D30" s="21">
        <v>24770</v>
      </c>
      <c r="E30" s="21">
        <v>24770</v>
      </c>
      <c r="F30" s="21">
        <v>0</v>
      </c>
      <c r="G30" s="22">
        <f t="shared" si="1"/>
        <v>0</v>
      </c>
      <c r="K30" s="111"/>
      <c r="L30" s="109"/>
    </row>
    <row r="31" spans="1:12" ht="15" customHeight="1" thickBot="1" x14ac:dyDescent="0.3">
      <c r="A31" s="149" t="s">
        <v>45</v>
      </c>
      <c r="B31" s="150"/>
      <c r="C31" s="151"/>
      <c r="D31" s="16">
        <f>SUM(D32:D32)</f>
        <v>0</v>
      </c>
      <c r="E31" s="16">
        <f>SUM(E32:E32)</f>
        <v>0</v>
      </c>
      <c r="F31" s="16">
        <v>0</v>
      </c>
      <c r="G31" s="119" t="s">
        <v>27</v>
      </c>
    </row>
    <row r="32" spans="1:12" ht="15" customHeight="1" thickBot="1" x14ac:dyDescent="0.3">
      <c r="A32" s="70" t="s">
        <v>23</v>
      </c>
      <c r="B32" s="147" t="s">
        <v>46</v>
      </c>
      <c r="C32" s="148"/>
      <c r="D32" s="19">
        <v>0</v>
      </c>
      <c r="E32" s="19">
        <v>0</v>
      </c>
      <c r="F32" s="19">
        <v>0</v>
      </c>
      <c r="G32" s="120" t="s">
        <v>27</v>
      </c>
      <c r="L32" s="110"/>
    </row>
    <row r="33" spans="1:12" ht="15" customHeight="1" thickBot="1" x14ac:dyDescent="0.25">
      <c r="A33" s="138" t="s">
        <v>47</v>
      </c>
      <c r="B33" s="139"/>
      <c r="C33" s="139"/>
      <c r="D33" s="27">
        <f>D7+D26</f>
        <v>2610076.7000000002</v>
      </c>
      <c r="E33" s="27">
        <f>E7+E26</f>
        <v>6657303.1500000004</v>
      </c>
      <c r="F33" s="27">
        <f>F7+F26</f>
        <v>1122056.6500000001</v>
      </c>
      <c r="G33" s="28">
        <f t="shared" si="1"/>
        <v>16.854522390196397</v>
      </c>
    </row>
    <row r="34" spans="1:12" ht="14.25" customHeight="1" thickBot="1" x14ac:dyDescent="0.3">
      <c r="A34" s="143" t="s">
        <v>48</v>
      </c>
      <c r="B34" s="144"/>
      <c r="C34" s="144"/>
      <c r="D34" s="25">
        <f>SUM(D35:D36)</f>
        <v>0</v>
      </c>
      <c r="E34" s="25">
        <f>SUM(E35:E36)</f>
        <v>550813.82000000007</v>
      </c>
      <c r="F34" s="25">
        <f>SUM(F35:F36)</f>
        <v>0</v>
      </c>
      <c r="G34" s="26">
        <f t="shared" si="1"/>
        <v>0</v>
      </c>
      <c r="L34" s="33"/>
    </row>
    <row r="35" spans="1:12" ht="15" x14ac:dyDescent="0.25">
      <c r="A35" s="73" t="s">
        <v>49</v>
      </c>
      <c r="B35" s="140" t="s">
        <v>104</v>
      </c>
      <c r="C35" s="140"/>
      <c r="D35" s="29">
        <v>0</v>
      </c>
      <c r="E35" s="19">
        <v>127924.3</v>
      </c>
      <c r="F35" s="29">
        <v>0</v>
      </c>
      <c r="G35" s="30">
        <v>0</v>
      </c>
    </row>
    <row r="36" spans="1:12" ht="15.75" thickBot="1" x14ac:dyDescent="0.3">
      <c r="A36" s="74"/>
      <c r="B36" s="141" t="s">
        <v>105</v>
      </c>
      <c r="C36" s="141"/>
      <c r="D36" s="31">
        <v>0</v>
      </c>
      <c r="E36" s="31">
        <v>422889.52</v>
      </c>
      <c r="F36" s="31">
        <v>0</v>
      </c>
      <c r="G36" s="32">
        <v>0</v>
      </c>
    </row>
    <row r="37" spans="1:12" ht="14.25" customHeight="1" thickBot="1" x14ac:dyDescent="0.25">
      <c r="A37" s="138" t="s">
        <v>50</v>
      </c>
      <c r="B37" s="139"/>
      <c r="C37" s="139"/>
      <c r="D37" s="27">
        <f>D7+D26+D34</f>
        <v>2610076.7000000002</v>
      </c>
      <c r="E37" s="27">
        <f>E7+E26+E34</f>
        <v>7208116.9700000007</v>
      </c>
      <c r="F37" s="27">
        <f>F7+F26+F34</f>
        <v>1122056.6500000001</v>
      </c>
      <c r="G37" s="28">
        <f>F37/E37*100</f>
        <v>15.566571056906698</v>
      </c>
    </row>
    <row r="39" spans="1:12" x14ac:dyDescent="0.2">
      <c r="E39" s="33"/>
    </row>
    <row r="40" spans="1:12" x14ac:dyDescent="0.2">
      <c r="E40" s="33"/>
    </row>
    <row r="41" spans="1:12" x14ac:dyDescent="0.2">
      <c r="E41" s="34"/>
    </row>
    <row r="42" spans="1:12" x14ac:dyDescent="0.2">
      <c r="D42"/>
      <c r="E42"/>
    </row>
    <row r="44" spans="1:12" x14ac:dyDescent="0.2">
      <c r="F44" s="33"/>
    </row>
  </sheetData>
  <mergeCells count="38">
    <mergeCell ref="B19:C19"/>
    <mergeCell ref="B23:C23"/>
    <mergeCell ref="A26:C26"/>
    <mergeCell ref="B22:C22"/>
    <mergeCell ref="B25:C25"/>
    <mergeCell ref="A24:C24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22" t="s">
        <v>81</v>
      </c>
      <c r="G1" s="122"/>
    </row>
    <row r="2" spans="1:10" ht="15.75" customHeight="1" x14ac:dyDescent="0.2">
      <c r="A2" s="126" t="s">
        <v>106</v>
      </c>
      <c r="B2" s="126"/>
      <c r="C2" s="126"/>
      <c r="D2" s="126"/>
      <c r="E2" s="126"/>
      <c r="F2" s="126"/>
      <c r="G2" s="126"/>
    </row>
    <row r="3" spans="1:10" ht="15.75" customHeight="1" x14ac:dyDescent="0.2">
      <c r="A3" s="126"/>
      <c r="B3" s="126"/>
      <c r="C3" s="126"/>
      <c r="D3" s="126"/>
      <c r="E3" s="126"/>
      <c r="F3" s="126"/>
      <c r="G3" s="126"/>
    </row>
    <row r="4" spans="1:10" ht="13.5" thickBot="1" x14ac:dyDescent="0.25">
      <c r="F4" s="36" t="s">
        <v>18</v>
      </c>
    </row>
    <row r="5" spans="1:10" ht="15" thickBot="1" x14ac:dyDescent="0.25">
      <c r="B5" s="159" t="s">
        <v>51</v>
      </c>
      <c r="C5" s="160"/>
      <c r="D5" s="160"/>
      <c r="E5" s="160"/>
      <c r="F5" s="161"/>
    </row>
    <row r="6" spans="1:10" ht="15" x14ac:dyDescent="0.25">
      <c r="B6" s="37" t="s">
        <v>52</v>
      </c>
      <c r="C6" s="38" t="s">
        <v>101</v>
      </c>
      <c r="D6" s="38" t="s">
        <v>102</v>
      </c>
      <c r="E6" s="38" t="s">
        <v>103</v>
      </c>
      <c r="F6" s="39" t="s">
        <v>53</v>
      </c>
    </row>
    <row r="7" spans="1:10" ht="15" x14ac:dyDescent="0.25">
      <c r="B7" s="40" t="s">
        <v>17</v>
      </c>
      <c r="C7" s="41">
        <v>5450</v>
      </c>
      <c r="D7" s="41">
        <v>5450</v>
      </c>
      <c r="E7" s="41">
        <v>261.49</v>
      </c>
      <c r="F7" s="42">
        <f>E7/D7*100</f>
        <v>4.7979816513761468</v>
      </c>
      <c r="H7" s="112"/>
      <c r="I7" s="113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271.3</v>
      </c>
      <c r="F8" s="45">
        <v>271.3</v>
      </c>
      <c r="H8" s="112"/>
      <c r="I8" s="113"/>
    </row>
    <row r="9" spans="1:10" ht="15.75" thickBot="1" x14ac:dyDescent="0.3">
      <c r="B9" s="46" t="s">
        <v>54</v>
      </c>
      <c r="C9" s="47">
        <f>SUM(C7:C8)</f>
        <v>28361.82</v>
      </c>
      <c r="D9" s="47">
        <f>SUM(D7:D8)</f>
        <v>28361.82</v>
      </c>
      <c r="E9" s="47">
        <f>SUM(E7:E8)</f>
        <v>532.79</v>
      </c>
      <c r="F9" s="48">
        <f>E9/D9*100</f>
        <v>1.8785465812842757</v>
      </c>
      <c r="H9" s="112"/>
      <c r="I9" s="113"/>
    </row>
    <row r="10" spans="1:10" ht="15.75" thickBot="1" x14ac:dyDescent="0.3">
      <c r="B10" s="159" t="s">
        <v>55</v>
      </c>
      <c r="C10" s="160"/>
      <c r="D10" s="160"/>
      <c r="E10" s="160"/>
      <c r="F10" s="161"/>
      <c r="I10" s="113"/>
    </row>
    <row r="11" spans="1:10" ht="15" x14ac:dyDescent="0.25">
      <c r="B11" s="101" t="s">
        <v>52</v>
      </c>
      <c r="C11" s="38" t="s">
        <v>101</v>
      </c>
      <c r="D11" s="38" t="s">
        <v>102</v>
      </c>
      <c r="E11" s="38" t="s">
        <v>103</v>
      </c>
      <c r="F11" s="61" t="s">
        <v>53</v>
      </c>
      <c r="I11" s="113"/>
    </row>
    <row r="12" spans="1:10" ht="15.75" thickBot="1" x14ac:dyDescent="0.3">
      <c r="B12" s="97" t="s">
        <v>9</v>
      </c>
      <c r="C12" s="98">
        <v>255021.85</v>
      </c>
      <c r="D12" s="99">
        <v>255021.85</v>
      </c>
      <c r="E12" s="99">
        <v>6808.2</v>
      </c>
      <c r="F12" s="100">
        <f>E12/D12*100</f>
        <v>2.6696536002699376</v>
      </c>
      <c r="H12" s="112"/>
      <c r="I12" s="113"/>
      <c r="J12" s="113"/>
    </row>
    <row r="13" spans="1:10" ht="15.75" thickBot="1" x14ac:dyDescent="0.3">
      <c r="B13" s="156" t="s">
        <v>107</v>
      </c>
      <c r="C13" s="157"/>
      <c r="D13" s="157"/>
      <c r="E13" s="157"/>
      <c r="F13" s="158"/>
      <c r="H13" s="112"/>
      <c r="I13" s="113"/>
      <c r="J13" s="113"/>
    </row>
    <row r="14" spans="1:10" ht="15" x14ac:dyDescent="0.25">
      <c r="B14" s="37" t="s">
        <v>52</v>
      </c>
      <c r="C14" s="38" t="s">
        <v>101</v>
      </c>
      <c r="D14" s="38" t="s">
        <v>102</v>
      </c>
      <c r="E14" s="38" t="s">
        <v>103</v>
      </c>
      <c r="F14" s="39" t="s">
        <v>53</v>
      </c>
      <c r="H14" s="112"/>
      <c r="I14" s="113"/>
      <c r="J14" s="113"/>
    </row>
    <row r="15" spans="1:10" ht="15" x14ac:dyDescent="0.25">
      <c r="B15" s="40" t="s">
        <v>57</v>
      </c>
      <c r="C15" s="41">
        <v>3310</v>
      </c>
      <c r="D15" s="41">
        <v>37465</v>
      </c>
      <c r="E15" s="41">
        <v>0</v>
      </c>
      <c r="F15" s="42">
        <f t="shared" ref="F15:F21" si="0">E15/D15*100</f>
        <v>0</v>
      </c>
      <c r="H15" s="112"/>
      <c r="I15" s="113"/>
      <c r="J15" s="113"/>
    </row>
    <row r="16" spans="1:10" ht="15" x14ac:dyDescent="0.25">
      <c r="B16" s="40" t="s">
        <v>58</v>
      </c>
      <c r="C16" s="41">
        <v>0</v>
      </c>
      <c r="D16" s="41">
        <v>800</v>
      </c>
      <c r="E16" s="41">
        <v>0</v>
      </c>
      <c r="F16" s="42">
        <f t="shared" si="0"/>
        <v>0</v>
      </c>
      <c r="H16" s="112"/>
      <c r="I16" s="113"/>
      <c r="J16" s="113"/>
    </row>
    <row r="17" spans="2:10" ht="15" x14ac:dyDescent="0.25">
      <c r="B17" s="40" t="s">
        <v>59</v>
      </c>
      <c r="C17" s="41">
        <v>0</v>
      </c>
      <c r="D17" s="41">
        <v>0</v>
      </c>
      <c r="E17" s="41">
        <v>0</v>
      </c>
      <c r="F17" s="63" t="s">
        <v>27</v>
      </c>
      <c r="H17" s="112"/>
      <c r="I17" s="113"/>
      <c r="J17" s="113"/>
    </row>
    <row r="18" spans="2:10" ht="15" x14ac:dyDescent="0.25">
      <c r="B18" s="40" t="s">
        <v>60</v>
      </c>
      <c r="C18" s="41">
        <v>0</v>
      </c>
      <c r="D18" s="41">
        <v>900</v>
      </c>
      <c r="E18" s="41">
        <v>0</v>
      </c>
      <c r="F18" s="42">
        <f t="shared" si="0"/>
        <v>0</v>
      </c>
      <c r="H18" s="112"/>
      <c r="I18" s="113"/>
      <c r="J18" s="113"/>
    </row>
    <row r="19" spans="2:10" ht="15" x14ac:dyDescent="0.25">
      <c r="B19" s="40" t="s">
        <v>61</v>
      </c>
      <c r="C19" s="41">
        <v>0</v>
      </c>
      <c r="D19" s="41">
        <v>0</v>
      </c>
      <c r="E19" s="41">
        <v>0</v>
      </c>
      <c r="F19" s="63" t="s">
        <v>27</v>
      </c>
      <c r="H19" s="112"/>
      <c r="I19" s="113"/>
      <c r="J19" s="113"/>
    </row>
    <row r="20" spans="2:10" ht="15.75" thickBot="1" x14ac:dyDescent="0.3">
      <c r="B20" s="43" t="s">
        <v>62</v>
      </c>
      <c r="C20" s="44">
        <v>13897</v>
      </c>
      <c r="D20" s="44">
        <v>13897</v>
      </c>
      <c r="E20" s="44">
        <v>0</v>
      </c>
      <c r="F20" s="45">
        <f t="shared" si="0"/>
        <v>0</v>
      </c>
      <c r="H20" s="112"/>
      <c r="I20" s="113"/>
      <c r="J20" s="113"/>
    </row>
    <row r="21" spans="2:10" ht="15.75" thickBot="1" x14ac:dyDescent="0.3">
      <c r="B21" s="49" t="s">
        <v>54</v>
      </c>
      <c r="C21" s="50">
        <f>SUM(C15:C20)</f>
        <v>17207</v>
      </c>
      <c r="D21" s="50">
        <f>SUM(D15:D20)</f>
        <v>53062</v>
      </c>
      <c r="E21" s="50">
        <f>SUM(E15:E20)</f>
        <v>0</v>
      </c>
      <c r="F21" s="51">
        <f t="shared" si="0"/>
        <v>0</v>
      </c>
      <c r="H21" s="112"/>
      <c r="I21" s="113"/>
      <c r="J21" s="113"/>
    </row>
    <row r="22" spans="2:10" ht="15.75" thickBot="1" x14ac:dyDescent="0.3">
      <c r="B22" s="156" t="s">
        <v>56</v>
      </c>
      <c r="C22" s="157"/>
      <c r="D22" s="157"/>
      <c r="E22" s="157"/>
      <c r="F22" s="158"/>
      <c r="I22" s="113"/>
    </row>
    <row r="23" spans="2:10" ht="15" x14ac:dyDescent="0.25">
      <c r="B23" s="37" t="s">
        <v>52</v>
      </c>
      <c r="C23" s="38" t="s">
        <v>101</v>
      </c>
      <c r="D23" s="38" t="s">
        <v>102</v>
      </c>
      <c r="E23" s="38" t="s">
        <v>103</v>
      </c>
      <c r="F23" s="39" t="s">
        <v>53</v>
      </c>
      <c r="I23" s="113"/>
    </row>
    <row r="24" spans="2:10" ht="15" x14ac:dyDescent="0.25">
      <c r="B24" s="40" t="s">
        <v>57</v>
      </c>
      <c r="C24" s="41">
        <v>266313</v>
      </c>
      <c r="D24" s="41">
        <v>263983</v>
      </c>
      <c r="E24" s="41">
        <v>43386</v>
      </c>
      <c r="F24" s="42">
        <f t="shared" ref="F24:F30" si="1">E24/D24*100</f>
        <v>16.435149233094556</v>
      </c>
      <c r="H24" s="112"/>
      <c r="I24" s="113"/>
    </row>
    <row r="25" spans="2:10" ht="15" x14ac:dyDescent="0.25">
      <c r="B25" s="40" t="s">
        <v>58</v>
      </c>
      <c r="C25" s="41">
        <v>100000</v>
      </c>
      <c r="D25" s="41">
        <v>100000</v>
      </c>
      <c r="E25" s="41">
        <v>18099.87</v>
      </c>
      <c r="F25" s="42">
        <f t="shared" si="1"/>
        <v>18.099869999999999</v>
      </c>
      <c r="H25" s="112"/>
      <c r="I25" s="113"/>
    </row>
    <row r="26" spans="2:10" ht="15" x14ac:dyDescent="0.25">
      <c r="B26" s="40" t="s">
        <v>59</v>
      </c>
      <c r="C26" s="41">
        <v>281453</v>
      </c>
      <c r="D26" s="41">
        <v>294033</v>
      </c>
      <c r="E26" s="41">
        <v>5253</v>
      </c>
      <c r="F26" s="42">
        <f t="shared" si="1"/>
        <v>1.7865341645325525</v>
      </c>
      <c r="H26" s="112"/>
      <c r="I26" s="113"/>
    </row>
    <row r="27" spans="2:10" ht="15" x14ac:dyDescent="0.25">
      <c r="B27" s="40" t="s">
        <v>60</v>
      </c>
      <c r="C27" s="41">
        <v>99450</v>
      </c>
      <c r="D27" s="41">
        <v>100450</v>
      </c>
      <c r="E27" s="41">
        <v>16576</v>
      </c>
      <c r="F27" s="42">
        <f t="shared" si="1"/>
        <v>16.501742160278745</v>
      </c>
      <c r="H27" s="112"/>
      <c r="I27" s="113"/>
    </row>
    <row r="28" spans="2:10" ht="15" x14ac:dyDescent="0.25">
      <c r="B28" s="40" t="s">
        <v>61</v>
      </c>
      <c r="C28" s="41">
        <v>5924</v>
      </c>
      <c r="D28" s="41">
        <v>5924</v>
      </c>
      <c r="E28" s="41">
        <v>1740</v>
      </c>
      <c r="F28" s="42">
        <f t="shared" si="1"/>
        <v>29.372045914922353</v>
      </c>
      <c r="H28" s="112"/>
      <c r="I28" s="113"/>
    </row>
    <row r="29" spans="2:10" ht="15.75" thickBot="1" x14ac:dyDescent="0.3">
      <c r="B29" s="43" t="s">
        <v>62</v>
      </c>
      <c r="C29" s="44">
        <v>154700</v>
      </c>
      <c r="D29" s="44">
        <v>154700</v>
      </c>
      <c r="E29" s="44">
        <v>25784</v>
      </c>
      <c r="F29" s="45">
        <f t="shared" si="1"/>
        <v>16.66709760827408</v>
      </c>
      <c r="H29" s="112"/>
      <c r="I29" s="113"/>
    </row>
    <row r="30" spans="2:10" ht="15.75" thickBot="1" x14ac:dyDescent="0.3">
      <c r="B30" s="49" t="s">
        <v>54</v>
      </c>
      <c r="C30" s="50">
        <f>SUM(C24:C29)</f>
        <v>907840</v>
      </c>
      <c r="D30" s="50">
        <f>SUM(D24:D29)</f>
        <v>919090</v>
      </c>
      <c r="E30" s="50">
        <f>SUM(E24:E29)</f>
        <v>110838.87</v>
      </c>
      <c r="F30" s="51">
        <f t="shared" si="1"/>
        <v>12.059631809724836</v>
      </c>
      <c r="H30" s="112"/>
      <c r="I30" s="113"/>
    </row>
    <row r="31" spans="2:10" ht="15.75" thickBot="1" x14ac:dyDescent="0.3">
      <c r="B31" s="156" t="s">
        <v>63</v>
      </c>
      <c r="C31" s="157"/>
      <c r="D31" s="157"/>
      <c r="E31" s="157"/>
      <c r="F31" s="158"/>
      <c r="I31" s="113"/>
    </row>
    <row r="32" spans="2:10" ht="15" x14ac:dyDescent="0.25">
      <c r="B32" s="37" t="s">
        <v>52</v>
      </c>
      <c r="C32" s="38" t="s">
        <v>101</v>
      </c>
      <c r="D32" s="38" t="s">
        <v>102</v>
      </c>
      <c r="E32" s="38" t="s">
        <v>103</v>
      </c>
      <c r="F32" s="39" t="s">
        <v>53</v>
      </c>
      <c r="I32" s="113"/>
    </row>
    <row r="33" spans="2:10" ht="15" x14ac:dyDescent="0.25">
      <c r="B33" s="40" t="s">
        <v>17</v>
      </c>
      <c r="C33" s="41">
        <v>13058.5</v>
      </c>
      <c r="D33" s="41">
        <v>13058.5</v>
      </c>
      <c r="E33" s="41">
        <v>635.33000000000004</v>
      </c>
      <c r="F33" s="42">
        <f t="shared" ref="F33:F47" si="2">E33/D33*100</f>
        <v>4.8652601753647051</v>
      </c>
      <c r="H33" s="112"/>
      <c r="I33" s="113"/>
    </row>
    <row r="34" spans="2:10" ht="15" x14ac:dyDescent="0.25">
      <c r="B34" s="40" t="s">
        <v>64</v>
      </c>
      <c r="C34" s="41">
        <v>3925</v>
      </c>
      <c r="D34" s="41">
        <v>4231.8999999999996</v>
      </c>
      <c r="E34" s="41">
        <v>262.02</v>
      </c>
      <c r="F34" s="42">
        <f t="shared" si="2"/>
        <v>6.1915451688366927</v>
      </c>
      <c r="H34" s="112"/>
      <c r="I34" s="113"/>
    </row>
    <row r="35" spans="2:10" ht="15" x14ac:dyDescent="0.25">
      <c r="B35" s="40" t="s">
        <v>65</v>
      </c>
      <c r="C35" s="41">
        <v>11540</v>
      </c>
      <c r="D35" s="41">
        <v>11540</v>
      </c>
      <c r="E35" s="41">
        <v>209.21</v>
      </c>
      <c r="F35" s="42">
        <f t="shared" si="2"/>
        <v>1.8129116117850956</v>
      </c>
      <c r="H35" s="112"/>
      <c r="I35" s="113"/>
    </row>
    <row r="36" spans="2:10" ht="15" x14ac:dyDescent="0.25">
      <c r="B36" s="40" t="s">
        <v>57</v>
      </c>
      <c r="C36" s="41">
        <v>6450</v>
      </c>
      <c r="D36" s="41">
        <v>6450</v>
      </c>
      <c r="E36" s="41">
        <v>636.49</v>
      </c>
      <c r="F36" s="42">
        <f t="shared" si="2"/>
        <v>9.8680620155038756</v>
      </c>
      <c r="H36" s="112"/>
      <c r="I36" s="113"/>
    </row>
    <row r="37" spans="2:10" ht="15" x14ac:dyDescent="0.25">
      <c r="B37" s="40" t="s">
        <v>58</v>
      </c>
      <c r="C37" s="41">
        <v>2195</v>
      </c>
      <c r="D37" s="41">
        <v>2602.67</v>
      </c>
      <c r="E37" s="41">
        <v>239.48</v>
      </c>
      <c r="F37" s="42">
        <f t="shared" si="2"/>
        <v>9.2013201827354223</v>
      </c>
      <c r="H37" s="112"/>
      <c r="I37" s="113"/>
    </row>
    <row r="38" spans="2:10" ht="15" x14ac:dyDescent="0.25">
      <c r="B38" s="40" t="s">
        <v>59</v>
      </c>
      <c r="C38" s="41">
        <v>552203.13</v>
      </c>
      <c r="D38" s="52">
        <v>553980.73</v>
      </c>
      <c r="E38" s="41">
        <v>57607.51</v>
      </c>
      <c r="F38" s="42">
        <f t="shared" si="2"/>
        <v>10.398829215593835</v>
      </c>
      <c r="H38" s="112"/>
      <c r="I38" s="113"/>
    </row>
    <row r="39" spans="2:10" ht="15" x14ac:dyDescent="0.25">
      <c r="B39" s="40" t="s">
        <v>60</v>
      </c>
      <c r="C39" s="41">
        <v>3088.67</v>
      </c>
      <c r="D39" s="52">
        <v>3788.67</v>
      </c>
      <c r="E39" s="41">
        <v>618.98</v>
      </c>
      <c r="F39" s="42">
        <f t="shared" si="2"/>
        <v>16.337659389706676</v>
      </c>
      <c r="H39" s="112"/>
      <c r="I39" s="113"/>
    </row>
    <row r="40" spans="2:10" ht="15" x14ac:dyDescent="0.25">
      <c r="B40" s="40" t="s">
        <v>61</v>
      </c>
      <c r="C40" s="41">
        <v>6166</v>
      </c>
      <c r="D40" s="52">
        <v>16097.44</v>
      </c>
      <c r="E40" s="41">
        <v>164.2</v>
      </c>
      <c r="F40" s="42">
        <f t="shared" si="2"/>
        <v>1.0200379687701895</v>
      </c>
      <c r="H40" s="112"/>
      <c r="I40" s="113"/>
    </row>
    <row r="41" spans="2:10" ht="15" x14ac:dyDescent="0.25">
      <c r="B41" s="40" t="s">
        <v>62</v>
      </c>
      <c r="C41" s="41">
        <v>7109.56</v>
      </c>
      <c r="D41" s="52">
        <v>7109.56</v>
      </c>
      <c r="E41" s="41">
        <v>1692.51</v>
      </c>
      <c r="F41" s="42">
        <f t="shared" si="2"/>
        <v>23.806114583743579</v>
      </c>
      <c r="H41" s="112"/>
      <c r="I41" s="113"/>
    </row>
    <row r="42" spans="2:10" ht="15" x14ac:dyDescent="0.25">
      <c r="B42" s="40" t="s">
        <v>66</v>
      </c>
      <c r="C42" s="41">
        <v>3000</v>
      </c>
      <c r="D42" s="41">
        <v>3000</v>
      </c>
      <c r="E42" s="41">
        <v>287.55</v>
      </c>
      <c r="F42" s="42">
        <f t="shared" si="2"/>
        <v>9.5850000000000009</v>
      </c>
      <c r="H42" s="112"/>
      <c r="I42" s="113"/>
    </row>
    <row r="43" spans="2:10" ht="15" x14ac:dyDescent="0.25">
      <c r="B43" s="40" t="s">
        <v>67</v>
      </c>
      <c r="C43" s="41">
        <v>551</v>
      </c>
      <c r="D43" s="41">
        <v>551</v>
      </c>
      <c r="E43" s="41">
        <v>6.72</v>
      </c>
      <c r="F43" s="42">
        <f t="shared" si="2"/>
        <v>1.219600725952813</v>
      </c>
      <c r="H43" s="112"/>
      <c r="I43" s="113"/>
    </row>
    <row r="44" spans="2:10" ht="15" x14ac:dyDescent="0.25">
      <c r="B44" s="40" t="s">
        <v>68</v>
      </c>
      <c r="C44" s="41">
        <v>32812.39</v>
      </c>
      <c r="D44" s="41">
        <v>32812.39</v>
      </c>
      <c r="E44" s="41">
        <v>4972.3900000000003</v>
      </c>
      <c r="F44" s="53">
        <f t="shared" si="2"/>
        <v>15.154001278175716</v>
      </c>
      <c r="H44" s="112"/>
      <c r="I44" s="113"/>
    </row>
    <row r="45" spans="2:10" ht="15" x14ac:dyDescent="0.25">
      <c r="B45" s="43" t="s">
        <v>69</v>
      </c>
      <c r="C45" s="44">
        <v>3100</v>
      </c>
      <c r="D45" s="44">
        <v>3100</v>
      </c>
      <c r="E45" s="44">
        <v>118.43</v>
      </c>
      <c r="F45" s="45">
        <f t="shared" si="2"/>
        <v>3.8203225806451613</v>
      </c>
      <c r="H45" s="112"/>
      <c r="I45" s="113"/>
    </row>
    <row r="46" spans="2:10" ht="15.75" thickBot="1" x14ac:dyDescent="0.3">
      <c r="B46" s="43" t="s">
        <v>70</v>
      </c>
      <c r="C46" s="44">
        <v>1550</v>
      </c>
      <c r="D46" s="44">
        <v>1550</v>
      </c>
      <c r="E46" s="44">
        <v>0</v>
      </c>
      <c r="F46" s="45">
        <f>E46/D46*100</f>
        <v>0</v>
      </c>
      <c r="H46" s="112"/>
      <c r="I46" s="113"/>
    </row>
    <row r="47" spans="2:10" ht="15.75" thickBot="1" x14ac:dyDescent="0.3">
      <c r="B47" s="49" t="s">
        <v>54</v>
      </c>
      <c r="C47" s="50">
        <f>SUM(C33:C46)</f>
        <v>646749.25000000012</v>
      </c>
      <c r="D47" s="50">
        <f>SUM(D33:D46)</f>
        <v>659872.86</v>
      </c>
      <c r="E47" s="50">
        <f>SUM(E33:E46)</f>
        <v>67450.820000000007</v>
      </c>
      <c r="F47" s="51">
        <f t="shared" si="2"/>
        <v>10.221790300634581</v>
      </c>
      <c r="H47" s="112"/>
      <c r="I47" s="113"/>
    </row>
    <row r="48" spans="2:10" s="58" customFormat="1" ht="15" x14ac:dyDescent="0.25">
      <c r="B48" s="77"/>
      <c r="C48" s="78"/>
      <c r="D48" s="78"/>
      <c r="E48" s="78"/>
      <c r="F48" s="122" t="s">
        <v>82</v>
      </c>
      <c r="G48" s="122"/>
      <c r="H48" s="115"/>
      <c r="I48" s="116"/>
      <c r="J48" s="66"/>
    </row>
    <row r="49" spans="2:9" ht="13.5" thickBot="1" x14ac:dyDescent="0.25">
      <c r="F49" s="36" t="s">
        <v>18</v>
      </c>
    </row>
    <row r="50" spans="2:9" ht="15.75" thickBot="1" x14ac:dyDescent="0.3">
      <c r="B50" s="156" t="s">
        <v>71</v>
      </c>
      <c r="C50" s="157"/>
      <c r="D50" s="157"/>
      <c r="E50" s="157"/>
      <c r="F50" s="158"/>
      <c r="I50" s="113"/>
    </row>
    <row r="51" spans="2:9" ht="15" x14ac:dyDescent="0.25">
      <c r="B51" s="37" t="s">
        <v>52</v>
      </c>
      <c r="C51" s="38" t="s">
        <v>101</v>
      </c>
      <c r="D51" s="38" t="s">
        <v>102</v>
      </c>
      <c r="E51" s="38" t="s">
        <v>103</v>
      </c>
      <c r="F51" s="39" t="s">
        <v>53</v>
      </c>
      <c r="I51" s="113"/>
    </row>
    <row r="52" spans="2:9" ht="15.75" thickBot="1" x14ac:dyDescent="0.3">
      <c r="B52" s="54" t="s">
        <v>57</v>
      </c>
      <c r="C52" s="55">
        <v>0</v>
      </c>
      <c r="D52" s="76">
        <v>3682546.93</v>
      </c>
      <c r="E52" s="55">
        <v>640070.62</v>
      </c>
      <c r="F52" s="56">
        <f>E52/D52*100</f>
        <v>17.381193835865112</v>
      </c>
      <c r="H52" s="112"/>
      <c r="I52" s="113"/>
    </row>
    <row r="53" spans="2:9" ht="15.75" thickBot="1" x14ac:dyDescent="0.3">
      <c r="B53" s="156" t="s">
        <v>86</v>
      </c>
      <c r="C53" s="157"/>
      <c r="D53" s="157"/>
      <c r="E53" s="157"/>
      <c r="F53" s="158"/>
      <c r="I53" s="113"/>
    </row>
    <row r="54" spans="2:9" ht="15" x14ac:dyDescent="0.25">
      <c r="B54" s="37" t="s">
        <v>52</v>
      </c>
      <c r="C54" s="38" t="s">
        <v>101</v>
      </c>
      <c r="D54" s="38" t="s">
        <v>102</v>
      </c>
      <c r="E54" s="38" t="s">
        <v>103</v>
      </c>
      <c r="F54" s="61" t="s">
        <v>53</v>
      </c>
      <c r="I54" s="113"/>
    </row>
    <row r="55" spans="2:9" ht="15" x14ac:dyDescent="0.25">
      <c r="B55" s="62" t="s">
        <v>17</v>
      </c>
      <c r="C55" s="41">
        <v>4000</v>
      </c>
      <c r="D55" s="41">
        <v>4100</v>
      </c>
      <c r="E55" s="41">
        <v>611.35</v>
      </c>
      <c r="F55" s="42">
        <f t="shared" ref="F55:F63" si="3">E55/D55*100</f>
        <v>14.910975609756097</v>
      </c>
      <c r="H55" s="112"/>
      <c r="I55" s="113"/>
    </row>
    <row r="56" spans="2:9" ht="15" x14ac:dyDescent="0.25">
      <c r="B56" s="62" t="s">
        <v>64</v>
      </c>
      <c r="C56" s="41">
        <v>1830</v>
      </c>
      <c r="D56" s="41">
        <v>3630</v>
      </c>
      <c r="E56" s="41">
        <v>1208.49</v>
      </c>
      <c r="F56" s="42">
        <f t="shared" si="3"/>
        <v>33.291735537190078</v>
      </c>
      <c r="H56" s="112"/>
      <c r="I56" s="113"/>
    </row>
    <row r="57" spans="2:9" ht="15" x14ac:dyDescent="0.25">
      <c r="B57" s="40" t="s">
        <v>57</v>
      </c>
      <c r="C57" s="41">
        <v>26999.71</v>
      </c>
      <c r="D57" s="41">
        <v>38811.910000000003</v>
      </c>
      <c r="E57" s="41">
        <v>263.20999999999998</v>
      </c>
      <c r="F57" s="42">
        <f t="shared" si="3"/>
        <v>0.67816811901295238</v>
      </c>
      <c r="H57" s="112"/>
      <c r="I57" s="113"/>
    </row>
    <row r="58" spans="2:9" ht="15" x14ac:dyDescent="0.25">
      <c r="B58" s="40" t="s">
        <v>58</v>
      </c>
      <c r="C58" s="41">
        <v>9000</v>
      </c>
      <c r="D58" s="41">
        <v>356762.37</v>
      </c>
      <c r="E58" s="41">
        <v>1188.8</v>
      </c>
      <c r="F58" s="42">
        <f t="shared" si="3"/>
        <v>0.33321899952621126</v>
      </c>
      <c r="H58" s="112"/>
      <c r="I58" s="113"/>
    </row>
    <row r="59" spans="2:9" ht="15" x14ac:dyDescent="0.25">
      <c r="B59" s="40" t="s">
        <v>59</v>
      </c>
      <c r="C59" s="41">
        <v>12920</v>
      </c>
      <c r="D59" s="52">
        <v>22131.43</v>
      </c>
      <c r="E59" s="41">
        <v>1337.14</v>
      </c>
      <c r="F59" s="42">
        <f t="shared" si="3"/>
        <v>6.0418147403940914</v>
      </c>
      <c r="H59" s="112"/>
      <c r="I59" s="113"/>
    </row>
    <row r="60" spans="2:9" ht="15" x14ac:dyDescent="0.25">
      <c r="B60" s="40" t="s">
        <v>60</v>
      </c>
      <c r="C60" s="41">
        <v>11900</v>
      </c>
      <c r="D60" s="41">
        <v>17525</v>
      </c>
      <c r="E60" s="41">
        <v>0</v>
      </c>
      <c r="F60" s="42">
        <f t="shared" si="3"/>
        <v>0</v>
      </c>
      <c r="H60" s="112"/>
      <c r="I60" s="113"/>
    </row>
    <row r="61" spans="2:9" ht="15" x14ac:dyDescent="0.25">
      <c r="B61" s="40" t="s">
        <v>61</v>
      </c>
      <c r="C61" s="41">
        <v>2894</v>
      </c>
      <c r="D61" s="41">
        <v>2894</v>
      </c>
      <c r="E61" s="41">
        <v>0</v>
      </c>
      <c r="F61" s="42">
        <f t="shared" si="3"/>
        <v>0</v>
      </c>
      <c r="H61" s="112"/>
      <c r="I61" s="113"/>
    </row>
    <row r="62" spans="2:9" ht="15.75" thickBot="1" x14ac:dyDescent="0.3">
      <c r="B62" s="40" t="s">
        <v>62</v>
      </c>
      <c r="C62" s="41">
        <v>19200</v>
      </c>
      <c r="D62" s="41">
        <v>23854</v>
      </c>
      <c r="E62" s="41">
        <v>2200</v>
      </c>
      <c r="F62" s="42">
        <f t="shared" si="3"/>
        <v>9.2227718621614834</v>
      </c>
      <c r="H62" s="112"/>
      <c r="I62" s="113"/>
    </row>
    <row r="63" spans="2:9" ht="15.75" thickBot="1" x14ac:dyDescent="0.3">
      <c r="B63" s="49" t="s">
        <v>54</v>
      </c>
      <c r="C63" s="50">
        <f>SUM(C55:C62)</f>
        <v>88743.709999999992</v>
      </c>
      <c r="D63" s="50">
        <f>SUM(D55:D62)</f>
        <v>469708.71</v>
      </c>
      <c r="E63" s="50">
        <f>SUM(E55:E62)</f>
        <v>6808.9900000000007</v>
      </c>
      <c r="F63" s="51">
        <f t="shared" si="3"/>
        <v>1.4496197015380023</v>
      </c>
      <c r="H63" s="112"/>
      <c r="I63" s="113"/>
    </row>
    <row r="64" spans="2:9" ht="15.75" thickBot="1" x14ac:dyDescent="0.3">
      <c r="B64" s="156" t="s">
        <v>88</v>
      </c>
      <c r="C64" s="157"/>
      <c r="D64" s="157"/>
      <c r="E64" s="157"/>
      <c r="F64" s="158"/>
      <c r="H64" s="112"/>
      <c r="I64" s="113"/>
    </row>
    <row r="65" spans="2:13" ht="15" x14ac:dyDescent="0.25">
      <c r="B65" s="37" t="s">
        <v>52</v>
      </c>
      <c r="C65" s="38" t="s">
        <v>101</v>
      </c>
      <c r="D65" s="38" t="s">
        <v>102</v>
      </c>
      <c r="E65" s="38" t="s">
        <v>103</v>
      </c>
      <c r="F65" s="57" t="s">
        <v>53</v>
      </c>
      <c r="H65" s="112"/>
      <c r="I65" s="113"/>
    </row>
    <row r="66" spans="2:13" ht="15.75" thickBot="1" x14ac:dyDescent="0.3">
      <c r="B66" s="54" t="s">
        <v>65</v>
      </c>
      <c r="C66" s="55">
        <v>24600</v>
      </c>
      <c r="D66" s="76">
        <v>36600</v>
      </c>
      <c r="E66" s="55">
        <v>0</v>
      </c>
      <c r="F66" s="56">
        <v>0</v>
      </c>
      <c r="H66" s="112"/>
      <c r="I66" s="113"/>
    </row>
    <row r="67" spans="2:13" ht="15.75" thickBot="1" x14ac:dyDescent="0.3">
      <c r="B67" s="156" t="s">
        <v>72</v>
      </c>
      <c r="C67" s="157"/>
      <c r="D67" s="157"/>
      <c r="E67" s="157"/>
      <c r="F67" s="158"/>
      <c r="I67" s="113"/>
    </row>
    <row r="68" spans="2:13" ht="15" x14ac:dyDescent="0.25">
      <c r="B68" s="37" t="s">
        <v>52</v>
      </c>
      <c r="C68" s="38" t="s">
        <v>101</v>
      </c>
      <c r="D68" s="38" t="s">
        <v>102</v>
      </c>
      <c r="E68" s="38" t="s">
        <v>103</v>
      </c>
      <c r="F68" s="61" t="s">
        <v>53</v>
      </c>
      <c r="I68" s="113"/>
    </row>
    <row r="69" spans="2:13" ht="15" x14ac:dyDescent="0.25">
      <c r="B69" s="62" t="s">
        <v>17</v>
      </c>
      <c r="C69" s="41">
        <v>500</v>
      </c>
      <c r="D69" s="41">
        <v>500</v>
      </c>
      <c r="E69" s="41">
        <v>0</v>
      </c>
      <c r="F69" s="63" t="s">
        <v>27</v>
      </c>
      <c r="H69" s="112"/>
      <c r="I69" s="113"/>
    </row>
    <row r="70" spans="2:13" ht="15" x14ac:dyDescent="0.25">
      <c r="B70" s="40" t="s">
        <v>57</v>
      </c>
      <c r="C70" s="41">
        <v>62705.88</v>
      </c>
      <c r="D70" s="41">
        <v>62705.88</v>
      </c>
      <c r="E70" s="41">
        <v>13503.88</v>
      </c>
      <c r="F70" s="42">
        <f>E70/D70*100</f>
        <v>21.535269100760566</v>
      </c>
      <c r="H70" s="112"/>
      <c r="I70" s="113"/>
    </row>
    <row r="71" spans="2:13" ht="15" x14ac:dyDescent="0.25">
      <c r="B71" s="40" t="s">
        <v>58</v>
      </c>
      <c r="C71" s="41">
        <v>9450</v>
      </c>
      <c r="D71" s="41">
        <v>9450</v>
      </c>
      <c r="E71" s="41">
        <v>0</v>
      </c>
      <c r="F71" s="42">
        <f>E71/D71*100</f>
        <v>0</v>
      </c>
      <c r="H71" s="112"/>
      <c r="I71" s="113"/>
    </row>
    <row r="72" spans="2:13" ht="15" x14ac:dyDescent="0.25">
      <c r="B72" s="40" t="s">
        <v>59</v>
      </c>
      <c r="C72" s="41">
        <v>87200</v>
      </c>
      <c r="D72" s="52">
        <v>264005.5</v>
      </c>
      <c r="E72" s="41">
        <v>731.08</v>
      </c>
      <c r="F72" s="42">
        <f>E72/D72*100</f>
        <v>0.27691847328938224</v>
      </c>
      <c r="H72" s="112"/>
      <c r="I72" s="113"/>
    </row>
    <row r="73" spans="2:13" ht="15" x14ac:dyDescent="0.25">
      <c r="B73" s="40" t="s">
        <v>61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112"/>
      <c r="I73" s="113"/>
    </row>
    <row r="74" spans="2:13" ht="15" x14ac:dyDescent="0.25">
      <c r="B74" s="40" t="s">
        <v>62</v>
      </c>
      <c r="C74" s="41">
        <v>50000</v>
      </c>
      <c r="D74" s="41">
        <v>50000</v>
      </c>
      <c r="E74" s="41">
        <v>0</v>
      </c>
      <c r="F74" s="42">
        <f t="shared" si="4"/>
        <v>0</v>
      </c>
      <c r="H74" s="112"/>
      <c r="I74" s="113"/>
    </row>
    <row r="75" spans="2:13" ht="15" x14ac:dyDescent="0.25">
      <c r="B75" s="40" t="s">
        <v>67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112"/>
      <c r="I75" s="113"/>
    </row>
    <row r="76" spans="2:13" ht="15" x14ac:dyDescent="0.25">
      <c r="B76" s="40" t="s">
        <v>68</v>
      </c>
      <c r="C76" s="41">
        <v>4000</v>
      </c>
      <c r="D76" s="41">
        <v>4000</v>
      </c>
      <c r="E76" s="41">
        <v>181.5</v>
      </c>
      <c r="F76" s="42">
        <f t="shared" si="4"/>
        <v>4.5374999999999996</v>
      </c>
      <c r="H76" s="112"/>
      <c r="I76" s="113"/>
      <c r="M76" s="64"/>
    </row>
    <row r="77" spans="2:13" ht="15" x14ac:dyDescent="0.25">
      <c r="B77" s="40" t="s">
        <v>69</v>
      </c>
      <c r="C77" s="41">
        <v>0</v>
      </c>
      <c r="D77" s="41">
        <v>71733.62</v>
      </c>
      <c r="E77" s="41">
        <v>3500.96</v>
      </c>
      <c r="F77" s="42">
        <f t="shared" si="4"/>
        <v>4.8805009422360115</v>
      </c>
      <c r="H77" s="112"/>
      <c r="I77" s="113"/>
    </row>
    <row r="78" spans="2:13" ht="15" x14ac:dyDescent="0.25">
      <c r="B78" s="43" t="s">
        <v>9</v>
      </c>
      <c r="C78" s="44">
        <v>4000</v>
      </c>
      <c r="D78" s="44">
        <v>4000</v>
      </c>
      <c r="E78" s="44">
        <v>0</v>
      </c>
      <c r="F78" s="42">
        <f t="shared" si="4"/>
        <v>0</v>
      </c>
      <c r="H78" s="112"/>
      <c r="I78" s="113"/>
    </row>
    <row r="79" spans="2:13" ht="15.75" thickBot="1" x14ac:dyDescent="0.3">
      <c r="B79" s="43" t="s">
        <v>70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112"/>
      <c r="I79" s="113"/>
    </row>
    <row r="80" spans="2:13" ht="15.75" thickBot="1" x14ac:dyDescent="0.3">
      <c r="B80" s="49" t="s">
        <v>54</v>
      </c>
      <c r="C80" s="50">
        <f>SUM(C69:C79)</f>
        <v>220455.88</v>
      </c>
      <c r="D80" s="50">
        <f>SUM(D69:D79)</f>
        <v>468595</v>
      </c>
      <c r="E80" s="50">
        <f>SUM(E69:E79)</f>
        <v>18311.879999999997</v>
      </c>
      <c r="F80" s="51">
        <f t="shared" si="4"/>
        <v>3.907826587991762</v>
      </c>
      <c r="H80" s="112"/>
      <c r="I80" s="113"/>
    </row>
    <row r="81" spans="2:9" ht="15.75" thickBot="1" x14ac:dyDescent="0.3">
      <c r="B81" s="156" t="s">
        <v>73</v>
      </c>
      <c r="C81" s="157"/>
      <c r="D81" s="157"/>
      <c r="E81" s="157"/>
      <c r="F81" s="158"/>
      <c r="H81" s="112"/>
      <c r="I81" s="113"/>
    </row>
    <row r="82" spans="2:9" ht="15" x14ac:dyDescent="0.25">
      <c r="B82" s="37" t="s">
        <v>52</v>
      </c>
      <c r="C82" s="38" t="s">
        <v>101</v>
      </c>
      <c r="D82" s="38" t="s">
        <v>102</v>
      </c>
      <c r="E82" s="38" t="s">
        <v>103</v>
      </c>
      <c r="F82" s="39" t="s">
        <v>53</v>
      </c>
      <c r="H82" s="112"/>
      <c r="I82" s="113"/>
    </row>
    <row r="83" spans="2:9" ht="15" x14ac:dyDescent="0.25">
      <c r="B83" s="62" t="s">
        <v>17</v>
      </c>
      <c r="C83" s="41">
        <v>0</v>
      </c>
      <c r="D83" s="41">
        <v>0</v>
      </c>
      <c r="E83" s="41">
        <v>0</v>
      </c>
      <c r="F83" s="63" t="s">
        <v>27</v>
      </c>
      <c r="H83" s="112"/>
      <c r="I83" s="113"/>
    </row>
    <row r="84" spans="2:9" ht="15" x14ac:dyDescent="0.25">
      <c r="B84" s="62" t="s">
        <v>64</v>
      </c>
      <c r="C84" s="41">
        <v>6210</v>
      </c>
      <c r="D84" s="41">
        <v>12829.31</v>
      </c>
      <c r="E84" s="41">
        <v>1174.8800000000001</v>
      </c>
      <c r="F84" s="42">
        <f t="shared" ref="F84:F90" si="5">E84/D84*100</f>
        <v>9.1577801144410742</v>
      </c>
      <c r="H84" s="112"/>
      <c r="I84" s="113"/>
    </row>
    <row r="85" spans="2:9" ht="15" x14ac:dyDescent="0.25">
      <c r="B85" s="62" t="s">
        <v>65</v>
      </c>
      <c r="C85" s="41">
        <v>6719.69</v>
      </c>
      <c r="D85" s="41">
        <v>5719.69</v>
      </c>
      <c r="E85" s="41">
        <v>1.1499999999999999</v>
      </c>
      <c r="F85" s="42">
        <f t="shared" si="5"/>
        <v>2.0105984764908588E-2</v>
      </c>
      <c r="H85" s="112"/>
      <c r="I85" s="113"/>
    </row>
    <row r="86" spans="2:9" ht="15" x14ac:dyDescent="0.25">
      <c r="B86" s="62" t="s">
        <v>57</v>
      </c>
      <c r="C86" s="41">
        <v>150</v>
      </c>
      <c r="D86" s="41">
        <v>1150</v>
      </c>
      <c r="E86" s="41">
        <v>0.17</v>
      </c>
      <c r="F86" s="42">
        <f t="shared" si="5"/>
        <v>1.4782608695652176E-2</v>
      </c>
      <c r="H86" s="112"/>
      <c r="I86" s="113"/>
    </row>
    <row r="87" spans="2:9" ht="15" x14ac:dyDescent="0.25">
      <c r="B87" s="62" t="s">
        <v>58</v>
      </c>
      <c r="C87" s="41">
        <v>0</v>
      </c>
      <c r="D87" s="41">
        <v>110</v>
      </c>
      <c r="E87" s="41">
        <v>0</v>
      </c>
      <c r="F87" s="42">
        <f t="shared" si="5"/>
        <v>0</v>
      </c>
      <c r="H87" s="112"/>
      <c r="I87" s="113"/>
    </row>
    <row r="88" spans="2:9" ht="15" x14ac:dyDescent="0.25">
      <c r="B88" s="62" t="s">
        <v>59</v>
      </c>
      <c r="C88" s="41">
        <v>6977.5</v>
      </c>
      <c r="D88" s="52">
        <v>6977.5</v>
      </c>
      <c r="E88" s="41">
        <v>0</v>
      </c>
      <c r="F88" s="42">
        <f t="shared" si="5"/>
        <v>0</v>
      </c>
      <c r="H88" s="112"/>
      <c r="I88" s="113"/>
    </row>
    <row r="89" spans="2:9" ht="15" x14ac:dyDescent="0.25">
      <c r="B89" s="62" t="s">
        <v>60</v>
      </c>
      <c r="C89" s="41">
        <v>0</v>
      </c>
      <c r="D89" s="41">
        <v>0</v>
      </c>
      <c r="E89" s="41">
        <v>0</v>
      </c>
      <c r="F89" s="63" t="s">
        <v>27</v>
      </c>
      <c r="H89" s="112"/>
      <c r="I89" s="113"/>
    </row>
    <row r="90" spans="2:9" ht="15" x14ac:dyDescent="0.25">
      <c r="B90" s="62" t="s">
        <v>61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112"/>
      <c r="I90" s="113"/>
    </row>
    <row r="91" spans="2:9" ht="15" x14ac:dyDescent="0.25">
      <c r="B91" s="62" t="s">
        <v>62</v>
      </c>
      <c r="C91" s="41">
        <v>0</v>
      </c>
      <c r="D91" s="41">
        <v>0</v>
      </c>
      <c r="E91" s="41">
        <v>0</v>
      </c>
      <c r="F91" s="63" t="s">
        <v>27</v>
      </c>
      <c r="G91" s="18"/>
      <c r="H91" s="112"/>
      <c r="I91" s="113"/>
    </row>
    <row r="92" spans="2:9" ht="15.75" thickBot="1" x14ac:dyDescent="0.3">
      <c r="B92" s="62" t="s">
        <v>69</v>
      </c>
      <c r="C92" s="41">
        <v>184649</v>
      </c>
      <c r="D92" s="41">
        <v>186054</v>
      </c>
      <c r="E92" s="41">
        <v>23.62</v>
      </c>
      <c r="F92" s="121">
        <f>E92/D92*100</f>
        <v>1.269523901662958E-2</v>
      </c>
      <c r="H92" s="112"/>
      <c r="I92" s="113"/>
    </row>
    <row r="93" spans="2:9" ht="15.75" thickBot="1" x14ac:dyDescent="0.3">
      <c r="B93" s="49" t="s">
        <v>54</v>
      </c>
      <c r="C93" s="50">
        <f>SUM(C83:C92)</f>
        <v>206206.19</v>
      </c>
      <c r="D93" s="50">
        <f>SUM(D83:D92)</f>
        <v>214340.5</v>
      </c>
      <c r="E93" s="50">
        <f>SUM(E83:E92)</f>
        <v>1199.8200000000002</v>
      </c>
      <c r="F93" s="51">
        <f>E93/D93*100</f>
        <v>0.55977288473247011</v>
      </c>
      <c r="H93" s="112"/>
      <c r="I93" s="113"/>
    </row>
    <row r="94" spans="2:9" s="66" customFormat="1" ht="15" x14ac:dyDescent="0.25">
      <c r="B94" s="67"/>
      <c r="C94" s="68"/>
      <c r="D94" s="68"/>
      <c r="E94" s="68"/>
      <c r="F94" s="69"/>
      <c r="H94" s="112"/>
      <c r="I94" s="113"/>
    </row>
    <row r="95" spans="2:9" ht="15" x14ac:dyDescent="0.25">
      <c r="B95" s="58"/>
      <c r="C95" s="59"/>
      <c r="D95" s="59"/>
      <c r="E95" s="59"/>
      <c r="F95" s="122" t="s">
        <v>83</v>
      </c>
      <c r="G95" s="122"/>
      <c r="H95" s="112"/>
      <c r="I95" s="113"/>
    </row>
    <row r="96" spans="2:9" ht="15" x14ac:dyDescent="0.25">
      <c r="B96" s="58"/>
      <c r="C96" s="59"/>
      <c r="D96" s="59"/>
      <c r="E96" s="59"/>
      <c r="F96" s="60"/>
      <c r="G96" s="18"/>
      <c r="H96" s="112"/>
      <c r="I96" s="113"/>
    </row>
    <row r="97" spans="2:9" ht="15.75" thickBot="1" x14ac:dyDescent="0.3">
      <c r="B97" s="58"/>
      <c r="C97" s="59"/>
      <c r="D97" s="59"/>
      <c r="E97" s="59"/>
      <c r="F97" s="36" t="s">
        <v>18</v>
      </c>
      <c r="G97" s="18"/>
      <c r="H97" s="112"/>
      <c r="I97" s="113"/>
    </row>
    <row r="98" spans="2:9" ht="15.75" thickBot="1" x14ac:dyDescent="0.3">
      <c r="B98" s="156" t="s">
        <v>74</v>
      </c>
      <c r="C98" s="157"/>
      <c r="D98" s="157"/>
      <c r="E98" s="157"/>
      <c r="F98" s="158"/>
      <c r="H98" s="112"/>
      <c r="I98" s="113"/>
    </row>
    <row r="99" spans="2:9" ht="15" x14ac:dyDescent="0.25">
      <c r="B99" s="37" t="s">
        <v>52</v>
      </c>
      <c r="C99" s="38" t="s">
        <v>101</v>
      </c>
      <c r="D99" s="38" t="s">
        <v>102</v>
      </c>
      <c r="E99" s="38" t="s">
        <v>103</v>
      </c>
      <c r="F99" s="39" t="s">
        <v>53</v>
      </c>
      <c r="H99" s="112"/>
      <c r="I99" s="113"/>
    </row>
    <row r="100" spans="2:9" ht="15.75" thickBot="1" x14ac:dyDescent="0.3">
      <c r="B100" s="43" t="s">
        <v>65</v>
      </c>
      <c r="C100" s="44">
        <v>20000</v>
      </c>
      <c r="D100" s="44">
        <v>20000</v>
      </c>
      <c r="E100" s="44">
        <v>0</v>
      </c>
      <c r="F100" s="45">
        <f>E100/D100*100</f>
        <v>0</v>
      </c>
      <c r="H100" s="112"/>
      <c r="I100" s="113"/>
    </row>
    <row r="101" spans="2:9" ht="15.75" thickBot="1" x14ac:dyDescent="0.3">
      <c r="B101" s="156" t="s">
        <v>75</v>
      </c>
      <c r="C101" s="157"/>
      <c r="D101" s="157"/>
      <c r="E101" s="157"/>
      <c r="F101" s="158"/>
      <c r="H101" s="112"/>
      <c r="I101" s="113"/>
    </row>
    <row r="102" spans="2:9" ht="15" x14ac:dyDescent="0.25">
      <c r="B102" s="37" t="s">
        <v>52</v>
      </c>
      <c r="C102" s="38" t="s">
        <v>101</v>
      </c>
      <c r="D102" s="38" t="s">
        <v>102</v>
      </c>
      <c r="E102" s="38" t="s">
        <v>103</v>
      </c>
      <c r="F102" s="39" t="s">
        <v>53</v>
      </c>
      <c r="H102" s="112"/>
      <c r="I102" s="113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92.31</v>
      </c>
      <c r="F103" s="56">
        <f>E103/D103*100</f>
        <v>1.1853017954799052</v>
      </c>
      <c r="H103" s="112"/>
      <c r="I103" s="113"/>
    </row>
    <row r="104" spans="2:9" ht="15.75" thickBot="1" x14ac:dyDescent="0.3">
      <c r="B104" s="156" t="s">
        <v>85</v>
      </c>
      <c r="C104" s="157"/>
      <c r="D104" s="157"/>
      <c r="E104" s="157"/>
      <c r="F104" s="158"/>
      <c r="H104" s="112"/>
      <c r="I104" s="113"/>
    </row>
    <row r="105" spans="2:9" ht="15" x14ac:dyDescent="0.25">
      <c r="B105" s="37" t="s">
        <v>52</v>
      </c>
      <c r="C105" s="38" t="s">
        <v>101</v>
      </c>
      <c r="D105" s="38" t="s">
        <v>102</v>
      </c>
      <c r="E105" s="38" t="s">
        <v>103</v>
      </c>
      <c r="F105" s="39" t="s">
        <v>53</v>
      </c>
      <c r="H105" s="112"/>
      <c r="I105" s="113"/>
    </row>
    <row r="106" spans="2:9" ht="15" x14ac:dyDescent="0.25">
      <c r="B106" s="62" t="s">
        <v>17</v>
      </c>
      <c r="C106" s="41">
        <v>15000</v>
      </c>
      <c r="D106" s="41">
        <v>19282.64</v>
      </c>
      <c r="E106" s="41">
        <v>0</v>
      </c>
      <c r="F106" s="42">
        <f t="shared" ref="F106:F114" si="6">E106/D106*100</f>
        <v>0</v>
      </c>
      <c r="H106" s="112"/>
      <c r="I106" s="113"/>
    </row>
    <row r="107" spans="2:9" ht="15" x14ac:dyDescent="0.25">
      <c r="B107" s="62" t="s">
        <v>64</v>
      </c>
      <c r="C107" s="41">
        <v>16000</v>
      </c>
      <c r="D107" s="41">
        <v>38255.58</v>
      </c>
      <c r="E107" s="41">
        <v>74.319999999999993</v>
      </c>
      <c r="F107" s="42">
        <f t="shared" si="6"/>
        <v>0.1942723126926843</v>
      </c>
      <c r="H107" s="112"/>
      <c r="I107" s="113"/>
    </row>
    <row r="108" spans="2:9" ht="15" x14ac:dyDescent="0.25">
      <c r="B108" s="40" t="s">
        <v>57</v>
      </c>
      <c r="C108" s="41">
        <v>19000</v>
      </c>
      <c r="D108" s="41">
        <v>51836.81</v>
      </c>
      <c r="E108" s="41">
        <v>3046.54</v>
      </c>
      <c r="F108" s="42">
        <f t="shared" si="6"/>
        <v>5.8771749264663473</v>
      </c>
      <c r="H108" s="112"/>
      <c r="I108" s="113"/>
    </row>
    <row r="109" spans="2:9" ht="15" x14ac:dyDescent="0.25">
      <c r="B109" s="62" t="s">
        <v>59</v>
      </c>
      <c r="C109" s="41">
        <v>5000</v>
      </c>
      <c r="D109" s="41">
        <v>5728.02</v>
      </c>
      <c r="E109" s="41">
        <v>0</v>
      </c>
      <c r="F109" s="42">
        <f t="shared" si="6"/>
        <v>0</v>
      </c>
      <c r="H109" s="112"/>
      <c r="I109" s="113"/>
    </row>
    <row r="110" spans="2:9" ht="15" x14ac:dyDescent="0.25">
      <c r="B110" s="40" t="s">
        <v>60</v>
      </c>
      <c r="C110" s="41">
        <v>5500</v>
      </c>
      <c r="D110" s="41">
        <v>12879.12</v>
      </c>
      <c r="E110" s="41">
        <v>0</v>
      </c>
      <c r="F110" s="42">
        <f t="shared" si="6"/>
        <v>0</v>
      </c>
      <c r="H110" s="112"/>
      <c r="I110" s="113"/>
    </row>
    <row r="111" spans="2:9" ht="15" x14ac:dyDescent="0.25">
      <c r="B111" s="62" t="s">
        <v>61</v>
      </c>
      <c r="C111" s="41">
        <v>4500</v>
      </c>
      <c r="D111" s="41">
        <v>9211.83</v>
      </c>
      <c r="E111" s="41">
        <v>735.27</v>
      </c>
      <c r="F111" s="42">
        <f>E111/D111*100</f>
        <v>7.9818016615591043</v>
      </c>
      <c r="H111" s="112"/>
      <c r="I111" s="113"/>
    </row>
    <row r="112" spans="2:9" ht="15" x14ac:dyDescent="0.25">
      <c r="B112" s="40" t="s">
        <v>62</v>
      </c>
      <c r="C112" s="41">
        <v>2000</v>
      </c>
      <c r="D112" s="41">
        <v>2749.7</v>
      </c>
      <c r="E112" s="41">
        <v>32.4</v>
      </c>
      <c r="F112" s="42">
        <f t="shared" si="6"/>
        <v>1.1783103611303052</v>
      </c>
      <c r="H112" s="112"/>
      <c r="I112" s="113"/>
    </row>
    <row r="113" spans="2:9" ht="15.75" thickBot="1" x14ac:dyDescent="0.3">
      <c r="B113" s="62" t="s">
        <v>67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112"/>
      <c r="I113" s="113"/>
    </row>
    <row r="114" spans="2:9" ht="15.75" thickBot="1" x14ac:dyDescent="0.3">
      <c r="B114" s="49" t="s">
        <v>54</v>
      </c>
      <c r="C114" s="50">
        <f>SUM(C106:C113)</f>
        <v>67000</v>
      </c>
      <c r="D114" s="50">
        <f>SUM(D106:D113)</f>
        <v>140272.67000000001</v>
      </c>
      <c r="E114" s="50">
        <f>SUM(E106:E113)</f>
        <v>3888.53</v>
      </c>
      <c r="F114" s="51">
        <f t="shared" si="6"/>
        <v>2.7721223243273263</v>
      </c>
      <c r="H114" s="112"/>
      <c r="I114" s="113"/>
    </row>
    <row r="115" spans="2:9" ht="15.75" thickBot="1" x14ac:dyDescent="0.3">
      <c r="B115" s="156" t="s">
        <v>76</v>
      </c>
      <c r="C115" s="157"/>
      <c r="D115" s="157"/>
      <c r="E115" s="157"/>
      <c r="F115" s="158"/>
      <c r="H115" s="112"/>
      <c r="I115" s="113"/>
    </row>
    <row r="116" spans="2:9" ht="15" x14ac:dyDescent="0.25">
      <c r="B116" s="37" t="s">
        <v>52</v>
      </c>
      <c r="C116" s="38" t="s">
        <v>101</v>
      </c>
      <c r="D116" s="38" t="s">
        <v>102</v>
      </c>
      <c r="E116" s="38" t="s">
        <v>103</v>
      </c>
      <c r="F116" s="39" t="s">
        <v>53</v>
      </c>
      <c r="H116" s="112"/>
      <c r="I116" s="113"/>
    </row>
    <row r="117" spans="2:9" ht="15.75" thickBot="1" x14ac:dyDescent="0.3">
      <c r="B117" s="65" t="s">
        <v>17</v>
      </c>
      <c r="C117" s="55">
        <v>5000</v>
      </c>
      <c r="D117" s="55">
        <v>13993.01</v>
      </c>
      <c r="E117" s="55">
        <v>0</v>
      </c>
      <c r="F117" s="56">
        <f>E117/D117*100</f>
        <v>0</v>
      </c>
      <c r="H117" s="112"/>
      <c r="I117" s="113"/>
    </row>
    <row r="118" spans="2:9" ht="15.75" thickBot="1" x14ac:dyDescent="0.3">
      <c r="B118" s="156" t="s">
        <v>77</v>
      </c>
      <c r="C118" s="157"/>
      <c r="D118" s="157"/>
      <c r="E118" s="157"/>
      <c r="F118" s="158"/>
      <c r="H118" s="112"/>
      <c r="I118" s="113"/>
    </row>
    <row r="119" spans="2:9" ht="15" x14ac:dyDescent="0.25">
      <c r="B119" s="37" t="s">
        <v>52</v>
      </c>
      <c r="C119" s="38" t="s">
        <v>101</v>
      </c>
      <c r="D119" s="38" t="s">
        <v>102</v>
      </c>
      <c r="E119" s="38" t="s">
        <v>103</v>
      </c>
      <c r="F119" s="39" t="s">
        <v>53</v>
      </c>
      <c r="H119" s="112"/>
      <c r="I119" s="113"/>
    </row>
    <row r="120" spans="2:9" ht="15.75" thickBot="1" x14ac:dyDescent="0.3">
      <c r="B120" s="65" t="s">
        <v>61</v>
      </c>
      <c r="C120" s="55">
        <v>18000</v>
      </c>
      <c r="D120" s="55">
        <v>84728.29</v>
      </c>
      <c r="E120" s="55">
        <v>4858.59</v>
      </c>
      <c r="F120" s="56">
        <f>E120/D120*100</f>
        <v>5.7343184903176976</v>
      </c>
      <c r="H120" s="112"/>
      <c r="I120" s="113"/>
    </row>
    <row r="121" spans="2:9" ht="15.75" thickBot="1" x14ac:dyDescent="0.3">
      <c r="B121" s="156" t="s">
        <v>78</v>
      </c>
      <c r="C121" s="157"/>
      <c r="D121" s="157"/>
      <c r="E121" s="157"/>
      <c r="F121" s="158"/>
      <c r="H121" s="112"/>
      <c r="I121" s="113"/>
    </row>
    <row r="122" spans="2:9" ht="15" x14ac:dyDescent="0.25">
      <c r="B122" s="37" t="s">
        <v>52</v>
      </c>
      <c r="C122" s="38" t="s">
        <v>101</v>
      </c>
      <c r="D122" s="38" t="s">
        <v>102</v>
      </c>
      <c r="E122" s="38" t="s">
        <v>103</v>
      </c>
      <c r="F122" s="39" t="s">
        <v>53</v>
      </c>
      <c r="H122" s="112"/>
      <c r="I122" s="113"/>
    </row>
    <row r="123" spans="2:9" ht="15.75" thickBot="1" x14ac:dyDescent="0.3">
      <c r="B123" s="65" t="s">
        <v>61</v>
      </c>
      <c r="C123" s="55">
        <v>4000</v>
      </c>
      <c r="D123" s="55">
        <v>7260.44</v>
      </c>
      <c r="E123" s="55">
        <v>671.56</v>
      </c>
      <c r="F123" s="56">
        <f>E123/D123*100</f>
        <v>9.249577160612855</v>
      </c>
      <c r="H123" s="112"/>
      <c r="I123" s="113"/>
    </row>
    <row r="124" spans="2:9" ht="15.75" thickBot="1" x14ac:dyDescent="0.3">
      <c r="B124" s="156" t="s">
        <v>79</v>
      </c>
      <c r="C124" s="157"/>
      <c r="D124" s="157"/>
      <c r="E124" s="157"/>
      <c r="F124" s="158"/>
      <c r="H124" s="112"/>
      <c r="I124" s="113"/>
    </row>
    <row r="125" spans="2:9" ht="15" x14ac:dyDescent="0.25">
      <c r="B125" s="37" t="s">
        <v>52</v>
      </c>
      <c r="C125" s="38" t="s">
        <v>101</v>
      </c>
      <c r="D125" s="38" t="s">
        <v>102</v>
      </c>
      <c r="E125" s="38" t="s">
        <v>103</v>
      </c>
      <c r="F125" s="39" t="s">
        <v>53</v>
      </c>
      <c r="H125" s="112"/>
      <c r="I125" s="113"/>
    </row>
    <row r="126" spans="2:9" ht="15.75" thickBot="1" x14ac:dyDescent="0.3">
      <c r="B126" s="54" t="s">
        <v>65</v>
      </c>
      <c r="C126" s="55">
        <v>96875</v>
      </c>
      <c r="D126" s="55">
        <v>146875</v>
      </c>
      <c r="E126" s="55">
        <v>0</v>
      </c>
      <c r="F126" s="56">
        <f>E126/D126*100</f>
        <v>0</v>
      </c>
      <c r="H126" s="112"/>
      <c r="I126" s="113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5" t="s">
        <v>0</v>
      </c>
      <c r="H1" s="165"/>
    </row>
    <row r="2" spans="1:8" ht="33.75" customHeight="1" thickBot="1" x14ac:dyDescent="0.3">
      <c r="C2" s="166" t="s">
        <v>109</v>
      </c>
      <c r="D2" s="166"/>
      <c r="E2" s="166"/>
      <c r="F2" s="166"/>
      <c r="G2" s="166"/>
      <c r="H2" s="166"/>
    </row>
    <row r="3" spans="1:8" ht="18" customHeight="1" x14ac:dyDescent="0.25">
      <c r="A3" s="167" t="s">
        <v>1</v>
      </c>
      <c r="B3" s="168"/>
      <c r="C3" s="169"/>
      <c r="D3" s="175" t="s">
        <v>2</v>
      </c>
      <c r="E3" s="175" t="s">
        <v>3</v>
      </c>
      <c r="F3" s="175" t="s">
        <v>4</v>
      </c>
      <c r="G3" s="175" t="s">
        <v>5</v>
      </c>
      <c r="H3" s="178" t="s">
        <v>6</v>
      </c>
    </row>
    <row r="4" spans="1:8" ht="18" customHeight="1" x14ac:dyDescent="0.25">
      <c r="A4" s="170"/>
      <c r="B4" s="166"/>
      <c r="C4" s="171"/>
      <c r="D4" s="176"/>
      <c r="E4" s="176"/>
      <c r="F4" s="176"/>
      <c r="G4" s="176"/>
      <c r="H4" s="179"/>
    </row>
    <row r="5" spans="1:8" ht="18" customHeight="1" thickBot="1" x14ac:dyDescent="0.3">
      <c r="A5" s="172"/>
      <c r="B5" s="173"/>
      <c r="C5" s="174"/>
      <c r="D5" s="177"/>
      <c r="E5" s="177"/>
      <c r="F5" s="177"/>
      <c r="G5" s="177"/>
      <c r="H5" s="180"/>
    </row>
    <row r="6" spans="1:8" s="7" customFormat="1" ht="14.25" customHeight="1" x14ac:dyDescent="0.2">
      <c r="A6" s="93">
        <v>1</v>
      </c>
      <c r="B6" s="85" t="s">
        <v>92</v>
      </c>
      <c r="C6" s="88" t="s">
        <v>108</v>
      </c>
      <c r="D6" s="9" t="s">
        <v>110</v>
      </c>
      <c r="E6" s="89">
        <v>42395</v>
      </c>
      <c r="F6" s="90" t="s">
        <v>111</v>
      </c>
      <c r="G6" s="91">
        <v>0</v>
      </c>
      <c r="H6" s="92" t="s">
        <v>11</v>
      </c>
    </row>
    <row r="7" spans="1:8" s="7" customFormat="1" ht="14.25" customHeight="1" x14ac:dyDescent="0.2">
      <c r="A7" s="94">
        <v>2</v>
      </c>
      <c r="B7" s="86" t="s">
        <v>92</v>
      </c>
      <c r="C7" s="88" t="s">
        <v>108</v>
      </c>
      <c r="D7" s="9" t="s">
        <v>110</v>
      </c>
      <c r="E7" s="89">
        <v>42395</v>
      </c>
      <c r="F7" s="4" t="s">
        <v>112</v>
      </c>
      <c r="G7" s="5">
        <v>0</v>
      </c>
      <c r="H7" s="8" t="s">
        <v>11</v>
      </c>
    </row>
    <row r="8" spans="1:8" s="7" customFormat="1" ht="14.25" customHeight="1" x14ac:dyDescent="0.2">
      <c r="A8" s="94">
        <v>3</v>
      </c>
      <c r="B8" s="86" t="s">
        <v>92</v>
      </c>
      <c r="C8" s="88" t="s">
        <v>108</v>
      </c>
      <c r="D8" s="9" t="s">
        <v>87</v>
      </c>
      <c r="E8" s="89">
        <v>42395</v>
      </c>
      <c r="F8" s="4" t="s">
        <v>113</v>
      </c>
      <c r="G8" s="10">
        <v>344241</v>
      </c>
      <c r="H8" s="6" t="s">
        <v>11</v>
      </c>
    </row>
    <row r="9" spans="1:8" s="7" customFormat="1" ht="28.5" customHeight="1" x14ac:dyDescent="0.2">
      <c r="A9" s="94">
        <v>4</v>
      </c>
      <c r="B9" s="86" t="s">
        <v>92</v>
      </c>
      <c r="C9" s="88" t="s">
        <v>108</v>
      </c>
      <c r="D9" s="117" t="s">
        <v>116</v>
      </c>
      <c r="E9" s="89">
        <v>42395</v>
      </c>
      <c r="F9" s="4" t="s">
        <v>115</v>
      </c>
      <c r="G9" s="10">
        <v>72200.56</v>
      </c>
      <c r="H9" s="6" t="s">
        <v>93</v>
      </c>
    </row>
    <row r="10" spans="1:8" s="7" customFormat="1" ht="14.25" customHeight="1" x14ac:dyDescent="0.2">
      <c r="A10" s="94">
        <v>5</v>
      </c>
      <c r="B10" s="86" t="s">
        <v>92</v>
      </c>
      <c r="C10" s="88" t="s">
        <v>108</v>
      </c>
      <c r="D10" s="9" t="s">
        <v>91</v>
      </c>
      <c r="E10" s="89">
        <v>42395</v>
      </c>
      <c r="F10" s="11" t="s">
        <v>114</v>
      </c>
      <c r="G10" s="10">
        <v>0</v>
      </c>
      <c r="H10" s="6" t="s">
        <v>7</v>
      </c>
    </row>
    <row r="11" spans="1:8" s="7" customFormat="1" ht="14.25" customHeight="1" x14ac:dyDescent="0.2">
      <c r="A11" s="94">
        <v>6</v>
      </c>
      <c r="B11" s="86" t="s">
        <v>92</v>
      </c>
      <c r="C11" s="88" t="s">
        <v>108</v>
      </c>
      <c r="D11" s="9" t="s">
        <v>12</v>
      </c>
      <c r="E11" s="3">
        <v>42381</v>
      </c>
      <c r="F11" s="11" t="s">
        <v>122</v>
      </c>
      <c r="G11" s="10">
        <v>38580</v>
      </c>
      <c r="H11" s="6" t="s">
        <v>7</v>
      </c>
    </row>
    <row r="12" spans="1:8" s="7" customFormat="1" ht="14.25" customHeight="1" x14ac:dyDescent="0.2">
      <c r="A12" s="94">
        <v>7</v>
      </c>
      <c r="B12" s="86" t="s">
        <v>92</v>
      </c>
      <c r="C12" s="88" t="s">
        <v>108</v>
      </c>
      <c r="D12" s="9" t="s">
        <v>99</v>
      </c>
      <c r="E12" s="89">
        <v>42395</v>
      </c>
      <c r="F12" s="11" t="s">
        <v>117</v>
      </c>
      <c r="G12" s="10">
        <v>0</v>
      </c>
      <c r="H12" s="6" t="s">
        <v>93</v>
      </c>
    </row>
    <row r="13" spans="1:8" s="7" customFormat="1" ht="14.25" customHeight="1" x14ac:dyDescent="0.2">
      <c r="A13" s="94">
        <v>8</v>
      </c>
      <c r="B13" s="86" t="s">
        <v>92</v>
      </c>
      <c r="C13" s="88" t="s">
        <v>108</v>
      </c>
      <c r="D13" s="9" t="s">
        <v>118</v>
      </c>
      <c r="E13" s="89">
        <v>42395</v>
      </c>
      <c r="F13" s="11" t="s">
        <v>121</v>
      </c>
      <c r="G13" s="10">
        <v>9531.44</v>
      </c>
      <c r="H13" s="6" t="s">
        <v>93</v>
      </c>
    </row>
    <row r="14" spans="1:8" s="7" customFormat="1" ht="14.25" customHeight="1" x14ac:dyDescent="0.2">
      <c r="A14" s="94">
        <v>9</v>
      </c>
      <c r="B14" s="86" t="s">
        <v>92</v>
      </c>
      <c r="C14" s="88" t="s">
        <v>108</v>
      </c>
      <c r="D14" s="2" t="s">
        <v>119</v>
      </c>
      <c r="E14" s="89">
        <v>42395</v>
      </c>
      <c r="F14" s="11" t="s">
        <v>120</v>
      </c>
      <c r="G14" s="10">
        <v>749.7</v>
      </c>
      <c r="H14" s="6" t="s">
        <v>16</v>
      </c>
    </row>
    <row r="15" spans="1:8" s="7" customFormat="1" ht="14.25" customHeight="1" x14ac:dyDescent="0.2">
      <c r="A15" s="94">
        <v>10</v>
      </c>
      <c r="B15" s="86" t="s">
        <v>92</v>
      </c>
      <c r="C15" s="88" t="s">
        <v>108</v>
      </c>
      <c r="D15" s="2" t="s">
        <v>124</v>
      </c>
      <c r="E15" s="3">
        <v>42381</v>
      </c>
      <c r="F15" s="11" t="s">
        <v>123</v>
      </c>
      <c r="G15" s="10">
        <v>0</v>
      </c>
      <c r="H15" s="6" t="s">
        <v>7</v>
      </c>
    </row>
    <row r="16" spans="1:8" s="7" customFormat="1" ht="14.25" customHeight="1" x14ac:dyDescent="0.2">
      <c r="A16" s="94">
        <v>11</v>
      </c>
      <c r="B16" s="86" t="s">
        <v>92</v>
      </c>
      <c r="C16" s="88" t="s">
        <v>108</v>
      </c>
      <c r="D16" s="2" t="s">
        <v>125</v>
      </c>
      <c r="E16" s="89">
        <v>42395</v>
      </c>
      <c r="F16" s="4" t="s">
        <v>126</v>
      </c>
      <c r="G16" s="10">
        <v>161.5</v>
      </c>
      <c r="H16" s="6" t="s">
        <v>7</v>
      </c>
    </row>
    <row r="17" spans="1:8" s="7" customFormat="1" ht="14.25" customHeight="1" x14ac:dyDescent="0.2">
      <c r="A17" s="94">
        <v>12</v>
      </c>
      <c r="B17" s="86" t="s">
        <v>92</v>
      </c>
      <c r="C17" s="88" t="s">
        <v>108</v>
      </c>
      <c r="D17" s="2" t="s">
        <v>128</v>
      </c>
      <c r="E17" s="89">
        <v>42395</v>
      </c>
      <c r="F17" s="11" t="s">
        <v>127</v>
      </c>
      <c r="G17" s="10">
        <v>400</v>
      </c>
      <c r="H17" s="6" t="s">
        <v>11</v>
      </c>
    </row>
    <row r="18" spans="1:8" s="7" customFormat="1" ht="28.5" customHeight="1" x14ac:dyDescent="0.2">
      <c r="A18" s="94">
        <v>13</v>
      </c>
      <c r="B18" s="86" t="s">
        <v>92</v>
      </c>
      <c r="C18" s="88" t="s">
        <v>108</v>
      </c>
      <c r="D18" s="2" t="s">
        <v>129</v>
      </c>
      <c r="E18" s="89">
        <v>42395</v>
      </c>
      <c r="F18" s="11" t="s">
        <v>130</v>
      </c>
      <c r="G18" s="10">
        <v>8384.94</v>
      </c>
      <c r="H18" s="6" t="s">
        <v>8</v>
      </c>
    </row>
    <row r="19" spans="1:8" s="7" customFormat="1" ht="14.25" customHeight="1" x14ac:dyDescent="0.2">
      <c r="A19" s="94">
        <v>14</v>
      </c>
      <c r="B19" s="86" t="s">
        <v>92</v>
      </c>
      <c r="C19" s="88" t="s">
        <v>108</v>
      </c>
      <c r="D19" s="9" t="s">
        <v>94</v>
      </c>
      <c r="E19" s="3">
        <v>42381</v>
      </c>
      <c r="F19" s="11" t="s">
        <v>131</v>
      </c>
      <c r="G19" s="10">
        <v>0</v>
      </c>
      <c r="H19" s="6" t="s">
        <v>17</v>
      </c>
    </row>
    <row r="20" spans="1:8" s="7" customFormat="1" ht="14.25" customHeight="1" x14ac:dyDescent="0.2">
      <c r="A20" s="94">
        <v>15</v>
      </c>
      <c r="B20" s="86" t="s">
        <v>92</v>
      </c>
      <c r="C20" s="88" t="s">
        <v>108</v>
      </c>
      <c r="D20" s="2" t="s">
        <v>132</v>
      </c>
      <c r="E20" s="89">
        <v>42395</v>
      </c>
      <c r="F20" s="11" t="s">
        <v>133</v>
      </c>
      <c r="G20" s="10">
        <v>728.02</v>
      </c>
      <c r="H20" s="6" t="s">
        <v>14</v>
      </c>
    </row>
    <row r="21" spans="1:8" s="7" customFormat="1" ht="14.25" customHeight="1" x14ac:dyDescent="0.2">
      <c r="A21" s="94">
        <v>16</v>
      </c>
      <c r="B21" s="86" t="s">
        <v>92</v>
      </c>
      <c r="C21" s="88" t="s">
        <v>108</v>
      </c>
      <c r="D21" s="2" t="s">
        <v>134</v>
      </c>
      <c r="E21" s="89">
        <v>42395</v>
      </c>
      <c r="F21" s="4" t="s">
        <v>135</v>
      </c>
      <c r="G21" s="10">
        <v>3202.28</v>
      </c>
      <c r="H21" s="6" t="s">
        <v>14</v>
      </c>
    </row>
    <row r="22" spans="1:8" s="7" customFormat="1" ht="14.25" customHeight="1" x14ac:dyDescent="0.2">
      <c r="A22" s="94">
        <v>17</v>
      </c>
      <c r="B22" s="86" t="s">
        <v>92</v>
      </c>
      <c r="C22" s="88" t="s">
        <v>108</v>
      </c>
      <c r="D22" s="9" t="s">
        <v>136</v>
      </c>
      <c r="E22" s="89">
        <v>42395</v>
      </c>
      <c r="F22" s="4" t="s">
        <v>137</v>
      </c>
      <c r="G22" s="10">
        <v>676.81</v>
      </c>
      <c r="H22" s="6" t="s">
        <v>15</v>
      </c>
    </row>
    <row r="23" spans="1:8" s="7" customFormat="1" ht="14.25" customHeight="1" x14ac:dyDescent="0.2">
      <c r="A23" s="94">
        <v>18</v>
      </c>
      <c r="B23" s="86" t="s">
        <v>92</v>
      </c>
      <c r="C23" s="88" t="s">
        <v>108</v>
      </c>
      <c r="D23" s="9" t="s">
        <v>136</v>
      </c>
      <c r="E23" s="89">
        <v>42395</v>
      </c>
      <c r="F23" s="11" t="s">
        <v>138</v>
      </c>
      <c r="G23" s="10">
        <v>124.35</v>
      </c>
      <c r="H23" s="6" t="s">
        <v>15</v>
      </c>
    </row>
    <row r="24" spans="1:8" s="7" customFormat="1" ht="14.25" customHeight="1" x14ac:dyDescent="0.2">
      <c r="A24" s="94">
        <v>19</v>
      </c>
      <c r="B24" s="86" t="s">
        <v>92</v>
      </c>
      <c r="C24" s="88" t="s">
        <v>108</v>
      </c>
      <c r="D24" s="2" t="s">
        <v>139</v>
      </c>
      <c r="E24" s="89">
        <v>42395</v>
      </c>
      <c r="F24" s="11" t="s">
        <v>140</v>
      </c>
      <c r="G24" s="10">
        <v>22035.75</v>
      </c>
      <c r="H24" s="6" t="s">
        <v>7</v>
      </c>
    </row>
    <row r="25" spans="1:8" s="7" customFormat="1" ht="14.25" customHeight="1" x14ac:dyDescent="0.2">
      <c r="A25" s="94">
        <v>20</v>
      </c>
      <c r="B25" s="86" t="s">
        <v>92</v>
      </c>
      <c r="C25" s="88" t="s">
        <v>108</v>
      </c>
      <c r="D25" s="2" t="s">
        <v>125</v>
      </c>
      <c r="E25" s="89">
        <v>42395</v>
      </c>
      <c r="F25" s="4" t="s">
        <v>141</v>
      </c>
      <c r="G25" s="10">
        <v>1023.7</v>
      </c>
      <c r="H25" s="6" t="s">
        <v>7</v>
      </c>
    </row>
    <row r="26" spans="1:8" s="7" customFormat="1" ht="14.25" customHeight="1" x14ac:dyDescent="0.2">
      <c r="A26" s="94">
        <v>21</v>
      </c>
      <c r="B26" s="86" t="s">
        <v>92</v>
      </c>
      <c r="C26" s="88" t="s">
        <v>108</v>
      </c>
      <c r="D26" s="2" t="s">
        <v>142</v>
      </c>
      <c r="E26" s="89">
        <v>42395</v>
      </c>
      <c r="F26" s="11" t="s">
        <v>143</v>
      </c>
      <c r="G26" s="10">
        <v>852.84</v>
      </c>
      <c r="H26" s="6" t="s">
        <v>17</v>
      </c>
    </row>
    <row r="27" spans="1:8" s="7" customFormat="1" ht="14.25" customHeight="1" x14ac:dyDescent="0.2">
      <c r="A27" s="94">
        <v>22</v>
      </c>
      <c r="B27" s="86" t="s">
        <v>92</v>
      </c>
      <c r="C27" s="88" t="s">
        <v>108</v>
      </c>
      <c r="D27" s="9" t="s">
        <v>144</v>
      </c>
      <c r="E27" s="89">
        <v>42395</v>
      </c>
      <c r="F27" s="11" t="s">
        <v>145</v>
      </c>
      <c r="G27" s="10">
        <v>0</v>
      </c>
      <c r="H27" s="6" t="s">
        <v>7</v>
      </c>
    </row>
    <row r="28" spans="1:8" s="7" customFormat="1" ht="14.25" customHeight="1" x14ac:dyDescent="0.2">
      <c r="A28" s="94">
        <v>23</v>
      </c>
      <c r="B28" s="86" t="s">
        <v>92</v>
      </c>
      <c r="C28" s="88" t="s">
        <v>108</v>
      </c>
      <c r="D28" s="9" t="s">
        <v>148</v>
      </c>
      <c r="E28" s="3">
        <v>42423</v>
      </c>
      <c r="F28" s="11" t="s">
        <v>178</v>
      </c>
      <c r="G28" s="10">
        <v>0</v>
      </c>
      <c r="H28" s="6" t="s">
        <v>7</v>
      </c>
    </row>
    <row r="29" spans="1:8" s="7" customFormat="1" ht="14.25" customHeight="1" x14ac:dyDescent="0.2">
      <c r="A29" s="94">
        <v>24</v>
      </c>
      <c r="B29" s="86" t="s">
        <v>92</v>
      </c>
      <c r="C29" s="88" t="s">
        <v>108</v>
      </c>
      <c r="D29" s="2" t="s">
        <v>147</v>
      </c>
      <c r="E29" s="89">
        <v>42395</v>
      </c>
      <c r="F29" s="11" t="s">
        <v>146</v>
      </c>
      <c r="G29" s="10">
        <v>36391.51</v>
      </c>
      <c r="H29" s="6" t="s">
        <v>15</v>
      </c>
    </row>
    <row r="30" spans="1:8" s="7" customFormat="1" ht="14.25" customHeight="1" x14ac:dyDescent="0.2">
      <c r="A30" s="94">
        <v>25</v>
      </c>
      <c r="B30" s="86" t="s">
        <v>92</v>
      </c>
      <c r="C30" s="88" t="s">
        <v>108</v>
      </c>
      <c r="D30" s="2" t="s">
        <v>149</v>
      </c>
      <c r="E30" s="3">
        <v>42423</v>
      </c>
      <c r="F30" s="11" t="s">
        <v>179</v>
      </c>
      <c r="G30" s="10">
        <v>2000</v>
      </c>
      <c r="H30" s="6" t="s">
        <v>10</v>
      </c>
    </row>
    <row r="31" spans="1:8" s="7" customFormat="1" ht="14.25" customHeight="1" x14ac:dyDescent="0.2">
      <c r="A31" s="94">
        <v>26</v>
      </c>
      <c r="B31" s="86" t="s">
        <v>92</v>
      </c>
      <c r="C31" s="88" t="s">
        <v>108</v>
      </c>
      <c r="D31" s="9" t="s">
        <v>150</v>
      </c>
      <c r="E31" s="3">
        <v>42423</v>
      </c>
      <c r="F31" s="11" t="s">
        <v>180</v>
      </c>
      <c r="G31" s="10">
        <v>0</v>
      </c>
      <c r="H31" s="6" t="s">
        <v>10</v>
      </c>
    </row>
    <row r="32" spans="1:8" s="7" customFormat="1" ht="14.25" customHeight="1" x14ac:dyDescent="0.2">
      <c r="A32" s="94">
        <v>27</v>
      </c>
      <c r="B32" s="86" t="s">
        <v>92</v>
      </c>
      <c r="C32" s="88" t="s">
        <v>108</v>
      </c>
      <c r="D32" s="9" t="s">
        <v>12</v>
      </c>
      <c r="E32" s="3">
        <v>42402</v>
      </c>
      <c r="F32" s="11" t="s">
        <v>151</v>
      </c>
      <c r="G32" s="10">
        <v>3630375</v>
      </c>
      <c r="H32" s="6" t="s">
        <v>7</v>
      </c>
    </row>
    <row r="33" spans="1:8" s="7" customFormat="1" ht="28.5" customHeight="1" x14ac:dyDescent="0.2">
      <c r="A33" s="94">
        <v>28</v>
      </c>
      <c r="B33" s="86" t="s">
        <v>92</v>
      </c>
      <c r="C33" s="88" t="s">
        <v>108</v>
      </c>
      <c r="D33" s="2" t="s">
        <v>152</v>
      </c>
      <c r="E33" s="3">
        <v>42423</v>
      </c>
      <c r="F33" s="11" t="s">
        <v>181</v>
      </c>
      <c r="G33" s="10">
        <v>30636.29</v>
      </c>
      <c r="H33" s="6" t="s">
        <v>97</v>
      </c>
    </row>
    <row r="34" spans="1:8" s="7" customFormat="1" ht="14.25" customHeight="1" x14ac:dyDescent="0.2">
      <c r="A34" s="94">
        <v>29</v>
      </c>
      <c r="B34" s="86" t="s">
        <v>92</v>
      </c>
      <c r="C34" s="88" t="s">
        <v>108</v>
      </c>
      <c r="D34" s="9" t="s">
        <v>136</v>
      </c>
      <c r="E34" s="3">
        <v>42423</v>
      </c>
      <c r="F34" s="11" t="s">
        <v>182</v>
      </c>
      <c r="G34" s="10">
        <v>910.96</v>
      </c>
      <c r="H34" s="6" t="s">
        <v>15</v>
      </c>
    </row>
    <row r="35" spans="1:8" s="7" customFormat="1" ht="14.25" customHeight="1" x14ac:dyDescent="0.2">
      <c r="A35" s="94">
        <v>30</v>
      </c>
      <c r="B35" s="86" t="s">
        <v>92</v>
      </c>
      <c r="C35" s="88" t="s">
        <v>108</v>
      </c>
      <c r="D35" s="2" t="s">
        <v>153</v>
      </c>
      <c r="E35" s="3">
        <v>42423</v>
      </c>
      <c r="F35" s="11" t="s">
        <v>183</v>
      </c>
      <c r="G35" s="10">
        <v>21.37</v>
      </c>
      <c r="H35" s="6" t="s">
        <v>11</v>
      </c>
    </row>
    <row r="36" spans="1:8" s="7" customFormat="1" ht="14.25" customHeight="1" x14ac:dyDescent="0.2">
      <c r="A36" s="94">
        <v>31</v>
      </c>
      <c r="B36" s="86" t="s">
        <v>92</v>
      </c>
      <c r="C36" s="88" t="s">
        <v>108</v>
      </c>
      <c r="D36" s="9" t="s">
        <v>89</v>
      </c>
      <c r="E36" s="3">
        <v>42423</v>
      </c>
      <c r="F36" s="11" t="s">
        <v>184</v>
      </c>
      <c r="G36" s="10">
        <v>0</v>
      </c>
      <c r="H36" s="6" t="s">
        <v>17</v>
      </c>
    </row>
    <row r="37" spans="1:8" s="7" customFormat="1" ht="14.25" customHeight="1" x14ac:dyDescent="0.2">
      <c r="A37" s="94">
        <v>32</v>
      </c>
      <c r="B37" s="86" t="s">
        <v>92</v>
      </c>
      <c r="C37" s="88" t="s">
        <v>108</v>
      </c>
      <c r="D37" s="9" t="s">
        <v>13</v>
      </c>
      <c r="E37" s="3">
        <v>42402</v>
      </c>
      <c r="F37" s="11" t="s">
        <v>154</v>
      </c>
      <c r="G37" s="10">
        <v>2879.5</v>
      </c>
      <c r="H37" s="6" t="s">
        <v>7</v>
      </c>
    </row>
    <row r="38" spans="1:8" s="7" customFormat="1" ht="14.25" customHeight="1" x14ac:dyDescent="0.2">
      <c r="A38" s="94">
        <v>33</v>
      </c>
      <c r="B38" s="86" t="s">
        <v>92</v>
      </c>
      <c r="C38" s="88" t="s">
        <v>108</v>
      </c>
      <c r="D38" s="9" t="s">
        <v>169</v>
      </c>
      <c r="E38" s="3">
        <v>42402</v>
      </c>
      <c r="F38" s="11" t="s">
        <v>155</v>
      </c>
      <c r="G38" s="10">
        <v>0.47</v>
      </c>
      <c r="H38" s="6" t="s">
        <v>7</v>
      </c>
    </row>
    <row r="39" spans="1:8" s="7" customFormat="1" ht="14.25" customHeight="1" x14ac:dyDescent="0.2">
      <c r="A39" s="94">
        <v>34</v>
      </c>
      <c r="B39" s="86" t="s">
        <v>92</v>
      </c>
      <c r="C39" s="88" t="s">
        <v>108</v>
      </c>
      <c r="D39" s="9" t="s">
        <v>13</v>
      </c>
      <c r="E39" s="3">
        <v>42402</v>
      </c>
      <c r="F39" s="11" t="s">
        <v>156</v>
      </c>
      <c r="G39" s="10">
        <v>1095</v>
      </c>
      <c r="H39" s="6" t="s">
        <v>7</v>
      </c>
    </row>
    <row r="40" spans="1:8" s="7" customFormat="1" ht="14.25" customHeight="1" x14ac:dyDescent="0.2">
      <c r="A40" s="94">
        <v>35</v>
      </c>
      <c r="B40" s="86" t="s">
        <v>92</v>
      </c>
      <c r="C40" s="88" t="s">
        <v>108</v>
      </c>
      <c r="D40" s="9" t="s">
        <v>157</v>
      </c>
      <c r="E40" s="3">
        <v>42423</v>
      </c>
      <c r="F40" s="11" t="s">
        <v>185</v>
      </c>
      <c r="G40" s="10">
        <v>0</v>
      </c>
      <c r="H40" s="6" t="s">
        <v>14</v>
      </c>
    </row>
    <row r="41" spans="1:8" s="7" customFormat="1" ht="14.25" customHeight="1" x14ac:dyDescent="0.2">
      <c r="A41" s="94">
        <v>36</v>
      </c>
      <c r="B41" s="86" t="s">
        <v>92</v>
      </c>
      <c r="C41" s="88" t="s">
        <v>108</v>
      </c>
      <c r="D41" s="2" t="s">
        <v>158</v>
      </c>
      <c r="E41" s="3">
        <v>42423</v>
      </c>
      <c r="F41" s="11" t="s">
        <v>186</v>
      </c>
      <c r="G41" s="10">
        <v>1512.33</v>
      </c>
      <c r="H41" s="6" t="s">
        <v>14</v>
      </c>
    </row>
    <row r="42" spans="1:8" s="7" customFormat="1" ht="14.25" customHeight="1" x14ac:dyDescent="0.2">
      <c r="A42" s="94">
        <v>37</v>
      </c>
      <c r="B42" s="86" t="s">
        <v>92</v>
      </c>
      <c r="C42" s="88" t="s">
        <v>108</v>
      </c>
      <c r="D42" s="2" t="s">
        <v>159</v>
      </c>
      <c r="E42" s="3">
        <v>42423</v>
      </c>
      <c r="F42" s="11" t="s">
        <v>187</v>
      </c>
      <c r="G42" s="10">
        <v>42482</v>
      </c>
      <c r="H42" s="6" t="s">
        <v>14</v>
      </c>
    </row>
    <row r="43" spans="1:8" s="7" customFormat="1" ht="14.25" customHeight="1" x14ac:dyDescent="0.2">
      <c r="A43" s="94">
        <v>38</v>
      </c>
      <c r="B43" s="86" t="s">
        <v>92</v>
      </c>
      <c r="C43" s="88" t="s">
        <v>108</v>
      </c>
      <c r="D43" s="2" t="s">
        <v>134</v>
      </c>
      <c r="E43" s="3">
        <v>42423</v>
      </c>
      <c r="F43" s="11" t="s">
        <v>188</v>
      </c>
      <c r="G43" s="10">
        <v>10297.91</v>
      </c>
      <c r="H43" s="6" t="s">
        <v>14</v>
      </c>
    </row>
    <row r="44" spans="1:8" s="7" customFormat="1" ht="14.25" customHeight="1" x14ac:dyDescent="0.2">
      <c r="A44" s="94">
        <v>39</v>
      </c>
      <c r="B44" s="86" t="s">
        <v>92</v>
      </c>
      <c r="C44" s="88" t="s">
        <v>108</v>
      </c>
      <c r="D44" s="2" t="s">
        <v>95</v>
      </c>
      <c r="E44" s="3">
        <v>42416</v>
      </c>
      <c r="F44" s="11" t="s">
        <v>160</v>
      </c>
      <c r="G44" s="10">
        <v>0</v>
      </c>
      <c r="H44" s="6" t="s">
        <v>8</v>
      </c>
    </row>
    <row r="45" spans="1:8" s="7" customFormat="1" ht="14.25" customHeight="1" x14ac:dyDescent="0.2">
      <c r="A45" s="94">
        <v>40</v>
      </c>
      <c r="B45" s="86" t="s">
        <v>92</v>
      </c>
      <c r="C45" s="88" t="s">
        <v>108</v>
      </c>
      <c r="D45" s="2" t="s">
        <v>161</v>
      </c>
      <c r="E45" s="3">
        <v>42423</v>
      </c>
      <c r="F45" s="11" t="s">
        <v>189</v>
      </c>
      <c r="G45" s="10">
        <v>2500</v>
      </c>
      <c r="H45" s="6" t="s">
        <v>93</v>
      </c>
    </row>
    <row r="46" spans="1:8" s="7" customFormat="1" ht="14.25" customHeight="1" x14ac:dyDescent="0.2">
      <c r="A46" s="94">
        <v>41</v>
      </c>
      <c r="B46" s="86" t="s">
        <v>92</v>
      </c>
      <c r="C46" s="88" t="s">
        <v>108</v>
      </c>
      <c r="D46" s="9" t="s">
        <v>162</v>
      </c>
      <c r="E46" s="3">
        <v>42423</v>
      </c>
      <c r="F46" s="11" t="s">
        <v>190</v>
      </c>
      <c r="G46" s="10">
        <v>0</v>
      </c>
      <c r="H46" s="6" t="s">
        <v>8</v>
      </c>
    </row>
    <row r="47" spans="1:8" s="7" customFormat="1" ht="14.25" customHeight="1" x14ac:dyDescent="0.2">
      <c r="A47" s="95">
        <v>42</v>
      </c>
      <c r="B47" s="87" t="s">
        <v>92</v>
      </c>
      <c r="C47" s="88" t="s">
        <v>108</v>
      </c>
      <c r="D47" s="2" t="s">
        <v>163</v>
      </c>
      <c r="E47" s="3">
        <v>42423</v>
      </c>
      <c r="F47" s="11" t="s">
        <v>191</v>
      </c>
      <c r="G47" s="10">
        <v>2230</v>
      </c>
      <c r="H47" s="6" t="s">
        <v>7</v>
      </c>
    </row>
    <row r="48" spans="1:8" s="7" customFormat="1" ht="14.25" customHeight="1" x14ac:dyDescent="0.2">
      <c r="A48" s="94">
        <v>43</v>
      </c>
      <c r="B48" s="87" t="s">
        <v>92</v>
      </c>
      <c r="C48" s="88" t="s">
        <v>108</v>
      </c>
      <c r="D48" s="2" t="s">
        <v>164</v>
      </c>
      <c r="E48" s="3">
        <v>42423</v>
      </c>
      <c r="F48" s="11" t="s">
        <v>192</v>
      </c>
      <c r="G48" s="10">
        <v>19000</v>
      </c>
      <c r="H48" s="6" t="s">
        <v>7</v>
      </c>
    </row>
    <row r="49" spans="1:8" s="7" customFormat="1" ht="14.25" customHeight="1" x14ac:dyDescent="0.2">
      <c r="A49" s="95">
        <v>44</v>
      </c>
      <c r="B49" s="87" t="s">
        <v>92</v>
      </c>
      <c r="C49" s="88" t="s">
        <v>108</v>
      </c>
      <c r="D49" s="9" t="s">
        <v>90</v>
      </c>
      <c r="E49" s="3">
        <v>42423</v>
      </c>
      <c r="F49" s="11" t="s">
        <v>193</v>
      </c>
      <c r="G49" s="10">
        <v>0</v>
      </c>
      <c r="H49" s="6" t="s">
        <v>16</v>
      </c>
    </row>
    <row r="50" spans="1:8" s="7" customFormat="1" ht="14.25" customHeight="1" x14ac:dyDescent="0.2">
      <c r="A50" s="94">
        <v>45</v>
      </c>
      <c r="B50" s="87" t="s">
        <v>92</v>
      </c>
      <c r="C50" s="88" t="s">
        <v>108</v>
      </c>
      <c r="D50" s="9" t="s">
        <v>165</v>
      </c>
      <c r="E50" s="3">
        <v>42423</v>
      </c>
      <c r="F50" s="11" t="s">
        <v>194</v>
      </c>
      <c r="G50" s="10">
        <v>0</v>
      </c>
      <c r="H50" s="6" t="s">
        <v>93</v>
      </c>
    </row>
    <row r="51" spans="1:8" s="7" customFormat="1" ht="14.25" customHeight="1" x14ac:dyDescent="0.2">
      <c r="A51" s="95">
        <v>46</v>
      </c>
      <c r="B51" s="87" t="s">
        <v>92</v>
      </c>
      <c r="C51" s="88" t="s">
        <v>108</v>
      </c>
      <c r="D51" s="9" t="s">
        <v>87</v>
      </c>
      <c r="E51" s="3">
        <v>42416</v>
      </c>
      <c r="F51" s="11" t="s">
        <v>166</v>
      </c>
      <c r="G51" s="10">
        <v>3500</v>
      </c>
      <c r="H51" s="6" t="s">
        <v>11</v>
      </c>
    </row>
    <row r="52" spans="1:8" s="7" customFormat="1" ht="14.25" customHeight="1" x14ac:dyDescent="0.2">
      <c r="A52" s="94">
        <v>47</v>
      </c>
      <c r="B52" s="87" t="s">
        <v>92</v>
      </c>
      <c r="C52" s="88" t="s">
        <v>108</v>
      </c>
      <c r="D52" s="2" t="s">
        <v>125</v>
      </c>
      <c r="E52" s="3">
        <v>42423</v>
      </c>
      <c r="F52" s="11" t="s">
        <v>195</v>
      </c>
      <c r="G52" s="10">
        <v>300</v>
      </c>
      <c r="H52" s="6" t="s">
        <v>7</v>
      </c>
    </row>
    <row r="53" spans="1:8" s="7" customFormat="1" ht="14.25" customHeight="1" x14ac:dyDescent="0.2">
      <c r="A53" s="95">
        <v>48</v>
      </c>
      <c r="B53" s="87" t="s">
        <v>92</v>
      </c>
      <c r="C53" s="88" t="s">
        <v>108</v>
      </c>
      <c r="D53" s="9" t="s">
        <v>94</v>
      </c>
      <c r="E53" s="3">
        <v>42416</v>
      </c>
      <c r="F53" s="11" t="s">
        <v>167</v>
      </c>
      <c r="G53" s="10">
        <v>0</v>
      </c>
      <c r="H53" s="6" t="s">
        <v>17</v>
      </c>
    </row>
    <row r="54" spans="1:8" s="7" customFormat="1" ht="14.25" customHeight="1" x14ac:dyDescent="0.2">
      <c r="A54" s="94">
        <v>49</v>
      </c>
      <c r="B54" s="87" t="s">
        <v>92</v>
      </c>
      <c r="C54" s="88" t="s">
        <v>108</v>
      </c>
      <c r="D54" s="9" t="s">
        <v>96</v>
      </c>
      <c r="E54" s="3">
        <v>42423</v>
      </c>
      <c r="F54" s="11" t="s">
        <v>196</v>
      </c>
      <c r="G54" s="10">
        <v>0</v>
      </c>
      <c r="H54" s="6" t="s">
        <v>93</v>
      </c>
    </row>
    <row r="55" spans="1:8" s="7" customFormat="1" ht="14.25" customHeight="1" x14ac:dyDescent="0.2">
      <c r="A55" s="95">
        <v>50</v>
      </c>
      <c r="B55" s="87" t="s">
        <v>92</v>
      </c>
      <c r="C55" s="88" t="s">
        <v>108</v>
      </c>
      <c r="D55" s="2" t="s">
        <v>128</v>
      </c>
      <c r="E55" s="3">
        <v>42416</v>
      </c>
      <c r="F55" s="11" t="s">
        <v>168</v>
      </c>
      <c r="G55" s="10">
        <v>117.67</v>
      </c>
      <c r="H55" s="6" t="s">
        <v>11</v>
      </c>
    </row>
    <row r="56" spans="1:8" s="7" customFormat="1" ht="14.25" customHeight="1" x14ac:dyDescent="0.2">
      <c r="A56" s="94">
        <v>51</v>
      </c>
      <c r="B56" s="87" t="s">
        <v>92</v>
      </c>
      <c r="C56" s="88" t="s">
        <v>108</v>
      </c>
      <c r="D56" s="9" t="s">
        <v>170</v>
      </c>
      <c r="E56" s="3">
        <v>42423</v>
      </c>
      <c r="F56" s="11" t="s">
        <v>197</v>
      </c>
      <c r="G56" s="10">
        <v>12580</v>
      </c>
      <c r="H56" s="6" t="s">
        <v>14</v>
      </c>
    </row>
    <row r="57" spans="1:8" s="7" customFormat="1" ht="14.25" customHeight="1" x14ac:dyDescent="0.2">
      <c r="A57" s="95">
        <v>52</v>
      </c>
      <c r="B57" s="87" t="s">
        <v>92</v>
      </c>
      <c r="C57" s="88" t="s">
        <v>108</v>
      </c>
      <c r="D57" s="9" t="s">
        <v>171</v>
      </c>
      <c r="E57" s="3">
        <v>42416</v>
      </c>
      <c r="F57" s="11" t="s">
        <v>172</v>
      </c>
      <c r="G57" s="10">
        <v>2246.4</v>
      </c>
      <c r="H57" s="6" t="s">
        <v>8</v>
      </c>
    </row>
    <row r="58" spans="1:8" s="7" customFormat="1" ht="14.25" customHeight="1" x14ac:dyDescent="0.2">
      <c r="A58" s="96">
        <v>53</v>
      </c>
      <c r="B58" s="103" t="s">
        <v>92</v>
      </c>
      <c r="C58" s="118" t="s">
        <v>108</v>
      </c>
      <c r="D58" s="79" t="s">
        <v>173</v>
      </c>
      <c r="E58" s="80"/>
      <c r="F58" s="81"/>
      <c r="G58" s="82"/>
      <c r="H58" s="83"/>
    </row>
    <row r="59" spans="1:8" s="7" customFormat="1" ht="14.25" customHeight="1" x14ac:dyDescent="0.2">
      <c r="A59" s="95">
        <v>54</v>
      </c>
      <c r="B59" s="87" t="s">
        <v>92</v>
      </c>
      <c r="C59" s="88" t="s">
        <v>108</v>
      </c>
      <c r="D59" s="9" t="s">
        <v>91</v>
      </c>
      <c r="E59" s="3">
        <v>42423</v>
      </c>
      <c r="F59" s="11" t="s">
        <v>198</v>
      </c>
      <c r="G59" s="10">
        <v>0</v>
      </c>
      <c r="H59" s="6" t="s">
        <v>7</v>
      </c>
    </row>
    <row r="60" spans="1:8" s="7" customFormat="1" ht="28.5" customHeight="1" x14ac:dyDescent="0.2">
      <c r="A60" s="94">
        <v>55</v>
      </c>
      <c r="B60" s="87" t="s">
        <v>92</v>
      </c>
      <c r="C60" s="88" t="s">
        <v>108</v>
      </c>
      <c r="D60" s="2" t="s">
        <v>174</v>
      </c>
      <c r="E60" s="3">
        <v>42423</v>
      </c>
      <c r="F60" s="11" t="s">
        <v>199</v>
      </c>
      <c r="G60" s="10">
        <v>232154</v>
      </c>
      <c r="H60" s="6" t="s">
        <v>97</v>
      </c>
    </row>
    <row r="61" spans="1:8" s="7" customFormat="1" ht="14.25" customHeight="1" x14ac:dyDescent="0.2">
      <c r="A61" s="95">
        <v>56</v>
      </c>
      <c r="B61" s="87" t="s">
        <v>92</v>
      </c>
      <c r="C61" s="88" t="s">
        <v>108</v>
      </c>
      <c r="D61" s="2" t="s">
        <v>149</v>
      </c>
      <c r="E61" s="3">
        <v>42423</v>
      </c>
      <c r="F61" s="11" t="s">
        <v>200</v>
      </c>
      <c r="G61" s="10">
        <v>2300</v>
      </c>
      <c r="H61" s="6" t="s">
        <v>10</v>
      </c>
    </row>
    <row r="62" spans="1:8" s="7" customFormat="1" ht="14.25" customHeight="1" x14ac:dyDescent="0.2">
      <c r="A62" s="96">
        <v>57</v>
      </c>
      <c r="B62" s="103" t="s">
        <v>92</v>
      </c>
      <c r="C62" s="118" t="s">
        <v>108</v>
      </c>
      <c r="D62" s="79" t="s">
        <v>173</v>
      </c>
      <c r="E62" s="80"/>
      <c r="F62" s="81"/>
      <c r="G62" s="82"/>
      <c r="H62" s="83"/>
    </row>
    <row r="63" spans="1:8" s="7" customFormat="1" ht="14.25" customHeight="1" x14ac:dyDescent="0.2">
      <c r="A63" s="95">
        <v>58</v>
      </c>
      <c r="B63" s="87" t="s">
        <v>92</v>
      </c>
      <c r="C63" s="88" t="s">
        <v>108</v>
      </c>
      <c r="D63" s="9" t="s">
        <v>94</v>
      </c>
      <c r="E63" s="3">
        <v>42416</v>
      </c>
      <c r="F63" s="11" t="s">
        <v>175</v>
      </c>
      <c r="G63" s="10">
        <v>0</v>
      </c>
      <c r="H63" s="6" t="s">
        <v>17</v>
      </c>
    </row>
    <row r="64" spans="1:8" s="7" customFormat="1" ht="14.25" customHeight="1" x14ac:dyDescent="0.2">
      <c r="A64" s="96">
        <v>59</v>
      </c>
      <c r="B64" s="103" t="s">
        <v>92</v>
      </c>
      <c r="C64" s="118" t="s">
        <v>108</v>
      </c>
      <c r="D64" s="79" t="s">
        <v>173</v>
      </c>
      <c r="E64" s="80"/>
      <c r="F64" s="81"/>
      <c r="G64" s="82"/>
      <c r="H64" s="83"/>
    </row>
    <row r="65" spans="1:8" s="7" customFormat="1" ht="14.25" customHeight="1" x14ac:dyDescent="0.2">
      <c r="A65" s="102">
        <v>60</v>
      </c>
      <c r="B65" s="103" t="s">
        <v>92</v>
      </c>
      <c r="C65" s="118" t="s">
        <v>108</v>
      </c>
      <c r="D65" s="79" t="s">
        <v>173</v>
      </c>
      <c r="E65" s="80"/>
      <c r="F65" s="81"/>
      <c r="G65" s="82"/>
      <c r="H65" s="83"/>
    </row>
    <row r="66" spans="1:8" s="7" customFormat="1" ht="14.25" customHeight="1" x14ac:dyDescent="0.2">
      <c r="A66" s="94">
        <v>61</v>
      </c>
      <c r="B66" s="87" t="s">
        <v>92</v>
      </c>
      <c r="C66" s="88" t="s">
        <v>108</v>
      </c>
      <c r="D66" s="9" t="s">
        <v>13</v>
      </c>
      <c r="E66" s="3">
        <v>42416</v>
      </c>
      <c r="F66" s="11" t="s">
        <v>176</v>
      </c>
      <c r="G66" s="10">
        <v>9616.9699999999993</v>
      </c>
      <c r="H66" s="6" t="s">
        <v>7</v>
      </c>
    </row>
    <row r="67" spans="1:8" s="7" customFormat="1" ht="14.25" customHeight="1" thickBot="1" x14ac:dyDescent="0.25">
      <c r="A67" s="95">
        <v>62</v>
      </c>
      <c r="B67" s="87" t="s">
        <v>92</v>
      </c>
      <c r="C67" s="88" t="s">
        <v>108</v>
      </c>
      <c r="D67" s="9" t="s">
        <v>96</v>
      </c>
      <c r="E67" s="3">
        <v>42423</v>
      </c>
      <c r="F67" s="11" t="s">
        <v>201</v>
      </c>
      <c r="G67" s="10">
        <v>0</v>
      </c>
      <c r="H67" s="6" t="s">
        <v>93</v>
      </c>
    </row>
    <row r="68" spans="1:8" ht="21.75" customHeight="1" thickBot="1" x14ac:dyDescent="0.3">
      <c r="A68" s="162" t="s">
        <v>177</v>
      </c>
      <c r="B68" s="163"/>
      <c r="C68" s="163"/>
      <c r="D68" s="163"/>
      <c r="E68" s="163"/>
      <c r="F68" s="164">
        <f>SUM(G6:G67)</f>
        <v>4548040.2699999996</v>
      </c>
      <c r="G68" s="164"/>
      <c r="H68" s="84" t="s">
        <v>18</v>
      </c>
    </row>
    <row r="69" spans="1:8" x14ac:dyDescent="0.25">
      <c r="H69" s="12"/>
    </row>
    <row r="70" spans="1:8" x14ac:dyDescent="0.25">
      <c r="G70" s="12"/>
    </row>
    <row r="71" spans="1:8" x14ac:dyDescent="0.25">
      <c r="F71" s="12"/>
      <c r="G71" s="12"/>
    </row>
    <row r="72" spans="1:8" x14ac:dyDescent="0.25">
      <c r="D72" s="12"/>
      <c r="F72" s="12"/>
      <c r="G72" s="12"/>
    </row>
    <row r="73" spans="1:8" x14ac:dyDescent="0.25">
      <c r="G73" s="12"/>
    </row>
    <row r="75" spans="1:8" x14ac:dyDescent="0.25">
      <c r="H75" s="12"/>
    </row>
    <row r="86" spans="7:7" x14ac:dyDescent="0.25">
      <c r="G86" s="12"/>
    </row>
  </sheetData>
  <mergeCells count="10">
    <mergeCell ref="A68:E68"/>
    <mergeCell ref="F68:G68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2016-03-16T10:41:33Z</cp:lastPrinted>
  <dcterms:created xsi:type="dcterms:W3CDTF">2013-04-10T13:34:02Z</dcterms:created>
  <dcterms:modified xsi:type="dcterms:W3CDTF">2016-03-16T10:42:26Z</dcterms:modified>
</cp:coreProperties>
</file>